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过会名单" sheetId="1" r:id="rId1"/>
    <sheet name="蓬莱上报合并表" sheetId="2" r:id="rId2"/>
    <sheet name="Sheet1" sheetId="3" r:id="rId3"/>
  </sheets>
  <definedNames>
    <definedName name="_xlnm._FilterDatabase" localSheetId="0" hidden="1">过会名单!$A$6:$XEW$196</definedName>
    <definedName name="_xlnm._FilterDatabase" localSheetId="1" hidden="1">蓬莱上报合并表!$A$4:$X$2560</definedName>
    <definedName name="_xlnm.Print_Titles" localSheetId="1">蓬莱上报合并表!$1:$4</definedName>
  </definedNames>
  <calcPr calcId="144525"/>
</workbook>
</file>

<file path=xl/sharedStrings.xml><?xml version="1.0" encoding="utf-8"?>
<sst xmlns="http://schemas.openxmlformats.org/spreadsheetml/2006/main" count="13341" uniqueCount="6091">
  <si>
    <t>2023年蓬莱镇1-10月宅基地使用情况汇总表</t>
  </si>
  <si>
    <t>上报单位（盖章）：蓬莱镇人民政府</t>
  </si>
  <si>
    <t>面积单位:平方米</t>
  </si>
  <si>
    <t>序
号</t>
  </si>
  <si>
    <t>村别</t>
  </si>
  <si>
    <t>组
别</t>
  </si>
  <si>
    <t>角
落
名</t>
  </si>
  <si>
    <t>申请户姓名</t>
  </si>
  <si>
    <t>家庭
人口
数</t>
  </si>
  <si>
    <t>与申请对象关系</t>
  </si>
  <si>
    <t>现有住房</t>
  </si>
  <si>
    <t>有无
第二
处住
房</t>
  </si>
  <si>
    <t>拟申请建房</t>
  </si>
  <si>
    <t>建筑占地面积</t>
  </si>
  <si>
    <t>可建
筑总
层数</t>
  </si>
  <si>
    <t>可建建筑面积
（㎡）</t>
  </si>
  <si>
    <t>农转用批准文号（涉及耕地必填）</t>
  </si>
  <si>
    <t>勘测时间</t>
  </si>
  <si>
    <t>初步勘察反馈</t>
  </si>
  <si>
    <t>是否批准
符合规划</t>
  </si>
  <si>
    <t>过会时间</t>
  </si>
  <si>
    <t>备注</t>
  </si>
  <si>
    <t>是否回收旧土地证</t>
  </si>
  <si>
    <t>申请人
姓名</t>
  </si>
  <si>
    <t>家庭
成员</t>
  </si>
  <si>
    <t>占地
面积
（㎡）</t>
  </si>
  <si>
    <t>层数</t>
  </si>
  <si>
    <t>结构</t>
  </si>
  <si>
    <t>状况</t>
  </si>
  <si>
    <t>申请
类型</t>
  </si>
  <si>
    <t>宅基地面积</t>
  </si>
  <si>
    <t>农用地</t>
  </si>
  <si>
    <t>未利
用地</t>
  </si>
  <si>
    <t>建设用地</t>
  </si>
  <si>
    <t>合计</t>
  </si>
  <si>
    <t>耕地</t>
  </si>
  <si>
    <t>园地</t>
  </si>
  <si>
    <t>林地</t>
  </si>
  <si>
    <t>存量建设用地</t>
  </si>
  <si>
    <t>旧宅
基地</t>
  </si>
  <si>
    <t>鹤厅</t>
  </si>
  <si>
    <t>新厝王3号</t>
  </si>
  <si>
    <t>王清发</t>
  </si>
  <si>
    <t>本人</t>
  </si>
  <si>
    <t>无</t>
  </si>
  <si>
    <t>新建</t>
  </si>
  <si>
    <t>审批通过</t>
  </si>
  <si>
    <t>归档</t>
  </si>
  <si>
    <t>新厝王21号</t>
  </si>
  <si>
    <t>王辉福</t>
  </si>
  <si>
    <t>改扩建</t>
  </si>
  <si>
    <t>溪溢路52号</t>
  </si>
  <si>
    <t>刘福才</t>
  </si>
  <si>
    <t>龙溪</t>
  </si>
  <si>
    <t>魁榜79号</t>
  </si>
  <si>
    <t>胡启火</t>
  </si>
  <si>
    <t>龙兴43号</t>
  </si>
  <si>
    <t>魏福全</t>
  </si>
  <si>
    <t>翻建</t>
  </si>
  <si>
    <t>新坂</t>
  </si>
  <si>
    <t>下坂74号</t>
  </si>
  <si>
    <t>陈炳辉</t>
  </si>
  <si>
    <t>福山</t>
  </si>
  <si>
    <t>碗头16号</t>
  </si>
  <si>
    <t>吴美成</t>
  </si>
  <si>
    <t>联中</t>
  </si>
  <si>
    <t>龙船岛117号</t>
  </si>
  <si>
    <t>林鹏杰</t>
  </si>
  <si>
    <t>土木</t>
  </si>
  <si>
    <t>林文坤</t>
  </si>
  <si>
    <t>蓬新</t>
  </si>
  <si>
    <t>前厝13号</t>
  </si>
  <si>
    <t>林清忠</t>
  </si>
  <si>
    <t>土石</t>
  </si>
  <si>
    <t>李璇治</t>
  </si>
  <si>
    <t>龙居</t>
  </si>
  <si>
    <t>顶寨108号</t>
  </si>
  <si>
    <t>林志乾</t>
  </si>
  <si>
    <t>砖混</t>
  </si>
  <si>
    <t>顶寨205号</t>
  </si>
  <si>
    <t>林进金</t>
  </si>
  <si>
    <t>石混结构</t>
  </si>
  <si>
    <t>凤斗50号</t>
  </si>
  <si>
    <t>姚宝土</t>
  </si>
  <si>
    <t>姚水成</t>
  </si>
  <si>
    <t>顶寨345号</t>
  </si>
  <si>
    <t>林铁毅</t>
  </si>
  <si>
    <t>土</t>
  </si>
  <si>
    <t>鸿福</t>
  </si>
  <si>
    <t>茉莉竹垵4号</t>
  </si>
  <si>
    <t>陈秀吉</t>
  </si>
  <si>
    <t>中墘仑21号</t>
  </si>
  <si>
    <t>李亚阳</t>
  </si>
  <si>
    <t>格后16号</t>
  </si>
  <si>
    <t>林志进</t>
  </si>
  <si>
    <t>登山</t>
  </si>
  <si>
    <t>湾内46号</t>
  </si>
  <si>
    <t>傅坤森</t>
  </si>
  <si>
    <t>否</t>
  </si>
  <si>
    <t>祖师田21号</t>
  </si>
  <si>
    <t>林美花</t>
  </si>
  <si>
    <t>上智</t>
  </si>
  <si>
    <t>二选45号</t>
  </si>
  <si>
    <t>胡静远</t>
  </si>
  <si>
    <t>石混</t>
  </si>
  <si>
    <t>一选62号</t>
  </si>
  <si>
    <t>胡钦胜</t>
  </si>
  <si>
    <t>胡钦国</t>
  </si>
  <si>
    <t>一选95号</t>
  </si>
  <si>
    <t>胡材地</t>
  </si>
  <si>
    <t>胡材坤</t>
  </si>
  <si>
    <t>中芹</t>
  </si>
  <si>
    <t>06</t>
  </si>
  <si>
    <t>芹山6组</t>
  </si>
  <si>
    <t>陈华东</t>
  </si>
  <si>
    <t>陈成风</t>
  </si>
  <si>
    <t>芹山5组</t>
  </si>
  <si>
    <t>陈成法</t>
  </si>
  <si>
    <t>缺：1份设计图</t>
  </si>
  <si>
    <t>05</t>
  </si>
  <si>
    <t>芹山24号</t>
  </si>
  <si>
    <t>陈强德</t>
  </si>
  <si>
    <t>陈武汉</t>
  </si>
  <si>
    <t>陈武平</t>
  </si>
  <si>
    <t>鹤厅60号</t>
  </si>
  <si>
    <t>刘冬才</t>
  </si>
  <si>
    <t>新美</t>
  </si>
  <si>
    <t>美塘97号</t>
  </si>
  <si>
    <t>林炳杰</t>
  </si>
  <si>
    <t>上西</t>
  </si>
  <si>
    <t>美路3号</t>
  </si>
  <si>
    <t>胡金木</t>
  </si>
  <si>
    <t>美路5号</t>
  </si>
  <si>
    <t>林素富</t>
  </si>
  <si>
    <t>岩脚26号</t>
  </si>
  <si>
    <t>胡铭灿</t>
  </si>
  <si>
    <t>胡铭蓬</t>
  </si>
  <si>
    <t>温厝10号</t>
  </si>
  <si>
    <t>胡金地</t>
  </si>
  <si>
    <t>墩顶3号</t>
  </si>
  <si>
    <t>林建机</t>
  </si>
  <si>
    <t>墩顶4号</t>
  </si>
  <si>
    <t>刘瑞真
林志强</t>
  </si>
  <si>
    <t>墩顶68号</t>
  </si>
  <si>
    <t>陈秀梅</t>
  </si>
  <si>
    <t>墩顶74号</t>
  </si>
  <si>
    <t>林炳坤</t>
  </si>
  <si>
    <t>塔心34号</t>
  </si>
  <si>
    <t>林木能</t>
  </si>
  <si>
    <t>塔心41号</t>
  </si>
  <si>
    <t>林永灿</t>
  </si>
  <si>
    <t>石结构</t>
  </si>
  <si>
    <t>林永水</t>
  </si>
  <si>
    <t>石</t>
  </si>
  <si>
    <t>塔心89号</t>
  </si>
  <si>
    <t>刘丽结</t>
  </si>
  <si>
    <t>林振艺</t>
  </si>
  <si>
    <t>道美22号</t>
  </si>
  <si>
    <t>林志胜</t>
  </si>
  <si>
    <t>道美74号</t>
  </si>
  <si>
    <t>林继志</t>
  </si>
  <si>
    <t>林隆成</t>
  </si>
  <si>
    <t>道美89号</t>
  </si>
  <si>
    <t>林海章</t>
  </si>
  <si>
    <t>同美点170号</t>
  </si>
  <si>
    <t>林汉艺</t>
  </si>
  <si>
    <t>杏厝38号</t>
  </si>
  <si>
    <t>林添进</t>
  </si>
  <si>
    <t>杏厝71号</t>
  </si>
  <si>
    <t>林坤伟</t>
  </si>
  <si>
    <t>杏厝79号</t>
  </si>
  <si>
    <t>林明标</t>
  </si>
  <si>
    <t>崎头林26号</t>
  </si>
  <si>
    <t>林文明</t>
  </si>
  <si>
    <t>内田8号</t>
  </si>
  <si>
    <t>林振恒</t>
  </si>
  <si>
    <t>寮海</t>
  </si>
  <si>
    <t>海坵49号</t>
  </si>
  <si>
    <t>郑青山</t>
  </si>
  <si>
    <t>海坵60号</t>
  </si>
  <si>
    <t>郑建置</t>
  </si>
  <si>
    <t>石头</t>
  </si>
  <si>
    <t>危房</t>
  </si>
  <si>
    <t>三落38号</t>
  </si>
  <si>
    <t>王祖龙</t>
  </si>
  <si>
    <t>三落82号</t>
  </si>
  <si>
    <t>王腾飞</t>
  </si>
  <si>
    <t>三落92号</t>
  </si>
  <si>
    <t>王文渊</t>
  </si>
  <si>
    <t>寮坑36号</t>
  </si>
  <si>
    <t>王月梅</t>
  </si>
  <si>
    <t>外溪坂7号</t>
  </si>
  <si>
    <t>黄碧霞</t>
  </si>
  <si>
    <t>魁榜82号</t>
  </si>
  <si>
    <t>胡水土</t>
  </si>
  <si>
    <t>纠纷</t>
  </si>
  <si>
    <t>魁榜28号</t>
  </si>
  <si>
    <t>胡金全</t>
  </si>
  <si>
    <t>胡清泉</t>
  </si>
  <si>
    <t>魁榜8号</t>
  </si>
  <si>
    <t>胡进木</t>
  </si>
  <si>
    <t>魁榜10号</t>
  </si>
  <si>
    <t>胡志坚</t>
  </si>
  <si>
    <t>前墘37号</t>
  </si>
  <si>
    <t>傅启元</t>
  </si>
  <si>
    <t>石木</t>
  </si>
  <si>
    <t>联盟</t>
  </si>
  <si>
    <t>案山16号</t>
  </si>
  <si>
    <t>刘泗平</t>
  </si>
  <si>
    <t>三方协议</t>
  </si>
  <si>
    <t>三湖7号</t>
  </si>
  <si>
    <t>刘有庆</t>
  </si>
  <si>
    <t>三湖11号</t>
  </si>
  <si>
    <t>刘长溪</t>
  </si>
  <si>
    <t>仙仔山9号</t>
  </si>
  <si>
    <t>刘金春</t>
  </si>
  <si>
    <t>缺：设计图</t>
  </si>
  <si>
    <t>塔垅20号</t>
  </si>
  <si>
    <t>柯小凤</t>
  </si>
  <si>
    <t>林水培</t>
  </si>
  <si>
    <t>宝元39号</t>
  </si>
  <si>
    <t>柯建全</t>
  </si>
  <si>
    <t>牛仇1号</t>
  </si>
  <si>
    <t>刘昆明</t>
  </si>
  <si>
    <t>刘佳锋</t>
  </si>
  <si>
    <t>恒墘10号</t>
  </si>
  <si>
    <t>刘宝庆</t>
  </si>
  <si>
    <t>刘宝忠</t>
  </si>
  <si>
    <t>恒墘5号</t>
  </si>
  <si>
    <t>刘志钦</t>
  </si>
  <si>
    <t>石牌11号</t>
  </si>
  <si>
    <t>林伟金</t>
  </si>
  <si>
    <t>石牌26号</t>
  </si>
  <si>
    <t>林良华</t>
  </si>
  <si>
    <t>石牌41号</t>
  </si>
  <si>
    <t>林水吉</t>
  </si>
  <si>
    <t>缺：家庭成员户口本复印件</t>
  </si>
  <si>
    <t>招厝10号</t>
  </si>
  <si>
    <t>刘永文</t>
  </si>
  <si>
    <t>招厝18号</t>
  </si>
  <si>
    <t>张廷芳</t>
  </si>
  <si>
    <t>招厝42号</t>
  </si>
  <si>
    <t>刘金甫</t>
  </si>
  <si>
    <t>招厝66号</t>
  </si>
  <si>
    <t>柯达红</t>
  </si>
  <si>
    <t>招厝82号</t>
  </si>
  <si>
    <t>刘佳周</t>
  </si>
  <si>
    <t>招厝94号</t>
  </si>
  <si>
    <t>刘集美</t>
  </si>
  <si>
    <t>仙宫43号</t>
  </si>
  <si>
    <t>刘奕盛</t>
  </si>
  <si>
    <t>刘泽茂</t>
  </si>
  <si>
    <t>新丰33号</t>
  </si>
  <si>
    <t>张于</t>
  </si>
  <si>
    <t>岭南</t>
  </si>
  <si>
    <t>侨坑20号</t>
  </si>
  <si>
    <t>苏泗海</t>
  </si>
  <si>
    <t>苏五湖</t>
  </si>
  <si>
    <t>岩兜后52号</t>
  </si>
  <si>
    <t>林天原</t>
  </si>
  <si>
    <t>定界图缺3、证件原件复印</t>
  </si>
  <si>
    <t>缺：定界图3、证件原件复印</t>
  </si>
  <si>
    <t>碗头43号</t>
  </si>
  <si>
    <t>吴总发</t>
  </si>
  <si>
    <t>蓬溪</t>
  </si>
  <si>
    <t>祖厝边53号</t>
  </si>
  <si>
    <t>柯顺杰</t>
  </si>
  <si>
    <t>柯顺平</t>
  </si>
  <si>
    <t>祖厝边61号</t>
  </si>
  <si>
    <t>柯安然</t>
  </si>
  <si>
    <t>无房</t>
  </si>
  <si>
    <t>祖厝边63号</t>
  </si>
  <si>
    <t>柯海艺</t>
  </si>
  <si>
    <t>柯海峰</t>
  </si>
  <si>
    <t>祖厝边64号</t>
  </si>
  <si>
    <t>柯志宏</t>
  </si>
  <si>
    <t>协德66号</t>
  </si>
  <si>
    <t>柯建良</t>
  </si>
  <si>
    <t>协德67号</t>
  </si>
  <si>
    <t>柯建置</t>
  </si>
  <si>
    <t>协德80号</t>
  </si>
  <si>
    <t>柯建土</t>
  </si>
  <si>
    <t>中点5号</t>
  </si>
  <si>
    <t>柯德艺</t>
  </si>
  <si>
    <t>中点6号</t>
  </si>
  <si>
    <t>柯德文</t>
  </si>
  <si>
    <t>中点7号</t>
  </si>
  <si>
    <t>柯水生</t>
  </si>
  <si>
    <t>中点19号</t>
  </si>
  <si>
    <t>柯艺忠</t>
  </si>
  <si>
    <t>石土结构</t>
  </si>
  <si>
    <t>龙船岛11号</t>
  </si>
  <si>
    <t>林镇顺</t>
  </si>
  <si>
    <t>混</t>
  </si>
  <si>
    <t>福卿69号</t>
  </si>
  <si>
    <t>林丙申</t>
  </si>
  <si>
    <t>林丙午</t>
  </si>
  <si>
    <t>顶寨131号</t>
  </si>
  <si>
    <t>林全法</t>
  </si>
  <si>
    <t>顶寨191号</t>
  </si>
  <si>
    <t>林德良</t>
  </si>
  <si>
    <t>凤斗34号</t>
  </si>
  <si>
    <t>唐菊花</t>
  </si>
  <si>
    <t>姚凤娇</t>
  </si>
  <si>
    <t>中点132号</t>
  </si>
  <si>
    <t>傅素宽</t>
  </si>
  <si>
    <t>翻扩建</t>
  </si>
  <si>
    <t>刘美玲</t>
  </si>
  <si>
    <t>墩顶147号</t>
  </si>
  <si>
    <t>林炳强</t>
  </si>
  <si>
    <t>岭候卿58号</t>
  </si>
  <si>
    <t>刘荣土</t>
  </si>
  <si>
    <t>岭候卿59号</t>
  </si>
  <si>
    <t>刘荣塔</t>
  </si>
  <si>
    <t>福卿63号</t>
  </si>
  <si>
    <t>胡玉梅</t>
  </si>
  <si>
    <t>凤斗123号</t>
  </si>
  <si>
    <t>姚东平</t>
  </si>
  <si>
    <t>涉及重点公益林</t>
  </si>
  <si>
    <t>顶寨61号</t>
  </si>
  <si>
    <t>林瑞英</t>
  </si>
  <si>
    <t>陈坑92号</t>
  </si>
  <si>
    <t>胡德民</t>
  </si>
  <si>
    <t>下土楼26号</t>
  </si>
  <si>
    <t>郑建波</t>
  </si>
  <si>
    <t>鹤前</t>
  </si>
  <si>
    <t>茂林25号</t>
  </si>
  <si>
    <t>刘伟强</t>
  </si>
  <si>
    <t>安政地〔2023〕132号</t>
  </si>
  <si>
    <t>茂林27号</t>
  </si>
  <si>
    <t>刘艺雄</t>
  </si>
  <si>
    <t>新墘303号</t>
  </si>
  <si>
    <t>马淑文</t>
  </si>
  <si>
    <t>公路边靠溪11号</t>
  </si>
  <si>
    <t>林伯灵</t>
  </si>
  <si>
    <t>安政地〔2023〕147号</t>
  </si>
  <si>
    <t>林伯坤</t>
  </si>
  <si>
    <t>刘素秀</t>
  </si>
  <si>
    <t>招财垵64号</t>
  </si>
  <si>
    <t>林树花</t>
  </si>
  <si>
    <t>李爱菊</t>
  </si>
  <si>
    <t>下洋82号</t>
  </si>
  <si>
    <t>林伟强</t>
  </si>
  <si>
    <t>龙船岛6号</t>
  </si>
  <si>
    <t>林明坤</t>
  </si>
  <si>
    <t>鹤厅7号</t>
  </si>
  <si>
    <t>刘德生</t>
  </si>
  <si>
    <t>鹤厅33号</t>
  </si>
  <si>
    <t>胡丽致</t>
  </si>
  <si>
    <t>彭格</t>
  </si>
  <si>
    <t>大路70号</t>
  </si>
  <si>
    <t>陈明溪</t>
  </si>
  <si>
    <t>所有材料需复印一份</t>
  </si>
  <si>
    <t>大路130号</t>
  </si>
  <si>
    <t>陈东山</t>
  </si>
  <si>
    <t>陈东辉</t>
  </si>
  <si>
    <t>土楼87号</t>
  </si>
  <si>
    <t>陈钦心</t>
  </si>
  <si>
    <t>土楼125号</t>
  </si>
  <si>
    <t>陈永生</t>
  </si>
  <si>
    <t>林秋燕</t>
  </si>
  <si>
    <t>土楼140号</t>
  </si>
  <si>
    <t>陈章才</t>
  </si>
  <si>
    <t>陈章龙</t>
  </si>
  <si>
    <t>西山3号</t>
  </si>
  <si>
    <t>林江全</t>
  </si>
  <si>
    <t>西山9号</t>
  </si>
  <si>
    <t>林金铁</t>
  </si>
  <si>
    <t>队址23号</t>
  </si>
  <si>
    <t>陈艺从</t>
  </si>
  <si>
    <t>队址49号</t>
  </si>
  <si>
    <t>陈文生</t>
  </si>
  <si>
    <t>美滨</t>
  </si>
  <si>
    <t>水边3号</t>
  </si>
  <si>
    <t>陈森柱</t>
  </si>
  <si>
    <t>缺定界图3份</t>
  </si>
  <si>
    <t>路尾23号</t>
  </si>
  <si>
    <t>李卫艺</t>
  </si>
  <si>
    <t>林秀美</t>
  </si>
  <si>
    <t>缺昆霖身份证</t>
  </si>
  <si>
    <t>洋中84号</t>
  </si>
  <si>
    <t>刘哲生</t>
  </si>
  <si>
    <t>洋中106号</t>
  </si>
  <si>
    <t>刘烟汀</t>
  </si>
  <si>
    <t>缺旧房照片</t>
  </si>
  <si>
    <t>街道外4号</t>
  </si>
  <si>
    <t>刘松居</t>
  </si>
  <si>
    <t>岩山57号</t>
  </si>
  <si>
    <t>陈淑清</t>
  </si>
  <si>
    <t>2022.7.23</t>
  </si>
  <si>
    <t>中心51号</t>
  </si>
  <si>
    <t>刘文锦</t>
  </si>
  <si>
    <t>中心58号</t>
  </si>
  <si>
    <t>刘世程</t>
  </si>
  <si>
    <t>中心99号</t>
  </si>
  <si>
    <t>刘泉岗</t>
  </si>
  <si>
    <t>中心100号</t>
  </si>
  <si>
    <t>刘祥坤</t>
  </si>
  <si>
    <t>2021.2.6</t>
  </si>
  <si>
    <t>中心116号</t>
  </si>
  <si>
    <t>中心171号</t>
  </si>
  <si>
    <t>中心178号</t>
  </si>
  <si>
    <t>凤斗29号</t>
  </si>
  <si>
    <t>姚义峰</t>
  </si>
  <si>
    <t>马万福</t>
  </si>
  <si>
    <t>收回旧土地证</t>
  </si>
  <si>
    <t>植洋</t>
  </si>
  <si>
    <t>洋山109号</t>
  </si>
  <si>
    <t>胡永仁</t>
  </si>
  <si>
    <t>洋山2号</t>
  </si>
  <si>
    <t>傅钦怀</t>
  </si>
  <si>
    <t>胡永福</t>
  </si>
  <si>
    <t>洋山29号</t>
  </si>
  <si>
    <t>胡志祥</t>
  </si>
  <si>
    <t>新墘5号</t>
  </si>
  <si>
    <t>马锦标</t>
  </si>
  <si>
    <t>西山75号</t>
  </si>
  <si>
    <t>陈维海</t>
  </si>
  <si>
    <t>街道内92号</t>
  </si>
  <si>
    <t>刘青奇</t>
  </si>
  <si>
    <t>街道内121号</t>
  </si>
  <si>
    <t>陈金杰</t>
  </si>
  <si>
    <t>洋中102号</t>
  </si>
  <si>
    <t>林玉恋</t>
  </si>
  <si>
    <t>洋中133号</t>
  </si>
  <si>
    <t>刘咏元</t>
  </si>
  <si>
    <t>美塘137号</t>
  </si>
  <si>
    <t>杨碟</t>
  </si>
  <si>
    <t>潘厝尾</t>
  </si>
  <si>
    <t>苏水福</t>
  </si>
  <si>
    <t>2023.6.8</t>
  </si>
  <si>
    <t>苏水锦</t>
  </si>
  <si>
    <t>上东</t>
  </si>
  <si>
    <t>水美宫内32号</t>
  </si>
  <si>
    <t>胡剑泉</t>
  </si>
  <si>
    <t>水美宫内26号</t>
  </si>
  <si>
    <t>胡新风</t>
  </si>
  <si>
    <t>水美宫内31号</t>
  </si>
  <si>
    <t>胡伟裕</t>
  </si>
  <si>
    <t>水美宫内57号</t>
  </si>
  <si>
    <t>胡良山</t>
  </si>
  <si>
    <t>刘泉城</t>
  </si>
  <si>
    <t>岭东</t>
  </si>
  <si>
    <t>彭圩街28号</t>
  </si>
  <si>
    <t>陈小萍</t>
  </si>
  <si>
    <t>蔡文柱</t>
  </si>
  <si>
    <t>历年——蓬莱农村村民翻扩建住宅用地备案花名册</t>
  </si>
  <si>
    <t>序号</t>
  </si>
  <si>
    <t>乡镇</t>
  </si>
  <si>
    <t>组别</t>
  </si>
  <si>
    <t>人口数</t>
  </si>
  <si>
    <t>身份证证号码</t>
  </si>
  <si>
    <t>用地面积(㎡)</t>
  </si>
  <si>
    <t>公示时间</t>
  </si>
  <si>
    <t>批准时间</t>
  </si>
  <si>
    <t>宅基地批准书号</t>
  </si>
  <si>
    <t>备注（电话等）</t>
  </si>
  <si>
    <t>规划许可证号</t>
  </si>
  <si>
    <t>年份</t>
  </si>
  <si>
    <t>非控制区/控制区</t>
  </si>
  <si>
    <t>申请类型</t>
  </si>
  <si>
    <t>地址</t>
  </si>
  <si>
    <t>申请对象</t>
  </si>
  <si>
    <t>家庭成员</t>
  </si>
  <si>
    <t>其中</t>
  </si>
  <si>
    <t>旧宅基地</t>
  </si>
  <si>
    <t>未利用地</t>
  </si>
  <si>
    <t>蓬莱</t>
  </si>
  <si>
    <t>礤内</t>
  </si>
  <si>
    <t>林金注</t>
  </si>
  <si>
    <t>350524195204191058</t>
  </si>
  <si>
    <t>3505241012021001</t>
  </si>
  <si>
    <t>非控制区</t>
  </si>
  <si>
    <t>王董</t>
  </si>
  <si>
    <t>妻子</t>
  </si>
  <si>
    <t>350524195402141027</t>
  </si>
  <si>
    <t>林明土</t>
  </si>
  <si>
    <t>长子</t>
  </si>
  <si>
    <t>350524197603011033</t>
  </si>
  <si>
    <t>李媛珠</t>
  </si>
  <si>
    <t>长媳</t>
  </si>
  <si>
    <t>350524197511041024</t>
  </si>
  <si>
    <t>林雅婷</t>
  </si>
  <si>
    <t>长孙</t>
  </si>
  <si>
    <t>350524199811291040</t>
  </si>
  <si>
    <t>黄英</t>
  </si>
  <si>
    <t>35052419261122102X</t>
  </si>
  <si>
    <t>3505241012021002</t>
  </si>
  <si>
    <t>苏志强</t>
  </si>
  <si>
    <t>350524197010301051</t>
  </si>
  <si>
    <t>3505241012021003</t>
  </si>
  <si>
    <t>苏锦荣</t>
  </si>
  <si>
    <t>350524197609021072</t>
  </si>
  <si>
    <t>3505241012021004</t>
  </si>
  <si>
    <t>傅幼娟</t>
  </si>
  <si>
    <t>350524197910101020</t>
  </si>
  <si>
    <t>林小凤</t>
  </si>
  <si>
    <t>母亲</t>
  </si>
  <si>
    <t>350524195509121049</t>
  </si>
  <si>
    <t>苏婧</t>
  </si>
  <si>
    <t>长女</t>
  </si>
  <si>
    <t>350524200401221029</t>
  </si>
  <si>
    <t>苏劭凡</t>
  </si>
  <si>
    <t>350524200801241010</t>
  </si>
  <si>
    <t>苏世明</t>
  </si>
  <si>
    <t>350524194711051039</t>
  </si>
  <si>
    <t>3505241012021005</t>
  </si>
  <si>
    <t>林秀春</t>
  </si>
  <si>
    <t>350524194905171063</t>
  </si>
  <si>
    <t>苏锘茜</t>
  </si>
  <si>
    <t>孙女</t>
  </si>
  <si>
    <t>35052420140221102x</t>
  </si>
  <si>
    <t>苏宝炎</t>
  </si>
  <si>
    <t>儿子</t>
  </si>
  <si>
    <t>35052419830424101x</t>
  </si>
  <si>
    <t>杨碧珠</t>
  </si>
  <si>
    <t>35052419510405104x</t>
  </si>
  <si>
    <t>3505241012021006</t>
  </si>
  <si>
    <t>林天德</t>
  </si>
  <si>
    <t>丈夫</t>
  </si>
  <si>
    <t>350524194610181010</t>
  </si>
  <si>
    <t>刘志琴</t>
  </si>
  <si>
    <t>堂弟媳</t>
  </si>
  <si>
    <t>350524197403291026</t>
  </si>
  <si>
    <t>林耿涛</t>
  </si>
  <si>
    <t>堂侄儿</t>
  </si>
  <si>
    <t>350524200608071013</t>
  </si>
  <si>
    <t>林文池</t>
  </si>
  <si>
    <t>350524195708151017</t>
  </si>
  <si>
    <t>3505241012021007</t>
  </si>
  <si>
    <t>刘瑞端</t>
  </si>
  <si>
    <t>350524196006101018</t>
  </si>
  <si>
    <t>刘巧真</t>
  </si>
  <si>
    <t>儿媳</t>
  </si>
  <si>
    <t>350524198604041087</t>
  </si>
  <si>
    <t>林梦涵</t>
  </si>
  <si>
    <t>350524200608181087</t>
  </si>
  <si>
    <t>林楷昕</t>
  </si>
  <si>
    <t>孙子</t>
  </si>
  <si>
    <t>350524201209061016</t>
  </si>
  <si>
    <t>胡全春</t>
  </si>
  <si>
    <t>350524196409301016</t>
  </si>
  <si>
    <t>3505241012021008</t>
  </si>
  <si>
    <t>异地新建</t>
  </si>
  <si>
    <t>刘丽霞</t>
  </si>
  <si>
    <t>350524196508051024</t>
  </si>
  <si>
    <t>胡钊荣</t>
  </si>
  <si>
    <t>350524201410170010</t>
  </si>
  <si>
    <t>胡晓铭</t>
  </si>
  <si>
    <t>350524198509220036</t>
  </si>
  <si>
    <t>3505241012021009</t>
  </si>
  <si>
    <t>刘雪娇</t>
  </si>
  <si>
    <t>110222198402220868</t>
  </si>
  <si>
    <t>胡之涵</t>
  </si>
  <si>
    <t>110113201205170817</t>
  </si>
  <si>
    <t>胡武央</t>
  </si>
  <si>
    <t>350524198711051037</t>
  </si>
  <si>
    <t>3505241012021010</t>
  </si>
  <si>
    <t>林锦程</t>
  </si>
  <si>
    <t>35052419890605406X</t>
  </si>
  <si>
    <t>胡意皇</t>
  </si>
  <si>
    <t>子</t>
  </si>
  <si>
    <t>350524201311101036</t>
  </si>
  <si>
    <t>胡意翔</t>
  </si>
  <si>
    <t>350524201512141077</t>
  </si>
  <si>
    <t>胡水兵</t>
  </si>
  <si>
    <t>父亲</t>
  </si>
  <si>
    <t>350524195808041077</t>
  </si>
  <si>
    <t>刘清柑</t>
  </si>
  <si>
    <t>350524195902281026</t>
  </si>
  <si>
    <t>魏成荣</t>
  </si>
  <si>
    <t>350524195603121030</t>
  </si>
  <si>
    <t>3505241012021011</t>
  </si>
  <si>
    <t>魏扬钦</t>
  </si>
  <si>
    <t>350524199012241012</t>
  </si>
  <si>
    <t>黄琪玉</t>
  </si>
  <si>
    <t>35052419951023654X</t>
  </si>
  <si>
    <t>魏巧灵</t>
  </si>
  <si>
    <t>350524201601116527</t>
  </si>
  <si>
    <t>魏铭轩</t>
  </si>
  <si>
    <t>350524201611236415</t>
  </si>
  <si>
    <t>胡志强</t>
  </si>
  <si>
    <t>350524197812291035</t>
  </si>
  <si>
    <t>3505241012021012</t>
  </si>
  <si>
    <t>黄月春</t>
  </si>
  <si>
    <t>35052419770925712X</t>
  </si>
  <si>
    <t>胡孟侨</t>
  </si>
  <si>
    <t>350524200807221037</t>
  </si>
  <si>
    <t>胡梦媛</t>
  </si>
  <si>
    <t>女儿</t>
  </si>
  <si>
    <t>350524201511161025</t>
  </si>
  <si>
    <t>胡文玉</t>
  </si>
  <si>
    <t>350524195010081037</t>
  </si>
  <si>
    <t>陈美珠</t>
  </si>
  <si>
    <t>350524195212091022</t>
  </si>
  <si>
    <t>姚明峰</t>
  </si>
  <si>
    <t>350524198101151014</t>
  </si>
  <si>
    <t>3505241012021013</t>
  </si>
  <si>
    <t>林丽绸</t>
  </si>
  <si>
    <t>350524198310061023</t>
  </si>
  <si>
    <t>姚雨珊</t>
  </si>
  <si>
    <t>女</t>
  </si>
  <si>
    <t>350524200608091022</t>
  </si>
  <si>
    <t>姚宏涛</t>
  </si>
  <si>
    <t>350524201407041058</t>
  </si>
  <si>
    <t>姚连远</t>
  </si>
  <si>
    <t>350524195602221056</t>
  </si>
  <si>
    <t>3505241012021014</t>
  </si>
  <si>
    <t>胡梅花</t>
  </si>
  <si>
    <t>35052419611022102X</t>
  </si>
  <si>
    <t>姚剑峰</t>
  </si>
  <si>
    <t>350524198203091075</t>
  </si>
  <si>
    <t>胡秋英</t>
  </si>
  <si>
    <t>媳妇</t>
  </si>
  <si>
    <t>350524198809231028</t>
  </si>
  <si>
    <t>姚培琳</t>
  </si>
  <si>
    <t>350524201010191015</t>
  </si>
  <si>
    <t>姚培灿</t>
  </si>
  <si>
    <t>350524201401191012</t>
  </si>
  <si>
    <t>苏桂林</t>
  </si>
  <si>
    <t>350524197002051056</t>
  </si>
  <si>
    <t>3505241012021015</t>
  </si>
  <si>
    <t>苏顺航</t>
  </si>
  <si>
    <t>350524199001261036</t>
  </si>
  <si>
    <t>苏秋红</t>
  </si>
  <si>
    <t>35052419920722102X</t>
  </si>
  <si>
    <t>刘素华</t>
  </si>
  <si>
    <t>350524195104121028</t>
  </si>
  <si>
    <t>3505241012021016</t>
  </si>
  <si>
    <t>不通过：涉及房屋所有权纠纷</t>
  </si>
  <si>
    <t>苏连枝</t>
  </si>
  <si>
    <t>350524197712181015</t>
  </si>
  <si>
    <t>刘丽菊</t>
  </si>
  <si>
    <t>350524197710211022</t>
  </si>
  <si>
    <t>苏佳霓</t>
  </si>
  <si>
    <t>350524200712071048</t>
  </si>
  <si>
    <t>苏泽怀</t>
  </si>
  <si>
    <t>350524200201221016</t>
  </si>
  <si>
    <t>王育秀</t>
  </si>
  <si>
    <t>350524195708171042</t>
  </si>
  <si>
    <t>3505241012021017</t>
  </si>
  <si>
    <t>重复，暂不录系统</t>
  </si>
  <si>
    <t>李瑞鹏</t>
  </si>
  <si>
    <t>350524198312011054</t>
  </si>
  <si>
    <t>李泊儒</t>
  </si>
  <si>
    <t>350524201502221073</t>
  </si>
  <si>
    <t>李京璋</t>
  </si>
  <si>
    <t>350524201712080133</t>
  </si>
  <si>
    <t>肖雪连</t>
  </si>
  <si>
    <t>350524194910031022</t>
  </si>
  <si>
    <t>3505241012021018</t>
  </si>
  <si>
    <t>杨艺明</t>
  </si>
  <si>
    <t>350524197302071016</t>
  </si>
  <si>
    <t>苏吉花</t>
  </si>
  <si>
    <t>350524197311065566</t>
  </si>
  <si>
    <t>杨富城</t>
  </si>
  <si>
    <t>35052419931230103X</t>
  </si>
  <si>
    <t>杨杰城</t>
  </si>
  <si>
    <t>35052419980806105X</t>
  </si>
  <si>
    <t>杨岚欣</t>
  </si>
  <si>
    <t>350524200612241062</t>
  </si>
  <si>
    <t>林西赫</t>
  </si>
  <si>
    <t>350524198710201013</t>
  </si>
  <si>
    <t>57.96</t>
  </si>
  <si>
    <t>3505241012021019</t>
  </si>
  <si>
    <t>林筱诗</t>
  </si>
  <si>
    <t>父女</t>
  </si>
  <si>
    <t>350524200812011026</t>
  </si>
  <si>
    <t>林伯达</t>
  </si>
  <si>
    <t>父子</t>
  </si>
  <si>
    <t>35052420111002103X</t>
  </si>
  <si>
    <t>林丙寅</t>
  </si>
  <si>
    <t>350524197205261010</t>
  </si>
  <si>
    <t>3505241012021020</t>
  </si>
  <si>
    <t>魏素卿</t>
  </si>
  <si>
    <t>夫妻</t>
  </si>
  <si>
    <t>350524197505171025</t>
  </si>
  <si>
    <t>林博涵</t>
  </si>
  <si>
    <t>350524200701281058</t>
  </si>
  <si>
    <t>杨玉清</t>
  </si>
  <si>
    <t>350524194809251047</t>
  </si>
  <si>
    <t>林丙辰</t>
  </si>
  <si>
    <t>350524197905171032</t>
  </si>
  <si>
    <t>3505241012021021</t>
  </si>
  <si>
    <t>唐淑嫔</t>
  </si>
  <si>
    <t>350524198009311028</t>
  </si>
  <si>
    <t>林祉灵</t>
  </si>
  <si>
    <t>350524200701191060</t>
  </si>
  <si>
    <t>林博超</t>
  </si>
  <si>
    <t>35052420101116107X</t>
  </si>
  <si>
    <t>林宏烈</t>
  </si>
  <si>
    <t>350524194308281010</t>
  </si>
  <si>
    <t>姚向阳</t>
  </si>
  <si>
    <t>350524197603061073</t>
  </si>
  <si>
    <t>3505241012021022</t>
  </si>
  <si>
    <t>林淑玲</t>
  </si>
  <si>
    <t>350524197908181025</t>
  </si>
  <si>
    <t>姚盛乾</t>
  </si>
  <si>
    <t>350524200008271011</t>
  </si>
  <si>
    <t>姚振南</t>
  </si>
  <si>
    <t>350524193903187710</t>
  </si>
  <si>
    <t>傅金定</t>
  </si>
  <si>
    <t>350524195202151036</t>
  </si>
  <si>
    <t>3505241012021023</t>
  </si>
  <si>
    <t>傅秀月</t>
  </si>
  <si>
    <t>350524195411191026</t>
  </si>
  <si>
    <t>傅培元</t>
  </si>
  <si>
    <t>35052419790610101X</t>
  </si>
  <si>
    <t>傅培龙</t>
  </si>
  <si>
    <t>350524198106051012</t>
  </si>
  <si>
    <t>廖淑梅</t>
  </si>
  <si>
    <t>350524198201037147</t>
  </si>
  <si>
    <t>傅琳茹</t>
  </si>
  <si>
    <t>350524201012031066</t>
  </si>
  <si>
    <t>刘益兴</t>
  </si>
  <si>
    <t>350524196904291011</t>
  </si>
  <si>
    <t>3505241012021024</t>
  </si>
  <si>
    <t>控制区</t>
  </si>
  <si>
    <t>申请书：翻建</t>
  </si>
  <si>
    <t>游加秀</t>
  </si>
  <si>
    <t>512301197301176808</t>
  </si>
  <si>
    <t>林晓红</t>
  </si>
  <si>
    <t>350524199505153547</t>
  </si>
  <si>
    <t>刘鑫源</t>
  </si>
  <si>
    <t>350524199404101019</t>
  </si>
  <si>
    <t>刘圣权</t>
  </si>
  <si>
    <t>350524201701161077</t>
  </si>
  <si>
    <t>刘圣涵</t>
  </si>
  <si>
    <t>350524201512011029</t>
  </si>
  <si>
    <t>刘天筑</t>
  </si>
  <si>
    <t>35052419830322105X</t>
  </si>
  <si>
    <t>3505241012021025</t>
  </si>
  <si>
    <t>吴梅玲</t>
  </si>
  <si>
    <t>350524198210187729</t>
  </si>
  <si>
    <t>刘柏垟</t>
  </si>
  <si>
    <t>350524200609011012</t>
  </si>
  <si>
    <t>刘译琪</t>
  </si>
  <si>
    <t>350524201302101069</t>
  </si>
  <si>
    <t>刘宇娴</t>
  </si>
  <si>
    <t>非亲属</t>
  </si>
  <si>
    <t>350524201201311024</t>
  </si>
  <si>
    <t>刘火土</t>
  </si>
  <si>
    <t>350524195308111016</t>
  </si>
  <si>
    <t>3505241012021026</t>
  </si>
  <si>
    <t>林丽治</t>
  </si>
  <si>
    <t>35052419550514102X</t>
  </si>
  <si>
    <t>刘南</t>
  </si>
  <si>
    <t>350524197812131015</t>
  </si>
  <si>
    <t>吴婉娥</t>
  </si>
  <si>
    <t>350524198312167729</t>
  </si>
  <si>
    <t>刘嘉盛</t>
  </si>
  <si>
    <t>350524201011261011</t>
  </si>
  <si>
    <t>刘玲玲</t>
  </si>
  <si>
    <t>350524200510301028</t>
  </si>
  <si>
    <t>刘锻城</t>
  </si>
  <si>
    <t>350524198309081035</t>
  </si>
  <si>
    <t>3505241012021027</t>
  </si>
  <si>
    <t>陈美娇</t>
  </si>
  <si>
    <t>350524198408203326</t>
  </si>
  <si>
    <t>刘煜松</t>
  </si>
  <si>
    <t>350524201103081018</t>
  </si>
  <si>
    <t>刘雅梅</t>
  </si>
  <si>
    <t>350524200701261049</t>
  </si>
  <si>
    <t>刘杰坤</t>
  </si>
  <si>
    <t>350524198603141051</t>
  </si>
  <si>
    <t>3505241012021028</t>
  </si>
  <si>
    <t>赵丽凤</t>
  </si>
  <si>
    <t>350524195612191014</t>
  </si>
  <si>
    <t>林育芳</t>
  </si>
  <si>
    <t>350524196304131022</t>
  </si>
  <si>
    <t>刘楷淇</t>
  </si>
  <si>
    <t>350524198605071042</t>
  </si>
  <si>
    <t>刘楷炆</t>
  </si>
  <si>
    <t>350524200906041015</t>
  </si>
  <si>
    <t>刘启彬</t>
  </si>
  <si>
    <t>350524198007011031</t>
  </si>
  <si>
    <t>3505241012021029</t>
  </si>
  <si>
    <t>林丽君</t>
  </si>
  <si>
    <t>350524198303201024</t>
  </si>
  <si>
    <t>刘毅溢</t>
  </si>
  <si>
    <t>350524200411031018</t>
  </si>
  <si>
    <t>刘滢滢</t>
  </si>
  <si>
    <t>350524201511141040</t>
  </si>
  <si>
    <t>刘明川</t>
  </si>
  <si>
    <t>350524194804051011</t>
  </si>
  <si>
    <t>3505241012021030</t>
  </si>
  <si>
    <t>刘灿伟</t>
  </si>
  <si>
    <t>350524198409121057</t>
  </si>
  <si>
    <t>柯灿霞</t>
  </si>
  <si>
    <t>350524198409091089</t>
  </si>
  <si>
    <t>刘钲淋</t>
  </si>
  <si>
    <t>350524200707301013</t>
  </si>
  <si>
    <t>刘钲杰</t>
  </si>
  <si>
    <t>350524201208151035</t>
  </si>
  <si>
    <t>詹碧珠</t>
  </si>
  <si>
    <t>350524198709298321</t>
  </si>
  <si>
    <t>3505241012021031</t>
  </si>
  <si>
    <t>刘志彬</t>
  </si>
  <si>
    <t>350524198308201031</t>
  </si>
  <si>
    <t>刘溢豪</t>
  </si>
  <si>
    <t>350524200908091016</t>
  </si>
  <si>
    <t>刘佳琦</t>
  </si>
  <si>
    <t>350524202005261028</t>
  </si>
  <si>
    <t>刘庆祥</t>
  </si>
  <si>
    <t>350524197210291038</t>
  </si>
  <si>
    <t>3505241012021032</t>
  </si>
  <si>
    <t>许秋菊</t>
  </si>
  <si>
    <t>350524197303040027</t>
  </si>
  <si>
    <t>刘家薇</t>
  </si>
  <si>
    <t>350524200510050046</t>
  </si>
  <si>
    <t>刘铠地</t>
  </si>
  <si>
    <t>350524197402181052</t>
  </si>
  <si>
    <t>3505241012021033</t>
  </si>
  <si>
    <t>林碧英</t>
  </si>
  <si>
    <t>350524194101041044</t>
  </si>
  <si>
    <t>刘铢江</t>
  </si>
  <si>
    <t>350524199807011034</t>
  </si>
  <si>
    <t>吴爱惠</t>
  </si>
  <si>
    <t>35052419770808102X</t>
  </si>
  <si>
    <t>刘壕钰</t>
  </si>
  <si>
    <t>350524201312161030</t>
  </si>
  <si>
    <t>刘明锋</t>
  </si>
  <si>
    <t>350524199209071010</t>
  </si>
  <si>
    <t>3505241012021034</t>
  </si>
  <si>
    <t>胡巧明</t>
  </si>
  <si>
    <t>350524199304281040</t>
  </si>
  <si>
    <t>刘荣鑫</t>
  </si>
  <si>
    <t>350524201702081052</t>
  </si>
  <si>
    <t>刘思晗</t>
  </si>
  <si>
    <t>350524201411081028</t>
  </si>
  <si>
    <t>刘炎明</t>
  </si>
  <si>
    <t>350524198811101070</t>
  </si>
  <si>
    <t>3505241012021035</t>
  </si>
  <si>
    <t>实际：翻建</t>
  </si>
  <si>
    <t>裴梅华</t>
  </si>
  <si>
    <t>350524198609171542</t>
  </si>
  <si>
    <t>刘相元</t>
  </si>
  <si>
    <t>350524200912041118</t>
  </si>
  <si>
    <t>刘铠颖</t>
  </si>
  <si>
    <t>350524200811211042</t>
  </si>
  <si>
    <t>刘益福</t>
  </si>
  <si>
    <t>350524198003021013</t>
  </si>
  <si>
    <t>3505241012021036</t>
  </si>
  <si>
    <t>改变位置面积不变</t>
  </si>
  <si>
    <t>刘秋阳</t>
  </si>
  <si>
    <t>350524194410051019</t>
  </si>
  <si>
    <t>陈银凤</t>
  </si>
  <si>
    <t>350524194610021041</t>
  </si>
  <si>
    <t>刘灯贵</t>
  </si>
  <si>
    <t>350524201103091013</t>
  </si>
  <si>
    <t>350524198502081037</t>
  </si>
  <si>
    <t>3505241012021037</t>
  </si>
  <si>
    <t>林佳虹</t>
  </si>
  <si>
    <t>350524199108210544</t>
  </si>
  <si>
    <t>刘博元</t>
  </si>
  <si>
    <t>350524201906211031</t>
  </si>
  <si>
    <t>刘梦洁</t>
  </si>
  <si>
    <t>350524201310021069</t>
  </si>
  <si>
    <t>刘闻静</t>
  </si>
  <si>
    <t>350524201602011022</t>
  </si>
  <si>
    <t>350524195711081013</t>
  </si>
  <si>
    <t>刘志谦</t>
  </si>
  <si>
    <t>350524196409091012</t>
  </si>
  <si>
    <t>3505241012021038</t>
  </si>
  <si>
    <t>柯秀环</t>
  </si>
  <si>
    <t>350524196402051026</t>
  </si>
  <si>
    <t>刘榕城</t>
  </si>
  <si>
    <t>350524199102251097</t>
  </si>
  <si>
    <t>刘明金</t>
  </si>
  <si>
    <t>350524193910261018</t>
  </si>
  <si>
    <t>刘庆峰</t>
  </si>
  <si>
    <t>350524197509261079</t>
  </si>
  <si>
    <t>3505241012021039</t>
  </si>
  <si>
    <t>刘奕坤</t>
  </si>
  <si>
    <t>350524200205221072</t>
  </si>
  <si>
    <t>刘奕铭</t>
  </si>
  <si>
    <t>350524200309091014</t>
  </si>
  <si>
    <t>蔡月娜</t>
  </si>
  <si>
    <t>350524197705187742</t>
  </si>
  <si>
    <t>黄秀婷</t>
  </si>
  <si>
    <t>350524198110257427</t>
  </si>
  <si>
    <t>3505241012021040</t>
  </si>
  <si>
    <t>柯银英</t>
  </si>
  <si>
    <t>350524194106011020</t>
  </si>
  <si>
    <t>林宝泉</t>
  </si>
  <si>
    <t>350524197403251059</t>
  </si>
  <si>
    <t>3505241012021041</t>
  </si>
  <si>
    <t>柯琴英</t>
  </si>
  <si>
    <t>350524197208291063</t>
  </si>
  <si>
    <t>林煜濠</t>
  </si>
  <si>
    <t>350524200504031017</t>
  </si>
  <si>
    <t>林淑阳</t>
  </si>
  <si>
    <t>350524200504031041</t>
  </si>
  <si>
    <t>林淑鑫</t>
  </si>
  <si>
    <t>35052419950315102X</t>
  </si>
  <si>
    <t>林淑月</t>
  </si>
  <si>
    <t>350524200112071028</t>
  </si>
  <si>
    <t>刘泽群</t>
  </si>
  <si>
    <t>350524195405251037</t>
  </si>
  <si>
    <t>3505241012021042</t>
  </si>
  <si>
    <t>苏秀珠</t>
  </si>
  <si>
    <t>350524195412291061</t>
  </si>
  <si>
    <t>刘木森</t>
  </si>
  <si>
    <t>350524198304301019</t>
  </si>
  <si>
    <t>李晓玲</t>
  </si>
  <si>
    <t>350524198510021085</t>
  </si>
  <si>
    <t>刘宇楠</t>
  </si>
  <si>
    <t>350524200809251010</t>
  </si>
  <si>
    <t>刘婉雯</t>
  </si>
  <si>
    <t>350524201706071089</t>
  </si>
  <si>
    <t>林东兴</t>
  </si>
  <si>
    <t>350524198207291058</t>
  </si>
  <si>
    <t>3505241012021043</t>
  </si>
  <si>
    <t>林梓烨</t>
  </si>
  <si>
    <t>350524200809261016</t>
  </si>
  <si>
    <t>吴梅育</t>
  </si>
  <si>
    <t>350524198409052581</t>
  </si>
  <si>
    <t>林青龙</t>
  </si>
  <si>
    <t>350524195203181018</t>
  </si>
  <si>
    <t>林东海</t>
  </si>
  <si>
    <t>350524197706191030</t>
  </si>
  <si>
    <t>3505241012021044</t>
  </si>
  <si>
    <t>林增彬</t>
  </si>
  <si>
    <t>350524200006171017</t>
  </si>
  <si>
    <t>邹正愉</t>
  </si>
  <si>
    <t>350524197712287768</t>
  </si>
  <si>
    <t>陈月娇</t>
  </si>
  <si>
    <t>350524195605171023</t>
  </si>
  <si>
    <t>林建发</t>
  </si>
  <si>
    <t>35052419641110103X</t>
  </si>
  <si>
    <t>3505241012021045</t>
  </si>
  <si>
    <t>陈秀丽</t>
  </si>
  <si>
    <t>350524196209127746</t>
  </si>
  <si>
    <t>林爱菊</t>
  </si>
  <si>
    <t>350524198905311028</t>
  </si>
  <si>
    <t>林芊落</t>
  </si>
  <si>
    <t>外孙女</t>
  </si>
  <si>
    <t>350524201611171044</t>
  </si>
  <si>
    <t>林羿炎</t>
  </si>
  <si>
    <t>350524201203251010</t>
  </si>
  <si>
    <t>林羿炜</t>
  </si>
  <si>
    <t>350524201710281038</t>
  </si>
  <si>
    <t>刘金生</t>
  </si>
  <si>
    <t>350524195503141093</t>
  </si>
  <si>
    <t>3505241012021046</t>
  </si>
  <si>
    <t>林桂月</t>
  </si>
  <si>
    <t>35052419570109104X</t>
  </si>
  <si>
    <t>刘燕华</t>
  </si>
  <si>
    <t>350524198408211026</t>
  </si>
  <si>
    <t>刘燕婷</t>
  </si>
  <si>
    <t>次女</t>
  </si>
  <si>
    <t>350524198506031045</t>
  </si>
  <si>
    <t>刘江海</t>
  </si>
  <si>
    <t>350524198101061019</t>
  </si>
  <si>
    <t>刘译祥</t>
  </si>
  <si>
    <t>350524201603181058</t>
  </si>
  <si>
    <t>林宝英</t>
  </si>
  <si>
    <t>350524194709211021</t>
  </si>
  <si>
    <t>3505241012021047</t>
  </si>
  <si>
    <t>林启明</t>
  </si>
  <si>
    <t>350524197011011072</t>
  </si>
  <si>
    <t>3505241012021048</t>
  </si>
  <si>
    <t>吴宝算</t>
  </si>
  <si>
    <t>350524197102167742</t>
  </si>
  <si>
    <t>林灿辉</t>
  </si>
  <si>
    <t>350524199206121035</t>
  </si>
  <si>
    <t>林银珠</t>
  </si>
  <si>
    <t>35052419931210102X</t>
  </si>
  <si>
    <t>林金标</t>
  </si>
  <si>
    <t>350524194512191012</t>
  </si>
  <si>
    <t>刘茉莉</t>
  </si>
  <si>
    <t>350524194904181024</t>
  </si>
  <si>
    <t>陈素华</t>
  </si>
  <si>
    <t>350524194001131026</t>
  </si>
  <si>
    <t>3505241012021049</t>
  </si>
  <si>
    <t>350524194903051017</t>
  </si>
  <si>
    <t>3505241012021050</t>
  </si>
  <si>
    <t>350524195301211049</t>
  </si>
  <si>
    <t>柯同曙</t>
  </si>
  <si>
    <t>350524197211171054</t>
  </si>
  <si>
    <t>李宝羡</t>
  </si>
  <si>
    <t>350524197110051029</t>
  </si>
  <si>
    <t>温瑞美</t>
  </si>
  <si>
    <t>350524198010141021</t>
  </si>
  <si>
    <t>林铭洋</t>
  </si>
  <si>
    <t>350524200703051037</t>
  </si>
  <si>
    <t>陈爱治</t>
  </si>
  <si>
    <t>35052419481005004X</t>
  </si>
  <si>
    <t>3505241012021051</t>
  </si>
  <si>
    <t>柯文灿</t>
  </si>
  <si>
    <t>350524197310140034</t>
  </si>
  <si>
    <t>刘丽吉</t>
  </si>
  <si>
    <t>350524196501181029</t>
  </si>
  <si>
    <t>3505241012021052</t>
  </si>
  <si>
    <t>刘国兴</t>
  </si>
  <si>
    <t>公公</t>
  </si>
  <si>
    <t>35052419370915101X</t>
  </si>
  <si>
    <t>刘荣德</t>
  </si>
  <si>
    <t>350524198212271078</t>
  </si>
  <si>
    <t>苏丽霞</t>
  </si>
  <si>
    <t>350521198402223043</t>
  </si>
  <si>
    <t>刘金奇</t>
  </si>
  <si>
    <t>350524201306011052</t>
  </si>
  <si>
    <t>刘灿均</t>
  </si>
  <si>
    <t>350524201105181039</t>
  </si>
  <si>
    <t>陈秀治</t>
  </si>
  <si>
    <t>350524195804101060</t>
  </si>
  <si>
    <t>3505241012021053</t>
  </si>
  <si>
    <t>柯启现</t>
  </si>
  <si>
    <t>350524198302161032</t>
  </si>
  <si>
    <t>刘婉玲</t>
  </si>
  <si>
    <t>35052419840906112X</t>
  </si>
  <si>
    <t>柯金涌</t>
  </si>
  <si>
    <t>350524201002101059</t>
  </si>
  <si>
    <t>柯金伟</t>
  </si>
  <si>
    <t>350524200612021019</t>
  </si>
  <si>
    <t>柯启明</t>
  </si>
  <si>
    <t>350524198502111013</t>
  </si>
  <si>
    <t>傅琼花</t>
  </si>
  <si>
    <t>35052419520120102X</t>
  </si>
  <si>
    <t>3505241012021054</t>
  </si>
  <si>
    <t>林盘</t>
  </si>
  <si>
    <t>婆婆</t>
  </si>
  <si>
    <t>350524192703271024</t>
  </si>
  <si>
    <t>柯玥昕</t>
  </si>
  <si>
    <t>350524201901121029</t>
  </si>
  <si>
    <t>柯玥诗</t>
  </si>
  <si>
    <t>350524201412271026</t>
  </si>
  <si>
    <t>柯坤棍</t>
  </si>
  <si>
    <t>350524195711041038</t>
  </si>
  <si>
    <t>3505241012021055</t>
  </si>
  <si>
    <t>刘丽珠</t>
  </si>
  <si>
    <t>350524195910031027</t>
  </si>
  <si>
    <t>林美英</t>
  </si>
  <si>
    <t>350524195504081029</t>
  </si>
  <si>
    <t>3505241012021056</t>
  </si>
  <si>
    <t>柯蓬玉</t>
  </si>
  <si>
    <t>350524197510171046</t>
  </si>
  <si>
    <t>柯蓬容</t>
  </si>
  <si>
    <t>350524197909191013</t>
  </si>
  <si>
    <t>胡彩兰</t>
  </si>
  <si>
    <t>350524197911081025</t>
  </si>
  <si>
    <t>柯梓祈</t>
  </si>
  <si>
    <t>350524200406221036</t>
  </si>
  <si>
    <t>柯斯倩</t>
  </si>
  <si>
    <t>350524200104121048</t>
  </si>
  <si>
    <t>林良友</t>
  </si>
  <si>
    <t>350524196503261057</t>
  </si>
  <si>
    <t>3505241012021057</t>
  </si>
  <si>
    <t>15980424813</t>
  </si>
  <si>
    <t>沈时春</t>
  </si>
  <si>
    <t>350524196408077729</t>
  </si>
  <si>
    <t>林艺彬</t>
  </si>
  <si>
    <t>35052419840606101X</t>
  </si>
  <si>
    <t>林艺新</t>
  </si>
  <si>
    <t>35052419860329105X</t>
  </si>
  <si>
    <t>林丽敏</t>
  </si>
  <si>
    <t>441522198310242449</t>
  </si>
  <si>
    <t>林智恒</t>
  </si>
  <si>
    <t>350524200703211037</t>
  </si>
  <si>
    <t>刘素珠</t>
  </si>
  <si>
    <t>350524195402201026</t>
  </si>
  <si>
    <t>3505241012021058</t>
  </si>
  <si>
    <t>林爱玲</t>
  </si>
  <si>
    <t>350524199008291034</t>
  </si>
  <si>
    <t>林小玲</t>
  </si>
  <si>
    <t>350524197909191022</t>
  </si>
  <si>
    <t>林志彬</t>
  </si>
  <si>
    <t>350524198808241136</t>
  </si>
  <si>
    <t>3505241012021059</t>
  </si>
  <si>
    <t>刘达斯</t>
  </si>
  <si>
    <t>350524199305101021</t>
  </si>
  <si>
    <t>刘小春</t>
  </si>
  <si>
    <t>35052419620302106X</t>
  </si>
  <si>
    <t>林哲楷</t>
  </si>
  <si>
    <t>350524201408161051</t>
  </si>
  <si>
    <t>林丹霓</t>
  </si>
  <si>
    <t>35052420120201104X</t>
  </si>
  <si>
    <t>刘金池</t>
  </si>
  <si>
    <t>350524196411221074</t>
  </si>
  <si>
    <t>3505241012021060</t>
  </si>
  <si>
    <t>刘江锋</t>
  </si>
  <si>
    <t>干儿子</t>
  </si>
  <si>
    <t>350524198611071014</t>
  </si>
  <si>
    <t>干儿媳</t>
  </si>
  <si>
    <t>350524198807191106</t>
  </si>
  <si>
    <t>刘铱昊</t>
  </si>
  <si>
    <t>干孙子</t>
  </si>
  <si>
    <t>350524200812151096</t>
  </si>
  <si>
    <t>刘铱晴</t>
  </si>
  <si>
    <t>干孙女</t>
  </si>
  <si>
    <t>350524201203031069</t>
  </si>
  <si>
    <t>李桂华
林志坚</t>
  </si>
  <si>
    <t>35052419800202102X
350524198205051034</t>
  </si>
  <si>
    <t>3505241012021061</t>
  </si>
  <si>
    <t>刘巧阳</t>
  </si>
  <si>
    <t>林志坚之妻</t>
  </si>
  <si>
    <t>350524198104021020</t>
  </si>
  <si>
    <t>林锶浛</t>
  </si>
  <si>
    <t>林志坚之女</t>
  </si>
  <si>
    <t>350524200611161044</t>
  </si>
  <si>
    <t>林宇亮</t>
  </si>
  <si>
    <t>林志坚之子</t>
  </si>
  <si>
    <t>350524201106141012</t>
  </si>
  <si>
    <t>林金广</t>
  </si>
  <si>
    <t>35052419550625101X</t>
  </si>
  <si>
    <t>3505241012021062</t>
  </si>
  <si>
    <t>刘木琴</t>
  </si>
  <si>
    <t>350524196112211028</t>
  </si>
  <si>
    <t>林炳锋</t>
  </si>
  <si>
    <t>350524198510241096</t>
  </si>
  <si>
    <t>刘雪蓉</t>
  </si>
  <si>
    <t>350524198601201022</t>
  </si>
  <si>
    <t>林伟铭</t>
  </si>
  <si>
    <t>350524200908181011</t>
  </si>
  <si>
    <t>林晗惜</t>
  </si>
  <si>
    <t>350524201809081028</t>
  </si>
  <si>
    <t>苏福川</t>
  </si>
  <si>
    <t>35052419611029101X</t>
  </si>
  <si>
    <t>3505241012021063</t>
  </si>
  <si>
    <t>刘素丽</t>
  </si>
  <si>
    <t>350524196302141024</t>
  </si>
  <si>
    <t>苏艺彬</t>
  </si>
  <si>
    <t>350524198809131158</t>
  </si>
  <si>
    <t>刘艺萍</t>
  </si>
  <si>
    <t>350524198706091042</t>
  </si>
  <si>
    <t>苏圣涛</t>
  </si>
  <si>
    <t>35052420100808101X</t>
  </si>
  <si>
    <t>苏圣浩</t>
  </si>
  <si>
    <t>350524201703271034</t>
  </si>
  <si>
    <t>林和峰</t>
  </si>
  <si>
    <t>350524198712131012</t>
  </si>
  <si>
    <t>3505241012021064</t>
  </si>
  <si>
    <t>林福发</t>
  </si>
  <si>
    <t>350524195509201018</t>
  </si>
  <si>
    <t>林福传</t>
  </si>
  <si>
    <t>养父</t>
  </si>
  <si>
    <t>350524195703281031</t>
  </si>
  <si>
    <t>林焱鑫</t>
  </si>
  <si>
    <t>350524200608051039</t>
  </si>
  <si>
    <t>林伟鑫</t>
  </si>
  <si>
    <t>350524198901221017</t>
  </si>
  <si>
    <t>3505241012021065</t>
  </si>
  <si>
    <t>林成刚</t>
  </si>
  <si>
    <t>350524196611021050</t>
  </si>
  <si>
    <t>刘月妹</t>
  </si>
  <si>
    <t>350524196501151049</t>
  </si>
  <si>
    <t>林宇娴</t>
  </si>
  <si>
    <t>350524201310121043</t>
  </si>
  <si>
    <t>林睿渊</t>
  </si>
  <si>
    <t>350524201712301012</t>
  </si>
  <si>
    <t>林武曲</t>
  </si>
  <si>
    <t>350524196606141015</t>
  </si>
  <si>
    <t>3505241012021066</t>
  </si>
  <si>
    <t>350524198612081035</t>
  </si>
  <si>
    <t>林江辉</t>
  </si>
  <si>
    <t>次子</t>
  </si>
  <si>
    <t>350524198808241099</t>
  </si>
  <si>
    <t>颜小芳</t>
  </si>
  <si>
    <t>大儿媳</t>
  </si>
  <si>
    <t>350524198908196547</t>
  </si>
  <si>
    <t>林泓宇</t>
  </si>
  <si>
    <t>350524201302281039</t>
  </si>
  <si>
    <t>林雨晨</t>
  </si>
  <si>
    <t>350524201106261049</t>
  </si>
  <si>
    <t>刘元良</t>
  </si>
  <si>
    <t>350524194804151012</t>
  </si>
  <si>
    <t>3505241012021067</t>
  </si>
  <si>
    <t>柯宝珍</t>
  </si>
  <si>
    <t>350524195203131029</t>
  </si>
  <si>
    <t>刘德河</t>
  </si>
  <si>
    <t>350524197107081016</t>
  </si>
  <si>
    <t>林巧香</t>
  </si>
  <si>
    <t>350524197102281086</t>
  </si>
  <si>
    <t>刘紫君</t>
  </si>
  <si>
    <t>350524199111041040</t>
  </si>
  <si>
    <t>刘金杰</t>
  </si>
  <si>
    <t>350524199404171017</t>
  </si>
  <si>
    <t>林燕华</t>
  </si>
  <si>
    <t>35052419900131102X</t>
  </si>
  <si>
    <t>3505241012021068</t>
  </si>
  <si>
    <t>刘淑珍</t>
  </si>
  <si>
    <t>350524196712111020</t>
  </si>
  <si>
    <t>林杰文</t>
  </si>
  <si>
    <t>夫</t>
  </si>
  <si>
    <t>350524198809161090</t>
  </si>
  <si>
    <t>林梓浩</t>
  </si>
  <si>
    <t>350524200809151079</t>
  </si>
  <si>
    <t>林均浩</t>
  </si>
  <si>
    <t>350524201407041031</t>
  </si>
  <si>
    <t>柯秀菊</t>
  </si>
  <si>
    <t>350524195105051025</t>
  </si>
  <si>
    <t>3505241012021069</t>
  </si>
  <si>
    <t>林清源</t>
  </si>
  <si>
    <t>350524196910121094</t>
  </si>
  <si>
    <t>林清标</t>
  </si>
  <si>
    <t>350524197512151057</t>
  </si>
  <si>
    <t>林少杰</t>
  </si>
  <si>
    <t>350524200012291074</t>
  </si>
  <si>
    <t>林龙杰</t>
  </si>
  <si>
    <t>350524200905261016</t>
  </si>
  <si>
    <t>杨淑玲</t>
  </si>
  <si>
    <t>350524198908156828</t>
  </si>
  <si>
    <t>3505241012021070</t>
  </si>
  <si>
    <t>林培钰</t>
  </si>
  <si>
    <t>姐姐</t>
  </si>
  <si>
    <t>3505241985207111063</t>
  </si>
  <si>
    <t>林觉忠</t>
  </si>
  <si>
    <t>350524195608261016</t>
  </si>
  <si>
    <t>林怡湘</t>
  </si>
  <si>
    <t>350524200808291029</t>
  </si>
  <si>
    <t>林怡思</t>
  </si>
  <si>
    <t>350524201109281061</t>
  </si>
  <si>
    <t>林财艺</t>
  </si>
  <si>
    <t>350524198203201051</t>
  </si>
  <si>
    <t>3505241012021071</t>
  </si>
  <si>
    <t>吴春霞</t>
  </si>
  <si>
    <t>350524198512072089</t>
  </si>
  <si>
    <t>林哲瀚</t>
  </si>
  <si>
    <t>350524200907121033</t>
  </si>
  <si>
    <t>林哲宇</t>
  </si>
  <si>
    <t>35052420120423102X</t>
  </si>
  <si>
    <t>林碟勤</t>
  </si>
  <si>
    <t>350524198907021075</t>
  </si>
  <si>
    <t>3505241012021072</t>
  </si>
  <si>
    <t>林照城</t>
  </si>
  <si>
    <t>350524196506241035</t>
  </si>
  <si>
    <t>陈华花</t>
  </si>
  <si>
    <t>350524196607081026</t>
  </si>
  <si>
    <t>林语彤</t>
  </si>
  <si>
    <t>350524201011291042</t>
  </si>
  <si>
    <t>林杰凯</t>
  </si>
  <si>
    <t>35052420131014101X</t>
  </si>
  <si>
    <t>林伟杰</t>
  </si>
  <si>
    <t>350524199007121075</t>
  </si>
  <si>
    <t>3505241012021073</t>
  </si>
  <si>
    <t>范小燕</t>
  </si>
  <si>
    <t>350524199209103525</t>
  </si>
  <si>
    <t>林紫堬</t>
  </si>
  <si>
    <t>350524201105101107</t>
  </si>
  <si>
    <t>林煜峰</t>
  </si>
  <si>
    <t>350524201312121012</t>
  </si>
  <si>
    <t>林紫淇</t>
  </si>
  <si>
    <t>350524201603081049</t>
  </si>
  <si>
    <t>林坚强</t>
  </si>
  <si>
    <t>350524195505201010</t>
  </si>
  <si>
    <t>3505241012021074</t>
  </si>
  <si>
    <t>李素香</t>
  </si>
  <si>
    <t>350524196310061147</t>
  </si>
  <si>
    <t>邹丽金</t>
  </si>
  <si>
    <t>350783198610075022</t>
  </si>
  <si>
    <t>林瑞银</t>
  </si>
  <si>
    <t>350524200804221103</t>
  </si>
  <si>
    <t>林宏益</t>
  </si>
  <si>
    <t>350524201102081075</t>
  </si>
  <si>
    <t>林晓波</t>
  </si>
  <si>
    <t>350524198512151019</t>
  </si>
  <si>
    <t>3505241012021075</t>
  </si>
  <si>
    <t>陈婉婷</t>
  </si>
  <si>
    <t>350524198909217725</t>
  </si>
  <si>
    <t>林文惠</t>
  </si>
  <si>
    <t>35052420130509102X</t>
  </si>
  <si>
    <t>林理宣</t>
  </si>
  <si>
    <t>350524201502241066</t>
  </si>
  <si>
    <t>林龙镇</t>
  </si>
  <si>
    <t>350524197303081013</t>
  </si>
  <si>
    <t>3505241012021076</t>
  </si>
  <si>
    <t>刘秋香</t>
  </si>
  <si>
    <t>35052419520112102X</t>
  </si>
  <si>
    <t>陈贵凤</t>
  </si>
  <si>
    <t>350524198204072060</t>
  </si>
  <si>
    <t>林思娜</t>
  </si>
  <si>
    <t>350524200307211027</t>
  </si>
  <si>
    <t>林宗义</t>
  </si>
  <si>
    <t>350524200711031036</t>
  </si>
  <si>
    <t>林溪岸</t>
  </si>
  <si>
    <t>350524195502051010</t>
  </si>
  <si>
    <t>3505241012021077</t>
  </si>
  <si>
    <t>陈碧月</t>
  </si>
  <si>
    <t>35052419561210104X</t>
  </si>
  <si>
    <t>林坤灿</t>
  </si>
  <si>
    <t>350524198207071039</t>
  </si>
  <si>
    <t>黄爱宝</t>
  </si>
  <si>
    <t>350524198311226547</t>
  </si>
  <si>
    <t>350524200606061022</t>
  </si>
  <si>
    <t>林科铭</t>
  </si>
  <si>
    <t>350524200712281010</t>
  </si>
  <si>
    <t>林金发</t>
  </si>
  <si>
    <t>350524196210061019</t>
  </si>
  <si>
    <t>3505241012021078</t>
  </si>
  <si>
    <t>刘梅兰</t>
  </si>
  <si>
    <t>350524196411281026</t>
  </si>
  <si>
    <t>林宝董</t>
  </si>
  <si>
    <t>350524198510111136</t>
  </si>
  <si>
    <t>姚锦芬</t>
  </si>
  <si>
    <t>350524198704021040</t>
  </si>
  <si>
    <t>林达贤</t>
  </si>
  <si>
    <t>350524200801071074</t>
  </si>
  <si>
    <t>林达弘</t>
  </si>
  <si>
    <t>350524201107191070</t>
  </si>
  <si>
    <t>蔡泉峰</t>
  </si>
  <si>
    <t>350524196409141059</t>
  </si>
  <si>
    <t>3505241012021079</t>
  </si>
  <si>
    <t>陈爱华</t>
  </si>
  <si>
    <t>350524197110081084</t>
  </si>
  <si>
    <t>蔡坤池</t>
  </si>
  <si>
    <t>350524198710121072</t>
  </si>
  <si>
    <t>蔡繁荣</t>
  </si>
  <si>
    <t>350524199312281091</t>
  </si>
  <si>
    <t>刘培钦</t>
  </si>
  <si>
    <t>350524198304141115</t>
  </si>
  <si>
    <t>3505241012021080</t>
  </si>
  <si>
    <t>新胜34号</t>
  </si>
  <si>
    <t>柯惠珠</t>
  </si>
  <si>
    <t>350524198401291027</t>
  </si>
  <si>
    <t>刘锦超</t>
  </si>
  <si>
    <t>350524200612151016</t>
  </si>
  <si>
    <t>刘幸婕</t>
  </si>
  <si>
    <t>350524201008021025</t>
  </si>
  <si>
    <t>350524198302041014</t>
  </si>
  <si>
    <t>3505241012021081</t>
  </si>
  <si>
    <t>新胜53号</t>
  </si>
  <si>
    <t>张育真</t>
  </si>
  <si>
    <t>350524198212131040</t>
  </si>
  <si>
    <t>刘宇鹏</t>
  </si>
  <si>
    <t>350524201105181055</t>
  </si>
  <si>
    <t>刘雨珊</t>
  </si>
  <si>
    <t>350524200802071025</t>
  </si>
  <si>
    <t>刘崇其</t>
  </si>
  <si>
    <t>350524195707121035</t>
  </si>
  <si>
    <t>洪誉</t>
  </si>
  <si>
    <t>350524196007061021</t>
  </si>
  <si>
    <t>蔡江波</t>
  </si>
  <si>
    <t>350524195505131059</t>
  </si>
  <si>
    <t>3505241012021082</t>
  </si>
  <si>
    <t>吴辉珍</t>
  </si>
  <si>
    <t>350524196410011040</t>
  </si>
  <si>
    <t>蔡建宗</t>
  </si>
  <si>
    <t>350524198612231032</t>
  </si>
  <si>
    <t>刘亚月</t>
  </si>
  <si>
    <t>350524198602151063</t>
  </si>
  <si>
    <t>蔡铠淇</t>
  </si>
  <si>
    <t>350524201412131090</t>
  </si>
  <si>
    <t>蔡铠鸿</t>
  </si>
  <si>
    <t>350524201610241098</t>
  </si>
  <si>
    <t>李玉治</t>
  </si>
  <si>
    <t>350524195009231042</t>
  </si>
  <si>
    <t>3505241012021083</t>
  </si>
  <si>
    <t>蔡毅才</t>
  </si>
  <si>
    <t>350524197507181059</t>
  </si>
  <si>
    <t>蔡毅强</t>
  </si>
  <si>
    <t>四子</t>
  </si>
  <si>
    <t>350524198209021051</t>
  </si>
  <si>
    <t>林秋红</t>
  </si>
  <si>
    <t>350524197511151063</t>
  </si>
  <si>
    <t>蔡秀忠</t>
  </si>
  <si>
    <t>350524194702021014</t>
  </si>
  <si>
    <t>3505241012021084</t>
  </si>
  <si>
    <t>温坤山</t>
  </si>
  <si>
    <t>350524198201291030</t>
  </si>
  <si>
    <t>3505241012021085</t>
  </si>
  <si>
    <t>陈凤梅</t>
  </si>
  <si>
    <t>350524198712067727</t>
  </si>
  <si>
    <t>温韩翔</t>
  </si>
  <si>
    <t>350524201312161014</t>
  </si>
  <si>
    <t>温韩琪</t>
  </si>
  <si>
    <t>350524200811201020</t>
  </si>
  <si>
    <t>张琼治</t>
  </si>
  <si>
    <t>350524195310041029</t>
  </si>
  <si>
    <t>杨成泽</t>
  </si>
  <si>
    <t>35052419851024107X</t>
  </si>
  <si>
    <t>3505241012021086</t>
  </si>
  <si>
    <t>陈宝珍</t>
  </si>
  <si>
    <t>350524195802031046</t>
  </si>
  <si>
    <t>杨志平</t>
  </si>
  <si>
    <t>350524195710210039</t>
  </si>
  <si>
    <t>林华娇</t>
  </si>
  <si>
    <t>350524198606020546</t>
  </si>
  <si>
    <t>杨伽彤</t>
  </si>
  <si>
    <t>350211201802155524</t>
  </si>
  <si>
    <t>刘生枝</t>
  </si>
  <si>
    <t>35052419771022101X</t>
  </si>
  <si>
    <t>3505241012021087</t>
  </si>
  <si>
    <t>柯小玲</t>
  </si>
  <si>
    <t>350524197511241026</t>
  </si>
  <si>
    <t>刘森海</t>
  </si>
  <si>
    <t>350524200102151032</t>
  </si>
  <si>
    <t>刘昕昕</t>
  </si>
  <si>
    <t>350524200912121046</t>
  </si>
  <si>
    <t>刘火强</t>
  </si>
  <si>
    <t>350524198210191074</t>
  </si>
  <si>
    <t>3505241012021088</t>
  </si>
  <si>
    <t>刘燕香</t>
  </si>
  <si>
    <t>450111198106223021</t>
  </si>
  <si>
    <t>刘宇轩</t>
  </si>
  <si>
    <t>350524200308241033</t>
  </si>
  <si>
    <t>刘雨寒</t>
  </si>
  <si>
    <t>350524200906051029</t>
  </si>
  <si>
    <t>刘德威</t>
  </si>
  <si>
    <t>350524198403041099</t>
  </si>
  <si>
    <t>3505241012021089</t>
  </si>
  <si>
    <t>柯雪娇</t>
  </si>
  <si>
    <t>350524198409291144</t>
  </si>
  <si>
    <t>刘招贵</t>
  </si>
  <si>
    <t>350524201610091018</t>
  </si>
  <si>
    <t>刘昭扬</t>
  </si>
  <si>
    <t>350524200908281020</t>
  </si>
  <si>
    <t>刘昭埼</t>
  </si>
  <si>
    <t>350524201409161045</t>
  </si>
  <si>
    <t>陈梅玉</t>
  </si>
  <si>
    <t>350524195908011027</t>
  </si>
  <si>
    <t>刘江玺</t>
  </si>
  <si>
    <t>350524198706041010</t>
  </si>
  <si>
    <t>3505241012021090</t>
  </si>
  <si>
    <t>林翠</t>
  </si>
  <si>
    <t>350824198907161146</t>
  </si>
  <si>
    <t>刘诗庭</t>
  </si>
  <si>
    <t>35052420181215104X</t>
  </si>
  <si>
    <t>刘诗滢</t>
  </si>
  <si>
    <t>350524201501121046</t>
  </si>
  <si>
    <t>林燕齐</t>
  </si>
  <si>
    <t>350524199005073081</t>
  </si>
  <si>
    <t>3505241012021091</t>
  </si>
  <si>
    <t>刘伯宁</t>
  </si>
  <si>
    <t>350524201510221030</t>
  </si>
  <si>
    <t>刘曼凝</t>
  </si>
  <si>
    <t>350524201901291028</t>
  </si>
  <si>
    <t>刘民权</t>
  </si>
  <si>
    <t>350524194807131033</t>
  </si>
  <si>
    <t>林月美</t>
  </si>
  <si>
    <t>350524195111131021</t>
  </si>
  <si>
    <t>刘燕霜</t>
  </si>
  <si>
    <t>350524196505181026</t>
  </si>
  <si>
    <t>3505241012021092</t>
  </si>
  <si>
    <t>王雪金</t>
  </si>
  <si>
    <t>500234199410165283</t>
  </si>
  <si>
    <t>蔡杰全</t>
  </si>
  <si>
    <t>350524199108081076</t>
  </si>
  <si>
    <t>蔡慧圆</t>
  </si>
  <si>
    <t>350524198706261021</t>
  </si>
  <si>
    <t>3505241012021093</t>
  </si>
  <si>
    <t>320382201012050467</t>
  </si>
  <si>
    <t>王思涵</t>
  </si>
  <si>
    <t>二女</t>
  </si>
  <si>
    <t>320382201202130644</t>
  </si>
  <si>
    <t>蔡锦彬</t>
  </si>
  <si>
    <t>350524197909231012</t>
  </si>
  <si>
    <t>3505241012021094</t>
  </si>
  <si>
    <t>徐丽</t>
  </si>
  <si>
    <t>350722198206044627</t>
  </si>
  <si>
    <t>蔡铭炜</t>
  </si>
  <si>
    <t>35052420030624103X</t>
  </si>
  <si>
    <t>蔡安琪</t>
  </si>
  <si>
    <t>350524200110171041</t>
  </si>
  <si>
    <t>蔡春霖</t>
  </si>
  <si>
    <t>35052419811129107X</t>
  </si>
  <si>
    <t>3505241012021095</t>
  </si>
  <si>
    <t>张美玲</t>
  </si>
  <si>
    <t>350524198112301049</t>
  </si>
  <si>
    <t>蔡子航</t>
  </si>
  <si>
    <t>350524201710241036</t>
  </si>
  <si>
    <t>蔡译恒</t>
  </si>
  <si>
    <t>350524201009161038</t>
  </si>
  <si>
    <t>蔡晓云</t>
  </si>
  <si>
    <t>35052420050306102X</t>
  </si>
  <si>
    <t>刘金能</t>
  </si>
  <si>
    <t>350524198408141072</t>
  </si>
  <si>
    <t>3505241012021096</t>
  </si>
  <si>
    <t>陈小云</t>
  </si>
  <si>
    <t>350524198408241049</t>
  </si>
  <si>
    <t>刘铭凯</t>
  </si>
  <si>
    <t>35052420131027105X</t>
  </si>
  <si>
    <t>350524200907141026</t>
  </si>
  <si>
    <t>蔡福建
蔡福淙</t>
  </si>
  <si>
    <t>35052419681112103X
350524197802041016</t>
  </si>
  <si>
    <t>3505241012021097</t>
  </si>
  <si>
    <t>苏艺芳</t>
  </si>
  <si>
    <t>350524197106181103</t>
  </si>
  <si>
    <t>蔡子城</t>
  </si>
  <si>
    <t>350524199004221054</t>
  </si>
  <si>
    <t>柯锦雪</t>
  </si>
  <si>
    <t>350524197901051025</t>
  </si>
  <si>
    <t>蔡梓明</t>
  </si>
  <si>
    <t>350524200301081014</t>
  </si>
  <si>
    <t>蔡文生</t>
  </si>
  <si>
    <t>350524195706211012</t>
  </si>
  <si>
    <t>3505241012021098</t>
  </si>
  <si>
    <t>柯金美</t>
  </si>
  <si>
    <t>350524196210101105</t>
  </si>
  <si>
    <t>蔡志荣</t>
  </si>
  <si>
    <t>35052419890416103X</t>
  </si>
  <si>
    <t>刘宝凤</t>
  </si>
  <si>
    <t>350524199205131047</t>
  </si>
  <si>
    <t>杨成坤</t>
  </si>
  <si>
    <t>350524198204221038</t>
  </si>
  <si>
    <t>3505241012021099</t>
  </si>
  <si>
    <t>杨迦贻</t>
  </si>
  <si>
    <t>350524201308141045</t>
  </si>
  <si>
    <t>陈江来</t>
  </si>
  <si>
    <t>350524196908151016</t>
  </si>
  <si>
    <t>3505241012021100</t>
  </si>
  <si>
    <t>刘柳花</t>
  </si>
  <si>
    <t>350524197712171044</t>
  </si>
  <si>
    <t>陈思思</t>
  </si>
  <si>
    <t>350524200904131041</t>
  </si>
  <si>
    <t>柯秀卿</t>
  </si>
  <si>
    <t>350524194201091022</t>
  </si>
  <si>
    <t>3505241012021101</t>
  </si>
  <si>
    <t>李青田</t>
  </si>
  <si>
    <t>350524193710091018</t>
  </si>
  <si>
    <t>陈晓玲</t>
  </si>
  <si>
    <t>孙媳妇</t>
  </si>
  <si>
    <t>350521199502111529</t>
  </si>
  <si>
    <t>陈婉清</t>
  </si>
  <si>
    <t>350524199502247126</t>
  </si>
  <si>
    <t>刘时赞</t>
  </si>
  <si>
    <t>350524195104131015</t>
  </si>
  <si>
    <t>3505241012021102</t>
  </si>
  <si>
    <t>林丽双</t>
  </si>
  <si>
    <t>350524195708091026</t>
  </si>
  <si>
    <t>刘春阳</t>
  </si>
  <si>
    <t>350524198801231015</t>
  </si>
  <si>
    <t>陈梅英</t>
  </si>
  <si>
    <t>350524198807034581</t>
  </si>
  <si>
    <t>刘炜勋</t>
  </si>
  <si>
    <t>350524201508021013</t>
  </si>
  <si>
    <t>刘炜圣</t>
  </si>
  <si>
    <t>350524201302271017</t>
  </si>
  <si>
    <t>刘迎财</t>
  </si>
  <si>
    <t>35052419530712101X</t>
  </si>
  <si>
    <t>3505241012021103</t>
  </si>
  <si>
    <t>卢碧英</t>
  </si>
  <si>
    <t>350524195406081025</t>
  </si>
  <si>
    <t>刘志海</t>
  </si>
  <si>
    <t>350524197901071018</t>
  </si>
  <si>
    <t>陈海霞</t>
  </si>
  <si>
    <t>350524197804107728</t>
  </si>
  <si>
    <t>刘烽艺</t>
  </si>
  <si>
    <t>350524200301061013</t>
  </si>
  <si>
    <t>刘婧钰</t>
  </si>
  <si>
    <t>350524200806191024</t>
  </si>
  <si>
    <t>李宗凯</t>
  </si>
  <si>
    <t>350524197511101058</t>
  </si>
  <si>
    <t>3505241012021104</t>
  </si>
  <si>
    <t>刘福英</t>
  </si>
  <si>
    <t>350524197401051045</t>
  </si>
  <si>
    <t>李志城</t>
  </si>
  <si>
    <t>350524200106061018</t>
  </si>
  <si>
    <t>李梅</t>
  </si>
  <si>
    <t>350524199410011028</t>
  </si>
  <si>
    <t>李瑞江</t>
  </si>
  <si>
    <t>350524195001221018</t>
  </si>
  <si>
    <t>林素丽</t>
  </si>
  <si>
    <t>350524195306081028</t>
  </si>
  <si>
    <t>李伟民</t>
  </si>
  <si>
    <t>350524196509111033</t>
  </si>
  <si>
    <t>3505241012021105</t>
  </si>
  <si>
    <t>刘月梅</t>
  </si>
  <si>
    <t>350524196505131029</t>
  </si>
  <si>
    <t>李志杰</t>
  </si>
  <si>
    <t>350524199307161052</t>
  </si>
  <si>
    <t>林灿霞</t>
  </si>
  <si>
    <t>350524199012151084</t>
  </si>
  <si>
    <t>李伟灿</t>
  </si>
  <si>
    <t>350524196904161014</t>
  </si>
  <si>
    <t>3505241012021106</t>
  </si>
  <si>
    <t>徐晓梅</t>
  </si>
  <si>
    <t>350524199005208089</t>
  </si>
  <si>
    <t>李诗涵</t>
  </si>
  <si>
    <t>350206201612022041</t>
  </si>
  <si>
    <t>李语晨</t>
  </si>
  <si>
    <t>35020620200203201X</t>
  </si>
  <si>
    <t>李炳忠</t>
  </si>
  <si>
    <t>35052419521015101X</t>
  </si>
  <si>
    <t>3505241012021107</t>
  </si>
  <si>
    <t>刘爱玉</t>
  </si>
  <si>
    <t>350524195207261023</t>
  </si>
  <si>
    <t>李惠敏</t>
  </si>
  <si>
    <t>350524197507261040</t>
  </si>
  <si>
    <t>陈华贵</t>
  </si>
  <si>
    <t>350524198211095586</t>
  </si>
  <si>
    <t>李铭阳</t>
  </si>
  <si>
    <t>350524200508261012</t>
  </si>
  <si>
    <t>吴依琳</t>
  </si>
  <si>
    <t>350524200204046022</t>
  </si>
  <si>
    <t>陈瑞明</t>
  </si>
  <si>
    <t>350524197508251071</t>
  </si>
  <si>
    <t>3505241012021108</t>
  </si>
  <si>
    <t>郑淑尔</t>
  </si>
  <si>
    <t>350524195106241023</t>
  </si>
  <si>
    <t>林秀琴</t>
  </si>
  <si>
    <t>35052419801007106X</t>
  </si>
  <si>
    <t>陈锦地</t>
  </si>
  <si>
    <t>350524201410261035</t>
  </si>
  <si>
    <t>陈锦元</t>
  </si>
  <si>
    <t>350524201410261019</t>
  </si>
  <si>
    <t>陈锦标</t>
  </si>
  <si>
    <t>350524200209161011</t>
  </si>
  <si>
    <t>王松茂</t>
  </si>
  <si>
    <t>35052419681107101X</t>
  </si>
  <si>
    <t>3505241012021109</t>
  </si>
  <si>
    <t>王其昌</t>
  </si>
  <si>
    <t>35052419441218101X</t>
  </si>
  <si>
    <t>李月香</t>
  </si>
  <si>
    <t>350524197101141022</t>
  </si>
  <si>
    <t>王桂漾</t>
  </si>
  <si>
    <t>350524199611191037</t>
  </si>
  <si>
    <t>王桂荐</t>
  </si>
  <si>
    <t>350524199109181044</t>
  </si>
  <si>
    <t>陈伟灿</t>
  </si>
  <si>
    <t>350524197808291016</t>
  </si>
  <si>
    <t>3505241012021110</t>
  </si>
  <si>
    <t>刘招治</t>
  </si>
  <si>
    <t>350524197907257745</t>
  </si>
  <si>
    <t>陈俊楠</t>
  </si>
  <si>
    <t>350524201007291031</t>
  </si>
  <si>
    <t>陈玲玲</t>
  </si>
  <si>
    <t>350524200205121020</t>
  </si>
  <si>
    <t>陈诗语</t>
  </si>
  <si>
    <t>350524200809221049</t>
  </si>
  <si>
    <t>陈炳荣</t>
  </si>
  <si>
    <t>350524195307161011</t>
  </si>
  <si>
    <t>3505241012021111</t>
  </si>
  <si>
    <t>刘丽芬</t>
  </si>
  <si>
    <t>350524195702111022</t>
  </si>
  <si>
    <t>陈伟刚</t>
  </si>
  <si>
    <t>350524198301271037</t>
  </si>
  <si>
    <t>曾林娣</t>
  </si>
  <si>
    <t>360733199604063685</t>
  </si>
  <si>
    <t>陈珊珊</t>
  </si>
  <si>
    <t>350524201912181027</t>
  </si>
  <si>
    <t>陈安安</t>
  </si>
  <si>
    <t>350524202101151021</t>
  </si>
  <si>
    <t>陈文树</t>
  </si>
  <si>
    <t>350524196704081036</t>
  </si>
  <si>
    <t>3505241012021112</t>
  </si>
  <si>
    <t>李春联</t>
  </si>
  <si>
    <t>350524196608081044</t>
  </si>
  <si>
    <t>陈美兰</t>
  </si>
  <si>
    <t>35052419920818104X</t>
  </si>
  <si>
    <t>杨玉玲</t>
  </si>
  <si>
    <t>350524199005291089</t>
  </si>
  <si>
    <t>陈涵婧</t>
  </si>
  <si>
    <t>350524201501051025</t>
  </si>
  <si>
    <t>陈妍菲</t>
  </si>
  <si>
    <t>350524201708011047</t>
  </si>
  <si>
    <t>陈根源</t>
  </si>
  <si>
    <t>350524195406181050</t>
  </si>
  <si>
    <t>3505241012021113</t>
  </si>
  <si>
    <t>柯金桂</t>
  </si>
  <si>
    <t>350524195909081043</t>
  </si>
  <si>
    <t>陈怀山</t>
  </si>
  <si>
    <t>350524198612151091</t>
  </si>
  <si>
    <t>刘阳</t>
  </si>
  <si>
    <t>522725198605084821</t>
  </si>
  <si>
    <t>陈铭垲</t>
  </si>
  <si>
    <t>350524201205161019</t>
  </si>
  <si>
    <t>陈静洳</t>
  </si>
  <si>
    <t>350524201612031027</t>
  </si>
  <si>
    <t>陈锦桐</t>
  </si>
  <si>
    <t>350524197407261019</t>
  </si>
  <si>
    <t>3505241012021114</t>
  </si>
  <si>
    <t>刘金珠</t>
  </si>
  <si>
    <t>350524194408111027</t>
  </si>
  <si>
    <t>陈梧桐</t>
  </si>
  <si>
    <t>大哥</t>
  </si>
  <si>
    <t>350524197002151057</t>
  </si>
  <si>
    <t>陈春生</t>
  </si>
  <si>
    <t>350524195403041036</t>
  </si>
  <si>
    <t>3505241012021115</t>
  </si>
  <si>
    <t>柯乌妹</t>
  </si>
  <si>
    <t>350524196209191027</t>
  </si>
  <si>
    <t>陈剑平</t>
  </si>
  <si>
    <t>350524198806031039</t>
  </si>
  <si>
    <t>许杏珠</t>
  </si>
  <si>
    <t>350524199401062544</t>
  </si>
  <si>
    <t>陈荣忠</t>
  </si>
  <si>
    <t>350524198908191033</t>
  </si>
  <si>
    <t>3505241012021116</t>
  </si>
  <si>
    <t>陈炜河</t>
  </si>
  <si>
    <t>350524201906161038</t>
  </si>
  <si>
    <t>陈清贤</t>
  </si>
  <si>
    <t>350524195608151052</t>
  </si>
  <si>
    <t>3505241012021117</t>
  </si>
  <si>
    <t>王丽玉</t>
  </si>
  <si>
    <t>350524195807121040</t>
  </si>
  <si>
    <t>陈永艺</t>
  </si>
  <si>
    <t>35052419880106101X</t>
  </si>
  <si>
    <t>陈婉珍</t>
  </si>
  <si>
    <t>350524198604211082</t>
  </si>
  <si>
    <t>陈碰珍</t>
  </si>
  <si>
    <t>35052419870216104X</t>
  </si>
  <si>
    <t>陈育楷</t>
  </si>
  <si>
    <t>350524201801181016</t>
  </si>
  <si>
    <t>陈章庆</t>
  </si>
  <si>
    <t>350524197507191011</t>
  </si>
  <si>
    <t>3505241012021118</t>
  </si>
  <si>
    <t>许桂芬</t>
  </si>
  <si>
    <t>350524194808011068</t>
  </si>
  <si>
    <t>刘婉霞</t>
  </si>
  <si>
    <t>35052419750401102X</t>
  </si>
  <si>
    <t>陈颖</t>
  </si>
  <si>
    <t>35052420020120104X</t>
  </si>
  <si>
    <t>陈鋆</t>
  </si>
  <si>
    <t>350524200607051053</t>
  </si>
  <si>
    <t>陈海火</t>
  </si>
  <si>
    <t>350524198002031017</t>
  </si>
  <si>
    <t>3505241012021119</t>
  </si>
  <si>
    <t>刘洪玉</t>
  </si>
  <si>
    <t>350524198012281028</t>
  </si>
  <si>
    <t>陈文涛</t>
  </si>
  <si>
    <t>35052420040216103X</t>
  </si>
  <si>
    <t>陈雯晴</t>
  </si>
  <si>
    <t>350524200711191048</t>
  </si>
  <si>
    <t>陈清士</t>
  </si>
  <si>
    <t>35052419630822105X</t>
  </si>
  <si>
    <t>3505241012021120</t>
  </si>
  <si>
    <t>李连春</t>
  </si>
  <si>
    <t>350524196712301027</t>
  </si>
  <si>
    <t>陈锦东</t>
  </si>
  <si>
    <t>350524198808241056</t>
  </si>
  <si>
    <t>林小燕</t>
  </si>
  <si>
    <t>350524199004025563</t>
  </si>
  <si>
    <t>陈钦豪</t>
  </si>
  <si>
    <t>350524201104101076</t>
  </si>
  <si>
    <t>陈钦泽</t>
  </si>
  <si>
    <t>350524200904301055</t>
  </si>
  <si>
    <t>陈文成</t>
  </si>
  <si>
    <t>350524197201221011</t>
  </si>
  <si>
    <t>3505241012021121</t>
  </si>
  <si>
    <t>李连叶</t>
  </si>
  <si>
    <t>350524197808051047</t>
  </si>
  <si>
    <t>陈桂锋</t>
  </si>
  <si>
    <t>350524200209051023</t>
  </si>
  <si>
    <t>陈桂鹏</t>
  </si>
  <si>
    <t>350524200810271035</t>
  </si>
  <si>
    <t>陈萍法</t>
  </si>
  <si>
    <t>350524197810071055</t>
  </si>
  <si>
    <t>3505241012021122</t>
  </si>
  <si>
    <t>刘美珍</t>
  </si>
  <si>
    <t>350524197610171027</t>
  </si>
  <si>
    <t>陈雪怡</t>
  </si>
  <si>
    <t>350524200503041045</t>
  </si>
  <si>
    <t>陈澎浩</t>
  </si>
  <si>
    <t>350524201005241014</t>
  </si>
  <si>
    <t>陈福春</t>
  </si>
  <si>
    <t>350524195211021014</t>
  </si>
  <si>
    <t>黄秀菊</t>
  </si>
  <si>
    <t>350524195505261048</t>
  </si>
  <si>
    <t>陈永灶</t>
  </si>
  <si>
    <t>350524196005291034</t>
  </si>
  <si>
    <t>3505241012021123</t>
  </si>
  <si>
    <t>刘银治</t>
  </si>
  <si>
    <t>350524196104051028</t>
  </si>
  <si>
    <t>陈江山</t>
  </si>
  <si>
    <t>350524198405261052</t>
  </si>
  <si>
    <t>陈加置</t>
  </si>
  <si>
    <t>35052419860818101X</t>
  </si>
  <si>
    <t>3505241012021124</t>
  </si>
  <si>
    <t>叶春蕊</t>
  </si>
  <si>
    <t>350628199009132027</t>
  </si>
  <si>
    <t>陈冠杰</t>
  </si>
  <si>
    <t>350524201008161095</t>
  </si>
  <si>
    <t>李宝贵</t>
  </si>
  <si>
    <t>350524196706141047</t>
  </si>
  <si>
    <t>陈允当</t>
  </si>
  <si>
    <t>祖父</t>
  </si>
  <si>
    <t>350524193409141071</t>
  </si>
  <si>
    <t>柯琼珠</t>
  </si>
  <si>
    <t>祖母</t>
  </si>
  <si>
    <t>350524194106111048</t>
  </si>
  <si>
    <t>陈清金</t>
  </si>
  <si>
    <t>350524195409091034</t>
  </si>
  <si>
    <t>3505241012021125</t>
  </si>
  <si>
    <t>黄梅</t>
  </si>
  <si>
    <t>350524195506101046</t>
  </si>
  <si>
    <t>陈燕元</t>
  </si>
  <si>
    <t>35052419820226101X</t>
  </si>
  <si>
    <t>陈秋琼</t>
  </si>
  <si>
    <t>350524198508292548</t>
  </si>
  <si>
    <t>陈佳琦</t>
  </si>
  <si>
    <t>350524200606241023</t>
  </si>
  <si>
    <t>陈川松</t>
  </si>
  <si>
    <t>350524200911181055</t>
  </si>
  <si>
    <t>陈生宝</t>
  </si>
  <si>
    <t>350524196703071055</t>
  </si>
  <si>
    <t>3505241012021126</t>
  </si>
  <si>
    <t>蔡美玲</t>
  </si>
  <si>
    <t>35052419620911104X</t>
  </si>
  <si>
    <t>陈福安</t>
  </si>
  <si>
    <t>35052420020613101X</t>
  </si>
  <si>
    <t>陈秋贵</t>
  </si>
  <si>
    <t>350524198210021059</t>
  </si>
  <si>
    <t>3505241012021127</t>
  </si>
  <si>
    <t>张江雪</t>
  </si>
  <si>
    <t>350524198207151063</t>
  </si>
  <si>
    <t>柯芙蓉</t>
  </si>
  <si>
    <t>350524195501221022</t>
  </si>
  <si>
    <t>陈雯钰</t>
  </si>
  <si>
    <t>350524200611021025</t>
  </si>
  <si>
    <t>陈雯雅</t>
  </si>
  <si>
    <t>350524201103021023</t>
  </si>
  <si>
    <t>陈峰淡</t>
  </si>
  <si>
    <t>350524198706201010</t>
  </si>
  <si>
    <t>3505241012021128</t>
  </si>
  <si>
    <t>陈清火</t>
  </si>
  <si>
    <t>350524196105181035</t>
  </si>
  <si>
    <t>李玉梅</t>
  </si>
  <si>
    <t>350524196804131125</t>
  </si>
  <si>
    <t>黄小芳</t>
  </si>
  <si>
    <t>350524198910278648</t>
  </si>
  <si>
    <t>陈若惜</t>
  </si>
  <si>
    <t>350524201508211028</t>
  </si>
  <si>
    <t>陈若宇</t>
  </si>
  <si>
    <t>350524201706071038</t>
  </si>
  <si>
    <t>陈春成</t>
  </si>
  <si>
    <t>35052419660810105X</t>
  </si>
  <si>
    <t>3505241012021129</t>
  </si>
  <si>
    <t>李爱治</t>
  </si>
  <si>
    <t>350524196708121066</t>
  </si>
  <si>
    <t>陈锦彬</t>
  </si>
  <si>
    <t>350524198912011074</t>
  </si>
  <si>
    <t>唐秋昭</t>
  </si>
  <si>
    <t>350524198908291026</t>
  </si>
  <si>
    <t>陈煜杰</t>
  </si>
  <si>
    <t>350524201911101013</t>
  </si>
  <si>
    <t>陈阿池</t>
  </si>
  <si>
    <t>350524198808071034</t>
  </si>
  <si>
    <t>3505241012021130</t>
  </si>
  <si>
    <t>陈伟固</t>
  </si>
  <si>
    <t>350524196004261036</t>
  </si>
  <si>
    <t>李桂练</t>
  </si>
  <si>
    <t>350524196907031020</t>
  </si>
  <si>
    <t>詹淑华</t>
  </si>
  <si>
    <t>350524199004068328</t>
  </si>
  <si>
    <t>陈志鸿</t>
  </si>
  <si>
    <t>35052420190329103X</t>
  </si>
  <si>
    <t>陈维辉</t>
  </si>
  <si>
    <t>350524198410081136</t>
  </si>
  <si>
    <t>3505241012021131</t>
  </si>
  <si>
    <t>对象申请不建设</t>
  </si>
  <si>
    <t>陈碧灿</t>
  </si>
  <si>
    <t>350524198306027825</t>
  </si>
  <si>
    <t>陈权龙</t>
  </si>
  <si>
    <t>350524200810091034</t>
  </si>
  <si>
    <t>陈诗涵</t>
  </si>
  <si>
    <t>350524200711291022</t>
  </si>
  <si>
    <t>陈金城</t>
  </si>
  <si>
    <t>350524195006191014</t>
  </si>
  <si>
    <t>3505241012021132</t>
  </si>
  <si>
    <t>陈维吉</t>
  </si>
  <si>
    <t>350524198110031030</t>
  </si>
  <si>
    <t>陈诗琳</t>
  </si>
  <si>
    <t>350502201701223524</t>
  </si>
  <si>
    <t>王宝珠</t>
  </si>
  <si>
    <t>350524195710081062</t>
  </si>
  <si>
    <t>柯志安</t>
  </si>
  <si>
    <t>350524196710071010</t>
  </si>
  <si>
    <t>3505241012021133</t>
  </si>
  <si>
    <t>胡志昔</t>
  </si>
  <si>
    <t>350524196603161045</t>
  </si>
  <si>
    <t>柯瑞东</t>
  </si>
  <si>
    <t>350524198908291077</t>
  </si>
  <si>
    <t>柯瑞旭</t>
  </si>
  <si>
    <t>35052419880311105X</t>
  </si>
  <si>
    <t>张毅香</t>
  </si>
  <si>
    <t>次媳</t>
  </si>
  <si>
    <t>350524199103281087</t>
  </si>
  <si>
    <t>柯允轩</t>
  </si>
  <si>
    <t>350524201107051051</t>
  </si>
  <si>
    <t>柯志溪</t>
  </si>
  <si>
    <t>35052419630705101X</t>
  </si>
  <si>
    <t>3505241012021134</t>
  </si>
  <si>
    <t>林丽真</t>
  </si>
  <si>
    <t>350524196307011042</t>
  </si>
  <si>
    <t>柯瑞攀</t>
  </si>
  <si>
    <t>350524198707201098</t>
  </si>
  <si>
    <t>柯瑞德</t>
  </si>
  <si>
    <t>350524198906121058</t>
  </si>
  <si>
    <t>温小香</t>
  </si>
  <si>
    <t>350524198907191023</t>
  </si>
  <si>
    <t>柯伊涵</t>
  </si>
  <si>
    <t>350524201211231060</t>
  </si>
  <si>
    <t>蔡丽英</t>
  </si>
  <si>
    <t>350524195408251027</t>
  </si>
  <si>
    <t>3505241012021135</t>
  </si>
  <si>
    <t>柯汉城</t>
  </si>
  <si>
    <t>350524198511031058</t>
  </si>
  <si>
    <t>柯金水</t>
  </si>
  <si>
    <t>350524198611201050</t>
  </si>
  <si>
    <t>3505241012021136</t>
  </si>
  <si>
    <t>柯天助</t>
  </si>
  <si>
    <t>350524195710131015</t>
  </si>
  <si>
    <t>张琼娟</t>
  </si>
  <si>
    <t>350524196002291047</t>
  </si>
  <si>
    <t>柯金灶</t>
  </si>
  <si>
    <t>哥哥</t>
  </si>
  <si>
    <t>350524198503111058</t>
  </si>
  <si>
    <t>柯明良</t>
  </si>
  <si>
    <t>350524196101161010</t>
  </si>
  <si>
    <t>3505241012021137</t>
  </si>
  <si>
    <t>刘杭治</t>
  </si>
  <si>
    <t>35052419630319104X</t>
  </si>
  <si>
    <t>柯灿鹏</t>
  </si>
  <si>
    <t>350524198811241030</t>
  </si>
  <si>
    <t>柯章力</t>
  </si>
  <si>
    <t>350524193312301016</t>
  </si>
  <si>
    <t>林雪英</t>
  </si>
  <si>
    <t>350524194211071105</t>
  </si>
  <si>
    <t>柯全峰</t>
  </si>
  <si>
    <t>350524197806281017</t>
  </si>
  <si>
    <t>3505241012021138</t>
  </si>
  <si>
    <t>刘素阳</t>
  </si>
  <si>
    <t>350524195402111020</t>
  </si>
  <si>
    <t>林满足</t>
  </si>
  <si>
    <t>350524197807261042</t>
  </si>
  <si>
    <t>柯锦灿</t>
  </si>
  <si>
    <t>350524200301211018</t>
  </si>
  <si>
    <t>柯炎辉</t>
  </si>
  <si>
    <t>350524196311031011</t>
  </si>
  <si>
    <t>3505241012021139</t>
  </si>
  <si>
    <t>刘素花</t>
  </si>
  <si>
    <t>35052419670225102X</t>
  </si>
  <si>
    <t>柯伟钦</t>
  </si>
  <si>
    <t>350524198709261035</t>
  </si>
  <si>
    <t>刘素玉</t>
  </si>
  <si>
    <t>350524196309071022</t>
  </si>
  <si>
    <t>3505241012021140</t>
  </si>
  <si>
    <t>柯全胜</t>
  </si>
  <si>
    <t>350524198311081018</t>
  </si>
  <si>
    <t>苏桂清</t>
  </si>
  <si>
    <t>350524198508031065</t>
  </si>
  <si>
    <t>柯坤泉</t>
  </si>
  <si>
    <t>350524200707121012</t>
  </si>
  <si>
    <t>柯坤祺</t>
  </si>
  <si>
    <t>350524201304101011</t>
  </si>
  <si>
    <t>陈菊霞</t>
  </si>
  <si>
    <t>35052419530705104X</t>
  </si>
  <si>
    <t>3505241012021141</t>
  </si>
  <si>
    <t>柯世周</t>
  </si>
  <si>
    <t>350524195605111012</t>
  </si>
  <si>
    <t>3505241012021142</t>
  </si>
  <si>
    <t>柯春明</t>
  </si>
  <si>
    <t>350524196308171013</t>
  </si>
  <si>
    <t>3505241012021143</t>
  </si>
  <si>
    <t>蔡素芬</t>
  </si>
  <si>
    <t>350524196209051024</t>
  </si>
  <si>
    <t>柯培钦</t>
  </si>
  <si>
    <t>350524198702151052</t>
  </si>
  <si>
    <t>柯东甲</t>
  </si>
  <si>
    <t>350524193911201017</t>
  </si>
  <si>
    <t>温金英</t>
  </si>
  <si>
    <t>350524194505241026</t>
  </si>
  <si>
    <t>柯福全</t>
  </si>
  <si>
    <t>350524196709101032</t>
  </si>
  <si>
    <t>3505241012021144</t>
  </si>
  <si>
    <t>韦桂花</t>
  </si>
  <si>
    <t>350524197009091042</t>
  </si>
  <si>
    <t>柯筱妍</t>
  </si>
  <si>
    <t>350524201603211042</t>
  </si>
  <si>
    <t>柯明照</t>
  </si>
  <si>
    <t>350524196909151018</t>
  </si>
  <si>
    <t>3505241012021145</t>
  </si>
  <si>
    <t>刘锦莲</t>
  </si>
  <si>
    <t>350524197009251026</t>
  </si>
  <si>
    <t>柯艺灿</t>
  </si>
  <si>
    <t>350524199012231017</t>
  </si>
  <si>
    <t>柯嘉庆</t>
  </si>
  <si>
    <t>350524199503121031</t>
  </si>
  <si>
    <t>柯宁桐</t>
  </si>
  <si>
    <t>350524201505121019</t>
  </si>
  <si>
    <t>柯钟良</t>
  </si>
  <si>
    <t>350524196405131013</t>
  </si>
  <si>
    <t>3505241012021146</t>
  </si>
  <si>
    <t>叶梅霞</t>
  </si>
  <si>
    <t>350524196602051063</t>
  </si>
  <si>
    <t>柯小燕</t>
  </si>
  <si>
    <t>350524199006031043</t>
  </si>
  <si>
    <t>柯连杰</t>
  </si>
  <si>
    <t>350524198810211139</t>
  </si>
  <si>
    <t>柯燕萍</t>
  </si>
  <si>
    <t>350524198504141064</t>
  </si>
  <si>
    <t>柯杉城</t>
  </si>
  <si>
    <t>350524197112081010</t>
  </si>
  <si>
    <t>3505241012021147</t>
  </si>
  <si>
    <t>柯丽宁</t>
  </si>
  <si>
    <t>350524197102111028</t>
  </si>
  <si>
    <t>柯惠斌</t>
  </si>
  <si>
    <t>350524199611201020</t>
  </si>
  <si>
    <t>柯自信</t>
  </si>
  <si>
    <t>350524200509211033</t>
  </si>
  <si>
    <t>傅碧算</t>
  </si>
  <si>
    <t>350524195104061029</t>
  </si>
  <si>
    <t>柯瑞发</t>
  </si>
  <si>
    <t>350524197411151015</t>
  </si>
  <si>
    <t>3505241012021148</t>
  </si>
  <si>
    <t>傅水英</t>
  </si>
  <si>
    <t>350524197501121020</t>
  </si>
  <si>
    <t>柯锦辉</t>
  </si>
  <si>
    <t>350524199901311017</t>
  </si>
  <si>
    <t>柯宇吉</t>
  </si>
  <si>
    <t>350524198509111032</t>
  </si>
  <si>
    <t>3505241012021149</t>
  </si>
  <si>
    <t>林莉莉</t>
  </si>
  <si>
    <t>350524196211181127</t>
  </si>
  <si>
    <t>柯爱华</t>
  </si>
  <si>
    <t>220103201407092522</t>
  </si>
  <si>
    <t>柯信</t>
  </si>
  <si>
    <t>22010320200108253X</t>
  </si>
  <si>
    <t>柯火城</t>
  </si>
  <si>
    <t>350524196207071013</t>
  </si>
  <si>
    <t>柯伟灿</t>
  </si>
  <si>
    <t>350524198906021030</t>
  </si>
  <si>
    <t>3505241012021150</t>
  </si>
  <si>
    <t>柯瑾宸</t>
  </si>
  <si>
    <t>35052420161202111X</t>
  </si>
  <si>
    <t>柯瑾心</t>
  </si>
  <si>
    <t>350524201911061023</t>
  </si>
  <si>
    <t>柯金鑫</t>
  </si>
  <si>
    <t>350524197510051052</t>
  </si>
  <si>
    <t>3505241012021151</t>
  </si>
  <si>
    <t>柯国土</t>
  </si>
  <si>
    <t>350524195109161010</t>
  </si>
  <si>
    <t>李七妹</t>
  </si>
  <si>
    <t>350524195304081024</t>
  </si>
  <si>
    <t>柯捷容</t>
  </si>
  <si>
    <t>兄妹</t>
  </si>
  <si>
    <t>350524198410031083</t>
  </si>
  <si>
    <t>柯春南</t>
  </si>
  <si>
    <t>350524196712091015</t>
  </si>
  <si>
    <t>3505241012021152</t>
  </si>
  <si>
    <t>陈红色</t>
  </si>
  <si>
    <t>350524196507041086</t>
  </si>
  <si>
    <t>柯贸林</t>
  </si>
  <si>
    <t>350524199305071037</t>
  </si>
  <si>
    <t>黄淑锦</t>
  </si>
  <si>
    <t>350524199310017449</t>
  </si>
  <si>
    <t>柯艺瑾</t>
  </si>
  <si>
    <t>350524202006261046</t>
  </si>
  <si>
    <t>柯朝加</t>
  </si>
  <si>
    <t>350524196511241013</t>
  </si>
  <si>
    <t>3505241012021153</t>
  </si>
  <si>
    <t>温贵珍</t>
  </si>
  <si>
    <t>350524196608131021</t>
  </si>
  <si>
    <t>柯步钟</t>
  </si>
  <si>
    <t>350524198703161017</t>
  </si>
  <si>
    <t>林小婷</t>
  </si>
  <si>
    <t>350524198902151129</t>
  </si>
  <si>
    <t>柯德金</t>
  </si>
  <si>
    <t>350524193802161079</t>
  </si>
  <si>
    <t>柯慧馨</t>
  </si>
  <si>
    <t>350524201103261027</t>
  </si>
  <si>
    <t>柯金扬</t>
  </si>
  <si>
    <t>350524198905221030</t>
  </si>
  <si>
    <t>3505241012021154</t>
  </si>
  <si>
    <t>刘雅红</t>
  </si>
  <si>
    <t>35052419891025104X</t>
  </si>
  <si>
    <t>柯语晨</t>
  </si>
  <si>
    <t>350524201209271020</t>
  </si>
  <si>
    <t>柯圣杰</t>
  </si>
  <si>
    <t>350524201505061079</t>
  </si>
  <si>
    <t>刘习艺</t>
  </si>
  <si>
    <t>350524197811301027</t>
  </si>
  <si>
    <t>3505241012021155</t>
  </si>
  <si>
    <t>胡洺松</t>
  </si>
  <si>
    <t>350524199912111029</t>
  </si>
  <si>
    <t>胡铭昕</t>
  </si>
  <si>
    <t>350524200409061082</t>
  </si>
  <si>
    <t>柯夜</t>
  </si>
  <si>
    <t>婆</t>
  </si>
  <si>
    <t>350524195004251028</t>
  </si>
  <si>
    <t>林松碧</t>
  </si>
  <si>
    <t>350524197112111013</t>
  </si>
  <si>
    <t>3505241012021156</t>
  </si>
  <si>
    <t>高亚琼</t>
  </si>
  <si>
    <t>350524197001133826</t>
  </si>
  <si>
    <t>林金灶</t>
  </si>
  <si>
    <t>350524199202061098</t>
  </si>
  <si>
    <t>林溪南</t>
  </si>
  <si>
    <t>350524195901101011</t>
  </si>
  <si>
    <t>3505241012021157</t>
  </si>
  <si>
    <t>林正煜</t>
  </si>
  <si>
    <t>350203201311252370</t>
  </si>
  <si>
    <t>林嘉煜</t>
  </si>
  <si>
    <t>35072320110519001X</t>
  </si>
  <si>
    <t>林子煜</t>
  </si>
  <si>
    <t>香港户籍（读书迁出）</t>
  </si>
  <si>
    <t>林锦煜</t>
  </si>
  <si>
    <t>陈绸春</t>
  </si>
  <si>
    <t>350524195001101024</t>
  </si>
  <si>
    <t>3505241012021158</t>
  </si>
  <si>
    <t>林大目</t>
  </si>
  <si>
    <t>350524195107131010</t>
  </si>
  <si>
    <t>林松坤</t>
  </si>
  <si>
    <t>350524198508271034</t>
  </si>
  <si>
    <t>林溪水</t>
  </si>
  <si>
    <t>350524194705231017</t>
  </si>
  <si>
    <t>3505241012021159</t>
  </si>
  <si>
    <t>陈色冶</t>
  </si>
  <si>
    <t>350524194807020026</t>
  </si>
  <si>
    <t>林海琛</t>
  </si>
  <si>
    <t>350524197608151019</t>
  </si>
  <si>
    <t>3505241012021160</t>
  </si>
  <si>
    <t>林明强</t>
  </si>
  <si>
    <t>350524197104091016</t>
  </si>
  <si>
    <t>3505241012021161</t>
  </si>
  <si>
    <t>谢秀菊</t>
  </si>
  <si>
    <t>350524194403181026</t>
  </si>
  <si>
    <t>林明福</t>
  </si>
  <si>
    <t>35052419691128109X</t>
  </si>
  <si>
    <t>陈丽娜</t>
  </si>
  <si>
    <t>嫂子</t>
  </si>
  <si>
    <t>350524196908047745</t>
  </si>
  <si>
    <t>朱雪玲</t>
  </si>
  <si>
    <t>352224197011141024</t>
  </si>
  <si>
    <t>林玉图</t>
  </si>
  <si>
    <t>350104194009170030</t>
  </si>
  <si>
    <t>刘春红</t>
  </si>
  <si>
    <t>35062319900614512X</t>
  </si>
  <si>
    <t>3505241012021162</t>
  </si>
  <si>
    <t>林木生</t>
  </si>
  <si>
    <t>350524196002131035</t>
  </si>
  <si>
    <t>林安苒</t>
  </si>
  <si>
    <t>350524201801301022</t>
  </si>
  <si>
    <t>柯梓敬</t>
  </si>
  <si>
    <t>外甥</t>
  </si>
  <si>
    <t>350524201211041013</t>
  </si>
  <si>
    <t>柯梓镟</t>
  </si>
  <si>
    <t>外甥女</t>
  </si>
  <si>
    <t>350524200804231029</t>
  </si>
  <si>
    <t>杨育生</t>
  </si>
  <si>
    <t>350524197110011051</t>
  </si>
  <si>
    <t>3505241012021163</t>
  </si>
  <si>
    <t>吴育珍</t>
  </si>
  <si>
    <t>350524197408202520</t>
  </si>
  <si>
    <t>杨晓龙</t>
  </si>
  <si>
    <t>350524200012121016</t>
  </si>
  <si>
    <t>杨晓丽</t>
  </si>
  <si>
    <t>350524199511081025</t>
  </si>
  <si>
    <t>陈惜</t>
  </si>
  <si>
    <t>350524192902251026</t>
  </si>
  <si>
    <t>杨建忠</t>
  </si>
  <si>
    <t>350524196304031152</t>
  </si>
  <si>
    <t>3505241012021164</t>
  </si>
  <si>
    <t>许凤兰</t>
  </si>
  <si>
    <t>35052419661071023</t>
  </si>
  <si>
    <t>杨裕胜</t>
  </si>
  <si>
    <t>350524198811121039</t>
  </si>
  <si>
    <t>章云菊</t>
  </si>
  <si>
    <t>350524199109038029</t>
  </si>
  <si>
    <t>杨浩滨</t>
  </si>
  <si>
    <t>350524201503051010</t>
  </si>
  <si>
    <t>杨梓婷</t>
  </si>
  <si>
    <t>350524201309151042</t>
  </si>
  <si>
    <t>陈成良</t>
  </si>
  <si>
    <t>350524197009291095</t>
  </si>
  <si>
    <t>3505241012021165</t>
  </si>
  <si>
    <t>上官秀文</t>
  </si>
  <si>
    <t>350524197205118345</t>
  </si>
  <si>
    <t>陈雨来</t>
  </si>
  <si>
    <t>350524199407171012</t>
  </si>
  <si>
    <t>陈雷明</t>
  </si>
  <si>
    <t>350524199602271019</t>
  </si>
  <si>
    <t>陈嘉煜</t>
  </si>
  <si>
    <t>350524202009071010</t>
  </si>
  <si>
    <t>傅吉元</t>
  </si>
  <si>
    <t>350524197109131013</t>
  </si>
  <si>
    <t>3505241012021166</t>
  </si>
  <si>
    <t>许美花</t>
  </si>
  <si>
    <t>350524197012291600</t>
  </si>
  <si>
    <t>傅剑雄</t>
  </si>
  <si>
    <t>350524199303061038</t>
  </si>
  <si>
    <t>李淑英</t>
  </si>
  <si>
    <t>350524194909101046</t>
  </si>
  <si>
    <t>傅维成</t>
  </si>
  <si>
    <t>350524195705281019</t>
  </si>
  <si>
    <t>3505241012021167</t>
  </si>
  <si>
    <t>林秀恋</t>
  </si>
  <si>
    <t>350524195804071025</t>
  </si>
  <si>
    <t>傅小剑</t>
  </si>
  <si>
    <t>350524198503201010</t>
  </si>
  <si>
    <t>邓兰兰</t>
  </si>
  <si>
    <t>510722198506244647</t>
  </si>
  <si>
    <t>傅思源</t>
  </si>
  <si>
    <t>350524201001291014</t>
  </si>
  <si>
    <t>傅培荣
傅培明</t>
  </si>
  <si>
    <t>350524197512211013
350524198104151036</t>
  </si>
  <si>
    <t>3505241012021168</t>
  </si>
  <si>
    <t>13285042820</t>
  </si>
  <si>
    <t>傅加良</t>
  </si>
  <si>
    <t>350524195402041034</t>
  </si>
  <si>
    <t>李丽华</t>
  </si>
  <si>
    <t>350524195404051025</t>
  </si>
  <si>
    <t>许梅龙</t>
  </si>
  <si>
    <t>傅培明妻</t>
  </si>
  <si>
    <t>350524198409051589</t>
  </si>
  <si>
    <t>傅天华</t>
  </si>
  <si>
    <t>傅培荣妻</t>
  </si>
  <si>
    <t>350524197511251021</t>
  </si>
  <si>
    <t>傅培祥</t>
  </si>
  <si>
    <t>350524197807021014</t>
  </si>
  <si>
    <t>3505241012021169</t>
  </si>
  <si>
    <t>傅小兰</t>
  </si>
  <si>
    <t>35052419851026102X</t>
  </si>
  <si>
    <t>傅增灿</t>
  </si>
  <si>
    <t>350524200408301013</t>
  </si>
  <si>
    <t>傅悦琪</t>
  </si>
  <si>
    <t>350524201507241065</t>
  </si>
  <si>
    <t>李炳章</t>
  </si>
  <si>
    <t>350524194712061036</t>
  </si>
  <si>
    <t>3505241012021170</t>
  </si>
  <si>
    <t>张秀华</t>
  </si>
  <si>
    <t>350524195104151040</t>
  </si>
  <si>
    <t>李荣波</t>
  </si>
  <si>
    <t>350524197906031031</t>
  </si>
  <si>
    <t>徐华英</t>
  </si>
  <si>
    <t>352101197907087825</t>
  </si>
  <si>
    <t>李庆炎</t>
  </si>
  <si>
    <t>350524196007301013</t>
  </si>
  <si>
    <t>3505241012021171</t>
  </si>
  <si>
    <t>胡秀花</t>
  </si>
  <si>
    <t>35052419601216106X</t>
  </si>
  <si>
    <t>李新鸿</t>
  </si>
  <si>
    <t>350524198409301015</t>
  </si>
  <si>
    <t>廖昭容</t>
  </si>
  <si>
    <t>35052419860201056X</t>
  </si>
  <si>
    <t>李铷漩</t>
  </si>
  <si>
    <t>350524200803201020</t>
  </si>
  <si>
    <t>李铷慧</t>
  </si>
  <si>
    <t>350524201903081067</t>
  </si>
  <si>
    <t>李铷珊</t>
  </si>
  <si>
    <t>350524201903081083</t>
  </si>
  <si>
    <t>李庆祥</t>
  </si>
  <si>
    <t>350524195701171031</t>
  </si>
  <si>
    <t>3505241012021172</t>
  </si>
  <si>
    <t>胡双</t>
  </si>
  <si>
    <t>350524196007021046</t>
  </si>
  <si>
    <t>林福裕</t>
  </si>
  <si>
    <t>350524198101221019</t>
  </si>
  <si>
    <t>3505241012021173</t>
  </si>
  <si>
    <t>冯永华</t>
  </si>
  <si>
    <t>350524198809291026</t>
  </si>
  <si>
    <t>林耀祖</t>
  </si>
  <si>
    <t>350524200505101013</t>
  </si>
  <si>
    <t>林文荣</t>
  </si>
  <si>
    <t>350524200908281098</t>
  </si>
  <si>
    <t>林珊怡</t>
  </si>
  <si>
    <t>350524201012081047</t>
  </si>
  <si>
    <t>姚全福</t>
  </si>
  <si>
    <t>350524198308291014</t>
  </si>
  <si>
    <t>3505241012021174</t>
  </si>
  <si>
    <t>胡丽环</t>
  </si>
  <si>
    <t>350524198507151022</t>
  </si>
  <si>
    <t>林秀凤</t>
  </si>
  <si>
    <t>350524195408201027</t>
  </si>
  <si>
    <t>姚进富</t>
  </si>
  <si>
    <t>350524194907131030</t>
  </si>
  <si>
    <t>姚育涵</t>
  </si>
  <si>
    <t>350524201006281018</t>
  </si>
  <si>
    <t>姚雅涵</t>
  </si>
  <si>
    <t>350524201410181107</t>
  </si>
  <si>
    <t>姚全方</t>
  </si>
  <si>
    <t>35052419781009103X</t>
  </si>
  <si>
    <t>3505241012021175</t>
  </si>
  <si>
    <t>胡乌果</t>
  </si>
  <si>
    <t>35052419800827102X</t>
  </si>
  <si>
    <t>姚思颖</t>
  </si>
  <si>
    <t>350524200205111025</t>
  </si>
  <si>
    <t>姚恺航</t>
  </si>
  <si>
    <t>350524200903051015</t>
  </si>
  <si>
    <t>姚天德</t>
  </si>
  <si>
    <t>350524197301021092</t>
  </si>
  <si>
    <t>3505241012021176</t>
  </si>
  <si>
    <t>唐素婷</t>
  </si>
  <si>
    <t>350524197102011182</t>
  </si>
  <si>
    <t>姚凤英</t>
  </si>
  <si>
    <t>350524199512171049</t>
  </si>
  <si>
    <t>姚文森</t>
  </si>
  <si>
    <t>350524200101041034</t>
  </si>
  <si>
    <t>姚天成</t>
  </si>
  <si>
    <t>350524197504101033</t>
  </si>
  <si>
    <t>3505241012021177</t>
  </si>
  <si>
    <t>朱金盆</t>
  </si>
  <si>
    <t>350524197508091047</t>
  </si>
  <si>
    <t>林丽华</t>
  </si>
  <si>
    <t>350524195001121025</t>
  </si>
  <si>
    <t>姚进义</t>
  </si>
  <si>
    <t>350524194804151039</t>
  </si>
  <si>
    <t>姚河良</t>
  </si>
  <si>
    <t>350524200005191032</t>
  </si>
  <si>
    <t>姚良超</t>
  </si>
  <si>
    <t>350524200801081053</t>
  </si>
  <si>
    <t>姚和平</t>
  </si>
  <si>
    <t>350524195805031017</t>
  </si>
  <si>
    <t>3505241012021178</t>
  </si>
  <si>
    <t>林培兰</t>
  </si>
  <si>
    <t>350524196002021020</t>
  </si>
  <si>
    <t>姚东旭</t>
  </si>
  <si>
    <t>350524198205031017</t>
  </si>
  <si>
    <t>吕秀丽</t>
  </si>
  <si>
    <t>411024198202262626</t>
  </si>
  <si>
    <t>姚添圣</t>
  </si>
  <si>
    <t>350524200510231058</t>
  </si>
  <si>
    <t>姚添镇</t>
  </si>
  <si>
    <t>350524200804241075</t>
  </si>
  <si>
    <t>胡永志</t>
  </si>
  <si>
    <t>350524198003031035</t>
  </si>
  <si>
    <t>3505241012021179</t>
  </si>
  <si>
    <t>王素兰</t>
  </si>
  <si>
    <t>35052419550709102X</t>
  </si>
  <si>
    <t>唐木兰</t>
  </si>
  <si>
    <t>35052419800728104X</t>
  </si>
  <si>
    <t>胡世伟</t>
  </si>
  <si>
    <t>350524200405131012</t>
  </si>
  <si>
    <t>胡佳佳</t>
  </si>
  <si>
    <t>350524201009091041</t>
  </si>
  <si>
    <t>刘美凤</t>
  </si>
  <si>
    <t>350524197512271040</t>
  </si>
  <si>
    <t>3505241012021180</t>
  </si>
  <si>
    <t>林炳福</t>
  </si>
  <si>
    <t>350524196006231033</t>
  </si>
  <si>
    <t>3505241012021181</t>
  </si>
  <si>
    <t>林火全</t>
  </si>
  <si>
    <t>350524198111081013</t>
  </si>
  <si>
    <t>胡水莲</t>
  </si>
  <si>
    <t>350524198309091022</t>
  </si>
  <si>
    <t>林思婷</t>
  </si>
  <si>
    <t>350524200612271042</t>
  </si>
  <si>
    <t>林铭远</t>
  </si>
  <si>
    <t>350524201109061077</t>
  </si>
  <si>
    <t>林坤森</t>
  </si>
  <si>
    <t>350524198310301015</t>
  </si>
  <si>
    <t>3505241012021182</t>
  </si>
  <si>
    <t>陈雪香</t>
  </si>
  <si>
    <t>350524199008047424</t>
  </si>
  <si>
    <t>林语嫣</t>
  </si>
  <si>
    <t>350524200805041040</t>
  </si>
  <si>
    <t>林慧颖</t>
  </si>
  <si>
    <t>350524201309111040</t>
  </si>
  <si>
    <t>胡文丽</t>
  </si>
  <si>
    <t>350524197010031020</t>
  </si>
  <si>
    <t>3505241012021183</t>
  </si>
  <si>
    <t>林淑娥</t>
  </si>
  <si>
    <t>350524200106071064</t>
  </si>
  <si>
    <t>林锦树</t>
  </si>
  <si>
    <t>350524200608281037</t>
  </si>
  <si>
    <t>林永红</t>
  </si>
  <si>
    <t>350524198106141034</t>
  </si>
  <si>
    <t>3505241012021184</t>
  </si>
  <si>
    <t>廖秋红</t>
  </si>
  <si>
    <t>35052419891101058X</t>
  </si>
  <si>
    <t>林艺灵</t>
  </si>
  <si>
    <t>350524201104031020</t>
  </si>
  <si>
    <t>林圣洁</t>
  </si>
  <si>
    <t>350524201211161031</t>
  </si>
  <si>
    <t>林木荣</t>
  </si>
  <si>
    <t>350524194912271011</t>
  </si>
  <si>
    <t>林玉成</t>
  </si>
  <si>
    <t>350524196004101016</t>
  </si>
  <si>
    <t>3505241012021185</t>
  </si>
  <si>
    <t>陈桂珍</t>
  </si>
  <si>
    <t>350524196411011064</t>
  </si>
  <si>
    <t>林乔木</t>
  </si>
  <si>
    <t>350524198805131011</t>
  </si>
  <si>
    <t>林春燕</t>
  </si>
  <si>
    <t>350524199001150561</t>
  </si>
  <si>
    <t>林朝阳</t>
  </si>
  <si>
    <t>350524199004031031</t>
  </si>
  <si>
    <t>林雅蓉</t>
  </si>
  <si>
    <t>35052420110911102X</t>
  </si>
  <si>
    <t>林晨</t>
  </si>
  <si>
    <t>350524201406291015</t>
  </si>
  <si>
    <t>陈小明</t>
  </si>
  <si>
    <t>350524198410081152</t>
  </si>
  <si>
    <t>3505241012021186</t>
  </si>
  <si>
    <t>傅银治</t>
  </si>
  <si>
    <t>350524199001051029</t>
  </si>
  <si>
    <t>陈鑫权</t>
  </si>
  <si>
    <t>350524200806281097</t>
  </si>
  <si>
    <t>陈鑫凯</t>
  </si>
  <si>
    <t>350524201207281030</t>
  </si>
  <si>
    <t>胡素治</t>
  </si>
  <si>
    <t>35052419570827106X</t>
  </si>
  <si>
    <t>陈小平</t>
  </si>
  <si>
    <t>350524198610281079</t>
  </si>
  <si>
    <t>3505241012021187</t>
  </si>
  <si>
    <t>刘桂珠</t>
  </si>
  <si>
    <t>350524198608091049</t>
  </si>
  <si>
    <t>陈铭彬</t>
  </si>
  <si>
    <t>350524200805271014</t>
  </si>
  <si>
    <t>陈锦灿</t>
  </si>
  <si>
    <t>350524201008061035</t>
  </si>
  <si>
    <t>陈文良</t>
  </si>
  <si>
    <t>350524195503121092</t>
  </si>
  <si>
    <t>新林</t>
  </si>
  <si>
    <t>王祖全
郑巧云</t>
  </si>
  <si>
    <t>350524198602191014
350524198412051168</t>
  </si>
  <si>
    <t>3505241012021188</t>
  </si>
  <si>
    <t>傅月梅</t>
  </si>
  <si>
    <t>王祖全之妻</t>
  </si>
  <si>
    <t>350524198605047720</t>
  </si>
  <si>
    <t>王煜松</t>
  </si>
  <si>
    <t>王祖全之子</t>
  </si>
  <si>
    <t>350524200906071054</t>
  </si>
  <si>
    <t>王煜坤</t>
  </si>
  <si>
    <t>350524201010121017</t>
  </si>
  <si>
    <t>王诗琦</t>
  </si>
  <si>
    <t>郑巧云之女</t>
  </si>
  <si>
    <t>35052420080929108X</t>
  </si>
  <si>
    <t>王宇弘</t>
  </si>
  <si>
    <t>郑巧云之长子</t>
  </si>
  <si>
    <t>350524201004061070</t>
  </si>
  <si>
    <t>王宇豪</t>
  </si>
  <si>
    <t>郑巧云之次子</t>
  </si>
  <si>
    <t>350524201202261030</t>
  </si>
  <si>
    <t>王进来</t>
  </si>
  <si>
    <t>350524197005181016</t>
  </si>
  <si>
    <t>3505241012021189</t>
  </si>
  <si>
    <t>许素贞</t>
  </si>
  <si>
    <t>350524197505272520</t>
  </si>
  <si>
    <t>王哲翰</t>
  </si>
  <si>
    <t>350524199907160010</t>
  </si>
  <si>
    <t>林清岩</t>
  </si>
  <si>
    <t>350524197811071030</t>
  </si>
  <si>
    <t>3505241012021190</t>
  </si>
  <si>
    <t>洪丽娇</t>
  </si>
  <si>
    <t>350524198005167729</t>
  </si>
  <si>
    <t>林东汶</t>
  </si>
  <si>
    <t>350524200704141018</t>
  </si>
  <si>
    <t>林东浩</t>
  </si>
  <si>
    <t>350524201110121030</t>
  </si>
  <si>
    <t>郑秀梅</t>
  </si>
  <si>
    <t>350524196305231068</t>
  </si>
  <si>
    <t>3505241012021191</t>
  </si>
  <si>
    <t>马金昆</t>
  </si>
  <si>
    <t>350524198510121131</t>
  </si>
  <si>
    <t>3505241012021192</t>
  </si>
  <si>
    <t>马南靖</t>
  </si>
  <si>
    <t>350524195802201017</t>
  </si>
  <si>
    <t>林玉琼</t>
  </si>
  <si>
    <t>母</t>
  </si>
  <si>
    <t>350524196003121023</t>
  </si>
  <si>
    <t>陈艳玲</t>
  </si>
  <si>
    <t>35052419861109106X</t>
  </si>
  <si>
    <t>马桂婷</t>
  </si>
  <si>
    <t>350524200708061066</t>
  </si>
  <si>
    <t>马齐煌</t>
  </si>
  <si>
    <t>35052420091024101X</t>
  </si>
  <si>
    <t>马志锋</t>
  </si>
  <si>
    <t>350524198311091056</t>
  </si>
  <si>
    <t>3505241012021193</t>
  </si>
  <si>
    <t>温怀珍</t>
  </si>
  <si>
    <t>350524198411251109</t>
  </si>
  <si>
    <t>马荣乾</t>
  </si>
  <si>
    <t>350524200708101072</t>
  </si>
  <si>
    <t>马欣乐</t>
  </si>
  <si>
    <t>350524200606281041</t>
  </si>
  <si>
    <t>竹林</t>
  </si>
  <si>
    <t>李小平</t>
  </si>
  <si>
    <t>350524197002161036</t>
  </si>
  <si>
    <t>3505241012021194</t>
  </si>
  <si>
    <t>柯麦雅</t>
  </si>
  <si>
    <t>350524197501201020</t>
  </si>
  <si>
    <t>李达铭</t>
  </si>
  <si>
    <t>350524199703101019</t>
  </si>
  <si>
    <t>李灿彬</t>
  </si>
  <si>
    <t>350524199102061074</t>
  </si>
  <si>
    <t>3505241012021195</t>
  </si>
  <si>
    <t>吕碧玉</t>
  </si>
  <si>
    <t>350524199206275544</t>
  </si>
  <si>
    <t>李烨晗</t>
  </si>
  <si>
    <t>350524201809091023</t>
  </si>
  <si>
    <t>李诺涵</t>
  </si>
  <si>
    <t>350524201404291027</t>
  </si>
  <si>
    <t>胡双月</t>
  </si>
  <si>
    <t>350524196812281043</t>
  </si>
  <si>
    <t>林东进</t>
  </si>
  <si>
    <t>350524197312231079</t>
  </si>
  <si>
    <t>3505241012021196</t>
  </si>
  <si>
    <t>350524200302071010</t>
  </si>
  <si>
    <t>刘丽华</t>
  </si>
  <si>
    <t>350524194909051026</t>
  </si>
  <si>
    <t>3505241012021197</t>
  </si>
  <si>
    <t>李桂钦</t>
  </si>
  <si>
    <t>35052419771217101X</t>
  </si>
  <si>
    <t>傅琼菊</t>
  </si>
  <si>
    <t>350524197106171028</t>
  </si>
  <si>
    <t>李燕玲</t>
  </si>
  <si>
    <t>350524199803101024</t>
  </si>
  <si>
    <t>王来成</t>
  </si>
  <si>
    <t>35052419550729103X</t>
  </si>
  <si>
    <t>3505241012021198</t>
  </si>
  <si>
    <t>陈秀英</t>
  </si>
  <si>
    <t>350524195706241027</t>
  </si>
  <si>
    <t>王贵德</t>
  </si>
  <si>
    <t>350524198603121050</t>
  </si>
  <si>
    <t>3505241012021199</t>
  </si>
  <si>
    <t>陈秋丽</t>
  </si>
  <si>
    <t>350524198709015707</t>
  </si>
  <si>
    <t>王龙扬</t>
  </si>
  <si>
    <t>350524200904111059</t>
  </si>
  <si>
    <t>王龙兴</t>
  </si>
  <si>
    <t>35052420070124103X</t>
  </si>
  <si>
    <t>刘明生</t>
  </si>
  <si>
    <t>350524196811031034</t>
  </si>
  <si>
    <t>3505241012021200</t>
  </si>
  <si>
    <t>谢彩云</t>
  </si>
  <si>
    <t>350524196710021080</t>
  </si>
  <si>
    <t>王福成</t>
  </si>
  <si>
    <t>350524198004201016</t>
  </si>
  <si>
    <t>3505241012021201</t>
  </si>
  <si>
    <t>陈雪琼</t>
  </si>
  <si>
    <t>配偶</t>
  </si>
  <si>
    <t>350524198110201060</t>
  </si>
  <si>
    <t>王坤鸿</t>
  </si>
  <si>
    <t>350524200411011033</t>
  </si>
  <si>
    <t>王金凤</t>
  </si>
  <si>
    <t>350524200610131089</t>
  </si>
  <si>
    <t>刘碧水</t>
  </si>
  <si>
    <t>5</t>
  </si>
  <si>
    <t>350524196801271018</t>
  </si>
  <si>
    <t>3505241012021202</t>
  </si>
  <si>
    <t>廖桂春</t>
  </si>
  <si>
    <t>350524198102052042</t>
  </si>
  <si>
    <t>刘雅婷</t>
  </si>
  <si>
    <t>350524200412071046</t>
  </si>
  <si>
    <t>刘烁霖</t>
  </si>
  <si>
    <t>350524200811121071</t>
  </si>
  <si>
    <t>刘雅倩</t>
  </si>
  <si>
    <t>350524200008221065</t>
  </si>
  <si>
    <t>刘碧金</t>
  </si>
  <si>
    <t>4</t>
  </si>
  <si>
    <t>350524197607161012</t>
  </si>
  <si>
    <t>3505241012021203</t>
  </si>
  <si>
    <t>廖淑华</t>
  </si>
  <si>
    <t>350524197707017149</t>
  </si>
  <si>
    <t>刘玲荣</t>
  </si>
  <si>
    <t>350524199507011016</t>
  </si>
  <si>
    <t>叶英兰</t>
  </si>
  <si>
    <t>350524194510031023</t>
  </si>
  <si>
    <t>350524195908121015</t>
  </si>
  <si>
    <t>3505241012021204</t>
  </si>
  <si>
    <t>柯花</t>
  </si>
  <si>
    <t>350524192908171027</t>
  </si>
  <si>
    <t>3505241012021205</t>
  </si>
  <si>
    <t>刘彦昊</t>
  </si>
  <si>
    <t>曾孙</t>
  </si>
  <si>
    <t>350206200808080070</t>
  </si>
  <si>
    <t>刘彦彤</t>
  </si>
  <si>
    <t>350206201401120020</t>
  </si>
  <si>
    <t>姚志云</t>
  </si>
  <si>
    <t>350524195702021078</t>
  </si>
  <si>
    <t>3505241012021206</t>
  </si>
  <si>
    <t>胡丽</t>
  </si>
  <si>
    <t>350524195702281048</t>
  </si>
  <si>
    <t>姚金珩</t>
  </si>
  <si>
    <t>350524198411191011</t>
  </si>
  <si>
    <t>姚晓彤</t>
  </si>
  <si>
    <t>350524201502285043</t>
  </si>
  <si>
    <t>林永志</t>
  </si>
  <si>
    <t>350524197804261012</t>
  </si>
  <si>
    <t>3505241012021207</t>
  </si>
  <si>
    <t>胡培绢</t>
  </si>
  <si>
    <t>350524197808161086</t>
  </si>
  <si>
    <t>林艺专</t>
  </si>
  <si>
    <t>350524200209161038</t>
  </si>
  <si>
    <t>林铠昕</t>
  </si>
  <si>
    <t>350524201310251024</t>
  </si>
  <si>
    <t>唐美丽</t>
  </si>
  <si>
    <t>350524195406181026</t>
  </si>
  <si>
    <t>姚木清</t>
  </si>
  <si>
    <t>350524199102151010</t>
  </si>
  <si>
    <t>3505241012021208</t>
  </si>
  <si>
    <t>廖晓萍</t>
  </si>
  <si>
    <t>350524199107237200</t>
  </si>
  <si>
    <t>姚铭轩</t>
  </si>
  <si>
    <t>350524201401031035</t>
  </si>
  <si>
    <t>姚佳铭</t>
  </si>
  <si>
    <t>350524201509031037</t>
  </si>
  <si>
    <t>姚铭宇</t>
  </si>
  <si>
    <t>350524201703231016</t>
  </si>
  <si>
    <t>王贻明</t>
  </si>
  <si>
    <t>350524198408161057</t>
  </si>
  <si>
    <t>3505241012021209</t>
  </si>
  <si>
    <t>苏锦华</t>
  </si>
  <si>
    <t>350524198209131103</t>
  </si>
  <si>
    <t>王振峰</t>
  </si>
  <si>
    <t>350524200711161033</t>
  </si>
  <si>
    <t>王振浩</t>
  </si>
  <si>
    <t>350524201110281077</t>
  </si>
  <si>
    <t>王振楷</t>
  </si>
  <si>
    <t>350524201210301071</t>
  </si>
  <si>
    <t>林启辉</t>
  </si>
  <si>
    <t>350524198205261015</t>
  </si>
  <si>
    <t>3505241012021210</t>
  </si>
  <si>
    <t>苏越</t>
  </si>
  <si>
    <t>350524198411165526</t>
  </si>
  <si>
    <t>林荣买</t>
  </si>
  <si>
    <t>350524196001191036</t>
  </si>
  <si>
    <t>胡秀琼</t>
  </si>
  <si>
    <t>350524196212221047</t>
  </si>
  <si>
    <t>林志龙</t>
  </si>
  <si>
    <t>350524200705051030</t>
  </si>
  <si>
    <t>林欣茹</t>
  </si>
  <si>
    <t>350524201405281023</t>
  </si>
  <si>
    <t>林志滨</t>
  </si>
  <si>
    <t>350524197909181078</t>
  </si>
  <si>
    <t>3505241012021211</t>
  </si>
  <si>
    <t>姚小红</t>
  </si>
  <si>
    <t>350524198106111046</t>
  </si>
  <si>
    <t>林燕婷</t>
  </si>
  <si>
    <t>350524200311091021</t>
  </si>
  <si>
    <t>唐环</t>
  </si>
  <si>
    <t>350524195302261021</t>
  </si>
  <si>
    <t>林凌松</t>
  </si>
  <si>
    <t>350524201006021013</t>
  </si>
  <si>
    <t>林建土</t>
  </si>
  <si>
    <t>350524197607271035</t>
  </si>
  <si>
    <t>3505241012021212</t>
  </si>
  <si>
    <t>林江城</t>
  </si>
  <si>
    <t>350524199508221031</t>
  </si>
  <si>
    <t>林雪红</t>
  </si>
  <si>
    <t>350524199709191027</t>
  </si>
  <si>
    <t>姚贵金</t>
  </si>
  <si>
    <t>350524197407051089</t>
  </si>
  <si>
    <t>胡玉兰</t>
  </si>
  <si>
    <t>350524195212081043</t>
  </si>
  <si>
    <t>3505241012021213</t>
  </si>
  <si>
    <t>13666006975</t>
  </si>
  <si>
    <t>林启章</t>
  </si>
  <si>
    <t>350524197308241055</t>
  </si>
  <si>
    <t>胡金选</t>
  </si>
  <si>
    <t>350524198510161010</t>
  </si>
  <si>
    <t>3505241012021214</t>
  </si>
  <si>
    <t>王双双</t>
  </si>
  <si>
    <t>420582198605016686</t>
  </si>
  <si>
    <t>胡志团</t>
  </si>
  <si>
    <t>350524195809051015</t>
  </si>
  <si>
    <t>林月英</t>
  </si>
  <si>
    <t>350524196503171027</t>
  </si>
  <si>
    <t>胡秋火</t>
  </si>
  <si>
    <t>350524197112161037</t>
  </si>
  <si>
    <t>3505241012021215</t>
  </si>
  <si>
    <t>姚丽英</t>
  </si>
  <si>
    <t>350524197311051025</t>
  </si>
  <si>
    <t>胡诗涵</t>
  </si>
  <si>
    <t>350524200801291042</t>
  </si>
  <si>
    <t>傅绸春</t>
  </si>
  <si>
    <t>350524194001131042</t>
  </si>
  <si>
    <t>胡丽萍</t>
  </si>
  <si>
    <t>350524198401131023</t>
  </si>
  <si>
    <t>3505241012021216</t>
  </si>
  <si>
    <t>胡昊隆</t>
  </si>
  <si>
    <t>350524201001061075</t>
  </si>
  <si>
    <t>胡昊权</t>
  </si>
  <si>
    <t>350524200807121095</t>
  </si>
  <si>
    <t>胡小阳</t>
  </si>
  <si>
    <t>350524199011221028</t>
  </si>
  <si>
    <t>3505241012021217</t>
  </si>
  <si>
    <t>胡永贵</t>
  </si>
  <si>
    <t>350524196903091077</t>
  </si>
  <si>
    <t>许碧珍</t>
  </si>
  <si>
    <t>350524197111142563</t>
  </si>
  <si>
    <t>胡子彤</t>
  </si>
  <si>
    <t>350524200911011021</t>
  </si>
  <si>
    <t>胡子玥</t>
  </si>
  <si>
    <t>35052420140161024</t>
  </si>
  <si>
    <t>胡子芯</t>
  </si>
  <si>
    <t>350524201709271027</t>
  </si>
  <si>
    <t>吾邦</t>
  </si>
  <si>
    <t>林素真</t>
  </si>
  <si>
    <t>3</t>
  </si>
  <si>
    <t>350524198512071027</t>
  </si>
  <si>
    <t>3505241012021218</t>
  </si>
  <si>
    <t>18250648476</t>
  </si>
  <si>
    <t>林思源</t>
  </si>
  <si>
    <t>350524201104171058</t>
  </si>
  <si>
    <t>林晓芬</t>
  </si>
  <si>
    <t>35052420070323102X</t>
  </si>
  <si>
    <t>林庆文</t>
  </si>
  <si>
    <t>6</t>
  </si>
  <si>
    <t>350524198410051017</t>
  </si>
  <si>
    <t>3505241012021219</t>
  </si>
  <si>
    <t>林银来</t>
  </si>
  <si>
    <t>35052419860707110X</t>
  </si>
  <si>
    <t>林荣华</t>
  </si>
  <si>
    <t>350524195103101017</t>
  </si>
  <si>
    <t>王香花</t>
  </si>
  <si>
    <t>350524195503161027</t>
  </si>
  <si>
    <t>林佳怡</t>
  </si>
  <si>
    <t>350524200707151027</t>
  </si>
  <si>
    <t>林世阳</t>
  </si>
  <si>
    <t>350524201202221012</t>
  </si>
  <si>
    <t>林文财</t>
  </si>
  <si>
    <t>350524198206171011</t>
  </si>
  <si>
    <t>3505241012021220</t>
  </si>
  <si>
    <t>林华林</t>
  </si>
  <si>
    <t>350524195307071059</t>
  </si>
  <si>
    <t>胡腰治</t>
  </si>
  <si>
    <t>350524198212051040</t>
  </si>
  <si>
    <t>林江峰</t>
  </si>
  <si>
    <t>350524200610121032</t>
  </si>
  <si>
    <t>林灿坤</t>
  </si>
  <si>
    <t>350524201108041031</t>
  </si>
  <si>
    <t>林梅连</t>
  </si>
  <si>
    <t>350524198406101026</t>
  </si>
  <si>
    <t>350524198003121014</t>
  </si>
  <si>
    <t>3505241012021221</t>
  </si>
  <si>
    <t>13358556444</t>
  </si>
  <si>
    <t>王秀丽</t>
  </si>
  <si>
    <t>350524195412171043</t>
  </si>
  <si>
    <t>林夺娥</t>
  </si>
  <si>
    <t>350524198103017126</t>
  </si>
  <si>
    <t>林娜婷</t>
  </si>
  <si>
    <t>350524200303131025</t>
  </si>
  <si>
    <t>林毅铜</t>
  </si>
  <si>
    <t>350524200806281038</t>
  </si>
  <si>
    <t>林毅鑫</t>
  </si>
  <si>
    <t>350524200806281011</t>
  </si>
  <si>
    <t>王祖发</t>
  </si>
  <si>
    <t>35052419880901105X</t>
  </si>
  <si>
    <t>3505241012021222</t>
  </si>
  <si>
    <t>林小丽</t>
  </si>
  <si>
    <t>350524198909071041</t>
  </si>
  <si>
    <t>王宇泩</t>
  </si>
  <si>
    <t>350524201108201015</t>
  </si>
  <si>
    <t>马珍</t>
  </si>
  <si>
    <t>奶奶</t>
  </si>
  <si>
    <t>350524193610141022</t>
  </si>
  <si>
    <t>王东野</t>
  </si>
  <si>
    <t>350524196202161036</t>
  </si>
  <si>
    <t>苏菊花</t>
  </si>
  <si>
    <t>350524196101111021</t>
  </si>
  <si>
    <t>王涵</t>
  </si>
  <si>
    <t>350524200208151022</t>
  </si>
  <si>
    <t>3505241012021223</t>
  </si>
  <si>
    <t>王振民</t>
  </si>
  <si>
    <t>350524197511151098</t>
  </si>
  <si>
    <t>廖玉霞</t>
  </si>
  <si>
    <t>350524197604290564</t>
  </si>
  <si>
    <t>王思颖</t>
  </si>
  <si>
    <t>妹妹</t>
  </si>
  <si>
    <t>350524201001181069</t>
  </si>
  <si>
    <t>王思迪</t>
  </si>
  <si>
    <t>弟弟</t>
  </si>
  <si>
    <t>350524200705101034</t>
  </si>
  <si>
    <t>王荣金</t>
  </si>
  <si>
    <t>350524195310161012</t>
  </si>
  <si>
    <t>3505241012021224</t>
  </si>
  <si>
    <t>苏瑞连</t>
  </si>
  <si>
    <t>350524195710211023</t>
  </si>
  <si>
    <t>王予兮</t>
  </si>
  <si>
    <t>350524201111300049</t>
  </si>
  <si>
    <t>王予航</t>
  </si>
  <si>
    <t>350524201604060055</t>
  </si>
  <si>
    <t>胡桂源</t>
  </si>
  <si>
    <t>350524199105041175</t>
  </si>
  <si>
    <t>3505241012021225</t>
  </si>
  <si>
    <t>梁燕鸿</t>
  </si>
  <si>
    <t>350524199504152526</t>
  </si>
  <si>
    <t>胡君浩</t>
  </si>
  <si>
    <t>350524201803271015</t>
  </si>
  <si>
    <t>胡桂阳</t>
  </si>
  <si>
    <t>350524198811031033</t>
  </si>
  <si>
    <t>3505241012021226</t>
  </si>
  <si>
    <t>陈秋娥</t>
  </si>
  <si>
    <t>350524199304090025</t>
  </si>
  <si>
    <t>胡金胜</t>
  </si>
  <si>
    <t>350524197301081036</t>
  </si>
  <si>
    <t>3505241012021227</t>
  </si>
  <si>
    <t>胡坤杰</t>
  </si>
  <si>
    <t>350524200006221010</t>
  </si>
  <si>
    <t>胡添生</t>
  </si>
  <si>
    <t>350524198208081036</t>
  </si>
  <si>
    <t>3505241012021228</t>
  </si>
  <si>
    <t>柯连治</t>
  </si>
  <si>
    <t>350524194109251046</t>
  </si>
  <si>
    <t>许婷婷</t>
  </si>
  <si>
    <t>350500198211056543</t>
  </si>
  <si>
    <t>胡家俊</t>
  </si>
  <si>
    <t>350524200703206510</t>
  </si>
  <si>
    <t>许彩莲</t>
  </si>
  <si>
    <t>350524197911201525</t>
  </si>
  <si>
    <t>3505241012021229</t>
  </si>
  <si>
    <t>陈连华</t>
  </si>
  <si>
    <t>350524195210111026</t>
  </si>
  <si>
    <t>李航</t>
  </si>
  <si>
    <t>350524200604141029</t>
  </si>
  <si>
    <t>陈扬文</t>
  </si>
  <si>
    <t>350524198211031099</t>
  </si>
  <si>
    <t>3505241012021230</t>
  </si>
  <si>
    <t>陈适时</t>
  </si>
  <si>
    <t>350524195108201033</t>
  </si>
  <si>
    <t>李秀菊</t>
  </si>
  <si>
    <t>350524195611251046</t>
  </si>
  <si>
    <t>陈艳萍</t>
  </si>
  <si>
    <t>妻</t>
  </si>
  <si>
    <t>430802198603072146</t>
  </si>
  <si>
    <t>陈忠伟</t>
  </si>
  <si>
    <t>430802200512257591</t>
  </si>
  <si>
    <t>陈倩</t>
  </si>
  <si>
    <t>430802200705266902</t>
  </si>
  <si>
    <t>李志和</t>
  </si>
  <si>
    <t>350524195601031015</t>
  </si>
  <si>
    <t>3505241012021231</t>
  </si>
  <si>
    <t>刘爱玲</t>
  </si>
  <si>
    <t>35052419850805104X</t>
  </si>
  <si>
    <t>李宇欣</t>
  </si>
  <si>
    <t>350524201009181047</t>
  </si>
  <si>
    <t>李加穗</t>
  </si>
  <si>
    <t>350524197710181011</t>
  </si>
  <si>
    <t>3505241012021232</t>
  </si>
  <si>
    <t>郑清兰</t>
  </si>
  <si>
    <t>350524197711171026</t>
  </si>
  <si>
    <t>陈侨</t>
  </si>
  <si>
    <t>350524194910111022</t>
  </si>
  <si>
    <t>李艺虹</t>
  </si>
  <si>
    <t>350524200208221027</t>
  </si>
  <si>
    <t>李艺杭</t>
  </si>
  <si>
    <t>350524200701241013</t>
  </si>
  <si>
    <t>林四泉</t>
  </si>
  <si>
    <t>350524197611281017</t>
  </si>
  <si>
    <t>3505241012021233</t>
  </si>
  <si>
    <t>林顺成</t>
  </si>
  <si>
    <t>350524195302091018</t>
  </si>
  <si>
    <t>3505241012021234</t>
  </si>
  <si>
    <t>杨朝黎</t>
  </si>
  <si>
    <t>350524195712081023</t>
  </si>
  <si>
    <t>林武艺</t>
  </si>
  <si>
    <t>350524198210251057</t>
  </si>
  <si>
    <t>张少燕</t>
  </si>
  <si>
    <t>350525198508264025</t>
  </si>
  <si>
    <t>林璋劲</t>
  </si>
  <si>
    <t>350524201212171012</t>
  </si>
  <si>
    <t>刘志平</t>
  </si>
  <si>
    <t>350524198109151019</t>
  </si>
  <si>
    <t>3505241012021235</t>
  </si>
  <si>
    <t>蔡锦玉</t>
  </si>
  <si>
    <t>350583199006271346</t>
  </si>
  <si>
    <t>刘佳鑫</t>
  </si>
  <si>
    <t>350524201405251078</t>
  </si>
  <si>
    <t>刘佳晨</t>
  </si>
  <si>
    <t>350524201210221063</t>
  </si>
  <si>
    <t>刘志根</t>
  </si>
  <si>
    <t>350524198409021013</t>
  </si>
  <si>
    <t>3505241012021236</t>
  </si>
  <si>
    <t>刘炎鑫</t>
  </si>
  <si>
    <t>350524201408251073</t>
  </si>
  <si>
    <t>刘梦琪</t>
  </si>
  <si>
    <t>350524200709231100</t>
  </si>
  <si>
    <t>刘钰琪</t>
  </si>
  <si>
    <t>350524200909181048</t>
  </si>
  <si>
    <t>刘坤林</t>
  </si>
  <si>
    <t>350524195703211033</t>
  </si>
  <si>
    <t>林美珠</t>
  </si>
  <si>
    <t>350524195706151048</t>
  </si>
  <si>
    <t>王万福</t>
  </si>
  <si>
    <t>350524197901211017</t>
  </si>
  <si>
    <t>3505241012021237</t>
  </si>
  <si>
    <t>姚丽梅</t>
  </si>
  <si>
    <t>350524198101201022</t>
  </si>
  <si>
    <t>王宝贵</t>
  </si>
  <si>
    <t>350524200704081094</t>
  </si>
  <si>
    <t>王沛泽</t>
  </si>
  <si>
    <t>350524201704031032</t>
  </si>
  <si>
    <t>王云南</t>
  </si>
  <si>
    <t>350524194812121016</t>
  </si>
  <si>
    <t>谢水玉</t>
  </si>
  <si>
    <t>350524195605251023</t>
  </si>
  <si>
    <t>刘福春</t>
  </si>
  <si>
    <t>350524197504061019</t>
  </si>
  <si>
    <t>3505241012021238</t>
  </si>
  <si>
    <t>李春梅</t>
  </si>
  <si>
    <t>350524197412131067</t>
  </si>
  <si>
    <t>刘晓杰</t>
  </si>
  <si>
    <t>350524200801201035</t>
  </si>
  <si>
    <t>刘晓强</t>
  </si>
  <si>
    <t>350524199808051011</t>
  </si>
  <si>
    <t>刘向荣</t>
  </si>
  <si>
    <t>350524197001171013</t>
  </si>
  <si>
    <t>3505241012021239</t>
  </si>
  <si>
    <t>林玉碰</t>
  </si>
  <si>
    <t>350524197202171028</t>
  </si>
  <si>
    <t>刘柏龙</t>
  </si>
  <si>
    <t>350524200204291036</t>
  </si>
  <si>
    <t>350524199410261027</t>
  </si>
  <si>
    <t>刘婉芳</t>
  </si>
  <si>
    <t>350524199908281025</t>
  </si>
  <si>
    <t>刘贵阳</t>
  </si>
  <si>
    <t>350524199710071030</t>
  </si>
  <si>
    <t>3505241012021240</t>
  </si>
  <si>
    <t>胡美珍</t>
  </si>
  <si>
    <t>350524197602061047</t>
  </si>
  <si>
    <t>刘喻凝</t>
  </si>
  <si>
    <t>350524201709181048</t>
  </si>
  <si>
    <t>刘聿宸</t>
  </si>
  <si>
    <t>350524201907091019</t>
  </si>
  <si>
    <t>黄林花</t>
  </si>
  <si>
    <t>350524197606057141</t>
  </si>
  <si>
    <t>3505241012021241</t>
  </si>
  <si>
    <t>王雄艺</t>
  </si>
  <si>
    <t>350524197502241077</t>
  </si>
  <si>
    <t>王婷婷</t>
  </si>
  <si>
    <t>350524200111301047</t>
  </si>
  <si>
    <t>王泽洋</t>
  </si>
  <si>
    <t>350524200511261013</t>
  </si>
  <si>
    <t>胡连治</t>
  </si>
  <si>
    <t>350524198309271103</t>
  </si>
  <si>
    <t>3505241012021242</t>
  </si>
  <si>
    <t>王雄伟</t>
  </si>
  <si>
    <t>350524198301101070</t>
  </si>
  <si>
    <t>王佳妮</t>
  </si>
  <si>
    <t>350524200703261026</t>
  </si>
  <si>
    <t>王佳愉</t>
  </si>
  <si>
    <t>350524200911291027</t>
  </si>
  <si>
    <t>王佳豪</t>
  </si>
  <si>
    <t>350524201105081070</t>
  </si>
  <si>
    <t>王全贵</t>
  </si>
  <si>
    <t>350524197508271072</t>
  </si>
  <si>
    <t>3505241012021243</t>
  </si>
  <si>
    <t>林彩艳</t>
  </si>
  <si>
    <t>350524197611281025</t>
  </si>
  <si>
    <t>王坚锋</t>
  </si>
  <si>
    <t>350524200205261015</t>
  </si>
  <si>
    <t>王坚煌</t>
  </si>
  <si>
    <t>350524201106221012</t>
  </si>
  <si>
    <t>王全成</t>
  </si>
  <si>
    <t>350524197903291559</t>
  </si>
  <si>
    <t>3505241012021244</t>
  </si>
  <si>
    <t>陈素恋</t>
  </si>
  <si>
    <t>350524198211110061</t>
  </si>
  <si>
    <t>王钊淇</t>
  </si>
  <si>
    <t>350524200807131031</t>
  </si>
  <si>
    <t>王黎法</t>
  </si>
  <si>
    <t>350524195208251011</t>
  </si>
  <si>
    <t>柯丽玉</t>
  </si>
  <si>
    <t>35052419500426104X</t>
  </si>
  <si>
    <t>3505241012021245</t>
  </si>
  <si>
    <t>王加添</t>
  </si>
  <si>
    <t>350524198606291012</t>
  </si>
  <si>
    <t>3505241012021246</t>
  </si>
  <si>
    <t>李燕芬</t>
  </si>
  <si>
    <t>350524198805237123</t>
  </si>
  <si>
    <t>王荣滨</t>
  </si>
  <si>
    <t>350524201706251012</t>
  </si>
  <si>
    <t>王淑珊</t>
  </si>
  <si>
    <t>350524201501031067</t>
  </si>
  <si>
    <t>王淑敏</t>
  </si>
  <si>
    <t>350524200904301020</t>
  </si>
  <si>
    <t>吴丽勤</t>
  </si>
  <si>
    <t>350524197309274086</t>
  </si>
  <si>
    <t>3505241012021247</t>
  </si>
  <si>
    <t>王文彬</t>
  </si>
  <si>
    <t>350524200304061051</t>
  </si>
  <si>
    <t>王雪红</t>
  </si>
  <si>
    <t>350524199802081025</t>
  </si>
  <si>
    <t>刘添元</t>
  </si>
  <si>
    <t>350524195608091010</t>
  </si>
  <si>
    <t>3505241012021248</t>
  </si>
  <si>
    <t>刘美丽</t>
  </si>
  <si>
    <t>350524200806011062</t>
  </si>
  <si>
    <t>刘根</t>
  </si>
  <si>
    <t>350524200308181077</t>
  </si>
  <si>
    <t>刘桂丁</t>
  </si>
  <si>
    <t>350524196009061017</t>
  </si>
  <si>
    <t>3505241012021249</t>
  </si>
  <si>
    <t>陈吉琼</t>
  </si>
  <si>
    <t>350524196110011022</t>
  </si>
  <si>
    <t>刘志群</t>
  </si>
  <si>
    <t>35052419650612105X</t>
  </si>
  <si>
    <t>3505241012021250</t>
  </si>
  <si>
    <t>王全铅</t>
  </si>
  <si>
    <t>350524196701221021</t>
  </si>
  <si>
    <t>刘泽华</t>
  </si>
  <si>
    <t>350524199005181015</t>
  </si>
  <si>
    <t>廖彩霞</t>
  </si>
  <si>
    <t>350524197510107167</t>
  </si>
  <si>
    <t>3505241012021251</t>
  </si>
  <si>
    <t>刘英斌</t>
  </si>
  <si>
    <t>350524200109261015</t>
  </si>
  <si>
    <t>刘梓琪</t>
  </si>
  <si>
    <t>350524200805011044</t>
  </si>
  <si>
    <t>刘水金</t>
  </si>
  <si>
    <t>350524197006281051</t>
  </si>
  <si>
    <t>3505241012021252</t>
  </si>
  <si>
    <t>魏英花</t>
  </si>
  <si>
    <t>350524197005201048</t>
  </si>
  <si>
    <t>刘荣东</t>
  </si>
  <si>
    <t>350524200012291111</t>
  </si>
  <si>
    <t>刘凤珍</t>
  </si>
  <si>
    <t>350524199605011028</t>
  </si>
  <si>
    <t>刘春城</t>
  </si>
  <si>
    <t>350524199310021018</t>
  </si>
  <si>
    <t>3505241012021253</t>
  </si>
  <si>
    <t>刘明良</t>
  </si>
  <si>
    <t>350524197106101097</t>
  </si>
  <si>
    <t>廖瑞英</t>
  </si>
  <si>
    <t>350524197502267128</t>
  </si>
  <si>
    <t>林木元</t>
  </si>
  <si>
    <t>350524196902261011</t>
  </si>
  <si>
    <t>3505241012021254</t>
  </si>
  <si>
    <t>唐秀妹</t>
  </si>
  <si>
    <t>350524197109151081</t>
  </si>
  <si>
    <t>林福章</t>
  </si>
  <si>
    <t>350524199208301013</t>
  </si>
  <si>
    <t>林福旭</t>
  </si>
  <si>
    <t>二子</t>
  </si>
  <si>
    <t>350524199508131052</t>
  </si>
  <si>
    <t>林连才</t>
  </si>
  <si>
    <t>350524197107241032</t>
  </si>
  <si>
    <t>3505241012021255</t>
  </si>
  <si>
    <t>王金红</t>
  </si>
  <si>
    <t>350524197509181060</t>
  </si>
  <si>
    <t>林荣哲</t>
  </si>
  <si>
    <t>350524199512011034</t>
  </si>
  <si>
    <t>林水全</t>
  </si>
  <si>
    <t>350524196608121018</t>
  </si>
  <si>
    <t>3505241012021256</t>
  </si>
  <si>
    <t>刘秀英</t>
  </si>
  <si>
    <t>350524194501241029</t>
  </si>
  <si>
    <t>刘棉花</t>
  </si>
  <si>
    <t>350524196712041042</t>
  </si>
  <si>
    <t>林志平</t>
  </si>
  <si>
    <t>350524198906301016</t>
  </si>
  <si>
    <t>胡素琴</t>
  </si>
  <si>
    <t>350524195205101042</t>
  </si>
  <si>
    <t>3505241012021257</t>
  </si>
  <si>
    <t>暂不录系统</t>
  </si>
  <si>
    <t>林福气</t>
  </si>
  <si>
    <t>350524197804101019</t>
  </si>
  <si>
    <t>3505241012021258</t>
  </si>
  <si>
    <t>唐秋菊</t>
  </si>
  <si>
    <t>350524197812281021</t>
  </si>
  <si>
    <t>林鑫城</t>
  </si>
  <si>
    <t>350524200204181013</t>
  </si>
  <si>
    <t>林欣婷</t>
  </si>
  <si>
    <t>350524201202191044</t>
  </si>
  <si>
    <t>岭美</t>
  </si>
  <si>
    <t>林嫦娥</t>
  </si>
  <si>
    <t>350524198103041046</t>
  </si>
  <si>
    <t>3505241012022001</t>
  </si>
  <si>
    <t>张巧彬</t>
  </si>
  <si>
    <t>350524198006111014</t>
  </si>
  <si>
    <t>张炜铭</t>
  </si>
  <si>
    <t>350524200410271036</t>
  </si>
  <si>
    <t>张炜袁</t>
  </si>
  <si>
    <t>350524201210171027</t>
  </si>
  <si>
    <t>苏玉莲</t>
  </si>
  <si>
    <t>350524194710021022</t>
  </si>
  <si>
    <t>3505241012022002</t>
  </si>
  <si>
    <t>张木土</t>
  </si>
  <si>
    <t>350524197703061038</t>
  </si>
  <si>
    <t>蔡小菊</t>
  </si>
  <si>
    <t>350524198011031027</t>
  </si>
  <si>
    <t>张桂敏</t>
  </si>
  <si>
    <t>350524200204231025</t>
  </si>
  <si>
    <t>张铭炜</t>
  </si>
  <si>
    <t>350524200908281012</t>
  </si>
  <si>
    <t>张炳辉</t>
  </si>
  <si>
    <t>350524196112161016</t>
  </si>
  <si>
    <t>3505241012022003</t>
  </si>
  <si>
    <t>胡培吉</t>
  </si>
  <si>
    <t>350524195811121107</t>
  </si>
  <si>
    <t>张金图</t>
  </si>
  <si>
    <t>350524198405221034</t>
  </si>
  <si>
    <t>叶维芬</t>
  </si>
  <si>
    <t>350524198509177760</t>
  </si>
  <si>
    <t>张世昌</t>
  </si>
  <si>
    <t>350524200712231056</t>
  </si>
  <si>
    <t>张世炜</t>
  </si>
  <si>
    <t>35052420110418107X</t>
  </si>
  <si>
    <t>张聪明</t>
  </si>
  <si>
    <t>350524198706101079</t>
  </si>
  <si>
    <t>3505241012022004</t>
  </si>
  <si>
    <t>苏小燕</t>
  </si>
  <si>
    <t>350524199111295585</t>
  </si>
  <si>
    <t>张豪鑫</t>
  </si>
  <si>
    <t>350524201312261015</t>
  </si>
  <si>
    <t>张芷萱</t>
  </si>
  <si>
    <t>350524201512161086</t>
  </si>
  <si>
    <t>许珍梅</t>
  </si>
  <si>
    <t>350524195607011066</t>
  </si>
  <si>
    <t>张连成</t>
  </si>
  <si>
    <t>350524195503121076</t>
  </si>
  <si>
    <t>张兴松</t>
  </si>
  <si>
    <t>350524198403151036</t>
  </si>
  <si>
    <t>3505241012022005</t>
  </si>
  <si>
    <t>易毓彬</t>
  </si>
  <si>
    <t>350524198107267421</t>
  </si>
  <si>
    <t>张炜佳</t>
  </si>
  <si>
    <t>35052420121216105X</t>
  </si>
  <si>
    <t>张淇琪</t>
  </si>
  <si>
    <t>350524200708041081</t>
  </si>
  <si>
    <t>张杨琪</t>
  </si>
  <si>
    <t>350524200911261063</t>
  </si>
  <si>
    <t>张炳清</t>
  </si>
  <si>
    <t>350524198511201010</t>
  </si>
  <si>
    <t>3505241012022006</t>
  </si>
  <si>
    <t>张水能</t>
  </si>
  <si>
    <t>350524195610031017</t>
  </si>
  <si>
    <t>林算英</t>
  </si>
  <si>
    <t>35052419540807104X</t>
  </si>
  <si>
    <t>姚展娇</t>
  </si>
  <si>
    <t>350524198604251025</t>
  </si>
  <si>
    <t>张淞城</t>
  </si>
  <si>
    <t>350524200701021037</t>
  </si>
  <si>
    <t>张秋云</t>
  </si>
  <si>
    <t>350524200907061026</t>
  </si>
  <si>
    <t>苏煌波</t>
  </si>
  <si>
    <t>350524198110131031</t>
  </si>
  <si>
    <t>3505241012022007</t>
  </si>
  <si>
    <t>黄宝珍</t>
  </si>
  <si>
    <t>350524198110026522</t>
  </si>
  <si>
    <t>苏炜棋</t>
  </si>
  <si>
    <t>350524200904221012</t>
  </si>
  <si>
    <t>苏梦婷</t>
  </si>
  <si>
    <t>350524200407261021</t>
  </si>
  <si>
    <t>苏有福</t>
  </si>
  <si>
    <t>350524195504161010</t>
  </si>
  <si>
    <t>杨秀美</t>
  </si>
  <si>
    <t>350524196307201022</t>
  </si>
  <si>
    <t>林连生</t>
  </si>
  <si>
    <t>350524196105231039</t>
  </si>
  <si>
    <t>3505241012022008</t>
  </si>
  <si>
    <t>唐淑清</t>
  </si>
  <si>
    <t>350524196312051065</t>
  </si>
  <si>
    <t>林文丕</t>
  </si>
  <si>
    <t>350524198703271013</t>
  </si>
  <si>
    <t>李爱云</t>
  </si>
  <si>
    <t>420222198706055809</t>
  </si>
  <si>
    <t>林成业</t>
  </si>
  <si>
    <t>350524198902191016</t>
  </si>
  <si>
    <t>350524200710231079</t>
  </si>
  <si>
    <t>林丽娟</t>
  </si>
  <si>
    <t>350524201007251064</t>
  </si>
  <si>
    <t>林婧娴</t>
  </si>
  <si>
    <t>350524201501311042</t>
  </si>
  <si>
    <t>林清水</t>
  </si>
  <si>
    <t>35052419580621101X</t>
  </si>
  <si>
    <t>3505241012022009</t>
  </si>
  <si>
    <t>胡银花</t>
  </si>
  <si>
    <t>350524195703101025</t>
  </si>
  <si>
    <t>林文发</t>
  </si>
  <si>
    <t>35024198207121016</t>
  </si>
  <si>
    <t>王爱治</t>
  </si>
  <si>
    <t>350524198308101049</t>
  </si>
  <si>
    <t>林鑫如</t>
  </si>
  <si>
    <t>350524200509291029</t>
  </si>
  <si>
    <t>林鑫荣</t>
  </si>
  <si>
    <t>350524200809131051</t>
  </si>
  <si>
    <t>姚海超</t>
  </si>
  <si>
    <t>350524197906221011</t>
  </si>
  <si>
    <t>3505241012022010</t>
  </si>
  <si>
    <t>胡宝珍</t>
  </si>
  <si>
    <t>350524197802031029</t>
  </si>
  <si>
    <t>姚伟鹏</t>
  </si>
  <si>
    <t>350524200207051011</t>
  </si>
  <si>
    <t>姚伟鸿</t>
  </si>
  <si>
    <t>350524200906021030</t>
  </si>
  <si>
    <t>林金泽</t>
  </si>
  <si>
    <t>350524197503081050</t>
  </si>
  <si>
    <t>3505241012022011</t>
  </si>
  <si>
    <t>胡梅兰</t>
  </si>
  <si>
    <t>350524197508211029</t>
  </si>
  <si>
    <t>林德胜</t>
  </si>
  <si>
    <t>350524194006181014</t>
  </si>
  <si>
    <t>王贴</t>
  </si>
  <si>
    <t>350524194310021023</t>
  </si>
  <si>
    <t>林新灿</t>
  </si>
  <si>
    <t>350524200005121018</t>
  </si>
  <si>
    <t>林锦莲</t>
  </si>
  <si>
    <t>350524200709151063</t>
  </si>
  <si>
    <t>胡锦锋</t>
  </si>
  <si>
    <t>350524198208111012</t>
  </si>
  <si>
    <t>3505241012022012</t>
  </si>
  <si>
    <t>黄丁花</t>
  </si>
  <si>
    <t>35078319850628502X</t>
  </si>
  <si>
    <t>胡汶舜</t>
  </si>
  <si>
    <t>350524200704251010</t>
  </si>
  <si>
    <t>胡淑敏</t>
  </si>
  <si>
    <t>350524201009171068</t>
  </si>
  <si>
    <t>胡水心</t>
  </si>
  <si>
    <t>350524195206131075</t>
  </si>
  <si>
    <t>黄秀珍</t>
  </si>
  <si>
    <t>350524195310211040</t>
  </si>
  <si>
    <t>胡文其</t>
  </si>
  <si>
    <t>35052419740113107X</t>
  </si>
  <si>
    <t>3505241012022013</t>
  </si>
  <si>
    <t>谢覃华</t>
  </si>
  <si>
    <t>350524197506012528</t>
  </si>
  <si>
    <t>胡锦瑞</t>
  </si>
  <si>
    <t>350524199808221017</t>
  </si>
  <si>
    <t>胡锴德</t>
  </si>
  <si>
    <t>350524201310251016</t>
  </si>
  <si>
    <t>魏文明</t>
  </si>
  <si>
    <t>350524198603261010</t>
  </si>
  <si>
    <t>3505241012022014</t>
  </si>
  <si>
    <t>林碧花</t>
  </si>
  <si>
    <t>350524198710041021</t>
  </si>
  <si>
    <t>魏诗萍</t>
  </si>
  <si>
    <t>35052420091108102X</t>
  </si>
  <si>
    <t>魏思理</t>
  </si>
  <si>
    <t>35052420140118105X</t>
  </si>
  <si>
    <t>胡文进</t>
  </si>
  <si>
    <t>350524198106211012</t>
  </si>
  <si>
    <t>3505241012022015</t>
  </si>
  <si>
    <t>黄连弟</t>
  </si>
  <si>
    <t>350524198110247122</t>
  </si>
  <si>
    <t>唐格</t>
  </si>
  <si>
    <t>350524195212251049</t>
  </si>
  <si>
    <t>胡燕婷</t>
  </si>
  <si>
    <t>350524200410041046</t>
  </si>
  <si>
    <t>胡铭峰</t>
  </si>
  <si>
    <t>35052420090904107X</t>
  </si>
  <si>
    <t>蓬星</t>
  </si>
  <si>
    <t>刘伟杰</t>
  </si>
  <si>
    <t>350524199404281056</t>
  </si>
  <si>
    <t>3505241012022016</t>
  </si>
  <si>
    <t>刘福昌</t>
  </si>
  <si>
    <t>爷爷</t>
  </si>
  <si>
    <t>350524194201021016</t>
  </si>
  <si>
    <t>刘甘眉</t>
  </si>
  <si>
    <t>350524197009181013</t>
  </si>
  <si>
    <t>傅丽琴</t>
  </si>
  <si>
    <t>350524197104171024</t>
  </si>
  <si>
    <t>刘苏晴</t>
  </si>
  <si>
    <t>35052420080518106X</t>
  </si>
  <si>
    <t>吴树林</t>
  </si>
  <si>
    <t>350524197310291019</t>
  </si>
  <si>
    <t>3505241012022017</t>
  </si>
  <si>
    <t>傅金花</t>
  </si>
  <si>
    <t>350524197201281022</t>
  </si>
  <si>
    <t>吴淦耀</t>
  </si>
  <si>
    <t>35052419941006105X</t>
  </si>
  <si>
    <t>吴熙航</t>
  </si>
  <si>
    <t>350524201809101017</t>
  </si>
  <si>
    <t>吴范连</t>
  </si>
  <si>
    <t>350524199511101022</t>
  </si>
  <si>
    <t>傅炳忠</t>
  </si>
  <si>
    <t>350524195807171013</t>
  </si>
  <si>
    <t>3505241012022018</t>
  </si>
  <si>
    <t>35052419620401104X</t>
  </si>
  <si>
    <t>傅文龙</t>
  </si>
  <si>
    <t>35052419870223101X</t>
  </si>
  <si>
    <t>陈英娥</t>
  </si>
  <si>
    <t>350524198808214525</t>
  </si>
  <si>
    <t>傅文生</t>
  </si>
  <si>
    <t>35052419890202105X</t>
  </si>
  <si>
    <t>陈小芳</t>
  </si>
  <si>
    <t>350524198704265600</t>
  </si>
  <si>
    <t>傅正豪</t>
  </si>
  <si>
    <t>350524200809301030</t>
  </si>
  <si>
    <t>傅正彤</t>
  </si>
  <si>
    <t>350524201611281024</t>
  </si>
  <si>
    <t>傅自强</t>
  </si>
  <si>
    <t>350524195304101056</t>
  </si>
  <si>
    <t>3505241012022019</t>
  </si>
  <si>
    <t>李素华</t>
  </si>
  <si>
    <t>350524195512221044</t>
  </si>
  <si>
    <t>姚桂英</t>
  </si>
  <si>
    <t>350524198307171029</t>
  </si>
  <si>
    <t>傅昭杰</t>
  </si>
  <si>
    <t>350524200908251016</t>
  </si>
  <si>
    <t>傅昭名</t>
  </si>
  <si>
    <t>350524201705311052</t>
  </si>
  <si>
    <t>胡桂添</t>
  </si>
  <si>
    <t>350524198907301018</t>
  </si>
  <si>
    <t>3505241012022020</t>
  </si>
  <si>
    <t>胡明良</t>
  </si>
  <si>
    <t>350524196709061018</t>
  </si>
  <si>
    <t>陈旋花</t>
  </si>
  <si>
    <t>350524197107031043</t>
  </si>
  <si>
    <t>余明珠</t>
  </si>
  <si>
    <t>350524198901227160</t>
  </si>
  <si>
    <t>胡鹏涛</t>
  </si>
  <si>
    <t>350524201101021054</t>
  </si>
  <si>
    <t>胡鹏誉</t>
  </si>
  <si>
    <t>350524201312211034</t>
  </si>
  <si>
    <t>胡改宁</t>
  </si>
  <si>
    <t>350524195502201031</t>
  </si>
  <si>
    <t>3505241012022021</t>
  </si>
  <si>
    <t>何玉治</t>
  </si>
  <si>
    <t>350524196302151089</t>
  </si>
  <si>
    <t>胡桂波</t>
  </si>
  <si>
    <t>35052419941113103X</t>
  </si>
  <si>
    <t>350524199508051028</t>
  </si>
  <si>
    <t>胡冰妮</t>
  </si>
  <si>
    <t>35052420141106106X</t>
  </si>
  <si>
    <t>胡梦婷</t>
  </si>
  <si>
    <t>350524201602271027</t>
  </si>
  <si>
    <t>胡煜彬</t>
  </si>
  <si>
    <t>350524201802231011</t>
  </si>
  <si>
    <t>胡文松</t>
  </si>
  <si>
    <t>350524197112311111</t>
  </si>
  <si>
    <t>3505241012022022</t>
  </si>
  <si>
    <t>陈丽阳</t>
  </si>
  <si>
    <t>350524194212051026</t>
  </si>
  <si>
    <t>3505241012022023</t>
  </si>
  <si>
    <t>胡文树</t>
  </si>
  <si>
    <t>350524196703261051</t>
  </si>
  <si>
    <t>李文中</t>
  </si>
  <si>
    <t>350524196411151010</t>
  </si>
  <si>
    <t>3505241012022024</t>
  </si>
  <si>
    <t>26295065</t>
  </si>
  <si>
    <t>温泉</t>
  </si>
  <si>
    <t>唐荣钦</t>
  </si>
  <si>
    <t>350524197908241016</t>
  </si>
  <si>
    <t>3505241012022025</t>
  </si>
  <si>
    <t>胡小清</t>
  </si>
  <si>
    <t>35052419800928106X</t>
  </si>
  <si>
    <t>唐炜坤</t>
  </si>
  <si>
    <t>350524200410031032</t>
  </si>
  <si>
    <t>唐炜豪</t>
  </si>
  <si>
    <t>350524201611281016</t>
  </si>
  <si>
    <t>唐炳裕</t>
  </si>
  <si>
    <t>350524195312291013</t>
  </si>
  <si>
    <t>35052419531209102X</t>
  </si>
  <si>
    <t>唐炜镔</t>
  </si>
  <si>
    <t>350524201811071013</t>
  </si>
  <si>
    <t>唐传枝</t>
  </si>
  <si>
    <t>350524198506191014</t>
  </si>
  <si>
    <t>3505241012022026</t>
  </si>
  <si>
    <t>林萍华</t>
  </si>
  <si>
    <t>350524198708192024</t>
  </si>
  <si>
    <t>唐汉坤</t>
  </si>
  <si>
    <t>350524201010281010</t>
  </si>
  <si>
    <t>唐荣波</t>
  </si>
  <si>
    <t>350524197602241013</t>
  </si>
  <si>
    <t>3505241012022027</t>
  </si>
  <si>
    <t>林婉艳</t>
  </si>
  <si>
    <t>350524198205241065</t>
  </si>
  <si>
    <t>唐宇贤</t>
  </si>
  <si>
    <t>350524200310261017</t>
  </si>
  <si>
    <t>唐宇涛</t>
  </si>
  <si>
    <t>350524201002141077</t>
  </si>
  <si>
    <t>唐巧晗</t>
  </si>
  <si>
    <t>350524201002141069</t>
  </si>
  <si>
    <t>唐炎辉</t>
  </si>
  <si>
    <t>350524198811021035</t>
  </si>
  <si>
    <t>3505241012022028</t>
  </si>
  <si>
    <t>林秀珍</t>
  </si>
  <si>
    <t>350526198907248520</t>
  </si>
  <si>
    <t>唐梓龙</t>
  </si>
  <si>
    <t>350524201310071074</t>
  </si>
  <si>
    <t>唐可舒</t>
  </si>
  <si>
    <t>350524201611301048</t>
  </si>
  <si>
    <t>林美桂</t>
  </si>
  <si>
    <t>350524196010071028</t>
  </si>
  <si>
    <t>林加明</t>
  </si>
  <si>
    <t>350524198504101038</t>
  </si>
  <si>
    <t>3505241012022029</t>
  </si>
  <si>
    <t>李保丽</t>
  </si>
  <si>
    <t>350524198310061103</t>
  </si>
  <si>
    <t>林淑雅</t>
  </si>
  <si>
    <t>350524200704061106</t>
  </si>
  <si>
    <t>林伟峰</t>
  </si>
  <si>
    <t>350524200808031075</t>
  </si>
  <si>
    <t>刘月</t>
  </si>
  <si>
    <t>350524195306051048</t>
  </si>
  <si>
    <t>林文通</t>
  </si>
  <si>
    <t>35052419590715101X</t>
  </si>
  <si>
    <t>3505241012022030</t>
  </si>
  <si>
    <t>黄香菊</t>
  </si>
  <si>
    <t>35052419610307106X</t>
  </si>
  <si>
    <t>林瑞清</t>
  </si>
  <si>
    <t>350524198610101074</t>
  </si>
  <si>
    <t>王彩丽</t>
  </si>
  <si>
    <t>350524198803174026</t>
  </si>
  <si>
    <t>林金培</t>
  </si>
  <si>
    <t>350524201004301038</t>
  </si>
  <si>
    <t>林杰锋</t>
  </si>
  <si>
    <t>350524201112071057</t>
  </si>
  <si>
    <t>林雅茹</t>
  </si>
  <si>
    <t>350524200902241060</t>
  </si>
  <si>
    <t>李瑞钦</t>
  </si>
  <si>
    <t>350524198410201054</t>
  </si>
  <si>
    <t>3505241012022031</t>
  </si>
  <si>
    <t>李宏钊</t>
  </si>
  <si>
    <t>350524200909281030</t>
  </si>
  <si>
    <t>李嘉涵</t>
  </si>
  <si>
    <t>350524201506201049</t>
  </si>
  <si>
    <t>李玉花</t>
  </si>
  <si>
    <t>350524196504031026</t>
  </si>
  <si>
    <t>李吉定</t>
  </si>
  <si>
    <t>350524194507101019</t>
  </si>
  <si>
    <t>3505241012022032</t>
  </si>
  <si>
    <t>李芳莲</t>
  </si>
  <si>
    <t>350524199112041026</t>
  </si>
  <si>
    <t>李显煌</t>
  </si>
  <si>
    <t>350524199212151054</t>
  </si>
  <si>
    <t>张文良</t>
  </si>
  <si>
    <t>350524197005221030</t>
  </si>
  <si>
    <t>3505241012022033</t>
  </si>
  <si>
    <t>陈秀桂</t>
  </si>
  <si>
    <t>350524197011121124</t>
  </si>
  <si>
    <t>张伟峰</t>
  </si>
  <si>
    <t>350524199306061033</t>
  </si>
  <si>
    <t>张圣图</t>
  </si>
  <si>
    <t>350524199008261037</t>
  </si>
  <si>
    <t>3505241012022034</t>
  </si>
  <si>
    <t>高啊花</t>
  </si>
  <si>
    <t>350524199010143582</t>
  </si>
  <si>
    <t>张景铭</t>
  </si>
  <si>
    <t>350524201411271139</t>
  </si>
  <si>
    <t>张铭育</t>
  </si>
  <si>
    <t>350524201605201024</t>
  </si>
  <si>
    <t>苏木荣</t>
  </si>
  <si>
    <t>350524198708171257</t>
  </si>
  <si>
    <t>3505241012022035</t>
  </si>
  <si>
    <t>潘素芳</t>
  </si>
  <si>
    <t>350521198801227842</t>
  </si>
  <si>
    <t>苏宇臻</t>
  </si>
  <si>
    <t>350524201210261073</t>
  </si>
  <si>
    <t>苏宇娴</t>
  </si>
  <si>
    <t>350524201707041025</t>
  </si>
  <si>
    <t>苏坤煌</t>
  </si>
  <si>
    <t>350524198512211018</t>
  </si>
  <si>
    <t>3505241012022036</t>
  </si>
  <si>
    <t>苏福来</t>
  </si>
  <si>
    <t>350524196110131016</t>
  </si>
  <si>
    <t>胡桂美</t>
  </si>
  <si>
    <t>350524196403221023</t>
  </si>
  <si>
    <t>唐虹</t>
  </si>
  <si>
    <t>350524199711051023</t>
  </si>
  <si>
    <t>3505241012022037</t>
  </si>
  <si>
    <t>唐友金</t>
  </si>
  <si>
    <t>350524195805101054</t>
  </si>
  <si>
    <t>3505241012022038</t>
  </si>
  <si>
    <t>唐友元</t>
  </si>
  <si>
    <t>350524196807251050</t>
  </si>
  <si>
    <t>3505241012022039</t>
  </si>
  <si>
    <t>胡素凤</t>
  </si>
  <si>
    <t>350524197207181022</t>
  </si>
  <si>
    <t>唐荣山</t>
  </si>
  <si>
    <t>350524199507031017</t>
  </si>
  <si>
    <t>唐锦志</t>
  </si>
  <si>
    <t>350524198410071034</t>
  </si>
  <si>
    <t>3505241012022040</t>
  </si>
  <si>
    <t>唐福山</t>
  </si>
  <si>
    <t>350524196605201039</t>
  </si>
  <si>
    <t>3505241012022041</t>
  </si>
  <si>
    <t>王丽菊</t>
  </si>
  <si>
    <t>350524196505191080</t>
  </si>
  <si>
    <t>林润泽</t>
  </si>
  <si>
    <t>35052419861212101X</t>
  </si>
  <si>
    <t>3505241012022042</t>
  </si>
  <si>
    <t>7/18申请改红线</t>
  </si>
  <si>
    <t>黄添妹</t>
  </si>
  <si>
    <t>35052419861229712X</t>
  </si>
  <si>
    <t>胡爱治</t>
  </si>
  <si>
    <t>350524195708041109</t>
  </si>
  <si>
    <t>林四海</t>
  </si>
  <si>
    <t>350524195708021036</t>
  </si>
  <si>
    <t>林宏铭</t>
  </si>
  <si>
    <t>350524200908191017</t>
  </si>
  <si>
    <t>王清文</t>
  </si>
  <si>
    <t>350524195810151072</t>
  </si>
  <si>
    <t>3505241012022043</t>
  </si>
  <si>
    <t>唐惠娇</t>
  </si>
  <si>
    <t>350524196208051022</t>
  </si>
  <si>
    <t>王伟鑫</t>
  </si>
  <si>
    <t>350524198902211072</t>
  </si>
  <si>
    <t>苏桂花</t>
  </si>
  <si>
    <t>3505241990122115025</t>
  </si>
  <si>
    <t>王娜婷</t>
  </si>
  <si>
    <t>350524199012121088</t>
  </si>
  <si>
    <t>王镇艺</t>
  </si>
  <si>
    <t>350524201304071035</t>
  </si>
  <si>
    <t>王诸标</t>
  </si>
  <si>
    <t>350524196005031013</t>
  </si>
  <si>
    <t>3505241012022044</t>
  </si>
  <si>
    <t>叶丽英</t>
  </si>
  <si>
    <t>350524196309061027</t>
  </si>
  <si>
    <t>王维国</t>
  </si>
  <si>
    <t>350524198504051077</t>
  </si>
  <si>
    <t>黄燕洪</t>
  </si>
  <si>
    <t>350524198610057161</t>
  </si>
  <si>
    <t>王霖建</t>
  </si>
  <si>
    <t>350524200811271037</t>
  </si>
  <si>
    <t>王雅津</t>
  </si>
  <si>
    <t>35052420070729102X</t>
  </si>
  <si>
    <t>马友量</t>
  </si>
  <si>
    <t>350524198208011070</t>
  </si>
  <si>
    <t>3505241012022045</t>
  </si>
  <si>
    <t>陈文幼</t>
  </si>
  <si>
    <t>350524198309197724</t>
  </si>
  <si>
    <t>马荣骏</t>
  </si>
  <si>
    <t>350524200710221030</t>
  </si>
  <si>
    <t>马小媛</t>
  </si>
  <si>
    <t>450103201605272543</t>
  </si>
  <si>
    <t>马进发</t>
  </si>
  <si>
    <t>350524195210091037</t>
  </si>
  <si>
    <t>郑丽玉</t>
  </si>
  <si>
    <t>350524195508151100</t>
  </si>
  <si>
    <t>马元福</t>
  </si>
  <si>
    <t>350524197912091057</t>
  </si>
  <si>
    <t>3505241012022046</t>
  </si>
  <si>
    <t>陈秋香</t>
  </si>
  <si>
    <t>350524198310131108</t>
  </si>
  <si>
    <t>马坤强</t>
  </si>
  <si>
    <t>350524200709241034</t>
  </si>
  <si>
    <t>马雪萍</t>
  </si>
  <si>
    <t>350524200507251023</t>
  </si>
  <si>
    <t>马泽杨</t>
  </si>
  <si>
    <t>350524200608191015</t>
  </si>
  <si>
    <t>林送宝</t>
  </si>
  <si>
    <t>350524198310011034</t>
  </si>
  <si>
    <t>3505241012022047</t>
  </si>
  <si>
    <t>胡春花</t>
  </si>
  <si>
    <t>350524195611081024</t>
  </si>
  <si>
    <t>林振南</t>
  </si>
  <si>
    <t>350524194911211033</t>
  </si>
  <si>
    <t>林烨凯</t>
  </si>
  <si>
    <t>350524201401071037</t>
  </si>
  <si>
    <t>陈彩南</t>
  </si>
  <si>
    <t>350524198305291027</t>
  </si>
  <si>
    <t>林诗涵</t>
  </si>
  <si>
    <t>350524200710171029</t>
  </si>
  <si>
    <t>唐福裕</t>
  </si>
  <si>
    <t>350524197011231032</t>
  </si>
  <si>
    <t>3505241012022048</t>
  </si>
  <si>
    <t>占桂清</t>
  </si>
  <si>
    <t>350524197404158026</t>
  </si>
  <si>
    <t>唐旭炳</t>
  </si>
  <si>
    <t>35052419950725101X</t>
  </si>
  <si>
    <t>唐添元</t>
  </si>
  <si>
    <t>350524194711201033</t>
  </si>
  <si>
    <t>张鑫松</t>
  </si>
  <si>
    <t>350524198903011099</t>
  </si>
  <si>
    <t>3505241012022053</t>
  </si>
  <si>
    <t>沈慧萍</t>
  </si>
  <si>
    <t>350524198808163043</t>
  </si>
  <si>
    <t>张凌瑄</t>
  </si>
  <si>
    <t>350524201506280046</t>
  </si>
  <si>
    <t>张凌希</t>
  </si>
  <si>
    <t>350523201805030088</t>
  </si>
  <si>
    <t>张春法</t>
  </si>
  <si>
    <t>35052419620304101X</t>
  </si>
  <si>
    <t>3505241012022054</t>
  </si>
  <si>
    <t>苏宝恋</t>
  </si>
  <si>
    <t>350524196210041069</t>
  </si>
  <si>
    <t>张鑫尧</t>
  </si>
  <si>
    <t>350524198705101077</t>
  </si>
  <si>
    <t>张鑫泉</t>
  </si>
  <si>
    <t>350524198507031039</t>
  </si>
  <si>
    <t>李凤娇</t>
  </si>
  <si>
    <t>350524198609080026</t>
  </si>
  <si>
    <t>张滋衢</t>
  </si>
  <si>
    <t>350524200908070039</t>
  </si>
  <si>
    <t>张和生</t>
  </si>
  <si>
    <t>350524195307041052</t>
  </si>
  <si>
    <t>3505241012022055</t>
  </si>
  <si>
    <t>蔡素珍</t>
  </si>
  <si>
    <t>350524195404231042</t>
  </si>
  <si>
    <t>张辉艺</t>
  </si>
  <si>
    <t>350104198001045436</t>
  </si>
  <si>
    <t>魏琴</t>
  </si>
  <si>
    <t>421023198801090422</t>
  </si>
  <si>
    <t>张子航</t>
  </si>
  <si>
    <t>350524200802111058</t>
  </si>
  <si>
    <t>张子旭</t>
  </si>
  <si>
    <t>350524201004241012</t>
  </si>
  <si>
    <t>张四顺</t>
  </si>
  <si>
    <t>350524195310281014</t>
  </si>
  <si>
    <t>3505241012022056</t>
  </si>
  <si>
    <t>柯秀风</t>
  </si>
  <si>
    <t>350524195311081022</t>
  </si>
  <si>
    <t>张元芳</t>
  </si>
  <si>
    <t>350524197701161019</t>
  </si>
  <si>
    <t>苏瑞珠</t>
  </si>
  <si>
    <t>350524197711281065</t>
  </si>
  <si>
    <t>张坚彬</t>
  </si>
  <si>
    <t>35052419970208101X</t>
  </si>
  <si>
    <t>魏全来</t>
  </si>
  <si>
    <t>350524196405151014</t>
  </si>
  <si>
    <t>3505241012022057</t>
  </si>
  <si>
    <t>13489300595</t>
  </si>
  <si>
    <t>林金珍</t>
  </si>
  <si>
    <t>350524196302191021</t>
  </si>
  <si>
    <t>魏志辉</t>
  </si>
  <si>
    <t>350524198503261056</t>
  </si>
  <si>
    <t>魏志鹏</t>
  </si>
  <si>
    <t>350524198912051017</t>
  </si>
  <si>
    <t>3505241012022058</t>
  </si>
  <si>
    <t>刘锦源</t>
  </si>
  <si>
    <t>35052419860615101X</t>
  </si>
  <si>
    <t>3505241012022059</t>
  </si>
  <si>
    <t>黄啊平</t>
  </si>
  <si>
    <t>35058319880712902X</t>
  </si>
  <si>
    <t>刘昊轩</t>
  </si>
  <si>
    <t>350524201204271013</t>
  </si>
  <si>
    <t>刘雨萱</t>
  </si>
  <si>
    <t>350524201805071041</t>
  </si>
  <si>
    <t>刘金艺</t>
  </si>
  <si>
    <t>350524199005101054</t>
  </si>
  <si>
    <t>3505241012022060</t>
  </si>
  <si>
    <t>刘妙思</t>
  </si>
  <si>
    <t>350524201803141026</t>
  </si>
  <si>
    <t>刘炳裕</t>
  </si>
  <si>
    <t>3505241966081019</t>
  </si>
  <si>
    <t>刘瑞金</t>
  </si>
  <si>
    <t>350524199310241010</t>
  </si>
  <si>
    <t>3505241012022061</t>
  </si>
  <si>
    <t>廖晓丽</t>
  </si>
  <si>
    <t>350524199406307125</t>
  </si>
  <si>
    <t>350524196803041048</t>
  </si>
  <si>
    <t>黄小茹</t>
  </si>
  <si>
    <t>350524198508046566</t>
  </si>
  <si>
    <t>3505241012022062</t>
  </si>
  <si>
    <t>林木法</t>
  </si>
  <si>
    <t>350524198206241016</t>
  </si>
  <si>
    <t>胡招治</t>
  </si>
  <si>
    <t>350524195412171027</t>
  </si>
  <si>
    <t>林兰芝</t>
  </si>
  <si>
    <t>35052420130612652X</t>
  </si>
  <si>
    <t>林毅伟</t>
  </si>
  <si>
    <t>350524201504066556</t>
  </si>
  <si>
    <t>胡建全</t>
  </si>
  <si>
    <t>350524198007011058</t>
  </si>
  <si>
    <t>3505241012022063</t>
  </si>
  <si>
    <t>胡添顺</t>
  </si>
  <si>
    <t>350524195308301012</t>
  </si>
  <si>
    <t>胡恩锐</t>
  </si>
  <si>
    <t>350524201306051054</t>
  </si>
  <si>
    <t>胡栢瀚</t>
  </si>
  <si>
    <t>三子</t>
  </si>
  <si>
    <t>350524201706281019</t>
  </si>
  <si>
    <t>350524197803181037</t>
  </si>
  <si>
    <t>3505241012022064</t>
  </si>
  <si>
    <t>廖玉美</t>
  </si>
  <si>
    <t>350524198309227145</t>
  </si>
  <si>
    <t>林庆煌</t>
  </si>
  <si>
    <t>350524200408291011</t>
  </si>
  <si>
    <t>林庆树</t>
  </si>
  <si>
    <t>35052420160228109X</t>
  </si>
  <si>
    <t>350524201405051084</t>
  </si>
  <si>
    <t>苏柳琼</t>
  </si>
  <si>
    <t>350524197105121045</t>
  </si>
  <si>
    <t>3505241012022065</t>
  </si>
  <si>
    <t>林长钦</t>
  </si>
  <si>
    <t>350524199007191057</t>
  </si>
  <si>
    <t>3505241012022066</t>
  </si>
  <si>
    <t>林柏涛</t>
  </si>
  <si>
    <t>350524201906081011</t>
  </si>
  <si>
    <t>林银桂</t>
  </si>
  <si>
    <t>350524201305191063</t>
  </si>
  <si>
    <t>林佳妮</t>
  </si>
  <si>
    <t>350524201412291043</t>
  </si>
  <si>
    <t>卓秋霞</t>
  </si>
  <si>
    <t>350524199305242043</t>
  </si>
  <si>
    <t>马德旺</t>
  </si>
  <si>
    <t>350524198302191071</t>
  </si>
  <si>
    <t>3505241012022067</t>
  </si>
  <si>
    <t>马仲海</t>
  </si>
  <si>
    <t>350524195609021030</t>
  </si>
  <si>
    <t>3505241012022068</t>
  </si>
  <si>
    <t>刘彩灵</t>
  </si>
  <si>
    <t>350524195907031026</t>
  </si>
  <si>
    <t>赖小芳</t>
  </si>
  <si>
    <t>350524198510032549</t>
  </si>
  <si>
    <t>马汉志</t>
  </si>
  <si>
    <t>350524198110211074</t>
  </si>
  <si>
    <t>3505241012022069</t>
  </si>
  <si>
    <t>马振文</t>
  </si>
  <si>
    <t>350524195305201059</t>
  </si>
  <si>
    <t>张茶花</t>
  </si>
  <si>
    <t>350524195809261020</t>
  </si>
  <si>
    <t>马伊洋</t>
  </si>
  <si>
    <t>350524201003301036</t>
  </si>
  <si>
    <t>马伊琳</t>
  </si>
  <si>
    <t>350524201106241048</t>
  </si>
  <si>
    <t>林巧理</t>
  </si>
  <si>
    <t>350524199203071036</t>
  </si>
  <si>
    <t>3505241012022070</t>
  </si>
  <si>
    <t>林煜晨</t>
  </si>
  <si>
    <t>350524201205081078</t>
  </si>
  <si>
    <t>林长城</t>
  </si>
  <si>
    <t>350524198809171037</t>
  </si>
  <si>
    <t>3505241012022071</t>
  </si>
  <si>
    <t>旧址翻建</t>
  </si>
  <si>
    <t>王巧燕</t>
  </si>
  <si>
    <t>350524199212281027</t>
  </si>
  <si>
    <t>朱美玲</t>
  </si>
  <si>
    <t>350524196908211082</t>
  </si>
  <si>
    <t>林淇煌</t>
  </si>
  <si>
    <t>350524201107081074</t>
  </si>
  <si>
    <t>林淇凤</t>
  </si>
  <si>
    <t>350524201212281027</t>
  </si>
  <si>
    <t>林巧皆</t>
  </si>
  <si>
    <t>350524199203071052</t>
  </si>
  <si>
    <t>3505241012022072</t>
  </si>
  <si>
    <t>林巧杰</t>
  </si>
  <si>
    <t>350524198908081096</t>
  </si>
  <si>
    <t>3505241012022073</t>
  </si>
  <si>
    <t>唐雪程</t>
  </si>
  <si>
    <t>350524198803241065</t>
  </si>
  <si>
    <t>林君浩</t>
  </si>
  <si>
    <t>35052420090306107X</t>
  </si>
  <si>
    <t>林梦欣</t>
  </si>
  <si>
    <t>350524200712111046</t>
  </si>
  <si>
    <t>杨美华</t>
  </si>
  <si>
    <t>350524198012136023</t>
  </si>
  <si>
    <t>3505241012022074</t>
  </si>
  <si>
    <t>林振川</t>
  </si>
  <si>
    <t>350524195311241014</t>
  </si>
  <si>
    <t>林秀枝</t>
  </si>
  <si>
    <t>350524195612201067</t>
  </si>
  <si>
    <t>李剑锋</t>
  </si>
  <si>
    <t>350524198302231010</t>
  </si>
  <si>
    <t>3505241012022075</t>
  </si>
  <si>
    <t>吴海燕</t>
  </si>
  <si>
    <t>350524198201116021</t>
  </si>
  <si>
    <t>李铭杰</t>
  </si>
  <si>
    <t>350524200802271019</t>
  </si>
  <si>
    <t>李铭鸿</t>
  </si>
  <si>
    <t>350524201111151012</t>
  </si>
  <si>
    <t>胡灿尧</t>
  </si>
  <si>
    <t>350524198504151019</t>
  </si>
  <si>
    <t>3505241012022076</t>
  </si>
  <si>
    <t>黄冬养</t>
  </si>
  <si>
    <t>350524198310057120</t>
  </si>
  <si>
    <t>胡思敏</t>
  </si>
  <si>
    <t>350524200509111024</t>
  </si>
  <si>
    <t>胡思明</t>
  </si>
  <si>
    <t>350524200710111018</t>
  </si>
  <si>
    <t>胡海波</t>
  </si>
  <si>
    <t>350524196503291010</t>
  </si>
  <si>
    <t>3505241012022077</t>
  </si>
  <si>
    <t>苏淑肺</t>
  </si>
  <si>
    <t>350524195707011020</t>
  </si>
  <si>
    <t>3505241012022078</t>
  </si>
  <si>
    <t>马桂梅</t>
  </si>
  <si>
    <t>四女</t>
  </si>
  <si>
    <t>350524199306301041</t>
  </si>
  <si>
    <t>陈秋燕</t>
  </si>
  <si>
    <t>350524198409296025</t>
  </si>
  <si>
    <t>马柏涛</t>
  </si>
  <si>
    <t>350524200905031018</t>
  </si>
  <si>
    <t>马雅婷</t>
  </si>
  <si>
    <t>350524200504161049</t>
  </si>
  <si>
    <t>马雅欣</t>
  </si>
  <si>
    <t>350524200604081046</t>
  </si>
  <si>
    <t>350524194911261049</t>
  </si>
  <si>
    <t>3505241012022079</t>
  </si>
  <si>
    <t>350524198507181010</t>
  </si>
  <si>
    <t>黄建华</t>
  </si>
  <si>
    <t>350430198705294528</t>
  </si>
  <si>
    <t>林超群</t>
  </si>
  <si>
    <t>350524201003241053</t>
  </si>
  <si>
    <t>林静怡</t>
  </si>
  <si>
    <t>350524200809261040</t>
  </si>
  <si>
    <t>350524195202121048</t>
  </si>
  <si>
    <t>3505241012022080</t>
  </si>
  <si>
    <t>吴木金</t>
  </si>
  <si>
    <t>350524198004271014</t>
  </si>
  <si>
    <t>3505241012022081</t>
  </si>
  <si>
    <t>林小兰</t>
  </si>
  <si>
    <t>35052419821126102X</t>
  </si>
  <si>
    <t>吴婉婷</t>
  </si>
  <si>
    <t>350524200505101021</t>
  </si>
  <si>
    <t>吴必泓</t>
  </si>
  <si>
    <t>350524201002241035</t>
  </si>
  <si>
    <t>吴全金</t>
  </si>
  <si>
    <t>350524198308161017</t>
  </si>
  <si>
    <t>3505241012022082</t>
  </si>
  <si>
    <t>林米香</t>
  </si>
  <si>
    <t>350524198901241026</t>
  </si>
  <si>
    <t>吴婉如</t>
  </si>
  <si>
    <t>350524200807281021</t>
  </si>
  <si>
    <t>吴芯如</t>
  </si>
  <si>
    <t>350524201410181123</t>
  </si>
  <si>
    <t>林玉兰</t>
  </si>
  <si>
    <t>350524195701191024</t>
  </si>
  <si>
    <t>林志刚</t>
  </si>
  <si>
    <t>350524198705141036</t>
  </si>
  <si>
    <t>3505241012022083</t>
  </si>
  <si>
    <t>黄贵生</t>
  </si>
  <si>
    <t>440823199208142720</t>
  </si>
  <si>
    <t>林予和</t>
  </si>
  <si>
    <t>35052420190214103X</t>
  </si>
  <si>
    <t>林予正</t>
  </si>
  <si>
    <t>350524201612201013</t>
  </si>
  <si>
    <t>林添金</t>
  </si>
  <si>
    <t>350524198812071010</t>
  </si>
  <si>
    <t>3505241012022084</t>
  </si>
  <si>
    <t>林月龙</t>
  </si>
  <si>
    <t>35052419881022102X</t>
  </si>
  <si>
    <t>林榆芹</t>
  </si>
  <si>
    <t>350524201912251021</t>
  </si>
  <si>
    <t>林榆娜</t>
  </si>
  <si>
    <t>350524201709021028</t>
  </si>
  <si>
    <t>李小将</t>
  </si>
  <si>
    <t>350524198712191015</t>
  </si>
  <si>
    <t>2022.03.21-2022.04.12</t>
  </si>
  <si>
    <t>2022.10.18</t>
  </si>
  <si>
    <t>3505241012022085</t>
  </si>
  <si>
    <t>李加川</t>
  </si>
  <si>
    <t>350524196010181016</t>
  </si>
  <si>
    <t>陈美珍</t>
  </si>
  <si>
    <t>350524196005191025</t>
  </si>
  <si>
    <t>李进德</t>
  </si>
  <si>
    <t>350524197101251010</t>
  </si>
  <si>
    <t>2022.04.06-2022.04.25</t>
  </si>
  <si>
    <t>3505241012022086</t>
  </si>
  <si>
    <t>刘素卿</t>
  </si>
  <si>
    <t>350524197701165546</t>
  </si>
  <si>
    <t>李华玲</t>
  </si>
  <si>
    <t>350524200403091029</t>
  </si>
  <si>
    <t>柯秀银</t>
  </si>
  <si>
    <t>350524195802021062</t>
  </si>
  <si>
    <t>3505241012022087</t>
  </si>
  <si>
    <t>李锦斌</t>
  </si>
  <si>
    <t>350524200903250014</t>
  </si>
  <si>
    <t>李欣丁</t>
  </si>
  <si>
    <t>350524198711141032</t>
  </si>
  <si>
    <t>3505241012022088</t>
  </si>
  <si>
    <t>李宏图</t>
  </si>
  <si>
    <t>350524196705071032</t>
  </si>
  <si>
    <t>吴培兰</t>
  </si>
  <si>
    <t>350624196509051026</t>
  </si>
  <si>
    <t>肖莲环</t>
  </si>
  <si>
    <t>350524198805180569</t>
  </si>
  <si>
    <t>李旭尧</t>
  </si>
  <si>
    <t>350524201001121031</t>
  </si>
  <si>
    <t>李金杉</t>
  </si>
  <si>
    <t>350524198911151032</t>
  </si>
  <si>
    <t>3505241012022089</t>
  </si>
  <si>
    <t>傅巧媛</t>
  </si>
  <si>
    <t>350524199006201081</t>
  </si>
  <si>
    <t>李沐霏</t>
  </si>
  <si>
    <t>35062420080521102X</t>
  </si>
  <si>
    <t>李铭涵</t>
  </si>
  <si>
    <t>35052420140308101X</t>
  </si>
  <si>
    <t>李志锋</t>
  </si>
  <si>
    <t>35052419860115107X</t>
  </si>
  <si>
    <t>2022.08.22-2022.09.09</t>
  </si>
  <si>
    <t>3505241012022090</t>
  </si>
  <si>
    <t>蔡淑惠</t>
  </si>
  <si>
    <t>350524198610033067</t>
  </si>
  <si>
    <t>350524201502061014</t>
  </si>
  <si>
    <t>李欣怡</t>
  </si>
  <si>
    <t>350524201502061022</t>
  </si>
  <si>
    <t>李欣妍</t>
  </si>
  <si>
    <t>350524201807151029</t>
  </si>
  <si>
    <t>胡贞宜</t>
  </si>
  <si>
    <t>350524198510241053</t>
  </si>
  <si>
    <t>3505241012022091</t>
  </si>
  <si>
    <t>胡火源</t>
  </si>
  <si>
    <t>35052419570925101X</t>
  </si>
  <si>
    <t>唐淑云</t>
  </si>
  <si>
    <t>350524196207171022</t>
  </si>
  <si>
    <t>胡莲</t>
  </si>
  <si>
    <t>350524199004101044</t>
  </si>
  <si>
    <t>胡承金</t>
  </si>
  <si>
    <t>350524197205231030</t>
  </si>
  <si>
    <t>3505241012022092</t>
  </si>
  <si>
    <t>林素月</t>
  </si>
  <si>
    <t>350524197406111027</t>
  </si>
  <si>
    <t>胡银柳</t>
  </si>
  <si>
    <t>350524200305131023</t>
  </si>
  <si>
    <t>李素珠</t>
  </si>
  <si>
    <t>350524194503231027</t>
  </si>
  <si>
    <t>胡炳杰</t>
  </si>
  <si>
    <t>350524198003061058</t>
  </si>
  <si>
    <t>3505241012022093</t>
  </si>
  <si>
    <t>马灵燕</t>
  </si>
  <si>
    <t>350524198412221040</t>
  </si>
  <si>
    <t>胡宇涛</t>
  </si>
  <si>
    <t>350524200512111076</t>
  </si>
  <si>
    <t>胡宇航</t>
  </si>
  <si>
    <t>35052420070530101X</t>
  </si>
  <si>
    <t>胡宇翔</t>
  </si>
  <si>
    <t>350524200705301036</t>
  </si>
  <si>
    <t>林月红</t>
  </si>
  <si>
    <t>350524195110021023</t>
  </si>
  <si>
    <t>陈炳祥</t>
  </si>
  <si>
    <t>350524198107061036</t>
  </si>
  <si>
    <t>2022.06.20-2022.07.09</t>
  </si>
  <si>
    <t>3505241012022094</t>
  </si>
  <si>
    <t>王丽华</t>
  </si>
  <si>
    <t>350524198401275545</t>
  </si>
  <si>
    <t>陈灿鑫</t>
  </si>
  <si>
    <t>350524200508071016</t>
  </si>
  <si>
    <t>陈思琪</t>
  </si>
  <si>
    <t>350524200712021104</t>
  </si>
  <si>
    <t>李明湖</t>
  </si>
  <si>
    <t>350524197109131056</t>
  </si>
  <si>
    <t>3505241012022095</t>
  </si>
  <si>
    <t>陈淑环</t>
  </si>
  <si>
    <t>350524197209131045</t>
  </si>
  <si>
    <t>李世泽</t>
  </si>
  <si>
    <t>350524199101261031</t>
  </si>
  <si>
    <t>赖万品</t>
  </si>
  <si>
    <t>450981198904125429</t>
  </si>
  <si>
    <t>李品璇</t>
  </si>
  <si>
    <t>350524200110231067</t>
  </si>
  <si>
    <t>胡玉环</t>
  </si>
  <si>
    <t>350524193712231045</t>
  </si>
  <si>
    <t>3505241012022096</t>
  </si>
  <si>
    <t>陈清藤</t>
  </si>
  <si>
    <t>35052419750205101X</t>
  </si>
  <si>
    <t>兰发秀</t>
  </si>
  <si>
    <t>350821198403175123</t>
  </si>
  <si>
    <t>陈嘉阳</t>
  </si>
  <si>
    <t>350524200412201015</t>
  </si>
  <si>
    <t>陈雨焓</t>
  </si>
  <si>
    <t>35021180190711354X</t>
  </si>
  <si>
    <t>林进旭</t>
  </si>
  <si>
    <t>350524195511011037</t>
  </si>
  <si>
    <t>3505241012022097</t>
  </si>
  <si>
    <t>陈月英</t>
  </si>
  <si>
    <t>350524195707051049</t>
  </si>
  <si>
    <t>林桂灿</t>
  </si>
  <si>
    <t>350524198012021058</t>
  </si>
  <si>
    <t>林佳铭</t>
  </si>
  <si>
    <t>350524200705191017</t>
  </si>
  <si>
    <t>林锦云</t>
  </si>
  <si>
    <t>350524200501051020</t>
  </si>
  <si>
    <t>磜内</t>
  </si>
  <si>
    <t>李常府</t>
  </si>
  <si>
    <t>350524197003191077</t>
  </si>
  <si>
    <t>3505241012022098</t>
  </si>
  <si>
    <t>郑敏华</t>
  </si>
  <si>
    <t>35052419750811064</t>
  </si>
  <si>
    <t>李梧桐</t>
  </si>
  <si>
    <t>350524194612081013</t>
  </si>
  <si>
    <t>林系</t>
  </si>
  <si>
    <t>350524194807101029</t>
  </si>
  <si>
    <t>王丽英</t>
  </si>
  <si>
    <t>350524195603101048</t>
  </si>
  <si>
    <t>3505241012022099</t>
  </si>
  <si>
    <t>李春冬</t>
  </si>
  <si>
    <t>350524197808101059</t>
  </si>
  <si>
    <t>陈金雪</t>
  </si>
  <si>
    <t>媳</t>
  </si>
  <si>
    <t>350524198405263066</t>
  </si>
  <si>
    <t>李世招</t>
  </si>
  <si>
    <t>350524200510251032</t>
  </si>
  <si>
    <t>李万勤</t>
  </si>
  <si>
    <t>次孙</t>
  </si>
  <si>
    <t>350524200901161130</t>
  </si>
  <si>
    <t>傅顺美</t>
  </si>
  <si>
    <t>350524196703081018</t>
  </si>
  <si>
    <t>2022.08.11-2022.09.01</t>
  </si>
  <si>
    <t>3505241012022100</t>
  </si>
  <si>
    <t>苏阳花</t>
  </si>
  <si>
    <t>350524197012035586</t>
  </si>
  <si>
    <t>傅铭滨</t>
  </si>
  <si>
    <t>35052419950618103X</t>
  </si>
  <si>
    <t>傅东驾</t>
  </si>
  <si>
    <t>350524192602121019</t>
  </si>
  <si>
    <t>傅丽华</t>
  </si>
  <si>
    <t>350524197305021081</t>
  </si>
  <si>
    <t>傅志山</t>
  </si>
  <si>
    <t>35052419730914103X</t>
  </si>
  <si>
    <t>3505241012022101</t>
  </si>
  <si>
    <t>李月兰</t>
  </si>
  <si>
    <t>350524197501011024</t>
  </si>
  <si>
    <t>傅昱霖</t>
  </si>
  <si>
    <t>350524199907241013</t>
  </si>
  <si>
    <t>傅俊鑫</t>
  </si>
  <si>
    <t>350524201205101059</t>
  </si>
  <si>
    <t>傅永芳</t>
  </si>
  <si>
    <t>35052419830704103X</t>
  </si>
  <si>
    <t>3505241012022102</t>
  </si>
  <si>
    <t>颜燕惠</t>
  </si>
  <si>
    <t>350524198202013522</t>
  </si>
  <si>
    <t>傅昱博</t>
  </si>
  <si>
    <t>350524201012201037</t>
  </si>
  <si>
    <t>傅贝蓓</t>
  </si>
  <si>
    <t>350524201710101025</t>
  </si>
  <si>
    <t>傅永中</t>
  </si>
  <si>
    <t>35052419801209103X</t>
  </si>
  <si>
    <t>3505241012022103</t>
  </si>
  <si>
    <t>傅艺玲</t>
  </si>
  <si>
    <t>350524198510201027</t>
  </si>
  <si>
    <t>傅昊钊</t>
  </si>
  <si>
    <t>350524200908281039</t>
  </si>
  <si>
    <t>傅梦瑶</t>
  </si>
  <si>
    <t>350524202012291022</t>
  </si>
  <si>
    <t>傅永强</t>
  </si>
  <si>
    <t>350524197810311012</t>
  </si>
  <si>
    <t>3505241012022104</t>
  </si>
  <si>
    <t>王碰花</t>
  </si>
  <si>
    <t>350524198410242542</t>
  </si>
  <si>
    <t>傅坤汉</t>
  </si>
  <si>
    <t>350524200408051018</t>
  </si>
  <si>
    <t>傅可欣</t>
  </si>
  <si>
    <t>350524201502091061</t>
  </si>
  <si>
    <t>张彭林</t>
  </si>
  <si>
    <t>350524197501151051</t>
  </si>
  <si>
    <t>3505241012022105</t>
  </si>
  <si>
    <t>黄秋萍</t>
  </si>
  <si>
    <t>35052419840812204X</t>
  </si>
  <si>
    <t>张铭浩</t>
  </si>
  <si>
    <t>350524200606251037</t>
  </si>
  <si>
    <t>张铭岳</t>
  </si>
  <si>
    <t>350524201203061057</t>
  </si>
  <si>
    <t>张东升</t>
  </si>
  <si>
    <t>350524196605051114</t>
  </si>
  <si>
    <t>3505241012022106</t>
  </si>
  <si>
    <t>李玉凤</t>
  </si>
  <si>
    <t>350524196606201049</t>
  </si>
  <si>
    <t>张怀阳</t>
  </si>
  <si>
    <t>350524199012151017</t>
  </si>
  <si>
    <t>张培芬</t>
  </si>
  <si>
    <t>350524198709011060</t>
  </si>
  <si>
    <t>杨煜鹏</t>
  </si>
  <si>
    <t>350524201307241036</t>
  </si>
  <si>
    <t>张振福</t>
  </si>
  <si>
    <t>350524195909281010</t>
  </si>
  <si>
    <t>2022.04.07-2022.04.27</t>
  </si>
  <si>
    <t>3505241012022107</t>
  </si>
  <si>
    <t>胡莲华</t>
  </si>
  <si>
    <t>35052419620819110</t>
  </si>
  <si>
    <t>张心池</t>
  </si>
  <si>
    <t>350524198708121014</t>
  </si>
  <si>
    <t>张剑辉</t>
  </si>
  <si>
    <t>350524198510051057</t>
  </si>
  <si>
    <t>傅燕春</t>
  </si>
  <si>
    <t>350524198506011028</t>
  </si>
  <si>
    <t>张锶莹</t>
  </si>
  <si>
    <t>350524200911101027</t>
  </si>
  <si>
    <t>张诗炜</t>
  </si>
  <si>
    <t>350524201204211010</t>
  </si>
  <si>
    <t>张双挺</t>
  </si>
  <si>
    <t>350524197201221097</t>
  </si>
  <si>
    <t>3505241012022108</t>
  </si>
  <si>
    <t>翁艺平</t>
  </si>
  <si>
    <t>350524197311030021</t>
  </si>
  <si>
    <t>张易凡</t>
  </si>
  <si>
    <t>35052419990419002X</t>
  </si>
  <si>
    <t>张国怀</t>
  </si>
  <si>
    <t>350524194804161018</t>
  </si>
  <si>
    <t>3505241012022109</t>
  </si>
  <si>
    <t>张丽春</t>
  </si>
  <si>
    <t>350524196003211029</t>
  </si>
  <si>
    <t>张小玲</t>
  </si>
  <si>
    <t>350524197410131020</t>
  </si>
  <si>
    <t>张杰挺</t>
  </si>
  <si>
    <t>350524198405041017</t>
  </si>
  <si>
    <t>柯巧芳</t>
  </si>
  <si>
    <t>350524198303161085</t>
  </si>
  <si>
    <t>张金坤</t>
  </si>
  <si>
    <t>35052419820324115X</t>
  </si>
  <si>
    <t>3505241012022110</t>
  </si>
  <si>
    <t>林春香</t>
  </si>
  <si>
    <t>350524198206281042</t>
  </si>
  <si>
    <t>张文旭</t>
  </si>
  <si>
    <t>350524200501131012</t>
  </si>
  <si>
    <t>张旭阳</t>
  </si>
  <si>
    <t>350524201507081014</t>
  </si>
  <si>
    <t>魏炳飞</t>
  </si>
  <si>
    <t>35052419800508101X</t>
  </si>
  <si>
    <t>3505241012022111</t>
  </si>
  <si>
    <t>林棉花</t>
  </si>
  <si>
    <t>350524193402191025</t>
  </si>
  <si>
    <t>林雪丽</t>
  </si>
  <si>
    <t>350524194703201041</t>
  </si>
  <si>
    <t>3505241012022112</t>
  </si>
  <si>
    <t>胡文旺</t>
  </si>
  <si>
    <t>350524197612181018</t>
  </si>
  <si>
    <t>林秀宝</t>
  </si>
  <si>
    <t>350524197903091020</t>
  </si>
  <si>
    <t>胡红银</t>
  </si>
  <si>
    <t>35052420030524102X</t>
  </si>
  <si>
    <t>胡小青</t>
  </si>
  <si>
    <t>350524200610131046</t>
  </si>
  <si>
    <t>350524200807251041</t>
  </si>
  <si>
    <t>胡金标</t>
  </si>
  <si>
    <t>350524196912121055</t>
  </si>
  <si>
    <t>3505241012022113</t>
  </si>
  <si>
    <t>蔡宝英</t>
  </si>
  <si>
    <t>350583197511212647</t>
  </si>
  <si>
    <t>胡炜榕</t>
  </si>
  <si>
    <t>350524200811151035</t>
  </si>
  <si>
    <t>苏幼蓉</t>
  </si>
  <si>
    <t>350583200508249224</t>
  </si>
  <si>
    <t>黄梅芳</t>
  </si>
  <si>
    <t>350524196806267149</t>
  </si>
  <si>
    <t>3505241012022114</t>
  </si>
  <si>
    <t>胡炜城</t>
  </si>
  <si>
    <t>350524199706031036</t>
  </si>
  <si>
    <t>胡新郁</t>
  </si>
  <si>
    <t>350524198909091018</t>
  </si>
  <si>
    <t>3505241012022115</t>
  </si>
  <si>
    <t>胡灵凤</t>
  </si>
  <si>
    <t>350524198908101069</t>
  </si>
  <si>
    <t>胡劭枫</t>
  </si>
  <si>
    <t>350524201710031055</t>
  </si>
  <si>
    <t>胡金阳</t>
  </si>
  <si>
    <t>350524197204101015</t>
  </si>
  <si>
    <t>3505241012022116</t>
  </si>
  <si>
    <t>林大情</t>
  </si>
  <si>
    <t>350524197207101109</t>
  </si>
  <si>
    <t>胡铭海</t>
  </si>
  <si>
    <t>350524199511041015</t>
  </si>
  <si>
    <t>高梅</t>
  </si>
  <si>
    <t>350524199112127145</t>
  </si>
  <si>
    <t>胡育燊</t>
  </si>
  <si>
    <t>350524201811141034</t>
  </si>
  <si>
    <t>胡姗妮</t>
  </si>
  <si>
    <t>350524201911181025</t>
  </si>
  <si>
    <t>胡新明</t>
  </si>
  <si>
    <t>350524198703011019</t>
  </si>
  <si>
    <t>3505241012022117</t>
  </si>
  <si>
    <t>许梅青</t>
  </si>
  <si>
    <t>350524198706128626</t>
  </si>
  <si>
    <t>胡天顺</t>
  </si>
  <si>
    <t>350524196004201017</t>
  </si>
  <si>
    <t>3505241012022118</t>
  </si>
  <si>
    <t>胡新景</t>
  </si>
  <si>
    <t>350524198505141015</t>
  </si>
  <si>
    <t>林爱萍</t>
  </si>
  <si>
    <t>350524196101071023</t>
  </si>
  <si>
    <t>马根良</t>
  </si>
  <si>
    <t>350524196401051016</t>
  </si>
  <si>
    <t>3505241012022119</t>
  </si>
  <si>
    <t>李丽凤</t>
  </si>
  <si>
    <t>35052419640317102X</t>
  </si>
  <si>
    <t>马艺芳</t>
  </si>
  <si>
    <t>350524198906231118</t>
  </si>
  <si>
    <t>马艺文</t>
  </si>
  <si>
    <t>350524199012271051</t>
  </si>
  <si>
    <t>林启成</t>
  </si>
  <si>
    <t>350524197809201078</t>
  </si>
  <si>
    <t>3505241012022120</t>
  </si>
  <si>
    <t>马缘</t>
  </si>
  <si>
    <t>350524195307101043</t>
  </si>
  <si>
    <t>肖三妹</t>
  </si>
  <si>
    <t>350525198412070541</t>
  </si>
  <si>
    <t>林铭涛</t>
  </si>
  <si>
    <t>350524201010201076</t>
  </si>
  <si>
    <t>林益群</t>
  </si>
  <si>
    <t>350524200709281095</t>
  </si>
  <si>
    <t>马松碧</t>
  </si>
  <si>
    <t>350524196911281014</t>
  </si>
  <si>
    <t>3505241012022121</t>
  </si>
  <si>
    <t>赵丽娇</t>
  </si>
  <si>
    <t>35052419710720774X</t>
  </si>
  <si>
    <t>马毅强</t>
  </si>
  <si>
    <t>350524199701251056</t>
  </si>
  <si>
    <t>350524194002021080</t>
  </si>
  <si>
    <t>3505241012022122</t>
  </si>
  <si>
    <t>马超群</t>
  </si>
  <si>
    <t>350524197711261013</t>
  </si>
  <si>
    <t>马艺辉</t>
  </si>
  <si>
    <t>350524200510083616</t>
  </si>
  <si>
    <t>胡武成</t>
  </si>
  <si>
    <t>350524199612121057</t>
  </si>
  <si>
    <t>3505241012022123</t>
  </si>
  <si>
    <t>2户合建
上西村集中居住小区</t>
  </si>
  <si>
    <t>350524197701151021</t>
  </si>
  <si>
    <t>胡宝庆</t>
  </si>
  <si>
    <t>350524195106241015</t>
  </si>
  <si>
    <t>林官兰</t>
  </si>
  <si>
    <t>350524195404201046</t>
  </si>
  <si>
    <t>胡文成</t>
  </si>
  <si>
    <t>350524199612121030</t>
  </si>
  <si>
    <t>张四刚</t>
  </si>
  <si>
    <t>35052419720206103X</t>
  </si>
  <si>
    <t>3505241012022124</t>
  </si>
  <si>
    <t>林宝月</t>
  </si>
  <si>
    <t>350524197511101082</t>
  </si>
  <si>
    <t>张琪昕</t>
  </si>
  <si>
    <t>350524200001271078</t>
  </si>
  <si>
    <t>张玉坤</t>
  </si>
  <si>
    <t>父</t>
  </si>
  <si>
    <t>35052419360418101X</t>
  </si>
  <si>
    <t>王素</t>
  </si>
  <si>
    <t>350524194202071023</t>
  </si>
  <si>
    <t>林贵洪</t>
  </si>
  <si>
    <t>35052419811119101X</t>
  </si>
  <si>
    <t>3505241012022125</t>
  </si>
  <si>
    <t>胡美英</t>
  </si>
  <si>
    <t>350524198306301020</t>
  </si>
  <si>
    <t>林小雯</t>
  </si>
  <si>
    <t>350524200612041028</t>
  </si>
  <si>
    <t>林小彦</t>
  </si>
  <si>
    <t>350524201512311021</t>
  </si>
  <si>
    <t>杨连法</t>
  </si>
  <si>
    <t>350524195102171048</t>
  </si>
  <si>
    <t>林剑明</t>
  </si>
  <si>
    <t>350524197310021019</t>
  </si>
  <si>
    <t>3505241012022126</t>
  </si>
  <si>
    <t>胡贴美</t>
  </si>
  <si>
    <t>350524195004101046</t>
  </si>
  <si>
    <t>唐雪飞</t>
  </si>
  <si>
    <t>350524197510101064</t>
  </si>
  <si>
    <t>林沂辉</t>
  </si>
  <si>
    <t>350524199809251015</t>
  </si>
  <si>
    <t>杨玉树</t>
  </si>
  <si>
    <t>350524194711261044</t>
  </si>
  <si>
    <t>3505241012022127</t>
  </si>
  <si>
    <t>林明宗</t>
  </si>
  <si>
    <t>350524197210091116</t>
  </si>
  <si>
    <t>姚杨梅</t>
  </si>
  <si>
    <t>350524197311011066</t>
  </si>
  <si>
    <t>林新勇</t>
  </si>
  <si>
    <t>350524197211100010</t>
  </si>
  <si>
    <t>3505241012022128</t>
  </si>
  <si>
    <t>吴丽英</t>
  </si>
  <si>
    <t>350524197409190023</t>
  </si>
  <si>
    <t>林坤生</t>
  </si>
  <si>
    <t>350524199906160019</t>
  </si>
  <si>
    <t>林宏腾</t>
  </si>
  <si>
    <t>350524197710170056</t>
  </si>
  <si>
    <t>3505241012022129</t>
  </si>
  <si>
    <t>唐雪芳</t>
  </si>
  <si>
    <t>350524198010161022</t>
  </si>
  <si>
    <t>林孟恺</t>
  </si>
  <si>
    <t>350524200405310010</t>
  </si>
  <si>
    <t>林孟玄</t>
  </si>
  <si>
    <t>350524201111060014</t>
  </si>
  <si>
    <t>徐美娟</t>
  </si>
  <si>
    <t>350781198110263227</t>
  </si>
  <si>
    <t>3505241012022130</t>
  </si>
  <si>
    <t>唐清飞</t>
  </si>
  <si>
    <t>350524198208121018</t>
  </si>
  <si>
    <t>唐淑研</t>
  </si>
  <si>
    <t>35052420050223104X</t>
  </si>
  <si>
    <t>唐玮程</t>
  </si>
  <si>
    <t>350524201303031015</t>
  </si>
  <si>
    <t>唐淑婷</t>
  </si>
  <si>
    <t>35052420091217106X</t>
  </si>
  <si>
    <t>唐朝旺</t>
  </si>
  <si>
    <t>35052419511113103X</t>
  </si>
  <si>
    <t>唐清金</t>
  </si>
  <si>
    <t>350524197610171051</t>
  </si>
  <si>
    <t>3505241012022131</t>
  </si>
  <si>
    <t>35052419540623102X</t>
  </si>
  <si>
    <t>杨锦绸</t>
  </si>
  <si>
    <t>350524197602087140</t>
  </si>
  <si>
    <t>唐玉欣</t>
  </si>
  <si>
    <t>350524200104151028</t>
  </si>
  <si>
    <t>唐玮朋</t>
  </si>
  <si>
    <t>35052420060123107X</t>
  </si>
  <si>
    <t>唐土城</t>
  </si>
  <si>
    <t>350524198701281015</t>
  </si>
  <si>
    <t>3505241012022132</t>
  </si>
  <si>
    <t>唐丽娜</t>
  </si>
  <si>
    <t>350524198712161027</t>
  </si>
  <si>
    <t>唐玮钊</t>
  </si>
  <si>
    <t>350524201401171054</t>
  </si>
  <si>
    <t>唐加坤</t>
  </si>
  <si>
    <t>350524196606061052</t>
  </si>
  <si>
    <t>唐伟鸿</t>
  </si>
  <si>
    <t>350524201701291015</t>
  </si>
  <si>
    <t>马淑敏</t>
  </si>
  <si>
    <t>350524197412071105</t>
  </si>
  <si>
    <t>3505241012022133</t>
  </si>
  <si>
    <t>唐才华</t>
  </si>
  <si>
    <t>35052419760809101X</t>
  </si>
  <si>
    <t>唐嘉毅</t>
  </si>
  <si>
    <t>350524200211261011</t>
  </si>
  <si>
    <t>唐才鑫</t>
  </si>
  <si>
    <t>350524198510231015</t>
  </si>
  <si>
    <t>3505241012022134</t>
  </si>
  <si>
    <t>王秋莲</t>
  </si>
  <si>
    <t>350524198709161069</t>
  </si>
  <si>
    <t>唐嘉炜</t>
  </si>
  <si>
    <t>350524201301291016</t>
  </si>
  <si>
    <t>唐贞忠</t>
  </si>
  <si>
    <t>350524194806081038</t>
  </si>
  <si>
    <t>胡美金</t>
  </si>
  <si>
    <t>350524195003131024</t>
  </si>
  <si>
    <t>唐花眉</t>
  </si>
  <si>
    <t>350524194406071041</t>
  </si>
  <si>
    <t>3505241012022135</t>
  </si>
  <si>
    <t>林秀碰</t>
  </si>
  <si>
    <t>婆媳</t>
  </si>
  <si>
    <t>350524196007151043</t>
  </si>
  <si>
    <t>唐德根</t>
  </si>
  <si>
    <t>350524198710161015</t>
  </si>
  <si>
    <t>3505241012022136</t>
  </si>
  <si>
    <t>林燕惠</t>
  </si>
  <si>
    <t>350524198705263543</t>
  </si>
  <si>
    <t>唐佳宏</t>
  </si>
  <si>
    <t>350524201710171015</t>
  </si>
  <si>
    <t>唐思研</t>
  </si>
  <si>
    <t>350524201409101026</t>
  </si>
  <si>
    <t>唐子杰</t>
  </si>
  <si>
    <t>350524198210191015</t>
  </si>
  <si>
    <t>3505241012022137</t>
  </si>
  <si>
    <t>黄小梅</t>
  </si>
  <si>
    <t>350524198306057128</t>
  </si>
  <si>
    <t>唐震宇</t>
  </si>
  <si>
    <t>350524201011071031</t>
  </si>
  <si>
    <t>唐欣颜</t>
  </si>
  <si>
    <t>350524200612061029</t>
  </si>
  <si>
    <t>唐赞成</t>
  </si>
  <si>
    <t>350524196606091011</t>
  </si>
  <si>
    <t>3505241012022138</t>
  </si>
  <si>
    <t>黄春莲</t>
  </si>
  <si>
    <t>350524196705261020</t>
  </si>
  <si>
    <t>唐丽琼</t>
  </si>
  <si>
    <t>350524199403011046</t>
  </si>
  <si>
    <t>唐文贵</t>
  </si>
  <si>
    <t>350524198201131010</t>
  </si>
  <si>
    <t>3505241012022139</t>
  </si>
  <si>
    <t>陈桂冬</t>
  </si>
  <si>
    <t>350524198201141040</t>
  </si>
  <si>
    <t>唐宗民</t>
  </si>
  <si>
    <t>350524195410141035</t>
  </si>
  <si>
    <t>3505241012022140</t>
  </si>
  <si>
    <t>杨小平</t>
  </si>
  <si>
    <t>350524198411067168</t>
  </si>
  <si>
    <t>唐梓琪</t>
  </si>
  <si>
    <t>350524200701315529</t>
  </si>
  <si>
    <t>胡志扬</t>
  </si>
  <si>
    <t>350524195708251050</t>
  </si>
  <si>
    <t>3505241012022141</t>
  </si>
  <si>
    <t>林明丽</t>
  </si>
  <si>
    <t>350524196009161042</t>
  </si>
  <si>
    <t>胡燕彪</t>
  </si>
  <si>
    <t>35052419840921101X</t>
  </si>
  <si>
    <t>胡梓晨</t>
  </si>
  <si>
    <t>350524201005221021</t>
  </si>
  <si>
    <t>胡达森</t>
  </si>
  <si>
    <t>350524201312021118</t>
  </si>
  <si>
    <t>林桂花</t>
  </si>
  <si>
    <t>350524193011011023</t>
  </si>
  <si>
    <t>3505241012022142</t>
  </si>
  <si>
    <t>胡燕妮</t>
  </si>
  <si>
    <t>350524199602261021</t>
  </si>
  <si>
    <t>胡坤源</t>
  </si>
  <si>
    <t>142232200205071592</t>
  </si>
  <si>
    <t>胡锟艺</t>
  </si>
  <si>
    <t>350524197502201030</t>
  </si>
  <si>
    <t>3505241012022143</t>
  </si>
  <si>
    <t>林宝花</t>
  </si>
  <si>
    <t>350524197711281022</t>
  </si>
  <si>
    <t>胡越婷</t>
  </si>
  <si>
    <t>35052420021203104X</t>
  </si>
  <si>
    <t>胡睿航</t>
  </si>
  <si>
    <t>350524201601151015</t>
  </si>
  <si>
    <t>胡树兰</t>
  </si>
  <si>
    <t>35052419500327106X</t>
  </si>
  <si>
    <t>2022.08.16</t>
  </si>
  <si>
    <t>陈玉同</t>
  </si>
  <si>
    <t>350524194503252012</t>
  </si>
  <si>
    <t>陈伟达</t>
  </si>
  <si>
    <t>350524197711151033</t>
  </si>
  <si>
    <t>吴淑清</t>
  </si>
  <si>
    <t>350524197508036128</t>
  </si>
  <si>
    <t>陈才福</t>
  </si>
  <si>
    <t>350524198911231032</t>
  </si>
  <si>
    <t>3505241012022145</t>
  </si>
  <si>
    <t>杨青青</t>
  </si>
  <si>
    <t>350524199103177124</t>
  </si>
  <si>
    <t>陈志祥</t>
  </si>
  <si>
    <t>350524201502071036</t>
  </si>
  <si>
    <t>陈艳莉</t>
  </si>
  <si>
    <t>350524201301231048</t>
  </si>
  <si>
    <t>胡云英</t>
  </si>
  <si>
    <t>350524196706161064</t>
  </si>
  <si>
    <t>350524199207071017</t>
  </si>
  <si>
    <t>120</t>
  </si>
  <si>
    <t>3505241012022146</t>
  </si>
  <si>
    <t>黄建珍</t>
  </si>
  <si>
    <t>350623199010033040</t>
  </si>
  <si>
    <t>陈锋江</t>
  </si>
  <si>
    <t>350524196808171052</t>
  </si>
  <si>
    <t>胡淑满</t>
  </si>
  <si>
    <t>350524196403051028</t>
  </si>
  <si>
    <t>陈添才</t>
  </si>
  <si>
    <t>35052419871012111X</t>
  </si>
  <si>
    <t>3505241012022147</t>
  </si>
  <si>
    <t>林慧琼</t>
  </si>
  <si>
    <t>350524198909151105</t>
  </si>
  <si>
    <t>陈钦海</t>
  </si>
  <si>
    <t>350524200704241019</t>
  </si>
  <si>
    <t>陈燕婷</t>
  </si>
  <si>
    <t>350524200904191028</t>
  </si>
  <si>
    <t>陈南田</t>
  </si>
  <si>
    <t>350524196410071019</t>
  </si>
  <si>
    <t>陈坚固</t>
  </si>
  <si>
    <t>350524193612251030</t>
  </si>
  <si>
    <t>2022.11.14-2022.12.02</t>
  </si>
  <si>
    <t>3505241012022148</t>
  </si>
  <si>
    <t>林乐淇</t>
  </si>
  <si>
    <t>350524198707121071</t>
  </si>
  <si>
    <t>2022.08.02-2022.08.22</t>
  </si>
  <si>
    <t>3505241012022149</t>
  </si>
  <si>
    <t>王小萌</t>
  </si>
  <si>
    <t>350524198903230021</t>
  </si>
  <si>
    <t>林煜博</t>
  </si>
  <si>
    <t>350524201201190015</t>
  </si>
  <si>
    <t>林敬博</t>
  </si>
  <si>
    <t>350524201707110051</t>
  </si>
  <si>
    <t>林乐森</t>
  </si>
  <si>
    <t>350524198505241016</t>
  </si>
  <si>
    <t>3505241012022150</t>
  </si>
  <si>
    <t>林含树</t>
  </si>
  <si>
    <t>350524195912121034</t>
  </si>
  <si>
    <t>傅丽真</t>
  </si>
  <si>
    <t>350524196209121109</t>
  </si>
  <si>
    <t>林婷婷</t>
  </si>
  <si>
    <t>350524198907101083</t>
  </si>
  <si>
    <t>林友义</t>
  </si>
  <si>
    <t>35052419541005103X</t>
  </si>
  <si>
    <t>3505241012022151</t>
  </si>
  <si>
    <t>核对人员</t>
  </si>
  <si>
    <t>王丽琴</t>
  </si>
  <si>
    <t>350524195311071027</t>
  </si>
  <si>
    <t>林永裕</t>
  </si>
  <si>
    <t>350524198208221035</t>
  </si>
  <si>
    <t>林彦昕</t>
  </si>
  <si>
    <t>35052420090513712X</t>
  </si>
  <si>
    <t>林彦纯</t>
  </si>
  <si>
    <t>350524201709297120</t>
  </si>
  <si>
    <t>唐贰生</t>
  </si>
  <si>
    <t>350524198902021017</t>
  </si>
  <si>
    <t>2022.01.24-2022.02.18</t>
  </si>
  <si>
    <t>3505241012022152</t>
  </si>
  <si>
    <t>刘素地</t>
  </si>
  <si>
    <t>350524198902231022</t>
  </si>
  <si>
    <t>唐诗阳</t>
  </si>
  <si>
    <t>350524201503281019</t>
  </si>
  <si>
    <t>唐诗诗</t>
  </si>
  <si>
    <t>350524201401101021</t>
  </si>
  <si>
    <t>唐文建</t>
  </si>
  <si>
    <t>350524196802111059</t>
  </si>
  <si>
    <t>胡池花</t>
  </si>
  <si>
    <t>350524196807231068</t>
  </si>
  <si>
    <t>唐文江</t>
  </si>
  <si>
    <t>350524197101151036</t>
  </si>
  <si>
    <t>3505241012022153</t>
  </si>
  <si>
    <t>林丽环</t>
  </si>
  <si>
    <t>35052419710327104x</t>
  </si>
  <si>
    <t>唐贰萍</t>
  </si>
  <si>
    <t>350524199403121026</t>
  </si>
  <si>
    <t>唐贰婷</t>
  </si>
  <si>
    <t>350524199807261025</t>
  </si>
  <si>
    <t>苏青环</t>
  </si>
  <si>
    <t>350524198905195709</t>
  </si>
  <si>
    <t>3505241012022154</t>
  </si>
  <si>
    <t>疑似名单</t>
  </si>
  <si>
    <t>唐金锭</t>
  </si>
  <si>
    <t>350524196312231074</t>
  </si>
  <si>
    <t>3505241012022155</t>
  </si>
  <si>
    <t>疑似名单：不符合一户一宅</t>
  </si>
  <si>
    <t>杨荣花</t>
  </si>
  <si>
    <t>350524196001011023</t>
  </si>
  <si>
    <t>唐梅娇</t>
  </si>
  <si>
    <t>350524199104021025</t>
  </si>
  <si>
    <t>350524197402271015</t>
  </si>
  <si>
    <t>3505241012022156</t>
  </si>
  <si>
    <t>胡俊花</t>
  </si>
  <si>
    <t>35052419991117102X</t>
  </si>
  <si>
    <t>胡益森</t>
  </si>
  <si>
    <t>350524198504151035</t>
  </si>
  <si>
    <t>3505241012022157</t>
  </si>
  <si>
    <t>何秀丽</t>
  </si>
  <si>
    <t>350524198602035046</t>
  </si>
  <si>
    <t>胡鹏煊</t>
  </si>
  <si>
    <t>350524201104301019</t>
  </si>
  <si>
    <t>胡书函</t>
  </si>
  <si>
    <t>350524201703121028</t>
  </si>
  <si>
    <t>350524197308211032</t>
  </si>
  <si>
    <t>2023.8.25-2022.9.16</t>
  </si>
  <si>
    <t>3505241012023001</t>
  </si>
  <si>
    <t>何德群</t>
  </si>
  <si>
    <t>350524197805158324</t>
  </si>
  <si>
    <t>未填入审批表</t>
  </si>
  <si>
    <t>王友成</t>
  </si>
  <si>
    <t>之子</t>
  </si>
  <si>
    <t>350524200405231056</t>
  </si>
  <si>
    <t>林素梅</t>
  </si>
  <si>
    <t>350524195311041063</t>
  </si>
  <si>
    <t>2022.8.25-2022.9.16</t>
  </si>
  <si>
    <t>3505241012023002</t>
  </si>
  <si>
    <t>溪溢路17号</t>
  </si>
  <si>
    <t>不通过：涉及生态蓝线</t>
  </si>
  <si>
    <t>刘炳炎</t>
  </si>
  <si>
    <t>350524198102171017</t>
  </si>
  <si>
    <t>350524197411271033</t>
  </si>
  <si>
    <t>3505241012023003</t>
  </si>
  <si>
    <t>陈丽敏</t>
  </si>
  <si>
    <t>350524197904222520</t>
  </si>
  <si>
    <t>王世坚</t>
  </si>
  <si>
    <t>350524200101151073</t>
  </si>
  <si>
    <t>王雅婷</t>
  </si>
  <si>
    <t>之女</t>
  </si>
  <si>
    <t>350524200808211041</t>
  </si>
  <si>
    <t>王木土</t>
  </si>
  <si>
    <t>之父</t>
  </si>
  <si>
    <t>350524195503031038</t>
  </si>
  <si>
    <t>林碧完</t>
  </si>
  <si>
    <t>之母</t>
  </si>
  <si>
    <t>350524196312111048</t>
  </si>
  <si>
    <t>350524198612281013</t>
  </si>
  <si>
    <t>3505241012023004</t>
  </si>
  <si>
    <t>刘世杰</t>
  </si>
  <si>
    <t>350524200905101071</t>
  </si>
  <si>
    <t>350524196005071031</t>
  </si>
  <si>
    <t>2022.1.9-2022.1.28</t>
  </si>
  <si>
    <t>3505241012023005</t>
  </si>
  <si>
    <t>林秀清</t>
  </si>
  <si>
    <t>350524195805131042</t>
  </si>
  <si>
    <t>胡漳波</t>
  </si>
  <si>
    <t>350524199012121010</t>
  </si>
  <si>
    <t>胡秋波</t>
  </si>
  <si>
    <t>350524198806101017</t>
  </si>
  <si>
    <t>350524197104171059</t>
  </si>
  <si>
    <t>3505241012023006</t>
  </si>
  <si>
    <t>陈素艺</t>
  </si>
  <si>
    <t>350524197403110029</t>
  </si>
  <si>
    <t>魏秋玲</t>
  </si>
  <si>
    <t>350524200108231041</t>
  </si>
  <si>
    <t>魏伟文</t>
  </si>
  <si>
    <t>35052420060906101X</t>
  </si>
  <si>
    <t>魏伟盛</t>
  </si>
  <si>
    <t>350524200804031035</t>
  </si>
  <si>
    <t>350524196501191059</t>
  </si>
  <si>
    <t>2022.11.14-2022.12.2</t>
  </si>
  <si>
    <t>3505241012023007</t>
  </si>
  <si>
    <t>陈灿彬</t>
  </si>
  <si>
    <t>350524198905071036</t>
  </si>
  <si>
    <t>林巧燕</t>
  </si>
  <si>
    <t>之儿媳</t>
  </si>
  <si>
    <t>350524198804191063</t>
  </si>
  <si>
    <t>陈淑萍</t>
  </si>
  <si>
    <t>350524198710081066</t>
  </si>
  <si>
    <t>陈杰铭</t>
  </si>
  <si>
    <t>之孙子</t>
  </si>
  <si>
    <t>350524201304121012</t>
  </si>
  <si>
    <t>陈钰娴</t>
  </si>
  <si>
    <t>之孙女</t>
  </si>
  <si>
    <t>350524201503191021</t>
  </si>
  <si>
    <t>350524196205031018</t>
  </si>
  <si>
    <t>2023.2.3-2023.24</t>
  </si>
  <si>
    <t>3505241012023008</t>
  </si>
  <si>
    <t>林桂枝</t>
  </si>
  <si>
    <t>350524196304221028</t>
  </si>
  <si>
    <t>吴两全</t>
  </si>
  <si>
    <t>350524198809131078</t>
  </si>
  <si>
    <t>张新美</t>
  </si>
  <si>
    <t>372323198711212767</t>
  </si>
  <si>
    <t>无股权</t>
  </si>
  <si>
    <t>吴水生</t>
  </si>
  <si>
    <t>350524193808081037</t>
  </si>
  <si>
    <t>350524198411261075</t>
  </si>
  <si>
    <t>2023.3.16-2023.4.6</t>
  </si>
  <si>
    <t>3505241012023009</t>
  </si>
  <si>
    <t>许维娜</t>
  </si>
  <si>
    <t>350206198409200020</t>
  </si>
  <si>
    <t>周宝治</t>
  </si>
  <si>
    <t>350524196303201025</t>
  </si>
  <si>
    <t>林佳</t>
  </si>
  <si>
    <t>350206200612300019</t>
  </si>
  <si>
    <t>350524196303101032</t>
  </si>
  <si>
    <t>3505241012023010</t>
  </si>
  <si>
    <t>林智杰</t>
  </si>
  <si>
    <t>350524198308221032</t>
  </si>
  <si>
    <t>纪明霞</t>
  </si>
  <si>
    <t>350206198406185021</t>
  </si>
  <si>
    <t>350524194408191012</t>
  </si>
  <si>
    <t>2022.10.12-2022.11.1</t>
  </si>
  <si>
    <t>3505241012023011</t>
  </si>
  <si>
    <t>林恒煌</t>
  </si>
  <si>
    <t>350524200101281011</t>
  </si>
  <si>
    <t>林欣欣</t>
  </si>
  <si>
    <t>350524201702111020</t>
  </si>
  <si>
    <t>350524198005201042</t>
  </si>
  <si>
    <t>3505241012023012</t>
  </si>
  <si>
    <t>350524198311301017</t>
  </si>
  <si>
    <t>2023.2.20-2023.3.10</t>
  </si>
  <si>
    <t>3505241012023013</t>
  </si>
  <si>
    <t>胡春兰</t>
  </si>
  <si>
    <t>350524198502191025</t>
  </si>
  <si>
    <t>林嘉杰</t>
  </si>
  <si>
    <t>350524200601281034</t>
  </si>
  <si>
    <t>林梓铱</t>
  </si>
  <si>
    <t>350524201311301062</t>
  </si>
  <si>
    <t>胡桂英</t>
  </si>
  <si>
    <t>350524195012111025</t>
  </si>
  <si>
    <t>350524196401041010</t>
  </si>
  <si>
    <t>3505241012023014</t>
  </si>
  <si>
    <t>胡淑琼</t>
  </si>
  <si>
    <t>350524196304141060</t>
  </si>
  <si>
    <t>林新锋</t>
  </si>
  <si>
    <t>350524198801021018</t>
  </si>
  <si>
    <t>吴毅鹏</t>
  </si>
  <si>
    <t>350524199507097120</t>
  </si>
  <si>
    <t>林梦琪</t>
  </si>
  <si>
    <t>35052420110329104X</t>
  </si>
  <si>
    <t>350524197401191013</t>
  </si>
  <si>
    <t>3505241012023015</t>
  </si>
  <si>
    <t>林曲真</t>
  </si>
  <si>
    <t>350524197403224026</t>
  </si>
  <si>
    <t>姚添顺</t>
  </si>
  <si>
    <t>350524198803021059</t>
  </si>
  <si>
    <t>姚蕾</t>
  </si>
  <si>
    <t>350403200706100028</t>
  </si>
  <si>
    <t>350524196603261070</t>
  </si>
  <si>
    <t>3505241012023016</t>
  </si>
  <si>
    <t>林水凤</t>
  </si>
  <si>
    <t>350524196803061022</t>
  </si>
  <si>
    <t>姚耿程</t>
  </si>
  <si>
    <t>350524198908081010</t>
  </si>
  <si>
    <t>许婷燕</t>
  </si>
  <si>
    <t>350524198908032526</t>
  </si>
  <si>
    <t>姚悦晨</t>
  </si>
  <si>
    <t>350524201402010041</t>
  </si>
  <si>
    <t>姚盛煜</t>
  </si>
  <si>
    <t>350524201606080033</t>
  </si>
  <si>
    <t>35052419750130103X</t>
  </si>
  <si>
    <t>2022.4.2-2022.4.25</t>
  </si>
  <si>
    <t>3505241012023017</t>
  </si>
  <si>
    <t>林向荣</t>
  </si>
  <si>
    <t>350524200205191037</t>
  </si>
  <si>
    <t>林丁山</t>
  </si>
  <si>
    <t>350524194805091015</t>
  </si>
  <si>
    <t>林秀华</t>
  </si>
  <si>
    <t>350524195206091042</t>
  </si>
  <si>
    <t>350524194312071024</t>
  </si>
  <si>
    <t>2022.8.22-2022.9.9</t>
  </si>
  <si>
    <t>3505241012023018</t>
  </si>
  <si>
    <t>350524198505061031</t>
  </si>
  <si>
    <t>3505241012023019</t>
  </si>
  <si>
    <t>陈燕治</t>
  </si>
  <si>
    <t>350524198610121067</t>
  </si>
  <si>
    <t>李博毅</t>
  </si>
  <si>
    <t>35052420101202101X</t>
  </si>
  <si>
    <t>李毅兰</t>
  </si>
  <si>
    <t>350524201301201040</t>
  </si>
  <si>
    <t>李毅萍</t>
  </si>
  <si>
    <t>350524201406221065</t>
  </si>
  <si>
    <t>350524197506041038</t>
  </si>
  <si>
    <t>2022.3.21-2022.4.12</t>
  </si>
  <si>
    <t>3505241012023020</t>
  </si>
  <si>
    <t>肖梅双</t>
  </si>
  <si>
    <t>350524197703150524</t>
  </si>
  <si>
    <t>林春丽</t>
  </si>
  <si>
    <t>350524200011061023</t>
  </si>
  <si>
    <t>林佳威</t>
  </si>
  <si>
    <t>350524200503131024</t>
  </si>
  <si>
    <t>林源森</t>
  </si>
  <si>
    <t>350524200602041032</t>
  </si>
  <si>
    <t>350524196902261038</t>
  </si>
  <si>
    <t>2023.2.21-2023.3.14</t>
  </si>
  <si>
    <t>3505241012023021</t>
  </si>
  <si>
    <t>胡丽明</t>
  </si>
  <si>
    <t>350524196912241022</t>
  </si>
  <si>
    <t>傅灿河</t>
  </si>
  <si>
    <t>350524199007121032</t>
  </si>
  <si>
    <t>施小梅</t>
  </si>
  <si>
    <t>350524199404293728</t>
  </si>
  <si>
    <t>傅梓晨</t>
  </si>
  <si>
    <t>350524201307091015</t>
  </si>
  <si>
    <t>傅静怡</t>
  </si>
  <si>
    <t>350524201412201060</t>
  </si>
  <si>
    <t>350524195912251023</t>
  </si>
  <si>
    <t>3505241012023022</t>
  </si>
  <si>
    <t>黄梅清</t>
  </si>
  <si>
    <t>350524198906217148</t>
  </si>
  <si>
    <t>傅艺灵</t>
  </si>
  <si>
    <t>350524201004201045</t>
  </si>
  <si>
    <t>傅圣杰</t>
  </si>
  <si>
    <t>35052420131211105X</t>
  </si>
  <si>
    <t>350524198406121019</t>
  </si>
  <si>
    <t>3505241012023023</t>
  </si>
  <si>
    <t>黄婉黎</t>
  </si>
  <si>
    <t>350524198310037146</t>
  </si>
  <si>
    <t>胡志墉</t>
  </si>
  <si>
    <t>350524201012011014</t>
  </si>
  <si>
    <t>胡钰</t>
  </si>
  <si>
    <t>350524200806011046</t>
  </si>
  <si>
    <t>唐彩鸾</t>
  </si>
  <si>
    <t>350524196210231022</t>
  </si>
  <si>
    <t>35052419780727103X</t>
  </si>
  <si>
    <t>3505241012023024</t>
  </si>
  <si>
    <t>陈秀美</t>
  </si>
  <si>
    <t>35052419781125892X</t>
  </si>
  <si>
    <t>胡旭镇</t>
  </si>
  <si>
    <t>350524200411041013</t>
  </si>
  <si>
    <t>胡旭渊</t>
  </si>
  <si>
    <t>350524201502121013</t>
  </si>
  <si>
    <t>35052419580404107X</t>
  </si>
  <si>
    <t>3505241012023025</t>
  </si>
  <si>
    <t>胡文财</t>
  </si>
  <si>
    <t>350524199306271014</t>
  </si>
  <si>
    <t>林明贤</t>
  </si>
  <si>
    <t>350524199001094109</t>
  </si>
  <si>
    <t>胡旖旎</t>
  </si>
  <si>
    <t>350524201301061026</t>
  </si>
  <si>
    <t>胡玮森</t>
  </si>
  <si>
    <t>350524201112081052</t>
  </si>
  <si>
    <t>350524197406091011</t>
  </si>
  <si>
    <t>3505241012023026</t>
  </si>
  <si>
    <t>350524197308061046</t>
  </si>
  <si>
    <t>胡伟平</t>
  </si>
  <si>
    <t>350524200004271030</t>
  </si>
  <si>
    <t>350524197704081014</t>
  </si>
  <si>
    <t>3505241012023027</t>
  </si>
  <si>
    <t>王桂玉</t>
  </si>
  <si>
    <t>350524197608185606</t>
  </si>
  <si>
    <t>胡荣海</t>
  </si>
  <si>
    <t>350524200002021011</t>
  </si>
  <si>
    <t>李丽环</t>
  </si>
  <si>
    <t>350524195401191022</t>
  </si>
  <si>
    <t>35052419810620105X</t>
  </si>
  <si>
    <t>3505241012023028</t>
  </si>
  <si>
    <t>林凤珠</t>
  </si>
  <si>
    <t>350524198303121040</t>
  </si>
  <si>
    <t>陈旭辉</t>
  </si>
  <si>
    <t>350524201403071014</t>
  </si>
  <si>
    <t>陈语欣</t>
  </si>
  <si>
    <t>350524200601111043</t>
  </si>
  <si>
    <t>陈兰欣</t>
  </si>
  <si>
    <t>350524201209231061</t>
  </si>
  <si>
    <t>350524197310011099</t>
  </si>
  <si>
    <t>3505241012023029</t>
  </si>
  <si>
    <t>黄明全</t>
  </si>
  <si>
    <t>350524197312142041</t>
  </si>
  <si>
    <t>陈焱鑫</t>
  </si>
  <si>
    <t>350524200203011012</t>
  </si>
  <si>
    <t>350524196610171014</t>
  </si>
  <si>
    <t>3505241012023030</t>
  </si>
  <si>
    <t>何秀茶</t>
  </si>
  <si>
    <t>350524197009025029</t>
  </si>
  <si>
    <t>陈晓敏</t>
  </si>
  <si>
    <t>35052419920917102X</t>
  </si>
  <si>
    <t>陈伟鹏</t>
  </si>
  <si>
    <t>350524199604301015</t>
  </si>
  <si>
    <t>350524197703081055</t>
  </si>
  <si>
    <t>3505241012023031</t>
  </si>
  <si>
    <t>吴小凤</t>
  </si>
  <si>
    <t>350524197602227748</t>
  </si>
  <si>
    <t>陈梓龙</t>
  </si>
  <si>
    <t>350524200702161031</t>
  </si>
  <si>
    <t>陈岳龙</t>
  </si>
  <si>
    <t>350524200402081013</t>
  </si>
  <si>
    <t>350524197308131059</t>
  </si>
  <si>
    <t>3505241012023032</t>
  </si>
  <si>
    <t>陈日居</t>
  </si>
  <si>
    <t>350524194402281017</t>
  </si>
  <si>
    <t>黄丽娥</t>
  </si>
  <si>
    <t>350524194903081048</t>
  </si>
  <si>
    <t>陈飞云</t>
  </si>
  <si>
    <t>350524198911121087</t>
  </si>
  <si>
    <t>350524197501011032</t>
  </si>
  <si>
    <t>3505241012023033</t>
  </si>
  <si>
    <t>林丽珠</t>
  </si>
  <si>
    <t>350524197712063027</t>
  </si>
  <si>
    <t>陈龙桢</t>
  </si>
  <si>
    <t>350783200101200913</t>
  </si>
  <si>
    <t>曾希怡</t>
  </si>
  <si>
    <t>350524200502043049</t>
  </si>
  <si>
    <t>350524198301111017</t>
  </si>
  <si>
    <t>3505241012023034</t>
  </si>
  <si>
    <t>谢亚琴</t>
  </si>
  <si>
    <t>350524198301177147</t>
  </si>
  <si>
    <t>刘梦灵</t>
  </si>
  <si>
    <t>350524200601301023</t>
  </si>
  <si>
    <t>刘欣洋</t>
  </si>
  <si>
    <t>350524200911201052</t>
  </si>
  <si>
    <t>350524198904061071</t>
  </si>
  <si>
    <t>3505241012023035</t>
  </si>
  <si>
    <t>叶小萍</t>
  </si>
  <si>
    <t>350524198803137188</t>
  </si>
  <si>
    <t>林昱豪</t>
  </si>
  <si>
    <t>350524201211301014</t>
  </si>
  <si>
    <t>林雅馨</t>
  </si>
  <si>
    <t>350524201002271066</t>
  </si>
  <si>
    <t>350524196712141019</t>
  </si>
  <si>
    <t>3505241012023036</t>
  </si>
  <si>
    <t>350524196810181022</t>
  </si>
  <si>
    <t>胡艺伟</t>
  </si>
  <si>
    <t>35052419950127101X</t>
  </si>
  <si>
    <t>胡艺斌</t>
  </si>
  <si>
    <t>350524199211261059</t>
  </si>
  <si>
    <t>350524197505180562</t>
  </si>
  <si>
    <t>3505241012023037</t>
  </si>
  <si>
    <t>胡文火</t>
  </si>
  <si>
    <t>350524197604251055</t>
  </si>
  <si>
    <t>胡名江</t>
  </si>
  <si>
    <t>350524200104281033</t>
  </si>
  <si>
    <t>胡紫莹</t>
  </si>
  <si>
    <t>350524200506041024</t>
  </si>
  <si>
    <t>林菊花</t>
  </si>
  <si>
    <t>之婆婆</t>
  </si>
  <si>
    <t>350524194408021021</t>
  </si>
  <si>
    <t>350524199202171019</t>
  </si>
  <si>
    <t>3505241012023038</t>
  </si>
  <si>
    <t>钟梅菊</t>
  </si>
  <si>
    <t>350524199408125026</t>
  </si>
  <si>
    <t>胡雨恬</t>
  </si>
  <si>
    <t>350524202102241045</t>
  </si>
  <si>
    <t>胡书恬</t>
  </si>
  <si>
    <t>350524202301011023</t>
  </si>
  <si>
    <t>李素</t>
  </si>
  <si>
    <t>350524194410121021</t>
  </si>
  <si>
    <t>350524199406111018</t>
  </si>
  <si>
    <t>3505241012023039</t>
  </si>
  <si>
    <t>胡丽芬</t>
  </si>
  <si>
    <t>350524197404181048</t>
  </si>
  <si>
    <t>胡东升</t>
  </si>
  <si>
    <t>350524196707081074</t>
  </si>
  <si>
    <t>胡勋</t>
  </si>
  <si>
    <t>350524202201261033</t>
  </si>
  <si>
    <t>胡乐桐</t>
  </si>
  <si>
    <t>350524202005291040</t>
  </si>
  <si>
    <t>350524197404011057</t>
  </si>
  <si>
    <t>3505241012023040</t>
  </si>
  <si>
    <t>余惠斌</t>
  </si>
  <si>
    <t>350524197407184025</t>
  </si>
  <si>
    <t>胡天和</t>
  </si>
  <si>
    <t>350524199703011013</t>
  </si>
  <si>
    <t>胡和勤</t>
  </si>
  <si>
    <t>350524199506191043</t>
  </si>
  <si>
    <t>林庚德</t>
  </si>
  <si>
    <t>35052419891021103X</t>
  </si>
  <si>
    <t>3505241012023041</t>
  </si>
  <si>
    <t>楼仔13号</t>
  </si>
  <si>
    <t>傅金算</t>
  </si>
  <si>
    <t>350524195503071021</t>
  </si>
  <si>
    <t>林新民</t>
  </si>
  <si>
    <t>350524195111291017</t>
  </si>
  <si>
    <t>徐梦</t>
  </si>
  <si>
    <t>420921199010115566</t>
  </si>
  <si>
    <t>3505241012023042</t>
  </si>
  <si>
    <t>李秀珠</t>
  </si>
  <si>
    <t>35052419660606104X</t>
  </si>
  <si>
    <t>林宝治</t>
  </si>
  <si>
    <t>350524198707051165</t>
  </si>
  <si>
    <t>350524199502031034</t>
  </si>
  <si>
    <t>350524196710271020
350524197109271059</t>
  </si>
  <si>
    <t>3505241012023043</t>
  </si>
  <si>
    <t>陈美丽</t>
  </si>
  <si>
    <t>志强妻</t>
  </si>
  <si>
    <t>350524196901047769</t>
  </si>
  <si>
    <t>林煜河</t>
  </si>
  <si>
    <t>志强子</t>
  </si>
  <si>
    <t>35052419990129101X</t>
  </si>
  <si>
    <t>林旭瑜</t>
  </si>
  <si>
    <t>刘瑞真儿子</t>
  </si>
  <si>
    <t>350524199006011077</t>
  </si>
  <si>
    <t>林淑斌</t>
  </si>
  <si>
    <t>刘瑞真儿媳</t>
  </si>
  <si>
    <t>350524198805061105</t>
  </si>
  <si>
    <t>林铂文</t>
  </si>
  <si>
    <t>刘瑞真孙子</t>
  </si>
  <si>
    <t>350524201205151056</t>
  </si>
  <si>
    <t>3505241012023044</t>
  </si>
  <si>
    <t>13860154419</t>
  </si>
  <si>
    <t>林东龙</t>
  </si>
  <si>
    <t>章艳芬</t>
  </si>
  <si>
    <t>林圣堃</t>
  </si>
  <si>
    <t>林丽铃</t>
  </si>
  <si>
    <t>林剑辉</t>
  </si>
  <si>
    <t>350524197603061057</t>
  </si>
  <si>
    <t>350524194909071019</t>
  </si>
  <si>
    <t>3505241012023045</t>
  </si>
  <si>
    <t>谢玉棉</t>
  </si>
  <si>
    <t>350524195412101045</t>
  </si>
  <si>
    <t>林艺鹏</t>
  </si>
  <si>
    <t>420106197511102871</t>
  </si>
  <si>
    <t>李惠芳</t>
  </si>
  <si>
    <t>350524197902191521</t>
  </si>
  <si>
    <t>林烨颖</t>
  </si>
  <si>
    <t>350206200408080020</t>
  </si>
  <si>
    <t>361128201111123130</t>
  </si>
  <si>
    <t>3505241012023046</t>
  </si>
  <si>
    <t>刘美莲</t>
  </si>
  <si>
    <t>350524196103171044</t>
  </si>
  <si>
    <t>林思宇</t>
  </si>
  <si>
    <t>350524201008191032</t>
  </si>
  <si>
    <t>3505241012023047</t>
  </si>
  <si>
    <t>柯秀真</t>
  </si>
  <si>
    <t>350524196303071021</t>
  </si>
  <si>
    <t>350524198807151032</t>
  </si>
  <si>
    <t>350524196110251034</t>
  </si>
  <si>
    <t>3505241012023048</t>
  </si>
  <si>
    <t>350524196209241020</t>
  </si>
  <si>
    <t>林怀锋</t>
  </si>
  <si>
    <t>350524198706100017</t>
  </si>
  <si>
    <t>350524198611161060</t>
  </si>
  <si>
    <t>350524196506271023</t>
  </si>
  <si>
    <t>3505241012023049</t>
  </si>
  <si>
    <t>林海波</t>
  </si>
  <si>
    <t>350524199009271018</t>
  </si>
  <si>
    <t>郑婷婷</t>
  </si>
  <si>
    <t>350521199109260026</t>
  </si>
  <si>
    <t>林芯语</t>
  </si>
  <si>
    <t>350524201808160023</t>
  </si>
  <si>
    <t>350524198012101015</t>
  </si>
  <si>
    <t>3505241012023050</t>
  </si>
  <si>
    <t>13959803449</t>
  </si>
  <si>
    <t>林俊辰</t>
  </si>
  <si>
    <t>350524201910211034</t>
  </si>
  <si>
    <t>林琪涵</t>
  </si>
  <si>
    <t>350524200907182020</t>
  </si>
  <si>
    <t>3505241012023051</t>
  </si>
  <si>
    <t>刘彩丽</t>
  </si>
  <si>
    <t>35052419840724108X</t>
  </si>
  <si>
    <t>林晨涛</t>
  </si>
  <si>
    <t>350524201907301012</t>
  </si>
  <si>
    <t>林梓萱</t>
  </si>
  <si>
    <t>350524201308101027</t>
  </si>
  <si>
    <t>林诗晴</t>
  </si>
  <si>
    <t>350524201202181022</t>
  </si>
  <si>
    <t>350524196312231031</t>
  </si>
  <si>
    <t>3505241012023052</t>
  </si>
  <si>
    <t>刘爱华</t>
  </si>
  <si>
    <t>35052419620703102X</t>
  </si>
  <si>
    <t>林汇成</t>
  </si>
  <si>
    <t>350524198802221038</t>
  </si>
  <si>
    <t>姚蓉</t>
  </si>
  <si>
    <t>430921198608276185</t>
  </si>
  <si>
    <t>林耀南</t>
  </si>
  <si>
    <t>350206201203245017</t>
  </si>
  <si>
    <t>350524198603161052</t>
  </si>
  <si>
    <t>3505241012023053</t>
  </si>
  <si>
    <t>刘娜</t>
  </si>
  <si>
    <t>352227198711154022</t>
  </si>
  <si>
    <t>林夏婕</t>
  </si>
  <si>
    <t>350206201407085027</t>
  </si>
  <si>
    <t>林煜超</t>
  </si>
  <si>
    <t>350206201703035016</t>
  </si>
  <si>
    <t>3505241012023054</t>
  </si>
  <si>
    <t>刘素器</t>
  </si>
  <si>
    <t>350524197603181024</t>
  </si>
  <si>
    <t>林祺雄</t>
  </si>
  <si>
    <t>35052420000628103X</t>
  </si>
  <si>
    <t>温宝珠</t>
  </si>
  <si>
    <t>350524194801271027</t>
  </si>
  <si>
    <t>35052419760229107X</t>
  </si>
  <si>
    <t>3505241012023055</t>
  </si>
  <si>
    <t>胡桂芳</t>
  </si>
  <si>
    <t>350524197710231023</t>
  </si>
  <si>
    <t>林明森</t>
  </si>
  <si>
    <t>35052420000612101X</t>
  </si>
  <si>
    <t>林明洋</t>
  </si>
  <si>
    <t>350524200510241053</t>
  </si>
  <si>
    <t>350524195204161019</t>
  </si>
  <si>
    <t>3505241012023056</t>
  </si>
  <si>
    <t>张艺文</t>
  </si>
  <si>
    <t>350524195908181026</t>
  </si>
  <si>
    <t>林江炎</t>
  </si>
  <si>
    <t>350524198503121053</t>
  </si>
  <si>
    <t>林采苹</t>
  </si>
  <si>
    <t>350524198612301029</t>
  </si>
  <si>
    <t>张贵治</t>
  </si>
  <si>
    <t>350524198512261023</t>
  </si>
  <si>
    <t>林圣聪</t>
  </si>
  <si>
    <t>350524201304011016</t>
  </si>
  <si>
    <t>林荧钰</t>
  </si>
  <si>
    <t>350524201003041027</t>
  </si>
  <si>
    <t>350524198307310017</t>
  </si>
  <si>
    <t>3505241012023057</t>
  </si>
  <si>
    <t>易真真</t>
  </si>
  <si>
    <t>350524198303050027</t>
  </si>
  <si>
    <t>350524195803041019</t>
  </si>
  <si>
    <t>3505241012023058</t>
  </si>
  <si>
    <t>350524196007181023</t>
  </si>
  <si>
    <t>林鹏辉</t>
  </si>
  <si>
    <t>350524198211131073</t>
  </si>
  <si>
    <t>蔡秋梅</t>
  </si>
  <si>
    <t>350524198211151082</t>
  </si>
  <si>
    <t>林奕丞</t>
  </si>
  <si>
    <t>350524201412221053</t>
  </si>
  <si>
    <t>林怡希</t>
  </si>
  <si>
    <t>350524200508311024</t>
  </si>
  <si>
    <t>林怡彤</t>
  </si>
  <si>
    <t>350524201301091022</t>
  </si>
  <si>
    <t>350524195511051039</t>
  </si>
  <si>
    <t>3505241012023059</t>
  </si>
  <si>
    <t>刘美英</t>
  </si>
  <si>
    <t>350524192807181023</t>
  </si>
  <si>
    <t>林钦权</t>
  </si>
  <si>
    <t>350524197810241018</t>
  </si>
  <si>
    <t>林昕</t>
  </si>
  <si>
    <t>350203200405184327</t>
  </si>
  <si>
    <t>林柏霖</t>
  </si>
  <si>
    <t>350203201101154318</t>
  </si>
  <si>
    <t>林颖</t>
  </si>
  <si>
    <t>350203200110211625</t>
  </si>
  <si>
    <t>350524197803111012</t>
  </si>
  <si>
    <t>3505241012023060</t>
  </si>
  <si>
    <t>陈桂莲</t>
  </si>
  <si>
    <t>350524195806051028</t>
  </si>
  <si>
    <t>林红元</t>
  </si>
  <si>
    <t>35052419541024101X</t>
  </si>
  <si>
    <t>林铭伟</t>
  </si>
  <si>
    <t>350524200205151019</t>
  </si>
  <si>
    <t>35052419550107101X</t>
  </si>
  <si>
    <t>3505241012023061</t>
  </si>
  <si>
    <t>胡秀菊</t>
  </si>
  <si>
    <t>350524195707011063</t>
  </si>
  <si>
    <t>郑智颖</t>
  </si>
  <si>
    <t>350524198603011038</t>
  </si>
  <si>
    <t>郑筱</t>
  </si>
  <si>
    <t>3505242018090191024</t>
  </si>
  <si>
    <t>35052419560313101X</t>
  </si>
  <si>
    <t>3505241012023062</t>
  </si>
  <si>
    <t>胡美丽</t>
  </si>
  <si>
    <t>350524195804171026</t>
  </si>
  <si>
    <t>郑南昌</t>
  </si>
  <si>
    <t>350524197911041015</t>
  </si>
  <si>
    <t>郑晓伟</t>
  </si>
  <si>
    <t>350524200601111019</t>
  </si>
  <si>
    <t>350524198808201150</t>
  </si>
  <si>
    <t>3505241012023063</t>
  </si>
  <si>
    <t>陈巧玲</t>
  </si>
  <si>
    <t>35052419880822108X</t>
  </si>
  <si>
    <t>王均泽</t>
  </si>
  <si>
    <t>350524201103051038</t>
  </si>
  <si>
    <t>王均豪</t>
  </si>
  <si>
    <t>350524201904221033</t>
  </si>
  <si>
    <t>350524195407101059</t>
  </si>
  <si>
    <t>3505241012023064</t>
  </si>
  <si>
    <t>胡秀宾</t>
  </si>
  <si>
    <t>350524195703291045</t>
  </si>
  <si>
    <t>王宏福</t>
  </si>
  <si>
    <t>次儿</t>
  </si>
  <si>
    <t>350524197811061019</t>
  </si>
  <si>
    <t>唐桂兰</t>
  </si>
  <si>
    <t>350524198210141026</t>
  </si>
  <si>
    <t>王德炜</t>
  </si>
  <si>
    <t>350524200312311014</t>
  </si>
  <si>
    <t>王诗媛</t>
  </si>
  <si>
    <t>350524201306301084</t>
  </si>
  <si>
    <t>王宏沙</t>
  </si>
  <si>
    <t>350524197412181013</t>
  </si>
  <si>
    <t>350524196304111056</t>
  </si>
  <si>
    <t>3505241012023065</t>
  </si>
  <si>
    <t>胡美玉</t>
  </si>
  <si>
    <t>350524196311231021</t>
  </si>
  <si>
    <t>王良泉</t>
  </si>
  <si>
    <t>350524198512181031</t>
  </si>
  <si>
    <t>王聪雅</t>
  </si>
  <si>
    <t>350525198504122222</t>
  </si>
  <si>
    <t>王琦锋</t>
  </si>
  <si>
    <t>350524200811101011</t>
  </si>
  <si>
    <t>王琦月</t>
  </si>
  <si>
    <t>350524201601271017</t>
  </si>
  <si>
    <t>王良福</t>
  </si>
  <si>
    <t>350524198212161055</t>
  </si>
  <si>
    <t>苏雪珍</t>
  </si>
  <si>
    <t>350524198510125562</t>
  </si>
  <si>
    <t>王晓峰</t>
  </si>
  <si>
    <t>350524200607011019</t>
  </si>
  <si>
    <t>王杰峰</t>
  </si>
  <si>
    <t>350524201608211033</t>
  </si>
  <si>
    <t>350524195412161064</t>
  </si>
  <si>
    <t>3505241012023066</t>
  </si>
  <si>
    <t>胡双挺</t>
  </si>
  <si>
    <t>350524195107212013</t>
  </si>
  <si>
    <t>胡志毅</t>
  </si>
  <si>
    <t>350524198012211054</t>
  </si>
  <si>
    <t>王琼娇</t>
  </si>
  <si>
    <t>350524198112161103</t>
  </si>
  <si>
    <t>350524201210061071</t>
  </si>
  <si>
    <t>胡佳霖</t>
  </si>
  <si>
    <t>350524200612131023</t>
  </si>
  <si>
    <t>350524197803281062</t>
  </si>
  <si>
    <t>3505241012023067</t>
  </si>
  <si>
    <t>唐秀菊</t>
  </si>
  <si>
    <t>350524195011011049</t>
  </si>
  <si>
    <t>350524197608121071</t>
  </si>
  <si>
    <t>3505241012023068</t>
  </si>
  <si>
    <t>魏红英</t>
  </si>
  <si>
    <t>35052419740416108X</t>
  </si>
  <si>
    <t>胡清池</t>
  </si>
  <si>
    <t>350524200001121010</t>
  </si>
  <si>
    <t>胡思琪</t>
  </si>
  <si>
    <t>350524201106081048</t>
  </si>
  <si>
    <t>胡启明</t>
  </si>
  <si>
    <t>350524194907021018</t>
  </si>
  <si>
    <t>350524198205181015</t>
  </si>
  <si>
    <t>3505241012023069</t>
  </si>
  <si>
    <t>13959965101</t>
  </si>
  <si>
    <t>胡水川</t>
  </si>
  <si>
    <t>350524195607051017</t>
  </si>
  <si>
    <t>黄敏华</t>
  </si>
  <si>
    <t>350524195810211020</t>
  </si>
  <si>
    <t>350524198008141014</t>
  </si>
  <si>
    <t>3505241012023070</t>
  </si>
  <si>
    <t>吴宝花</t>
  </si>
  <si>
    <t>350524198007114065</t>
  </si>
  <si>
    <t>350524200604211023</t>
  </si>
  <si>
    <t>胡诏杰</t>
  </si>
  <si>
    <t>35052420070802103X</t>
  </si>
  <si>
    <t>350524197003071016</t>
  </si>
  <si>
    <t>3505241012023071</t>
  </si>
  <si>
    <t>林金治</t>
  </si>
  <si>
    <t>350524197110087144</t>
  </si>
  <si>
    <t>胡永钦</t>
  </si>
  <si>
    <t>350524199710041034</t>
  </si>
  <si>
    <t>350524197405101011</t>
  </si>
  <si>
    <t>3505241012023072</t>
  </si>
  <si>
    <t>林秀环</t>
  </si>
  <si>
    <t>35052419451225102X</t>
  </si>
  <si>
    <t>吴素连</t>
  </si>
  <si>
    <t>350524197712084020</t>
  </si>
  <si>
    <t>胡坤龙</t>
  </si>
  <si>
    <t>350524200103221055</t>
  </si>
  <si>
    <t>350524195912251031</t>
  </si>
  <si>
    <t>3505241012023073</t>
  </si>
  <si>
    <t>王秀柳</t>
  </si>
  <si>
    <t>350524196409111028</t>
  </si>
  <si>
    <t>傅钦祥</t>
  </si>
  <si>
    <t>35052419860607101X</t>
  </si>
  <si>
    <t>傅佩兰</t>
  </si>
  <si>
    <t>350524199310161029</t>
  </si>
  <si>
    <t>350524197305031036</t>
  </si>
  <si>
    <t>3505241012023074</t>
  </si>
  <si>
    <t>吴彩芬</t>
  </si>
  <si>
    <t>350524197706127725</t>
  </si>
  <si>
    <t>刘荣宗</t>
  </si>
  <si>
    <t>350524200301051018</t>
  </si>
  <si>
    <t>刘巧施</t>
  </si>
  <si>
    <t>350524199809041042</t>
  </si>
  <si>
    <t>350524197612041058</t>
  </si>
  <si>
    <t>3505241012023075</t>
  </si>
  <si>
    <t>陈珍算</t>
  </si>
  <si>
    <t>350524197811067461</t>
  </si>
  <si>
    <t>刘海锟</t>
  </si>
  <si>
    <t>350524200904131033</t>
  </si>
  <si>
    <t>刘桂煌</t>
  </si>
  <si>
    <t>350524200308271021</t>
  </si>
  <si>
    <t>刘宏连</t>
  </si>
  <si>
    <t>35052419460208101X</t>
  </si>
  <si>
    <t>35052419540903104X</t>
  </si>
  <si>
    <t>350524198504051157</t>
  </si>
  <si>
    <t>3505241012023076</t>
  </si>
  <si>
    <t>苏宝春</t>
  </si>
  <si>
    <t>350524198210031046</t>
  </si>
  <si>
    <t>刘文铠</t>
  </si>
  <si>
    <t>350524201301011096</t>
  </si>
  <si>
    <t>刘亚臻</t>
  </si>
  <si>
    <t>350524201007251021</t>
  </si>
  <si>
    <t>350524198304271032</t>
  </si>
  <si>
    <t>3505241012023077</t>
  </si>
  <si>
    <t>张桂萍</t>
  </si>
  <si>
    <t>350524198608061069</t>
  </si>
  <si>
    <t>刘东法</t>
  </si>
  <si>
    <t>350524200903142515</t>
  </si>
  <si>
    <t>刘芷言</t>
  </si>
  <si>
    <t>350524201808121024</t>
  </si>
  <si>
    <t>350524198101201026</t>
  </si>
  <si>
    <t>3505241012023078</t>
  </si>
  <si>
    <t>林煜鑫</t>
  </si>
  <si>
    <t>350524201208181074</t>
  </si>
  <si>
    <t>林艺冰</t>
  </si>
  <si>
    <t>350524200609291026</t>
  </si>
  <si>
    <t>林建杉</t>
  </si>
  <si>
    <t>350524194510031015</t>
  </si>
  <si>
    <t>张秀治</t>
  </si>
  <si>
    <t>350524195104091041</t>
  </si>
  <si>
    <t>林培根</t>
  </si>
  <si>
    <t>350524198208061078</t>
  </si>
  <si>
    <t>350524197801111019</t>
  </si>
  <si>
    <t>3505241012023079</t>
  </si>
  <si>
    <t>傅巧灵</t>
  </si>
  <si>
    <t>350524197908011026</t>
  </si>
  <si>
    <t>林昊添</t>
  </si>
  <si>
    <t>350524201201141053</t>
  </si>
  <si>
    <t>林燚娜</t>
  </si>
  <si>
    <t>350524200601231029</t>
  </si>
  <si>
    <t>林锦如</t>
  </si>
  <si>
    <t>350524200802051067</t>
  </si>
  <si>
    <t>林燕彬</t>
  </si>
  <si>
    <t>三女</t>
  </si>
  <si>
    <t>35052420130728102X</t>
  </si>
  <si>
    <t>350524196710111019</t>
  </si>
  <si>
    <t>3505241012023080</t>
  </si>
  <si>
    <t>张宝玉</t>
  </si>
  <si>
    <t>350524196610011061</t>
  </si>
  <si>
    <t>柯江城</t>
  </si>
  <si>
    <t>350524199407291014</t>
  </si>
  <si>
    <t>苏小丽</t>
  </si>
  <si>
    <t>350524199001291102</t>
  </si>
  <si>
    <t xml:space="preserve">  </t>
  </si>
  <si>
    <t>柯煜浩</t>
  </si>
  <si>
    <t>孙</t>
  </si>
  <si>
    <t>350524202111111015</t>
  </si>
  <si>
    <t>350524195409291036</t>
  </si>
  <si>
    <t>3505241012023081</t>
  </si>
  <si>
    <t>苏素治</t>
  </si>
  <si>
    <t>350524195411141029</t>
  </si>
  <si>
    <t>刘佳荣</t>
  </si>
  <si>
    <t>350524199305271119</t>
  </si>
  <si>
    <t>蔡小媛</t>
  </si>
  <si>
    <t>350524198906231046</t>
  </si>
  <si>
    <t>350524198707031076</t>
  </si>
  <si>
    <t>3505241012023082</t>
  </si>
  <si>
    <t>350524197603041056</t>
  </si>
  <si>
    <t>3505241012023083</t>
  </si>
  <si>
    <t>马宝香</t>
  </si>
  <si>
    <t>350524197904091022</t>
  </si>
  <si>
    <t>刘杰烽</t>
  </si>
  <si>
    <t>350524200209221010</t>
  </si>
  <si>
    <t>刘恺娴</t>
  </si>
  <si>
    <t>350524200106141042</t>
  </si>
  <si>
    <t>410105196702252853</t>
  </si>
  <si>
    <t>3505241012023084</t>
  </si>
  <si>
    <t>林茉莉</t>
  </si>
  <si>
    <t>350524194409221025</t>
  </si>
  <si>
    <t>柯明珠</t>
  </si>
  <si>
    <t>350524196608251023</t>
  </si>
  <si>
    <t>350524199711291035</t>
  </si>
  <si>
    <t>350524197501231078</t>
  </si>
  <si>
    <t>3505241012023085</t>
  </si>
  <si>
    <t>龚招治</t>
  </si>
  <si>
    <t>350524197609177421</t>
  </si>
  <si>
    <t>刘娜姗</t>
  </si>
  <si>
    <t>350524199903261025</t>
  </si>
  <si>
    <t>刘娜炫</t>
  </si>
  <si>
    <t>350524200407121045</t>
  </si>
  <si>
    <t>350524197910261016</t>
  </si>
  <si>
    <t>3505241012023086</t>
  </si>
  <si>
    <t>刘燕玲</t>
  </si>
  <si>
    <t>350524198201031060</t>
  </si>
  <si>
    <t>林宸汐</t>
  </si>
  <si>
    <t>350524200506071012</t>
  </si>
  <si>
    <t>林语汐</t>
  </si>
  <si>
    <t>350524201712071042</t>
  </si>
  <si>
    <t>350524195507071010</t>
  </si>
  <si>
    <t>3505241012023087</t>
  </si>
  <si>
    <t>13905967457</t>
  </si>
  <si>
    <t>李丽英</t>
  </si>
  <si>
    <t>350524195708241063</t>
  </si>
  <si>
    <t>林耐霜</t>
  </si>
  <si>
    <t>350524198209171076</t>
  </si>
  <si>
    <t>林景泰</t>
  </si>
  <si>
    <t>350524200904271052</t>
  </si>
  <si>
    <t>王艳云</t>
  </si>
  <si>
    <t>510723198501011525</t>
  </si>
  <si>
    <t>350524194912041013</t>
  </si>
  <si>
    <t>3505241012023088</t>
  </si>
  <si>
    <t>柯秀金</t>
  </si>
  <si>
    <t>35052419530315106X</t>
  </si>
  <si>
    <t>350524197407181019</t>
  </si>
  <si>
    <t>3505241012023089</t>
  </si>
  <si>
    <t>林菊珠</t>
  </si>
  <si>
    <t>350524197509201025</t>
  </si>
  <si>
    <t>刘茂寅</t>
  </si>
  <si>
    <t>350524199803191015</t>
  </si>
  <si>
    <t>刘欣怡</t>
  </si>
  <si>
    <t>350524201009191026</t>
  </si>
  <si>
    <t>350524196309131048</t>
  </si>
  <si>
    <t>3505241012023090</t>
  </si>
  <si>
    <t>15959972155</t>
  </si>
  <si>
    <t>林雪琼</t>
  </si>
  <si>
    <t>350524198706060529</t>
  </si>
  <si>
    <t>刘承恩</t>
  </si>
  <si>
    <t>350524201603111092</t>
  </si>
  <si>
    <t>张秀兰</t>
  </si>
  <si>
    <t>350524194206181027</t>
  </si>
  <si>
    <t>刘荣荣</t>
  </si>
  <si>
    <t>350524198412231038</t>
  </si>
  <si>
    <t>刘凯妮</t>
  </si>
  <si>
    <t>350524200901121024</t>
  </si>
  <si>
    <t>350524195003301011</t>
  </si>
  <si>
    <t>3505241012023091</t>
  </si>
  <si>
    <t>350524195207061048</t>
  </si>
  <si>
    <t>刘煜杭</t>
  </si>
  <si>
    <t>350582201004045517</t>
  </si>
  <si>
    <t>刘耕语</t>
  </si>
  <si>
    <t>350203201006193343</t>
  </si>
  <si>
    <t>刘桂明</t>
  </si>
  <si>
    <t>350524197309071019</t>
  </si>
  <si>
    <t>张丽红</t>
  </si>
  <si>
    <t>330224197609192728</t>
  </si>
  <si>
    <t>350524198507211021</t>
  </si>
  <si>
    <t>3505241012023092</t>
  </si>
  <si>
    <t>柯玉莲</t>
  </si>
  <si>
    <t>35052419380823104X</t>
  </si>
  <si>
    <t>350524196808261031</t>
  </si>
  <si>
    <t>3505241012023093</t>
  </si>
  <si>
    <t>刘泗梅</t>
  </si>
  <si>
    <t>350524197006241068</t>
  </si>
  <si>
    <t>刘培锦</t>
  </si>
  <si>
    <t>350524199305111019</t>
  </si>
  <si>
    <t>刘浩圣</t>
  </si>
  <si>
    <t>350524201603131077</t>
  </si>
  <si>
    <t>林春红</t>
  </si>
  <si>
    <t>350524199005121207</t>
  </si>
  <si>
    <t>350524195811111013</t>
  </si>
  <si>
    <t>3505241012023094</t>
  </si>
  <si>
    <t>蔡爱珠</t>
  </si>
  <si>
    <t>350524196201241026</t>
  </si>
  <si>
    <t>刘燕茹</t>
  </si>
  <si>
    <t>350524198508071059</t>
  </si>
  <si>
    <t>刘彩霞</t>
  </si>
  <si>
    <t>35052419870603104X</t>
  </si>
  <si>
    <t>刘芸熙</t>
  </si>
  <si>
    <t>350524201210081021</t>
  </si>
  <si>
    <t>刘棋浩</t>
  </si>
  <si>
    <t>350524201611141013</t>
  </si>
  <si>
    <t>350524198204291052</t>
  </si>
  <si>
    <t>3505241012023095</t>
  </si>
  <si>
    <t>陈月碧</t>
  </si>
  <si>
    <t>350524198203051065</t>
  </si>
  <si>
    <t>刘宇灿</t>
  </si>
  <si>
    <t>350524201502161031</t>
  </si>
  <si>
    <t>刘钟灿</t>
  </si>
  <si>
    <t>350524200712271015</t>
  </si>
  <si>
    <t>35052419751013101X</t>
  </si>
  <si>
    <t>3505241012023096</t>
  </si>
  <si>
    <t>刘新德</t>
  </si>
  <si>
    <t>350524195110261019</t>
  </si>
  <si>
    <t>柯秀丽</t>
  </si>
  <si>
    <t>350524195109191025</t>
  </si>
  <si>
    <t>350524193304141024</t>
  </si>
  <si>
    <t>3505241012023097</t>
  </si>
  <si>
    <t>350524197712261015</t>
  </si>
  <si>
    <t>3505241012023098</t>
  </si>
  <si>
    <t>苏建能</t>
  </si>
  <si>
    <t>350524194905251012</t>
  </si>
  <si>
    <t>刘玉惠</t>
  </si>
  <si>
    <t>350524195708211067</t>
  </si>
  <si>
    <t>黄巧美</t>
  </si>
  <si>
    <t>350524198112037161</t>
  </si>
  <si>
    <t>苏铭城</t>
  </si>
  <si>
    <t>350524200302011018</t>
  </si>
  <si>
    <t>苏我勇</t>
  </si>
  <si>
    <t>350524201102261017</t>
  </si>
  <si>
    <t>350524197911241017</t>
  </si>
  <si>
    <t>3505241012023099</t>
  </si>
  <si>
    <t>王成会</t>
  </si>
  <si>
    <t>340121198307038508</t>
  </si>
  <si>
    <t>苏康佳</t>
  </si>
  <si>
    <t>350524200401211015</t>
  </si>
  <si>
    <t>苏婷</t>
  </si>
  <si>
    <t>350524201509071020</t>
  </si>
  <si>
    <t>350524198710181032</t>
  </si>
  <si>
    <t>3505241012023100</t>
  </si>
  <si>
    <t>方泽靖</t>
  </si>
  <si>
    <t>452724198705280526</t>
  </si>
  <si>
    <t>林俊杰</t>
  </si>
  <si>
    <t>350524200903131015</t>
  </si>
  <si>
    <t>林湘</t>
  </si>
  <si>
    <t>350524201602261021</t>
  </si>
  <si>
    <t>350524198411151052</t>
  </si>
  <si>
    <t>3505241012023101</t>
  </si>
  <si>
    <t>李婵</t>
  </si>
  <si>
    <t>350524198512010064</t>
  </si>
  <si>
    <t>吴友水</t>
  </si>
  <si>
    <t>350524194907181011</t>
  </si>
  <si>
    <t>林碧莲</t>
  </si>
  <si>
    <t>350524195207151043</t>
  </si>
  <si>
    <t>350524198610151071</t>
  </si>
  <si>
    <t>3505241012023102</t>
  </si>
  <si>
    <t>柯海连</t>
  </si>
  <si>
    <t>350524196401131016</t>
  </si>
  <si>
    <t>刘越治</t>
  </si>
  <si>
    <t>35052419600702102X</t>
  </si>
  <si>
    <t>350524198410231077</t>
  </si>
  <si>
    <t>3505241012023103</t>
  </si>
  <si>
    <t>陈巧云</t>
  </si>
  <si>
    <t>350524198708151088</t>
  </si>
  <si>
    <t>柯祥彬</t>
  </si>
  <si>
    <t>350524201208111017</t>
  </si>
  <si>
    <t>350524195704071511</t>
  </si>
  <si>
    <t>3505241012023104</t>
  </si>
  <si>
    <t>刘培治</t>
  </si>
  <si>
    <t>350524196009080023</t>
  </si>
  <si>
    <t>柯耿钦</t>
  </si>
  <si>
    <t>350524198303030018</t>
  </si>
  <si>
    <t>李锦芳</t>
  </si>
  <si>
    <t>350524198802241522</t>
  </si>
  <si>
    <t>柯尚均</t>
  </si>
  <si>
    <t>350524201011120016</t>
  </si>
  <si>
    <t>柯哲文</t>
  </si>
  <si>
    <t>350524201412281072</t>
  </si>
  <si>
    <t>350524197907011032</t>
  </si>
  <si>
    <t>3505241012023105</t>
  </si>
  <si>
    <t>胡巧真</t>
  </si>
  <si>
    <t>35052419810117104X</t>
  </si>
  <si>
    <t>柯佳丽</t>
  </si>
  <si>
    <t>350524200309191023</t>
  </si>
  <si>
    <t>柯佳欣</t>
  </si>
  <si>
    <t>35052420080409102X</t>
  </si>
  <si>
    <t>林春凤</t>
  </si>
  <si>
    <t>350524195502011027</t>
  </si>
  <si>
    <t>350524198204051032</t>
  </si>
  <si>
    <t>3505241012023106</t>
  </si>
  <si>
    <t>林晓玲</t>
  </si>
  <si>
    <t>350524198311041067</t>
  </si>
  <si>
    <t>柯怡暄</t>
  </si>
  <si>
    <t>350524200710041021</t>
  </si>
  <si>
    <t>柯致楷</t>
  </si>
  <si>
    <t>350524201307041050</t>
  </si>
  <si>
    <t>柯怡婷</t>
  </si>
  <si>
    <t>350524201202171043</t>
  </si>
  <si>
    <t>350524195712061014</t>
  </si>
  <si>
    <t>3505241012023107</t>
  </si>
  <si>
    <t>王丽霞</t>
  </si>
  <si>
    <t>350524195709061021</t>
  </si>
  <si>
    <t>柯瑞荣</t>
  </si>
  <si>
    <t>35052419781025103X</t>
  </si>
  <si>
    <t>柯瑞明</t>
  </si>
  <si>
    <t>35052419830520101X</t>
  </si>
  <si>
    <t>李燕琼</t>
  </si>
  <si>
    <t>350525198010200040</t>
  </si>
  <si>
    <t>张秋香</t>
  </si>
  <si>
    <t>350524198310161040</t>
  </si>
  <si>
    <t>柯啸飞</t>
  </si>
  <si>
    <t>35052420020605101X</t>
  </si>
  <si>
    <t>柯运凯</t>
  </si>
  <si>
    <t>350524201211111050</t>
  </si>
  <si>
    <t>柯紫轩</t>
  </si>
  <si>
    <t>350524200902261029</t>
  </si>
  <si>
    <t>350524196006171018</t>
  </si>
  <si>
    <t>3505241012023108</t>
  </si>
  <si>
    <t>林秀菊</t>
  </si>
  <si>
    <t>35052419630119102X</t>
  </si>
  <si>
    <t>柯杰林</t>
  </si>
  <si>
    <t>350524198305201036</t>
  </si>
  <si>
    <t>柯婉瑜</t>
  </si>
  <si>
    <t>350524198505251046</t>
  </si>
  <si>
    <t>陈彩连</t>
  </si>
  <si>
    <t>35052419820625102X</t>
  </si>
  <si>
    <t>柯淇杨</t>
  </si>
  <si>
    <t>350524201101041055</t>
  </si>
  <si>
    <t>柯淇斯</t>
  </si>
  <si>
    <t>350524200610261051</t>
  </si>
  <si>
    <t>曾琪涵</t>
  </si>
  <si>
    <t>350524201010277767</t>
  </si>
  <si>
    <t>350524197004081013</t>
  </si>
  <si>
    <t>3505241012023109</t>
  </si>
  <si>
    <t>柯和灿</t>
  </si>
  <si>
    <t>350524199101111033</t>
  </si>
  <si>
    <t>柯宝霞</t>
  </si>
  <si>
    <t>350524198906031108</t>
  </si>
  <si>
    <t>350524195412171019</t>
  </si>
  <si>
    <t>3505241012023110</t>
  </si>
  <si>
    <t>苏丽琼</t>
  </si>
  <si>
    <t>350524195606281021</t>
  </si>
  <si>
    <t>柯荫练</t>
  </si>
  <si>
    <t>350524197807161017</t>
  </si>
  <si>
    <t>350524196308131011</t>
  </si>
  <si>
    <t>3505241012023111</t>
  </si>
  <si>
    <t>林培英</t>
  </si>
  <si>
    <t>350524196505211029</t>
  </si>
  <si>
    <t>柯煌杰</t>
  </si>
  <si>
    <t>350524198906091055</t>
  </si>
  <si>
    <t>胡碧英</t>
  </si>
  <si>
    <t>35052419900916102X</t>
  </si>
  <si>
    <t>柯楚涔</t>
  </si>
  <si>
    <t>350524201709061011</t>
  </si>
  <si>
    <t>柯彦惜</t>
  </si>
  <si>
    <t>350524201309211025</t>
  </si>
  <si>
    <t>350524196812202018</t>
  </si>
  <si>
    <t>3505241012023112</t>
  </si>
  <si>
    <t>蔡育蕊</t>
  </si>
  <si>
    <t>350524196805161027</t>
  </si>
  <si>
    <t>柯伟阳</t>
  </si>
  <si>
    <t>350524199304081030</t>
  </si>
  <si>
    <t>蔡亚娟</t>
  </si>
  <si>
    <t>350524199312241049</t>
  </si>
  <si>
    <t>柯彦齐</t>
  </si>
  <si>
    <t>350524201810301016</t>
  </si>
  <si>
    <t>柯雪阳</t>
  </si>
  <si>
    <t>350524198901031109</t>
  </si>
  <si>
    <t>350524195803071015</t>
  </si>
  <si>
    <t>3505241012023113</t>
  </si>
  <si>
    <t>柯火柴</t>
  </si>
  <si>
    <t>350524198206061111</t>
  </si>
  <si>
    <t>陈培琼</t>
  </si>
  <si>
    <t>35052419860412742X</t>
  </si>
  <si>
    <t>柯智贤</t>
  </si>
  <si>
    <t>350524200609111056</t>
  </si>
  <si>
    <t>柯俊贤</t>
  </si>
  <si>
    <t>350524200504021011</t>
  </si>
  <si>
    <t>350524197508271013</t>
  </si>
  <si>
    <t>3505241012023114</t>
  </si>
  <si>
    <t>黄玉梅</t>
  </si>
  <si>
    <t>350524197502072064</t>
  </si>
  <si>
    <t>柯浩涛</t>
  </si>
  <si>
    <t>350524200006301010</t>
  </si>
  <si>
    <t>柯语涵</t>
  </si>
  <si>
    <t>350524200611211064</t>
  </si>
  <si>
    <t>350524196603011012</t>
  </si>
  <si>
    <t>3505241012023115</t>
  </si>
  <si>
    <t>刘月燕</t>
  </si>
  <si>
    <t>35052419661003102X</t>
  </si>
  <si>
    <t>林远玲</t>
  </si>
  <si>
    <t>350524199007091021</t>
  </si>
  <si>
    <t>林江锋</t>
  </si>
  <si>
    <t>350524198608121076</t>
  </si>
  <si>
    <t>林屿杰</t>
  </si>
  <si>
    <t>350524200610011036</t>
  </si>
  <si>
    <t>350524198004241034</t>
  </si>
  <si>
    <t>3505241012023116</t>
  </si>
  <si>
    <t>郑竹均</t>
  </si>
  <si>
    <t>350524198804261643</t>
  </si>
  <si>
    <t>王咏清</t>
  </si>
  <si>
    <t>350524195407031089</t>
  </si>
  <si>
    <t>林其隆</t>
  </si>
  <si>
    <t>350524201010051012</t>
  </si>
  <si>
    <t>350524197611131035</t>
  </si>
  <si>
    <t>3505241012023117</t>
  </si>
  <si>
    <t>黄尾花</t>
  </si>
  <si>
    <t>350524197801287129</t>
  </si>
  <si>
    <t>林其昌</t>
  </si>
  <si>
    <t>350524200311231012</t>
  </si>
  <si>
    <t>350524195405051019</t>
  </si>
  <si>
    <t>3505241012023118</t>
  </si>
  <si>
    <t>唐送</t>
  </si>
  <si>
    <t>350524195101041049</t>
  </si>
  <si>
    <t>林世川</t>
  </si>
  <si>
    <t>350524198701091019</t>
  </si>
  <si>
    <t>林世暖</t>
  </si>
  <si>
    <t>350524198811081014</t>
  </si>
  <si>
    <t>350524197111131039</t>
  </si>
  <si>
    <t>3505241012023119</t>
  </si>
  <si>
    <t>林羡英</t>
  </si>
  <si>
    <t>35052419711004104X</t>
  </si>
  <si>
    <t>林瑞珊</t>
  </si>
  <si>
    <t>350524199604221023</t>
  </si>
  <si>
    <t>林龙泉</t>
  </si>
  <si>
    <t>350524200001031035</t>
  </si>
  <si>
    <t>王好</t>
  </si>
  <si>
    <t>350524194007121021</t>
  </si>
  <si>
    <t>350524195404101045</t>
  </si>
  <si>
    <t>3505241012023120</t>
  </si>
  <si>
    <t>姚方楷</t>
  </si>
  <si>
    <t>350524200308120039</t>
  </si>
  <si>
    <t>350524197702101026</t>
  </si>
  <si>
    <t>3505241012023121</t>
  </si>
  <si>
    <t>姚诗洁</t>
  </si>
  <si>
    <t>350524200109101089</t>
  </si>
  <si>
    <t>姚震坤</t>
  </si>
  <si>
    <t>350524201410011116</t>
  </si>
  <si>
    <t>350524196108281023</t>
  </si>
  <si>
    <t>3505241012023122</t>
  </si>
  <si>
    <t>柯坤民</t>
  </si>
  <si>
    <t>350524195704141014</t>
  </si>
  <si>
    <t>柯培萍</t>
  </si>
  <si>
    <t>350524198802201045</t>
  </si>
  <si>
    <t>350524198812201081</t>
  </si>
  <si>
    <t>3505241012023123</t>
  </si>
  <si>
    <t>柯烨辰</t>
  </si>
  <si>
    <t>350524201306281079</t>
  </si>
  <si>
    <t>柯欣然</t>
  </si>
  <si>
    <t>350524201502201021</t>
  </si>
  <si>
    <t>柯雯雯</t>
  </si>
  <si>
    <t>35052420110831102X</t>
  </si>
  <si>
    <t>3505241012023124</t>
  </si>
  <si>
    <t>陈秀珠</t>
  </si>
  <si>
    <t>350524196612081020</t>
  </si>
  <si>
    <t>林海龙</t>
  </si>
  <si>
    <t>350524199005020051</t>
  </si>
  <si>
    <t>林艺玲</t>
  </si>
  <si>
    <t>350524198601270028</t>
  </si>
  <si>
    <t>350524195507221015</t>
  </si>
  <si>
    <t>3505241012023125</t>
  </si>
  <si>
    <t>傅美华</t>
  </si>
  <si>
    <t>350524195802141026</t>
  </si>
  <si>
    <t>刘翼洲</t>
  </si>
  <si>
    <t>350524198712251057</t>
  </si>
  <si>
    <t>吴培清</t>
  </si>
  <si>
    <t>350582198901012067</t>
  </si>
  <si>
    <t>350524196006281030</t>
  </si>
  <si>
    <t>3505241012023126</t>
  </si>
  <si>
    <t>胡淑英</t>
  </si>
  <si>
    <t>350524196504091029</t>
  </si>
  <si>
    <t>刘祥山</t>
  </si>
  <si>
    <t>350524198609151074</t>
  </si>
  <si>
    <t>刘诗晨</t>
  </si>
  <si>
    <t>350524201007171048</t>
  </si>
  <si>
    <t>350524194510201029</t>
  </si>
  <si>
    <t>3505241012023127</t>
  </si>
  <si>
    <t>林有发</t>
  </si>
  <si>
    <t>350524196809151010</t>
  </si>
  <si>
    <t>张爱治</t>
  </si>
  <si>
    <t>3505241968082210148</t>
  </si>
  <si>
    <t>350524198410141135</t>
  </si>
  <si>
    <t>3505241012023128</t>
  </si>
  <si>
    <t>姚渊才</t>
  </si>
  <si>
    <t>350524195901181015</t>
  </si>
  <si>
    <t>黄志兰</t>
  </si>
  <si>
    <t>350524196210301043</t>
  </si>
  <si>
    <t>林玉玲</t>
  </si>
  <si>
    <t>350524198802179920</t>
  </si>
  <si>
    <t>姚佳烽</t>
  </si>
  <si>
    <t>350524201205101139</t>
  </si>
  <si>
    <t>姚佳灿</t>
  </si>
  <si>
    <t>350524201506161012</t>
  </si>
  <si>
    <t>姚瑾芳</t>
  </si>
  <si>
    <t>350524201001231062</t>
  </si>
  <si>
    <t>350524194804291031</t>
  </si>
  <si>
    <t>3505241012023129</t>
  </si>
  <si>
    <t>胡李花</t>
  </si>
  <si>
    <t>350524195204251049</t>
  </si>
  <si>
    <t>林炳连</t>
  </si>
  <si>
    <t>350524197309081030</t>
  </si>
  <si>
    <t>唐树花</t>
  </si>
  <si>
    <t>350524197203021048</t>
  </si>
  <si>
    <t>35052419630219103X</t>
  </si>
  <si>
    <t>3505241012023130</t>
  </si>
  <si>
    <t>唐蕉治</t>
  </si>
  <si>
    <t>350524196608221027</t>
  </si>
  <si>
    <t>胡巧荣</t>
  </si>
  <si>
    <t>350524198705011821</t>
  </si>
  <si>
    <t>胡晓腾</t>
  </si>
  <si>
    <t>350524199105191018</t>
  </si>
  <si>
    <t>35052419850310101X</t>
  </si>
  <si>
    <t>3505241012023131</t>
  </si>
  <si>
    <t>胡别致</t>
  </si>
  <si>
    <t>350524198608081027</t>
  </si>
  <si>
    <t>郑佳玢</t>
  </si>
  <si>
    <t>350524201103201040</t>
  </si>
  <si>
    <t>郑佳琪</t>
  </si>
  <si>
    <t>350524201402061041</t>
  </si>
  <si>
    <t>郑佳杰</t>
  </si>
  <si>
    <t>350524201505151074</t>
  </si>
  <si>
    <t>350524199006101152</t>
  </si>
  <si>
    <t>3505241012023132</t>
  </si>
  <si>
    <t>毛艳青</t>
  </si>
  <si>
    <t>35078319920413022X</t>
  </si>
  <si>
    <t>刘泉贤</t>
  </si>
  <si>
    <t>350524201403041034</t>
  </si>
  <si>
    <t>350524197107091011</t>
  </si>
  <si>
    <t>3505241012023133</t>
  </si>
  <si>
    <t>林伟绵</t>
  </si>
  <si>
    <t>350524197304021063</t>
  </si>
  <si>
    <t>刘静茹</t>
  </si>
  <si>
    <t>350524199706221024</t>
  </si>
  <si>
    <t>刘汉梁</t>
  </si>
  <si>
    <t>350524200202021016</t>
  </si>
  <si>
    <t>350524197412071084</t>
  </si>
  <si>
    <t>3505241012023134</t>
  </si>
  <si>
    <t>王金根</t>
  </si>
  <si>
    <t>350524197304021012</t>
  </si>
  <si>
    <t>马沧葆</t>
  </si>
  <si>
    <t>350524199710271059</t>
  </si>
  <si>
    <t>马沧蔚</t>
  </si>
  <si>
    <t>350524200712021083</t>
  </si>
  <si>
    <t>350524195810061034</t>
  </si>
  <si>
    <t>3505241012023135</t>
  </si>
  <si>
    <t>陈婉卿</t>
  </si>
  <si>
    <t>350524196304251024</t>
  </si>
  <si>
    <t>林扬锴</t>
  </si>
  <si>
    <t>350524198412271056</t>
  </si>
  <si>
    <t>汪慧萍</t>
  </si>
  <si>
    <t>350524198702090042</t>
  </si>
  <si>
    <t>林锶宸</t>
  </si>
  <si>
    <t>350524201207121045</t>
  </si>
  <si>
    <t>林佑中</t>
  </si>
  <si>
    <t>350524201705161031</t>
  </si>
  <si>
    <t>350524195407131039</t>
  </si>
  <si>
    <t>3505241012023136</t>
  </si>
  <si>
    <t>李丽云</t>
  </si>
  <si>
    <t>350524195611011069</t>
  </si>
  <si>
    <t>350524193409291061</t>
  </si>
  <si>
    <t>3505241012023137</t>
  </si>
  <si>
    <t>350524195705071062</t>
  </si>
  <si>
    <t>3505241012023138</t>
  </si>
  <si>
    <t>刘荣标</t>
  </si>
  <si>
    <t>350524195309031034</t>
  </si>
  <si>
    <t>刘贵德</t>
  </si>
  <si>
    <t>350524198305241038</t>
  </si>
  <si>
    <t>傅宝香</t>
  </si>
  <si>
    <t>350524198205061021</t>
  </si>
  <si>
    <t>刘晓漩</t>
  </si>
  <si>
    <t>350524200807231024</t>
  </si>
  <si>
    <t>刘诗娜</t>
  </si>
  <si>
    <t>350524201401031027</t>
  </si>
  <si>
    <t>35052419760210254X</t>
  </si>
  <si>
    <t>3505241012023139</t>
  </si>
  <si>
    <t>刘贵中</t>
  </si>
  <si>
    <t>350524198011061031</t>
  </si>
  <si>
    <t>刘灿杰</t>
  </si>
  <si>
    <t>350524200007311050</t>
  </si>
  <si>
    <t>刘姿辰</t>
  </si>
  <si>
    <t>35052420130218102X</t>
  </si>
  <si>
    <t>350524198107011039</t>
  </si>
  <si>
    <t>3505241012023140</t>
  </si>
  <si>
    <t>郑巧燕</t>
  </si>
  <si>
    <t>350524198202127742</t>
  </si>
  <si>
    <t>林峰涛</t>
  </si>
  <si>
    <t>350524200608040014</t>
  </si>
  <si>
    <t>350524195412061012</t>
  </si>
  <si>
    <t>350524195709011040</t>
  </si>
  <si>
    <t>350524196310131053</t>
  </si>
  <si>
    <t>3505241012023141</t>
  </si>
  <si>
    <t>刘雪黎</t>
  </si>
  <si>
    <t>350524196502071024</t>
  </si>
  <si>
    <t>林少宾</t>
  </si>
  <si>
    <t>35052419900516117X</t>
  </si>
  <si>
    <t>刘培丽</t>
  </si>
  <si>
    <t>350524198905121128</t>
  </si>
  <si>
    <t>林天宇</t>
  </si>
  <si>
    <t>350524201306161093</t>
  </si>
  <si>
    <t>林雨欣</t>
  </si>
  <si>
    <t>350524201512011045</t>
  </si>
  <si>
    <t>350524195808181053</t>
  </si>
  <si>
    <t>3505241012023142</t>
  </si>
  <si>
    <t>唐琼娥</t>
  </si>
  <si>
    <t>350524196305171042</t>
  </si>
  <si>
    <t>35052419540428104X</t>
  </si>
  <si>
    <t>3505241012023143</t>
  </si>
  <si>
    <t>刘星火</t>
  </si>
  <si>
    <t>350524195409041313</t>
  </si>
  <si>
    <t>胡庭</t>
  </si>
  <si>
    <t>350524193608261041</t>
  </si>
  <si>
    <t>350524195909011037</t>
  </si>
  <si>
    <t>3505241012023144</t>
  </si>
  <si>
    <t>13645959775</t>
  </si>
  <si>
    <t>林珠</t>
  </si>
  <si>
    <t>350524196807201061</t>
  </si>
  <si>
    <t>陈江忠</t>
  </si>
  <si>
    <t>350524199504281053</t>
  </si>
  <si>
    <t>350524197111291059</t>
  </si>
  <si>
    <t>3505241012023145</t>
  </si>
  <si>
    <t>梁丽华</t>
  </si>
  <si>
    <t>350583197401206342</t>
  </si>
  <si>
    <t>350524199412251025</t>
  </si>
  <si>
    <t>陈淑玲</t>
  </si>
  <si>
    <t>350524199912061025</t>
  </si>
  <si>
    <t>350524196906121016</t>
  </si>
  <si>
    <t>3505241012023146</t>
  </si>
  <si>
    <t>董清玉</t>
  </si>
  <si>
    <t>350524197402121527</t>
  </si>
  <si>
    <t>陈培燕</t>
  </si>
  <si>
    <t>350524199712091027</t>
  </si>
  <si>
    <t>林桂华</t>
  </si>
  <si>
    <t>350524194005221045</t>
  </si>
  <si>
    <t>陈煌斌</t>
  </si>
  <si>
    <t>350524200409211036</t>
  </si>
  <si>
    <t>350524199011201035</t>
  </si>
  <si>
    <t>3505241012023147</t>
  </si>
  <si>
    <t>13959917112</t>
  </si>
  <si>
    <t>陈进德</t>
  </si>
  <si>
    <t>350524196710101099</t>
  </si>
  <si>
    <t>350524196911171069</t>
  </si>
  <si>
    <t>傅莲花</t>
  </si>
  <si>
    <t>奶</t>
  </si>
  <si>
    <t>350524194112141024</t>
  </si>
  <si>
    <t>350524201609101063</t>
  </si>
  <si>
    <t>陈诗雯</t>
  </si>
  <si>
    <t>350524201910241022</t>
  </si>
  <si>
    <t>350524196210131013</t>
  </si>
  <si>
    <t>3505241012023148</t>
  </si>
  <si>
    <t>18950011769</t>
  </si>
  <si>
    <t>陈雪理</t>
  </si>
  <si>
    <t>350524196306151027</t>
  </si>
  <si>
    <t>350524198401151040</t>
  </si>
  <si>
    <t>3505241012023149</t>
  </si>
  <si>
    <t>陈思颖</t>
  </si>
  <si>
    <t>350524200902121026</t>
  </si>
  <si>
    <t>陈泊融</t>
  </si>
  <si>
    <t>350524201407091012</t>
  </si>
  <si>
    <t>陈剑辉</t>
  </si>
  <si>
    <t>350524198506151012</t>
  </si>
  <si>
    <t>350524197801041014</t>
  </si>
  <si>
    <t>3505241012023150</t>
  </si>
  <si>
    <t>13788833001</t>
  </si>
  <si>
    <t>李亚娇</t>
  </si>
  <si>
    <t>350524198202101040</t>
  </si>
  <si>
    <t>陈佳豪</t>
  </si>
  <si>
    <t>350524200412181018</t>
  </si>
  <si>
    <t>350524198203041035</t>
  </si>
  <si>
    <t>3505241012023151</t>
  </si>
  <si>
    <t>13553536990</t>
  </si>
  <si>
    <t>陈清芳</t>
  </si>
  <si>
    <t>350524198803028627</t>
  </si>
  <si>
    <t>陈荣昊</t>
  </si>
  <si>
    <t>350524200906071011</t>
  </si>
  <si>
    <t>陈昊钰</t>
  </si>
  <si>
    <t>350524201611281059</t>
  </si>
  <si>
    <t>350524197803181010</t>
  </si>
  <si>
    <t>3505241012023152</t>
  </si>
  <si>
    <t>13559036895</t>
  </si>
  <si>
    <t>陈桂玉</t>
  </si>
  <si>
    <t>350524197707121026</t>
  </si>
  <si>
    <t>林晓婷</t>
  </si>
  <si>
    <t>350524200102031022</t>
  </si>
  <si>
    <t>林祺峰</t>
  </si>
  <si>
    <t>35052420080616101X</t>
  </si>
  <si>
    <t>350524197508091012</t>
  </si>
  <si>
    <t>3505241012023153</t>
  </si>
  <si>
    <t>13959938469</t>
  </si>
  <si>
    <t>陈来花</t>
  </si>
  <si>
    <t>350524197910011068</t>
  </si>
  <si>
    <t>林铃红</t>
  </si>
  <si>
    <t>350524200712181060</t>
  </si>
  <si>
    <t>林培辉</t>
  </si>
  <si>
    <t>350524200211091032</t>
  </si>
  <si>
    <t>350524197909011095</t>
  </si>
  <si>
    <t>3505241012023154</t>
  </si>
  <si>
    <t>13599813519</t>
  </si>
  <si>
    <t>黄素琴</t>
  </si>
  <si>
    <t>350524195609111028</t>
  </si>
  <si>
    <t>傅美环</t>
  </si>
  <si>
    <t>350524198110011064</t>
  </si>
  <si>
    <t>陈培松</t>
  </si>
  <si>
    <t>350524200207211011</t>
  </si>
  <si>
    <t>陈培佳</t>
  </si>
  <si>
    <t>350524200705271033</t>
  </si>
  <si>
    <t>350524198507091074</t>
  </si>
  <si>
    <t>3505241012023155</t>
  </si>
  <si>
    <t>柯桂美</t>
  </si>
  <si>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50524198307251045</t>
    </r>
  </si>
  <si>
    <t>陈冠羽</t>
  </si>
  <si>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50524200705231015</t>
    </r>
  </si>
  <si>
    <t>陈思羽</t>
  </si>
  <si>
    <r>
      <rPr>
        <sz val="11"/>
        <color theme="1"/>
        <rFont val="宋体"/>
        <charset val="134"/>
        <scheme val="minor"/>
      </rPr>
      <t>3</t>
    </r>
    <r>
      <rPr>
        <sz val="11"/>
        <color theme="1"/>
        <rFont val="宋体"/>
        <charset val="134"/>
        <scheme val="minor"/>
      </rPr>
      <t>50524201506021087</t>
    </r>
  </si>
  <si>
    <t>350524197504021033</t>
  </si>
  <si>
    <t>3505241012023156</t>
  </si>
  <si>
    <t>刘华丽</t>
  </si>
  <si>
    <t>350524198103281023</t>
  </si>
  <si>
    <t>陈秋敏</t>
  </si>
  <si>
    <t>350524200208261029</t>
  </si>
  <si>
    <t>陈煜洲</t>
  </si>
  <si>
    <t>350524200808161013</t>
  </si>
  <si>
    <t>350524198008271011</t>
  </si>
  <si>
    <t>3505241012023157</t>
  </si>
  <si>
    <t>刘喜洋</t>
  </si>
  <si>
    <t>350524198110211066</t>
  </si>
  <si>
    <t>李秋霞</t>
  </si>
  <si>
    <t>350524201005291062</t>
  </si>
  <si>
    <t>李炳荣</t>
  </si>
  <si>
    <t>35052419500118101X</t>
  </si>
  <si>
    <t>林淑琴</t>
  </si>
  <si>
    <t>350524195008251025</t>
  </si>
  <si>
    <t>350524197607251026</t>
  </si>
  <si>
    <t>3505241012023158</t>
  </si>
  <si>
    <t>李昆霖</t>
  </si>
  <si>
    <t>350524199905101017</t>
  </si>
  <si>
    <t>350524195211261018</t>
  </si>
  <si>
    <t>3505241012023159</t>
  </si>
  <si>
    <t>陈秀菊</t>
  </si>
  <si>
    <t>350524195305221025</t>
  </si>
  <si>
    <t>刘碧峰</t>
  </si>
  <si>
    <t>350524198212091093</t>
  </si>
  <si>
    <t>350524197312051019</t>
  </si>
  <si>
    <t>3505241012023160</t>
  </si>
  <si>
    <t>林夏英</t>
  </si>
  <si>
    <t>350524197405171028</t>
  </si>
  <si>
    <t>刘柱强</t>
  </si>
  <si>
    <t>350524199610171018</t>
  </si>
  <si>
    <t>温秀惠</t>
  </si>
  <si>
    <t>350524195008151024</t>
  </si>
  <si>
    <t>350524196410161014</t>
  </si>
  <si>
    <t>3505241012023161</t>
  </si>
  <si>
    <t>柯算英</t>
  </si>
  <si>
    <t>350524196610261028</t>
  </si>
  <si>
    <t>刘源忠</t>
  </si>
  <si>
    <t>350524198601061074</t>
  </si>
  <si>
    <t>刘煌鑫</t>
  </si>
  <si>
    <t>350524200905281033</t>
  </si>
  <si>
    <t>刘佳茹</t>
  </si>
  <si>
    <t>350524201608171043</t>
  </si>
  <si>
    <t>3505241012023162</t>
  </si>
  <si>
    <t>15159575752</t>
  </si>
  <si>
    <t>3505241012023163</t>
  </si>
  <si>
    <t>3505241012023164</t>
  </si>
  <si>
    <t>3505241012023165</t>
  </si>
  <si>
    <t>350524194602121018</t>
  </si>
  <si>
    <t>3505241012023166</t>
  </si>
  <si>
    <t>13959835582</t>
  </si>
  <si>
    <t>刘守敬</t>
  </si>
  <si>
    <t>35052419870513109X</t>
  </si>
  <si>
    <t>姚丽森</t>
  </si>
  <si>
    <t>350524198902021041</t>
  </si>
  <si>
    <t>刘博楷</t>
  </si>
  <si>
    <t>350524201903271039</t>
  </si>
  <si>
    <t>刘思琪</t>
  </si>
  <si>
    <t>350524201612211028</t>
  </si>
  <si>
    <t>刘思涵</t>
  </si>
  <si>
    <t>350524201405251027</t>
  </si>
  <si>
    <t>3505241012023167</t>
  </si>
  <si>
    <t>3505241012023168</t>
  </si>
  <si>
    <t>3505241012023169</t>
  </si>
  <si>
    <t>3505241012023170</t>
  </si>
  <si>
    <t>350524197803031012</t>
  </si>
  <si>
    <t>3505241012023171</t>
  </si>
  <si>
    <t>陈素端</t>
  </si>
  <si>
    <t>350524197806157120</t>
  </si>
  <si>
    <t>姚铭钦</t>
  </si>
  <si>
    <t>350524200507091015</t>
  </si>
  <si>
    <t>350583194508100034</t>
  </si>
  <si>
    <t>3505241012023172</t>
  </si>
  <si>
    <t>马永辉</t>
  </si>
  <si>
    <t>350524197205271016</t>
  </si>
  <si>
    <t>林桂阳</t>
  </si>
  <si>
    <t>350524197306091583</t>
  </si>
  <si>
    <t>马铨慧</t>
  </si>
  <si>
    <t>350524198806290027</t>
  </si>
  <si>
    <t>350524197802261019</t>
  </si>
  <si>
    <t>3505241012023173</t>
  </si>
  <si>
    <t>350524197711075026</t>
  </si>
  <si>
    <t>胡榕树</t>
  </si>
  <si>
    <t>350524200210151013</t>
  </si>
  <si>
    <t>350524197805181014</t>
  </si>
  <si>
    <t>3505241012023174</t>
  </si>
  <si>
    <t>廖素珠</t>
  </si>
  <si>
    <t>350524197709217187</t>
  </si>
  <si>
    <t>傅雅云</t>
  </si>
  <si>
    <t>350524200112141049</t>
  </si>
  <si>
    <t>傅凯杰</t>
  </si>
  <si>
    <t>350524200811081030</t>
  </si>
  <si>
    <t>350524198302121057</t>
  </si>
  <si>
    <t>3505241012023175</t>
  </si>
  <si>
    <t>陈红华</t>
  </si>
  <si>
    <t>350524197805152547</t>
  </si>
  <si>
    <t>胡巧云</t>
  </si>
  <si>
    <t>350524200612291107</t>
  </si>
  <si>
    <t>胡清辉</t>
  </si>
  <si>
    <t>350524200905061014</t>
  </si>
  <si>
    <t>胡志明</t>
  </si>
  <si>
    <t>350524195801181034</t>
  </si>
  <si>
    <t>傅月娥</t>
  </si>
  <si>
    <t>350524195612151020</t>
  </si>
  <si>
    <t>350524197705111078</t>
  </si>
  <si>
    <t>3505241012023176</t>
  </si>
  <si>
    <t>姚锦华</t>
  </si>
  <si>
    <t>350524198411251088</t>
  </si>
  <si>
    <t>胡蔷薇</t>
  </si>
  <si>
    <t>350524200404051045</t>
  </si>
  <si>
    <t>胡杰东</t>
  </si>
  <si>
    <t>350524197404141011</t>
  </si>
  <si>
    <t>350524194911141012</t>
  </si>
  <si>
    <t>3505241012023177</t>
  </si>
  <si>
    <t>马世德</t>
  </si>
  <si>
    <t>350524197608101011</t>
  </si>
  <si>
    <t>彭咏梅</t>
  </si>
  <si>
    <t>350212198305261520</t>
  </si>
  <si>
    <t>马桢瀚</t>
  </si>
  <si>
    <t>35021320090701251X</t>
  </si>
  <si>
    <t>350524198211291018</t>
  </si>
  <si>
    <t>3505241012023178</t>
  </si>
  <si>
    <t>13799530429</t>
  </si>
  <si>
    <t>李彩兰</t>
  </si>
  <si>
    <t>350524198209011048</t>
  </si>
  <si>
    <t>陈鸿铭</t>
  </si>
  <si>
    <t>350524200511061070</t>
  </si>
  <si>
    <t>陈佳桦</t>
  </si>
  <si>
    <t>350524200702171037</t>
  </si>
  <si>
    <t>陈佳红</t>
  </si>
  <si>
    <t>350524200809031026</t>
  </si>
  <si>
    <t>350524198205131018</t>
  </si>
  <si>
    <t>3505241012023179</t>
  </si>
  <si>
    <t>李巧连</t>
  </si>
  <si>
    <t>350524198310101064</t>
  </si>
  <si>
    <t>李灿杰</t>
  </si>
  <si>
    <t>350524201102251011</t>
  </si>
  <si>
    <t>刘宇涵</t>
  </si>
  <si>
    <t>350524201311271027</t>
  </si>
  <si>
    <t>刘瑞春</t>
  </si>
  <si>
    <t>350524195301011020</t>
  </si>
  <si>
    <t>李坤良</t>
  </si>
  <si>
    <t>350524195008081011</t>
  </si>
  <si>
    <t>35052419850118101X</t>
  </si>
  <si>
    <t>3505241012023180</t>
  </si>
  <si>
    <t>田淑兰</t>
  </si>
  <si>
    <t>350425198910300527</t>
  </si>
  <si>
    <t>陈宇鹏</t>
  </si>
  <si>
    <t>350524200912261110</t>
  </si>
  <si>
    <t>陈佳怡</t>
  </si>
  <si>
    <t>350524201408251049</t>
  </si>
  <si>
    <t>350524195306181061</t>
  </si>
  <si>
    <t>3505241012023181</t>
  </si>
  <si>
    <t>350524197503271030</t>
  </si>
  <si>
    <t>3505241012023182</t>
  </si>
  <si>
    <t>陈新棉</t>
  </si>
  <si>
    <t>350524197401197749</t>
  </si>
  <si>
    <t>刘灿镒</t>
  </si>
  <si>
    <t>350524200204161012</t>
  </si>
  <si>
    <t>刘灿铖</t>
  </si>
  <si>
    <t>350524200204161039</t>
  </si>
  <si>
    <t>350524195208281026</t>
  </si>
  <si>
    <t>3505241012023183</t>
  </si>
  <si>
    <t>林坤炼</t>
  </si>
  <si>
    <t>350524198411031050</t>
  </si>
  <si>
    <t>周真真</t>
  </si>
  <si>
    <t>350128198911053268</t>
  </si>
  <si>
    <t>林玮豪</t>
  </si>
  <si>
    <t>350524201212221016</t>
  </si>
  <si>
    <t>林诗雅</t>
  </si>
  <si>
    <t>350524201502031026</t>
  </si>
  <si>
    <t>350524197710141036</t>
  </si>
  <si>
    <t>3505241012023184</t>
  </si>
  <si>
    <t>傅保连</t>
  </si>
  <si>
    <t>350524197609101021</t>
  </si>
  <si>
    <t>苏东廷</t>
  </si>
  <si>
    <t>350524201206291034</t>
  </si>
  <si>
    <t>苏雅玲</t>
  </si>
  <si>
    <t>350524200304201026</t>
  </si>
  <si>
    <t>苏文良</t>
  </si>
  <si>
    <t>350524195303101038</t>
  </si>
  <si>
    <t>吴桂兰</t>
  </si>
  <si>
    <t>350524195312221023</t>
  </si>
  <si>
    <t>350524198211161037</t>
  </si>
  <si>
    <t>3505241012023185</t>
  </si>
  <si>
    <t>李艺芳</t>
  </si>
  <si>
    <t>350524198405241043</t>
  </si>
  <si>
    <t>苏圣达</t>
  </si>
  <si>
    <t>350524201602231017</t>
  </si>
  <si>
    <t>苏雪玲</t>
  </si>
  <si>
    <t>350524200511011022</t>
  </si>
  <si>
    <t>350524198811191037</t>
  </si>
  <si>
    <t>3505241012023186</t>
  </si>
  <si>
    <t>李碧珠</t>
  </si>
  <si>
    <t>350524196103031025</t>
  </si>
  <si>
    <t>350524197711011014</t>
  </si>
  <si>
    <t>3505241012023187</t>
  </si>
  <si>
    <t>陈丽春</t>
  </si>
  <si>
    <t>350524198007185023</t>
  </si>
  <si>
    <t>胡小凯</t>
  </si>
  <si>
    <t>350524200306261014</t>
  </si>
  <si>
    <t>350524197601311016</t>
  </si>
  <si>
    <t>3505241012023188</t>
  </si>
  <si>
    <t>胡凤玉</t>
  </si>
  <si>
    <t>350524197901021045</t>
  </si>
  <si>
    <t>胡贵艳</t>
  </si>
  <si>
    <t>350524200105131029</t>
  </si>
  <si>
    <t>胡怡萍</t>
  </si>
  <si>
    <t>35052420051018102X</t>
  </si>
  <si>
    <t>胡佳诚</t>
  </si>
  <si>
    <t>350524201003051073</t>
  </si>
  <si>
    <t>胡佳铭</t>
  </si>
  <si>
    <t>350524200608151056</t>
  </si>
  <si>
    <t>350524197507251010</t>
  </si>
  <si>
    <t>3505241012023189</t>
  </si>
  <si>
    <t>杉林头15号</t>
  </si>
  <si>
    <t>林清香</t>
  </si>
  <si>
    <t>350524197302111022</t>
  </si>
  <si>
    <t>胡森涛</t>
  </si>
  <si>
    <t>350524199804201019</t>
  </si>
  <si>
    <t>胡原有</t>
  </si>
  <si>
    <t>350524194512021013</t>
  </si>
  <si>
    <t>傅秀珍</t>
  </si>
  <si>
    <t>350524195105031040</t>
  </si>
  <si>
    <t>350524196509211050</t>
  </si>
  <si>
    <t>3505241012023190</t>
  </si>
  <si>
    <t>李碧玉</t>
  </si>
  <si>
    <t>350524196810061047</t>
  </si>
  <si>
    <t>胡燕萍</t>
  </si>
  <si>
    <t>350524199004011022</t>
  </si>
  <si>
    <t>胡锦萍</t>
  </si>
  <si>
    <t>35052419910807102X</t>
  </si>
  <si>
    <t>胡银萍</t>
  </si>
  <si>
    <t>350524199405081021</t>
  </si>
  <si>
    <t>胡毅鹏</t>
  </si>
  <si>
    <t>35052419970424103X</t>
  </si>
  <si>
    <t>350524198801011039</t>
  </si>
  <si>
    <t>3505241012023191</t>
  </si>
  <si>
    <t>李巧云</t>
  </si>
  <si>
    <t>350524198609211102</t>
  </si>
  <si>
    <t>刘怡湘</t>
  </si>
  <si>
    <t>350524201111091021</t>
  </si>
  <si>
    <t>刘嵩杰</t>
  </si>
  <si>
    <t>350524201602181056</t>
  </si>
  <si>
    <t>叶淑丽</t>
  </si>
  <si>
    <t>350524196305231025</t>
  </si>
  <si>
    <t>350524195811271025</t>
  </si>
  <si>
    <t>3505241012023192</t>
  </si>
  <si>
    <t>刘亚红</t>
  </si>
  <si>
    <t>350524198209157805</t>
  </si>
  <si>
    <t>蔡佳怡</t>
  </si>
  <si>
    <t>350524200612301029</t>
  </si>
  <si>
    <t>乐烨楷</t>
  </si>
  <si>
    <t>35052420120315101X</t>
  </si>
  <si>
    <t>35052419541104101X</t>
  </si>
  <si>
    <t>3505241012023193</t>
  </si>
  <si>
    <t>蔡沅昊</t>
  </si>
  <si>
    <t>350524200607150510</t>
  </si>
  <si>
    <t>蔡元旭</t>
  </si>
  <si>
    <t>350524201612231010</t>
  </si>
  <si>
    <t>陈海良</t>
  </si>
  <si>
    <t>350524195411211031</t>
  </si>
  <si>
    <t>陈顶峰</t>
  </si>
  <si>
    <t>350524197808061034</t>
  </si>
  <si>
    <t>傅雅真</t>
  </si>
  <si>
    <t>350524198501011029</t>
  </si>
  <si>
    <t>陈静怡</t>
  </si>
  <si>
    <t>350524200906301024</t>
  </si>
  <si>
    <t>陈祉祺</t>
  </si>
  <si>
    <t>350524201607161011</t>
  </si>
  <si>
    <t>跟陈海良重复</t>
  </si>
  <si>
    <t>傅婉香</t>
  </si>
  <si>
    <t>350524195401011044</t>
  </si>
  <si>
    <t>陈前进改陈顶峰</t>
  </si>
  <si>
    <t>多份材料先比对丰富信息</t>
  </si>
  <si>
    <t>身份证比对姓名</t>
  </si>
  <si>
    <t>比对身份证（对比公安身份证是否正确，是否重复</t>
  </si>
  <si>
    <t>比对住宅地址</t>
  </si>
  <si>
    <t>比对重复</t>
  </si>
  <si>
    <t>核对翻建信息内容</t>
  </si>
  <si>
    <t>核对一户一宅情况</t>
  </si>
  <si>
    <t>最终归档要纸质跟电子一户一户核对</t>
  </si>
  <si>
    <t>批准书反过来比对姓名</t>
  </si>
  <si>
    <t>每一份需要核对党政办过会名单</t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</si>
</sst>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_ "/>
    <numFmt numFmtId="178" formatCode="0.00_ "/>
    <numFmt numFmtId="179" formatCode="yyyy&quot;年&quot;m&quot;月&quot;d&quot;日&quot;;@"/>
    <numFmt numFmtId="180" formatCode="General&quot;厝&quot;"/>
  </numFmts>
  <fonts count="46">
    <font>
      <sz val="11"/>
      <color theme="1"/>
      <name val="宋体"/>
      <charset val="134"/>
      <scheme val="minor"/>
    </font>
    <font>
      <sz val="12"/>
      <name val="仿宋_GB2312"/>
      <charset val="134"/>
    </font>
    <font>
      <sz val="12"/>
      <name val="宋体"/>
      <charset val="134"/>
    </font>
    <font>
      <sz val="14"/>
      <name val="仿宋_GB2312"/>
      <charset val="134"/>
    </font>
    <font>
      <sz val="12"/>
      <color rgb="FFFF0000"/>
      <name val="宋体"/>
      <charset val="134"/>
    </font>
    <font>
      <sz val="22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rgb="FF7030A0"/>
      <name val="宋体"/>
      <charset val="134"/>
    </font>
    <font>
      <sz val="12"/>
      <color rgb="FFFF0000"/>
      <name val="宋体"/>
      <charset val="134"/>
      <scheme val="minor"/>
    </font>
    <font>
      <sz val="12"/>
      <name val="宋体"/>
      <charset val="0"/>
    </font>
    <font>
      <sz val="12"/>
      <color indexed="8"/>
      <name val="宋体"/>
      <charset val="134"/>
    </font>
    <font>
      <sz val="12"/>
      <color rgb="FFFF0000"/>
      <name val="仿宋_GB2312"/>
      <charset val="134"/>
    </font>
    <font>
      <sz val="16"/>
      <name val="宋体"/>
      <charset val="134"/>
    </font>
    <font>
      <sz val="28"/>
      <name val="黑体"/>
      <charset val="134"/>
    </font>
    <font>
      <sz val="28"/>
      <color theme="1"/>
      <name val="黑体"/>
      <charset val="134"/>
    </font>
    <font>
      <sz val="16"/>
      <name val="华文仿宋"/>
      <charset val="134"/>
    </font>
    <font>
      <sz val="12"/>
      <name val="华文仿宋"/>
      <charset val="134"/>
    </font>
    <font>
      <sz val="12"/>
      <color theme="1"/>
      <name val="华文仿宋"/>
      <charset val="134"/>
    </font>
    <font>
      <sz val="12"/>
      <name val="宋体"/>
      <charset val="134"/>
      <scheme val="minor"/>
    </font>
    <font>
      <sz val="9"/>
      <color theme="1"/>
      <name val="宋体"/>
      <charset val="134"/>
      <scheme val="minor"/>
    </font>
    <font>
      <sz val="16"/>
      <color rgb="FF000000"/>
      <name val="宋体"/>
      <charset val="134"/>
    </font>
    <font>
      <sz val="11"/>
      <color theme="1"/>
      <name val="宋体"/>
      <charset val="134"/>
    </font>
    <font>
      <sz val="11"/>
      <color theme="1"/>
      <name val="Arial Unicode MS"/>
      <charset val="134"/>
    </font>
    <font>
      <sz val="11"/>
      <color indexed="8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8" borderId="5" applyNumberFormat="0" applyAlignment="0" applyProtection="0">
      <alignment vertical="center"/>
    </xf>
    <xf numFmtId="0" fontId="36" fillId="9" borderId="6" applyNumberFormat="0" applyAlignment="0" applyProtection="0">
      <alignment vertical="center"/>
    </xf>
    <xf numFmtId="0" fontId="37" fillId="9" borderId="5" applyNumberFormat="0" applyAlignment="0" applyProtection="0">
      <alignment vertical="center"/>
    </xf>
    <xf numFmtId="0" fontId="38" fillId="10" borderId="7" applyNumberFormat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15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58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179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18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3" borderId="0" xfId="0" applyFill="1" applyAlignment="1">
      <alignment vertical="center" wrapText="1"/>
    </xf>
    <xf numFmtId="0" fontId="0" fillId="3" borderId="0" xfId="0" applyFill="1">
      <alignment vertical="center"/>
    </xf>
    <xf numFmtId="0" fontId="7" fillId="0" borderId="0" xfId="0" applyFont="1">
      <alignment vertical="center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 wrapText="1"/>
    </xf>
    <xf numFmtId="0" fontId="17" fillId="0" borderId="0" xfId="0" applyNumberFormat="1" applyFont="1" applyFill="1" applyAlignment="1">
      <alignment horizontal="left"/>
    </xf>
    <xf numFmtId="0" fontId="17" fillId="3" borderId="0" xfId="0" applyNumberFormat="1" applyFont="1" applyFill="1" applyAlignment="1">
      <alignment horizontal="left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/>
    </xf>
    <xf numFmtId="0" fontId="17" fillId="3" borderId="0" xfId="0" applyNumberFormat="1" applyFont="1" applyFill="1" applyAlignment="1">
      <alignment horizontal="left"/>
    </xf>
    <xf numFmtId="0" fontId="18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25" fillId="0" borderId="1" xfId="0" applyNumberFormat="1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176" fontId="23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2" fillId="0" borderId="1" xfId="49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176" fontId="23" fillId="0" borderId="1" xfId="0" applyNumberFormat="1" applyFont="1" applyBorder="1" applyAlignment="1">
      <alignment horizontal="center" vertical="center"/>
    </xf>
    <xf numFmtId="14" fontId="0" fillId="0" borderId="1" xfId="0" applyNumberFormat="1" applyBorder="1">
      <alignment vertical="center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left" vertical="center" wrapText="1"/>
    </xf>
    <xf numFmtId="0" fontId="9" fillId="0" borderId="1" xfId="0" applyFont="1" applyFill="1" applyBorder="1" applyAlignment="1" quotePrefix="1">
      <alignment horizontal="left" vertical="center" wrapText="1"/>
    </xf>
    <xf numFmtId="0" fontId="7" fillId="0" borderId="1" xfId="0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2" fillId="0" borderId="1" xfId="0" applyNumberFormat="1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 wrapText="1"/>
    </xf>
    <xf numFmtId="0" fontId="8" fillId="0" borderId="1" xfId="0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3">
    <dxf>
      <font>
        <color rgb="FF9C0006"/>
      </font>
      <fill>
        <patternFill patternType="solid">
          <bgColor rgb="FFFFC7CE"/>
        </patternFill>
      </fill>
    </dxf>
    <dxf>
      <font>
        <name val="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243"/>
  <sheetViews>
    <sheetView tabSelected="1" workbookViewId="0">
      <pane xSplit="7" ySplit="6" topLeftCell="H74" activePane="bottomRight" state="frozen"/>
      <selection/>
      <selection pane="topRight"/>
      <selection pane="bottomLeft"/>
      <selection pane="bottomRight" activeCell="D63" sqref="D63"/>
    </sheetView>
  </sheetViews>
  <sheetFormatPr defaultColWidth="9" defaultRowHeight="14.25"/>
  <cols>
    <col min="1" max="1" width="3.625" customWidth="1"/>
    <col min="2" max="2" width="7.125" customWidth="1"/>
    <col min="3" max="3" width="3.625" customWidth="1"/>
    <col min="4" max="4" width="5.625" style="83" customWidth="1"/>
    <col min="5" max="6" width="8.625" customWidth="1"/>
    <col min="7" max="7" width="4.25" customWidth="1"/>
    <col min="9" max="9" width="6.625" customWidth="1"/>
    <col min="10" max="11" width="9" customWidth="1"/>
    <col min="12" max="12" width="5.125" customWidth="1"/>
    <col min="13" max="13" width="4.625" customWidth="1"/>
    <col min="14" max="14" width="7" style="84" customWidth="1"/>
    <col min="15" max="18" width="4.625" customWidth="1"/>
    <col min="19" max="19" width="8.625" customWidth="1"/>
    <col min="20" max="20" width="6.375" customWidth="1"/>
    <col min="21" max="21" width="5.375" style="84" customWidth="1"/>
    <col min="22" max="22" width="8.625" style="84" customWidth="1"/>
    <col min="23" max="23" width="5.375" customWidth="1"/>
    <col min="24" max="24" width="10.125" style="84" customWidth="1"/>
    <col min="25" max="25" width="12.625"/>
    <col min="26" max="26" width="10.375" hidden="1" customWidth="1"/>
    <col min="27" max="27" width="9" hidden="1" customWidth="1"/>
    <col min="29" max="29" width="14.5"/>
    <col min="31" max="31" width="9" style="85"/>
  </cols>
  <sheetData>
    <row r="1" s="75" customFormat="1" ht="40" customHeight="1" spans="1:16377">
      <c r="A1" s="86" t="s">
        <v>0</v>
      </c>
      <c r="B1" s="87"/>
      <c r="C1" s="87"/>
      <c r="D1" s="88"/>
      <c r="E1" s="87"/>
      <c r="F1" s="87"/>
      <c r="G1" s="87"/>
      <c r="H1" s="87"/>
      <c r="I1" s="86"/>
      <c r="J1" s="86"/>
      <c r="K1" s="86"/>
      <c r="L1" s="86"/>
      <c r="M1" s="86"/>
      <c r="N1" s="105"/>
      <c r="O1" s="86"/>
      <c r="P1" s="86"/>
      <c r="Q1" s="109"/>
      <c r="R1" s="109"/>
      <c r="S1" s="109"/>
      <c r="T1" s="109"/>
      <c r="U1" s="110"/>
      <c r="V1" s="110"/>
      <c r="W1" s="86"/>
      <c r="X1" s="105"/>
      <c r="Y1" s="86"/>
      <c r="Z1" s="114"/>
      <c r="AA1" s="114"/>
      <c r="AB1" s="114"/>
      <c r="AC1" s="114"/>
      <c r="AD1" s="114"/>
      <c r="AE1" s="115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14"/>
      <c r="ER1" s="114"/>
      <c r="ES1" s="114"/>
      <c r="ET1" s="114"/>
      <c r="EU1" s="114"/>
      <c r="EV1" s="114"/>
      <c r="EW1" s="114"/>
      <c r="EX1" s="114"/>
      <c r="EY1" s="114"/>
      <c r="EZ1" s="114"/>
      <c r="FA1" s="114"/>
      <c r="FB1" s="114"/>
      <c r="FC1" s="114"/>
      <c r="FD1" s="114"/>
      <c r="FE1" s="114"/>
      <c r="FF1" s="114"/>
      <c r="FG1" s="114"/>
      <c r="FH1" s="114"/>
      <c r="FI1" s="114"/>
      <c r="FJ1" s="114"/>
      <c r="FK1" s="114"/>
      <c r="FL1" s="114"/>
      <c r="FM1" s="114"/>
      <c r="FN1" s="114"/>
      <c r="FO1" s="114"/>
      <c r="FP1" s="114"/>
      <c r="FQ1" s="114"/>
      <c r="FR1" s="114"/>
      <c r="FS1" s="114"/>
      <c r="FT1" s="114"/>
      <c r="FU1" s="114"/>
      <c r="FV1" s="114"/>
      <c r="FW1" s="114"/>
      <c r="FX1" s="114"/>
      <c r="FY1" s="114"/>
      <c r="FZ1" s="114"/>
      <c r="GA1" s="114"/>
      <c r="GB1" s="114"/>
      <c r="GC1" s="114"/>
      <c r="GD1" s="114"/>
      <c r="GE1" s="114"/>
      <c r="GF1" s="114"/>
      <c r="GG1" s="114"/>
      <c r="GH1" s="114"/>
      <c r="GI1" s="114"/>
      <c r="GJ1" s="114"/>
      <c r="GK1" s="114"/>
      <c r="GL1" s="114"/>
      <c r="GM1" s="114"/>
      <c r="GN1" s="114"/>
      <c r="GO1" s="114"/>
      <c r="GP1" s="114"/>
      <c r="GQ1" s="114"/>
      <c r="GR1" s="114"/>
      <c r="GS1" s="114"/>
      <c r="GT1" s="114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  <c r="KY1" s="114"/>
      <c r="KZ1" s="114"/>
      <c r="LA1" s="114"/>
      <c r="LB1" s="114"/>
      <c r="LC1" s="114"/>
      <c r="LD1" s="114"/>
      <c r="LE1" s="114"/>
      <c r="LF1" s="114"/>
      <c r="LG1" s="114"/>
      <c r="LH1" s="114"/>
      <c r="LI1" s="114"/>
      <c r="LJ1" s="114"/>
      <c r="LK1" s="114"/>
      <c r="LL1" s="114"/>
      <c r="LM1" s="114"/>
      <c r="LN1" s="114"/>
      <c r="LO1" s="114"/>
      <c r="LP1" s="114"/>
      <c r="LQ1" s="114"/>
      <c r="LR1" s="114"/>
      <c r="LS1" s="114"/>
      <c r="LT1" s="114"/>
      <c r="LU1" s="114"/>
      <c r="LV1" s="114"/>
      <c r="LW1" s="114"/>
      <c r="LX1" s="114"/>
      <c r="LY1" s="114"/>
      <c r="LZ1" s="114"/>
      <c r="MA1" s="114"/>
      <c r="MB1" s="114"/>
      <c r="MC1" s="114"/>
      <c r="MD1" s="114"/>
      <c r="ME1" s="114"/>
      <c r="MF1" s="114"/>
      <c r="MG1" s="114"/>
      <c r="MH1" s="114"/>
      <c r="MI1" s="114"/>
      <c r="MJ1" s="114"/>
      <c r="MK1" s="114"/>
      <c r="ML1" s="114"/>
      <c r="MM1" s="114"/>
      <c r="MN1" s="114"/>
      <c r="MO1" s="114"/>
      <c r="MP1" s="114"/>
      <c r="MQ1" s="114"/>
      <c r="MR1" s="114"/>
      <c r="MS1" s="114"/>
      <c r="MT1" s="114"/>
      <c r="MU1" s="114"/>
      <c r="MV1" s="114"/>
      <c r="MW1" s="114"/>
      <c r="MX1" s="114"/>
      <c r="MY1" s="114"/>
      <c r="MZ1" s="114"/>
      <c r="NA1" s="114"/>
      <c r="NB1" s="114"/>
      <c r="NC1" s="114"/>
      <c r="ND1" s="114"/>
      <c r="NE1" s="114"/>
      <c r="NF1" s="114"/>
      <c r="NG1" s="114"/>
      <c r="NH1" s="114"/>
      <c r="NI1" s="114"/>
      <c r="NJ1" s="114"/>
      <c r="NK1" s="114"/>
      <c r="NL1" s="114"/>
      <c r="NM1" s="114"/>
      <c r="NN1" s="114"/>
      <c r="NO1" s="114"/>
      <c r="NP1" s="114"/>
      <c r="NQ1" s="114"/>
      <c r="NR1" s="114"/>
      <c r="NS1" s="114"/>
      <c r="NT1" s="114"/>
      <c r="NU1" s="114"/>
      <c r="NV1" s="114"/>
      <c r="NW1" s="114"/>
      <c r="NX1" s="114"/>
      <c r="NY1" s="114"/>
      <c r="NZ1" s="114"/>
      <c r="OA1" s="114"/>
      <c r="OB1" s="114"/>
      <c r="OC1" s="114"/>
      <c r="OD1" s="114"/>
      <c r="OE1" s="114"/>
      <c r="OF1" s="114"/>
      <c r="OG1" s="114"/>
      <c r="OH1" s="114"/>
      <c r="OI1" s="114"/>
      <c r="OJ1" s="114"/>
      <c r="OK1" s="114"/>
      <c r="OL1" s="114"/>
      <c r="OM1" s="114"/>
      <c r="ON1" s="114"/>
      <c r="OO1" s="114"/>
      <c r="OP1" s="114"/>
      <c r="OQ1" s="114"/>
      <c r="OR1" s="114"/>
      <c r="OS1" s="114"/>
      <c r="OT1" s="114"/>
      <c r="OU1" s="114"/>
      <c r="OV1" s="114"/>
      <c r="OW1" s="114"/>
      <c r="OX1" s="114"/>
      <c r="OY1" s="114"/>
      <c r="OZ1" s="114"/>
      <c r="PA1" s="114"/>
      <c r="PB1" s="114"/>
      <c r="PC1" s="114"/>
      <c r="PD1" s="114"/>
      <c r="PE1" s="114"/>
      <c r="PF1" s="114"/>
      <c r="PG1" s="114"/>
      <c r="PH1" s="114"/>
      <c r="PI1" s="114"/>
      <c r="PJ1" s="114"/>
      <c r="PK1" s="114"/>
      <c r="PL1" s="114"/>
      <c r="PM1" s="114"/>
      <c r="PN1" s="114"/>
      <c r="PO1" s="114"/>
      <c r="PP1" s="114"/>
      <c r="PQ1" s="114"/>
      <c r="PR1" s="114"/>
      <c r="PS1" s="114"/>
      <c r="PT1" s="114"/>
      <c r="PU1" s="114"/>
      <c r="PV1" s="114"/>
      <c r="PW1" s="114"/>
      <c r="PX1" s="114"/>
      <c r="PY1" s="114"/>
      <c r="PZ1" s="114"/>
      <c r="QA1" s="114"/>
      <c r="QB1" s="114"/>
      <c r="QC1" s="114"/>
      <c r="QD1" s="114"/>
      <c r="QE1" s="114"/>
      <c r="QF1" s="114"/>
      <c r="QG1" s="114"/>
      <c r="QH1" s="114"/>
      <c r="QI1" s="114"/>
      <c r="QJ1" s="114"/>
      <c r="QK1" s="114"/>
      <c r="QL1" s="114"/>
      <c r="QM1" s="114"/>
      <c r="QN1" s="114"/>
      <c r="QO1" s="114"/>
      <c r="QP1" s="114"/>
      <c r="QQ1" s="114"/>
      <c r="QR1" s="114"/>
      <c r="QS1" s="114"/>
      <c r="QT1" s="114"/>
      <c r="QU1" s="114"/>
      <c r="QV1" s="114"/>
      <c r="QW1" s="114"/>
      <c r="QX1" s="114"/>
      <c r="QY1" s="114"/>
      <c r="QZ1" s="114"/>
      <c r="RA1" s="114"/>
      <c r="RB1" s="114"/>
      <c r="RC1" s="114"/>
      <c r="RD1" s="114"/>
      <c r="RE1" s="114"/>
      <c r="RF1" s="114"/>
      <c r="RG1" s="114"/>
      <c r="RH1" s="114"/>
      <c r="RI1" s="114"/>
      <c r="RJ1" s="114"/>
      <c r="RK1" s="114"/>
      <c r="RL1" s="114"/>
      <c r="RM1" s="114"/>
      <c r="RN1" s="114"/>
      <c r="RO1" s="114"/>
      <c r="RP1" s="114"/>
      <c r="RQ1" s="114"/>
      <c r="RR1" s="114"/>
      <c r="RS1" s="114"/>
      <c r="RT1" s="114"/>
      <c r="RU1" s="114"/>
      <c r="RV1" s="114"/>
      <c r="RW1" s="114"/>
      <c r="RX1" s="114"/>
      <c r="RY1" s="114"/>
      <c r="RZ1" s="114"/>
      <c r="SA1" s="114"/>
      <c r="SB1" s="114"/>
      <c r="SC1" s="114"/>
      <c r="SD1" s="114"/>
      <c r="SE1" s="114"/>
      <c r="SF1" s="114"/>
      <c r="SG1" s="114"/>
      <c r="SH1" s="114"/>
      <c r="SI1" s="114"/>
      <c r="SJ1" s="114"/>
      <c r="SK1" s="114"/>
      <c r="SL1" s="114"/>
      <c r="SM1" s="114"/>
      <c r="SN1" s="114"/>
      <c r="SO1" s="114"/>
      <c r="SP1" s="114"/>
      <c r="SQ1" s="114"/>
      <c r="SR1" s="114"/>
      <c r="SS1" s="114"/>
      <c r="ST1" s="114"/>
      <c r="SU1" s="114"/>
      <c r="SV1" s="114"/>
      <c r="SW1" s="114"/>
      <c r="SX1" s="114"/>
      <c r="SY1" s="114"/>
      <c r="SZ1" s="114"/>
      <c r="TA1" s="114"/>
      <c r="TB1" s="114"/>
      <c r="TC1" s="114"/>
      <c r="TD1" s="114"/>
      <c r="TE1" s="114"/>
      <c r="TF1" s="114"/>
      <c r="TG1" s="114"/>
      <c r="TH1" s="114"/>
      <c r="TI1" s="114"/>
      <c r="TJ1" s="114"/>
      <c r="TK1" s="114"/>
      <c r="TL1" s="114"/>
      <c r="TM1" s="114"/>
      <c r="TN1" s="114"/>
      <c r="TO1" s="114"/>
      <c r="TP1" s="114"/>
      <c r="TQ1" s="114"/>
      <c r="TR1" s="114"/>
      <c r="TS1" s="114"/>
      <c r="TT1" s="114"/>
      <c r="TU1" s="114"/>
      <c r="TV1" s="114"/>
      <c r="TW1" s="114"/>
      <c r="TX1" s="114"/>
      <c r="TY1" s="114"/>
      <c r="TZ1" s="114"/>
      <c r="UA1" s="114"/>
      <c r="UB1" s="114"/>
      <c r="UC1" s="114"/>
      <c r="UD1" s="114"/>
      <c r="UE1" s="114"/>
      <c r="UF1" s="114"/>
      <c r="UG1" s="114"/>
      <c r="UH1" s="114"/>
      <c r="UI1" s="114"/>
      <c r="UJ1" s="114"/>
      <c r="UK1" s="114"/>
      <c r="UL1" s="114"/>
      <c r="UM1" s="114"/>
      <c r="UN1" s="114"/>
      <c r="UO1" s="114"/>
      <c r="UP1" s="114"/>
      <c r="UQ1" s="114"/>
      <c r="UR1" s="114"/>
      <c r="US1" s="114"/>
      <c r="UT1" s="114"/>
      <c r="UU1" s="114"/>
      <c r="UV1" s="114"/>
      <c r="UW1" s="114"/>
      <c r="UX1" s="114"/>
      <c r="UY1" s="114"/>
      <c r="UZ1" s="114"/>
      <c r="VA1" s="114"/>
      <c r="VB1" s="114"/>
      <c r="VC1" s="114"/>
      <c r="VD1" s="114"/>
      <c r="VE1" s="114"/>
      <c r="VF1" s="114"/>
      <c r="VG1" s="114"/>
      <c r="VH1" s="114"/>
      <c r="VI1" s="114"/>
      <c r="VJ1" s="114"/>
      <c r="VK1" s="114"/>
      <c r="VL1" s="114"/>
      <c r="VM1" s="114"/>
      <c r="VN1" s="114"/>
      <c r="VO1" s="114"/>
      <c r="VP1" s="114"/>
      <c r="VQ1" s="114"/>
      <c r="VR1" s="114"/>
      <c r="VS1" s="114"/>
      <c r="VT1" s="114"/>
      <c r="VU1" s="114"/>
      <c r="VV1" s="114"/>
      <c r="VW1" s="114"/>
      <c r="VX1" s="114"/>
      <c r="VY1" s="114"/>
      <c r="VZ1" s="114"/>
      <c r="WA1" s="114"/>
      <c r="WB1" s="114"/>
      <c r="WC1" s="114"/>
      <c r="WD1" s="114"/>
      <c r="WE1" s="114"/>
      <c r="WF1" s="114"/>
      <c r="WG1" s="114"/>
      <c r="WH1" s="114"/>
      <c r="WI1" s="114"/>
      <c r="WJ1" s="114"/>
      <c r="WK1" s="114"/>
      <c r="WL1" s="114"/>
      <c r="WM1" s="114"/>
      <c r="WN1" s="114"/>
      <c r="WO1" s="114"/>
      <c r="WP1" s="114"/>
      <c r="WQ1" s="114"/>
      <c r="WR1" s="114"/>
      <c r="WS1" s="114"/>
      <c r="WT1" s="114"/>
      <c r="WU1" s="114"/>
      <c r="WV1" s="114"/>
      <c r="WW1" s="114"/>
      <c r="WX1" s="114"/>
      <c r="WY1" s="114"/>
      <c r="WZ1" s="114"/>
      <c r="XA1" s="114"/>
      <c r="XB1" s="114"/>
      <c r="XC1" s="114"/>
      <c r="XD1" s="114"/>
      <c r="XE1" s="114"/>
      <c r="XF1" s="114"/>
      <c r="XG1" s="114"/>
      <c r="XH1" s="114"/>
      <c r="XI1" s="114"/>
      <c r="XJ1" s="114"/>
      <c r="XK1" s="114"/>
      <c r="XL1" s="114"/>
      <c r="XM1" s="114"/>
      <c r="XN1" s="114"/>
      <c r="XO1" s="114"/>
      <c r="XP1" s="114"/>
      <c r="XQ1" s="114"/>
      <c r="XR1" s="114"/>
      <c r="XS1" s="114"/>
      <c r="XT1" s="114"/>
      <c r="XU1" s="114"/>
      <c r="XV1" s="114"/>
      <c r="XW1" s="114"/>
      <c r="XX1" s="114"/>
      <c r="XY1" s="114"/>
      <c r="XZ1" s="114"/>
      <c r="YA1" s="114"/>
      <c r="YB1" s="114"/>
      <c r="YC1" s="114"/>
      <c r="YD1" s="114"/>
      <c r="YE1" s="114"/>
      <c r="YF1" s="114"/>
      <c r="YG1" s="114"/>
      <c r="YH1" s="114"/>
      <c r="YI1" s="114"/>
      <c r="YJ1" s="114"/>
      <c r="YK1" s="114"/>
      <c r="YL1" s="114"/>
      <c r="YM1" s="114"/>
      <c r="YN1" s="114"/>
      <c r="YO1" s="114"/>
      <c r="YP1" s="114"/>
      <c r="YQ1" s="114"/>
      <c r="YR1" s="114"/>
      <c r="YS1" s="114"/>
      <c r="YT1" s="114"/>
      <c r="YU1" s="114"/>
      <c r="YV1" s="114"/>
      <c r="YW1" s="114"/>
      <c r="YX1" s="114"/>
      <c r="YY1" s="114"/>
      <c r="YZ1" s="114"/>
      <c r="ZA1" s="114"/>
      <c r="ZB1" s="114"/>
      <c r="ZC1" s="114"/>
      <c r="ZD1" s="114"/>
      <c r="ZE1" s="114"/>
      <c r="ZF1" s="114"/>
      <c r="ZG1" s="114"/>
      <c r="ZH1" s="114"/>
      <c r="ZI1" s="114"/>
      <c r="ZJ1" s="114"/>
      <c r="ZK1" s="114"/>
      <c r="ZL1" s="114"/>
      <c r="ZM1" s="114"/>
      <c r="ZN1" s="114"/>
      <c r="ZO1" s="114"/>
      <c r="ZP1" s="114"/>
      <c r="ZQ1" s="114"/>
      <c r="ZR1" s="114"/>
      <c r="ZS1" s="114"/>
      <c r="ZT1" s="114"/>
      <c r="ZU1" s="114"/>
      <c r="ZV1" s="114"/>
      <c r="ZW1" s="114"/>
      <c r="ZX1" s="114"/>
      <c r="ZY1" s="114"/>
      <c r="ZZ1" s="114"/>
      <c r="AAA1" s="114"/>
      <c r="AAB1" s="114"/>
      <c r="AAC1" s="114"/>
      <c r="AAD1" s="114"/>
      <c r="AAE1" s="114"/>
      <c r="AAF1" s="114"/>
      <c r="AAG1" s="114"/>
      <c r="AAH1" s="114"/>
      <c r="AAI1" s="114"/>
      <c r="AAJ1" s="114"/>
      <c r="AAK1" s="114"/>
      <c r="AAL1" s="114"/>
      <c r="AAM1" s="114"/>
      <c r="AAN1" s="114"/>
      <c r="AAO1" s="114"/>
      <c r="AAP1" s="114"/>
      <c r="AAQ1" s="114"/>
      <c r="AAR1" s="114"/>
      <c r="AAS1" s="114"/>
      <c r="AAT1" s="114"/>
      <c r="AAU1" s="114"/>
      <c r="AAV1" s="114"/>
      <c r="AAW1" s="114"/>
      <c r="AAX1" s="114"/>
      <c r="AAY1" s="114"/>
      <c r="AAZ1" s="114"/>
      <c r="ABA1" s="114"/>
      <c r="ABB1" s="114"/>
      <c r="ABC1" s="114"/>
      <c r="ABD1" s="114"/>
      <c r="ABE1" s="114"/>
      <c r="ABF1" s="114"/>
      <c r="ABG1" s="114"/>
      <c r="ABH1" s="114"/>
      <c r="ABI1" s="114"/>
      <c r="ABJ1" s="114"/>
      <c r="ABK1" s="114"/>
      <c r="ABL1" s="114"/>
      <c r="ABM1" s="114"/>
      <c r="ABN1" s="114"/>
      <c r="ABO1" s="114"/>
      <c r="ABP1" s="114"/>
      <c r="ABQ1" s="114"/>
      <c r="ABR1" s="114"/>
      <c r="ABS1" s="114"/>
      <c r="ABT1" s="114"/>
      <c r="ABU1" s="114"/>
      <c r="ABV1" s="114"/>
      <c r="ABW1" s="114"/>
      <c r="ABX1" s="114"/>
      <c r="ABY1" s="114"/>
      <c r="ABZ1" s="114"/>
      <c r="ACA1" s="114"/>
      <c r="ACB1" s="114"/>
      <c r="ACC1" s="114"/>
      <c r="ACD1" s="114"/>
      <c r="ACE1" s="114"/>
      <c r="ACF1" s="114"/>
      <c r="ACG1" s="114"/>
      <c r="ACH1" s="114"/>
      <c r="ACI1" s="114"/>
      <c r="ACJ1" s="114"/>
      <c r="ACK1" s="114"/>
      <c r="ACL1" s="114"/>
      <c r="ACM1" s="114"/>
      <c r="ACN1" s="114"/>
      <c r="ACO1" s="114"/>
      <c r="ACP1" s="114"/>
      <c r="ACQ1" s="114"/>
      <c r="ACR1" s="114"/>
      <c r="ACS1" s="114"/>
      <c r="ACT1" s="114"/>
      <c r="ACU1" s="114"/>
      <c r="ACV1" s="114"/>
      <c r="ACW1" s="114"/>
      <c r="ACX1" s="114"/>
      <c r="ACY1" s="114"/>
      <c r="ACZ1" s="114"/>
      <c r="ADA1" s="114"/>
      <c r="ADB1" s="114"/>
      <c r="ADC1" s="114"/>
      <c r="ADD1" s="114"/>
      <c r="ADE1" s="114"/>
      <c r="ADF1" s="114"/>
      <c r="ADG1" s="114"/>
      <c r="ADH1" s="114"/>
      <c r="ADI1" s="114"/>
      <c r="ADJ1" s="114"/>
      <c r="ADK1" s="114"/>
      <c r="ADL1" s="114"/>
      <c r="ADM1" s="114"/>
      <c r="ADN1" s="114"/>
      <c r="ADO1" s="114"/>
      <c r="ADP1" s="114"/>
      <c r="ADQ1" s="114"/>
      <c r="ADR1" s="114"/>
      <c r="ADS1" s="114"/>
      <c r="ADT1" s="114"/>
      <c r="ADU1" s="114"/>
      <c r="ADV1" s="114"/>
      <c r="ADW1" s="114"/>
      <c r="ADX1" s="114"/>
      <c r="ADY1" s="114"/>
      <c r="ADZ1" s="114"/>
      <c r="AEA1" s="114"/>
      <c r="AEB1" s="114"/>
      <c r="AEC1" s="114"/>
      <c r="AED1" s="114"/>
      <c r="AEE1" s="114"/>
      <c r="AEF1" s="114"/>
      <c r="AEG1" s="114"/>
      <c r="AEH1" s="114"/>
      <c r="AEI1" s="114"/>
      <c r="AEJ1" s="114"/>
      <c r="AEK1" s="114"/>
      <c r="AEL1" s="114"/>
      <c r="AEM1" s="114"/>
      <c r="AEN1" s="114"/>
      <c r="AEO1" s="114"/>
      <c r="AEP1" s="114"/>
      <c r="AEQ1" s="114"/>
      <c r="AER1" s="114"/>
      <c r="AES1" s="114"/>
      <c r="AET1" s="114"/>
      <c r="AEU1" s="114"/>
      <c r="AEV1" s="114"/>
      <c r="AEW1" s="114"/>
      <c r="AEX1" s="114"/>
      <c r="AEY1" s="114"/>
      <c r="AEZ1" s="114"/>
      <c r="AFA1" s="114"/>
      <c r="AFB1" s="114"/>
      <c r="AFC1" s="114"/>
      <c r="AFD1" s="114"/>
      <c r="AFE1" s="114"/>
      <c r="AFF1" s="114"/>
      <c r="AFG1" s="114"/>
      <c r="AFH1" s="114"/>
      <c r="AFI1" s="114"/>
      <c r="AFJ1" s="114"/>
      <c r="AFK1" s="114"/>
      <c r="AFL1" s="114"/>
      <c r="AFM1" s="114"/>
      <c r="AFN1" s="114"/>
      <c r="AFO1" s="114"/>
      <c r="AFP1" s="114"/>
      <c r="AFQ1" s="114"/>
      <c r="AFR1" s="114"/>
      <c r="AFS1" s="114"/>
      <c r="AFT1" s="114"/>
      <c r="AFU1" s="114"/>
      <c r="AFV1" s="114"/>
      <c r="AFW1" s="114"/>
      <c r="AFX1" s="114"/>
      <c r="AFY1" s="114"/>
      <c r="AFZ1" s="114"/>
      <c r="AGA1" s="114"/>
      <c r="AGB1" s="114"/>
      <c r="AGC1" s="114"/>
      <c r="AGD1" s="114"/>
      <c r="AGE1" s="114"/>
      <c r="AGF1" s="114"/>
      <c r="AGG1" s="114"/>
      <c r="AGH1" s="114"/>
      <c r="AGI1" s="114"/>
      <c r="AGJ1" s="114"/>
      <c r="AGK1" s="114"/>
      <c r="AGL1" s="114"/>
      <c r="AGM1" s="114"/>
      <c r="AGN1" s="114"/>
      <c r="AGO1" s="114"/>
      <c r="AGP1" s="114"/>
      <c r="AGQ1" s="114"/>
      <c r="AGR1" s="114"/>
      <c r="AGS1" s="114"/>
      <c r="AGT1" s="114"/>
      <c r="AGU1" s="114"/>
      <c r="AGV1" s="114"/>
      <c r="AGW1" s="114"/>
      <c r="AGX1" s="114"/>
      <c r="AGY1" s="114"/>
      <c r="AGZ1" s="114"/>
      <c r="AHA1" s="114"/>
      <c r="AHB1" s="114"/>
      <c r="AHC1" s="114"/>
      <c r="AHD1" s="114"/>
      <c r="AHE1" s="114"/>
      <c r="AHF1" s="114"/>
      <c r="AHG1" s="114"/>
      <c r="AHH1" s="114"/>
      <c r="AHI1" s="114"/>
      <c r="AHJ1" s="114"/>
      <c r="AHK1" s="114"/>
      <c r="AHL1" s="114"/>
      <c r="AHM1" s="114"/>
      <c r="AHN1" s="114"/>
      <c r="AHO1" s="114"/>
      <c r="AHP1" s="114"/>
      <c r="AHQ1" s="114"/>
      <c r="AHR1" s="114"/>
      <c r="AHS1" s="114"/>
      <c r="AHT1" s="114"/>
      <c r="AHU1" s="114"/>
      <c r="AHV1" s="114"/>
      <c r="AHW1" s="114"/>
      <c r="AHX1" s="114"/>
      <c r="AHY1" s="114"/>
      <c r="AHZ1" s="114"/>
      <c r="AIA1" s="114"/>
      <c r="AIB1" s="114"/>
      <c r="AIC1" s="114"/>
      <c r="AID1" s="114"/>
      <c r="AIE1" s="114"/>
      <c r="AIF1" s="114"/>
      <c r="AIG1" s="114"/>
      <c r="AIH1" s="114"/>
      <c r="AII1" s="114"/>
      <c r="AIJ1" s="114"/>
      <c r="AIK1" s="114"/>
      <c r="AIL1" s="114"/>
      <c r="AIM1" s="114"/>
      <c r="AIN1" s="114"/>
      <c r="AIO1" s="114"/>
      <c r="AIP1" s="114"/>
      <c r="AIQ1" s="114"/>
      <c r="AIR1" s="114"/>
      <c r="AIS1" s="114"/>
      <c r="AIT1" s="114"/>
      <c r="AIU1" s="114"/>
      <c r="AIV1" s="114"/>
      <c r="AIW1" s="114"/>
      <c r="AIX1" s="114"/>
      <c r="AIY1" s="114"/>
      <c r="AIZ1" s="114"/>
      <c r="AJA1" s="114"/>
      <c r="AJB1" s="114"/>
      <c r="AJC1" s="114"/>
      <c r="AJD1" s="114"/>
      <c r="AJE1" s="114"/>
      <c r="AJF1" s="114"/>
      <c r="AJG1" s="114"/>
      <c r="AJH1" s="114"/>
      <c r="AJI1" s="114"/>
      <c r="AJJ1" s="114"/>
      <c r="AJK1" s="114"/>
      <c r="AJL1" s="114"/>
      <c r="AJM1" s="114"/>
      <c r="AJN1" s="114"/>
      <c r="AJO1" s="114"/>
      <c r="AJP1" s="114"/>
      <c r="AJQ1" s="114"/>
      <c r="AJR1" s="114"/>
      <c r="AJS1" s="114"/>
      <c r="AJT1" s="114"/>
      <c r="AJU1" s="114"/>
      <c r="AJV1" s="114"/>
      <c r="AJW1" s="114"/>
      <c r="AJX1" s="114"/>
      <c r="AJY1" s="114"/>
      <c r="AJZ1" s="114"/>
      <c r="AKA1" s="114"/>
      <c r="AKB1" s="114"/>
      <c r="AKC1" s="114"/>
      <c r="AKD1" s="114"/>
      <c r="AKE1" s="114"/>
      <c r="AKF1" s="114"/>
      <c r="AKG1" s="114"/>
      <c r="AKH1" s="114"/>
      <c r="AKI1" s="114"/>
      <c r="AKJ1" s="114"/>
      <c r="AKK1" s="114"/>
      <c r="AKL1" s="114"/>
      <c r="AKM1" s="114"/>
      <c r="AKN1" s="114"/>
      <c r="AKO1" s="114"/>
      <c r="AKP1" s="114"/>
      <c r="AKQ1" s="114"/>
      <c r="AKR1" s="114"/>
      <c r="AKS1" s="114"/>
      <c r="AKT1" s="114"/>
      <c r="AKU1" s="114"/>
      <c r="AKV1" s="114"/>
      <c r="AKW1" s="114"/>
      <c r="AKX1" s="114"/>
      <c r="AKY1" s="114"/>
      <c r="AKZ1" s="114"/>
      <c r="ALA1" s="114"/>
      <c r="ALB1" s="114"/>
      <c r="ALC1" s="114"/>
      <c r="ALD1" s="114"/>
      <c r="ALE1" s="114"/>
      <c r="ALF1" s="114"/>
      <c r="ALG1" s="114"/>
      <c r="ALH1" s="114"/>
      <c r="ALI1" s="114"/>
      <c r="ALJ1" s="114"/>
      <c r="ALK1" s="114"/>
      <c r="ALL1" s="114"/>
      <c r="ALM1" s="114"/>
      <c r="ALN1" s="114"/>
      <c r="ALO1" s="114"/>
      <c r="ALP1" s="114"/>
      <c r="ALQ1" s="114"/>
      <c r="ALR1" s="114"/>
      <c r="ALS1" s="114"/>
      <c r="ALT1" s="114"/>
      <c r="ALU1" s="114"/>
      <c r="ALV1" s="114"/>
      <c r="ALW1" s="114"/>
      <c r="ALX1" s="114"/>
      <c r="ALY1" s="114"/>
      <c r="ALZ1" s="114"/>
      <c r="AMA1" s="114"/>
      <c r="AMB1" s="114"/>
      <c r="AMC1" s="114"/>
      <c r="AMD1" s="114"/>
      <c r="AME1" s="114"/>
      <c r="AMF1" s="114"/>
      <c r="AMG1" s="114"/>
      <c r="AMH1" s="114"/>
      <c r="AMI1" s="114"/>
      <c r="AMJ1" s="114"/>
      <c r="AMK1" s="114"/>
      <c r="AML1" s="114"/>
      <c r="AMM1" s="114"/>
      <c r="AMN1" s="114"/>
      <c r="AMO1" s="114"/>
      <c r="AMP1" s="114"/>
      <c r="AMQ1" s="114"/>
      <c r="AMR1" s="114"/>
      <c r="AMS1" s="114"/>
      <c r="AMT1" s="114"/>
      <c r="AMU1" s="114"/>
      <c r="AMV1" s="114"/>
      <c r="AMW1" s="114"/>
      <c r="AMX1" s="114"/>
      <c r="AMY1" s="114"/>
      <c r="AMZ1" s="114"/>
      <c r="ANA1" s="114"/>
      <c r="ANB1" s="114"/>
      <c r="ANC1" s="114"/>
      <c r="AND1" s="114"/>
      <c r="ANE1" s="114"/>
      <c r="ANF1" s="114"/>
      <c r="ANG1" s="114"/>
      <c r="ANH1" s="114"/>
      <c r="ANI1" s="114"/>
      <c r="ANJ1" s="114"/>
      <c r="ANK1" s="114"/>
      <c r="ANL1" s="114"/>
      <c r="ANM1" s="114"/>
      <c r="ANN1" s="114"/>
      <c r="ANO1" s="114"/>
      <c r="ANP1" s="114"/>
      <c r="ANQ1" s="114"/>
      <c r="ANR1" s="114"/>
      <c r="ANS1" s="114"/>
      <c r="ANT1" s="114"/>
      <c r="ANU1" s="114"/>
      <c r="ANV1" s="114"/>
      <c r="ANW1" s="114"/>
      <c r="ANX1" s="114"/>
      <c r="ANY1" s="114"/>
      <c r="ANZ1" s="114"/>
      <c r="AOA1" s="114"/>
      <c r="AOB1" s="114"/>
      <c r="AOC1" s="114"/>
      <c r="AOD1" s="114"/>
      <c r="AOE1" s="114"/>
      <c r="AOF1" s="114"/>
      <c r="AOG1" s="114"/>
      <c r="AOH1" s="114"/>
      <c r="AOI1" s="114"/>
      <c r="AOJ1" s="114"/>
      <c r="AOK1" s="114"/>
      <c r="AOL1" s="114"/>
      <c r="AOM1" s="114"/>
      <c r="AON1" s="114"/>
      <c r="AOO1" s="114"/>
      <c r="AOP1" s="114"/>
      <c r="AOQ1" s="114"/>
      <c r="AOR1" s="114"/>
      <c r="AOS1" s="114"/>
      <c r="AOT1" s="114"/>
      <c r="AOU1" s="114"/>
      <c r="AOV1" s="114"/>
      <c r="AOW1" s="114"/>
      <c r="AOX1" s="114"/>
      <c r="AOY1" s="114"/>
      <c r="AOZ1" s="114"/>
      <c r="APA1" s="114"/>
      <c r="APB1" s="114"/>
      <c r="APC1" s="114"/>
      <c r="APD1" s="114"/>
      <c r="APE1" s="114"/>
      <c r="APF1" s="114"/>
      <c r="APG1" s="114"/>
      <c r="APH1" s="114"/>
      <c r="API1" s="114"/>
      <c r="APJ1" s="114"/>
      <c r="APK1" s="114"/>
      <c r="APL1" s="114"/>
      <c r="APM1" s="114"/>
      <c r="APN1" s="114"/>
      <c r="APO1" s="114"/>
      <c r="APP1" s="114"/>
      <c r="APQ1" s="114"/>
      <c r="APR1" s="114"/>
      <c r="APS1" s="114"/>
      <c r="APT1" s="114"/>
      <c r="APU1" s="114"/>
      <c r="APV1" s="114"/>
      <c r="APW1" s="114"/>
      <c r="APX1" s="114"/>
      <c r="APY1" s="114"/>
      <c r="APZ1" s="114"/>
      <c r="AQA1" s="114"/>
      <c r="AQB1" s="114"/>
      <c r="AQC1" s="114"/>
      <c r="AQD1" s="114"/>
      <c r="AQE1" s="114"/>
      <c r="AQF1" s="114"/>
      <c r="AQG1" s="114"/>
      <c r="AQH1" s="114"/>
      <c r="AQI1" s="114"/>
      <c r="AQJ1" s="114"/>
      <c r="AQK1" s="114"/>
      <c r="AQL1" s="114"/>
      <c r="AQM1" s="114"/>
      <c r="AQN1" s="114"/>
      <c r="AQO1" s="114"/>
      <c r="AQP1" s="114"/>
      <c r="AQQ1" s="114"/>
      <c r="AQR1" s="114"/>
      <c r="AQS1" s="114"/>
      <c r="AQT1" s="114"/>
      <c r="AQU1" s="114"/>
      <c r="AQV1" s="114"/>
      <c r="AQW1" s="114"/>
      <c r="AQX1" s="114"/>
      <c r="AQY1" s="114"/>
      <c r="AQZ1" s="114"/>
      <c r="ARA1" s="114"/>
      <c r="ARB1" s="114"/>
      <c r="ARC1" s="114"/>
      <c r="ARD1" s="114"/>
      <c r="ARE1" s="114"/>
      <c r="ARF1" s="114"/>
      <c r="ARG1" s="114"/>
      <c r="ARH1" s="114"/>
      <c r="ARI1" s="114"/>
      <c r="ARJ1" s="114"/>
      <c r="ARK1" s="114"/>
      <c r="ARL1" s="114"/>
      <c r="ARM1" s="114"/>
      <c r="ARN1" s="114"/>
      <c r="ARO1" s="114"/>
      <c r="ARP1" s="114"/>
      <c r="ARQ1" s="114"/>
      <c r="ARR1" s="114"/>
      <c r="ARS1" s="114"/>
      <c r="ART1" s="114"/>
      <c r="ARU1" s="114"/>
      <c r="ARV1" s="114"/>
      <c r="ARW1" s="114"/>
      <c r="ARX1" s="114"/>
      <c r="ARY1" s="114"/>
      <c r="ARZ1" s="114"/>
      <c r="ASA1" s="114"/>
      <c r="ASB1" s="114"/>
      <c r="ASC1" s="114"/>
      <c r="ASD1" s="114"/>
      <c r="ASE1" s="114"/>
      <c r="ASF1" s="114"/>
      <c r="ASG1" s="114"/>
      <c r="ASH1" s="114"/>
      <c r="ASI1" s="114"/>
      <c r="ASJ1" s="114"/>
      <c r="ASK1" s="114"/>
      <c r="ASL1" s="114"/>
      <c r="ASM1" s="114"/>
      <c r="ASN1" s="114"/>
      <c r="ASO1" s="114"/>
      <c r="ASP1" s="114"/>
      <c r="ASQ1" s="114"/>
      <c r="ASR1" s="114"/>
      <c r="ASS1" s="114"/>
      <c r="AST1" s="114"/>
      <c r="ASU1" s="114"/>
      <c r="ASV1" s="114"/>
      <c r="ASW1" s="114"/>
      <c r="ASX1" s="114"/>
      <c r="ASY1" s="114"/>
      <c r="ASZ1" s="114"/>
      <c r="ATA1" s="114"/>
      <c r="ATB1" s="114"/>
      <c r="ATC1" s="114"/>
      <c r="ATD1" s="114"/>
      <c r="ATE1" s="114"/>
      <c r="ATF1" s="114"/>
      <c r="ATG1" s="114"/>
      <c r="ATH1" s="114"/>
      <c r="ATI1" s="114"/>
      <c r="ATJ1" s="114"/>
      <c r="ATK1" s="114"/>
      <c r="ATL1" s="114"/>
      <c r="ATM1" s="114"/>
      <c r="ATN1" s="114"/>
      <c r="ATO1" s="114"/>
      <c r="ATP1" s="114"/>
      <c r="ATQ1" s="114"/>
      <c r="ATR1" s="114"/>
      <c r="ATS1" s="114"/>
      <c r="ATT1" s="114"/>
      <c r="ATU1" s="114"/>
      <c r="ATV1" s="114"/>
      <c r="ATW1" s="114"/>
      <c r="ATX1" s="114"/>
      <c r="ATY1" s="114"/>
      <c r="ATZ1" s="114"/>
      <c r="AUA1" s="114"/>
      <c r="AUB1" s="114"/>
      <c r="AUC1" s="114"/>
      <c r="AUD1" s="114"/>
      <c r="AUE1" s="114"/>
      <c r="AUF1" s="114"/>
      <c r="AUG1" s="114"/>
      <c r="AUH1" s="114"/>
      <c r="AUI1" s="114"/>
      <c r="AUJ1" s="114"/>
      <c r="AUK1" s="114"/>
      <c r="AUL1" s="114"/>
      <c r="AUM1" s="114"/>
      <c r="AUN1" s="114"/>
      <c r="AUO1" s="114"/>
      <c r="AUP1" s="114"/>
      <c r="AUQ1" s="114"/>
      <c r="AUR1" s="114"/>
      <c r="AUS1" s="114"/>
      <c r="AUT1" s="114"/>
      <c r="AUU1" s="114"/>
      <c r="AUV1" s="114"/>
      <c r="AUW1" s="114"/>
      <c r="AUX1" s="114"/>
      <c r="AUY1" s="114"/>
      <c r="AUZ1" s="114"/>
      <c r="AVA1" s="114"/>
      <c r="AVB1" s="114"/>
      <c r="AVC1" s="114"/>
      <c r="AVD1" s="114"/>
      <c r="AVE1" s="114"/>
      <c r="AVF1" s="114"/>
      <c r="AVG1" s="114"/>
      <c r="AVH1" s="114"/>
      <c r="AVI1" s="114"/>
      <c r="AVJ1" s="114"/>
      <c r="AVK1" s="114"/>
      <c r="AVL1" s="114"/>
      <c r="AVM1" s="114"/>
      <c r="AVN1" s="114"/>
      <c r="AVO1" s="114"/>
      <c r="AVP1" s="114"/>
      <c r="AVQ1" s="114"/>
      <c r="AVR1" s="114"/>
      <c r="AVS1" s="114"/>
      <c r="AVT1" s="114"/>
      <c r="AVU1" s="114"/>
      <c r="AVV1" s="114"/>
      <c r="AVW1" s="114"/>
      <c r="AVX1" s="114"/>
      <c r="AVY1" s="114"/>
      <c r="AVZ1" s="114"/>
      <c r="AWA1" s="114"/>
      <c r="AWB1" s="114"/>
      <c r="AWC1" s="114"/>
      <c r="AWD1" s="114"/>
      <c r="AWE1" s="114"/>
      <c r="AWF1" s="114"/>
      <c r="AWG1" s="114"/>
      <c r="AWH1" s="114"/>
      <c r="AWI1" s="114"/>
      <c r="AWJ1" s="114"/>
      <c r="AWK1" s="114"/>
      <c r="AWL1" s="114"/>
      <c r="AWM1" s="114"/>
      <c r="AWN1" s="114"/>
      <c r="AWO1" s="114"/>
      <c r="AWP1" s="114"/>
      <c r="AWQ1" s="114"/>
      <c r="AWR1" s="114"/>
      <c r="AWS1" s="114"/>
      <c r="AWT1" s="114"/>
      <c r="AWU1" s="114"/>
      <c r="AWV1" s="114"/>
      <c r="AWW1" s="114"/>
      <c r="AWX1" s="114"/>
      <c r="AWY1" s="114"/>
      <c r="AWZ1" s="114"/>
      <c r="AXA1" s="114"/>
      <c r="AXB1" s="114"/>
      <c r="AXC1" s="114"/>
      <c r="AXD1" s="114"/>
      <c r="AXE1" s="114"/>
      <c r="AXF1" s="114"/>
      <c r="AXG1" s="114"/>
      <c r="AXH1" s="114"/>
      <c r="AXI1" s="114"/>
      <c r="AXJ1" s="114"/>
      <c r="AXK1" s="114"/>
      <c r="AXL1" s="114"/>
      <c r="AXM1" s="114"/>
      <c r="AXN1" s="114"/>
      <c r="AXO1" s="114"/>
      <c r="AXP1" s="114"/>
      <c r="AXQ1" s="114"/>
      <c r="AXR1" s="114"/>
      <c r="AXS1" s="114"/>
      <c r="AXT1" s="114"/>
      <c r="AXU1" s="114"/>
      <c r="AXV1" s="114"/>
      <c r="AXW1" s="114"/>
      <c r="AXX1" s="114"/>
      <c r="AXY1" s="114"/>
      <c r="AXZ1" s="114"/>
      <c r="AYA1" s="114"/>
      <c r="AYB1" s="114"/>
      <c r="AYC1" s="114"/>
      <c r="AYD1" s="114"/>
      <c r="AYE1" s="114"/>
      <c r="AYF1" s="114"/>
      <c r="AYG1" s="114"/>
      <c r="AYH1" s="114"/>
      <c r="AYI1" s="114"/>
      <c r="AYJ1" s="114"/>
      <c r="AYK1" s="114"/>
      <c r="AYL1" s="114"/>
      <c r="AYM1" s="114"/>
      <c r="AYN1" s="114"/>
      <c r="AYO1" s="114"/>
      <c r="AYP1" s="114"/>
      <c r="AYQ1" s="114"/>
      <c r="AYR1" s="114"/>
      <c r="AYS1" s="114"/>
      <c r="AYT1" s="114"/>
      <c r="AYU1" s="114"/>
      <c r="AYV1" s="114"/>
      <c r="AYW1" s="114"/>
      <c r="AYX1" s="114"/>
      <c r="AYY1" s="114"/>
      <c r="AYZ1" s="114"/>
      <c r="AZA1" s="114"/>
      <c r="AZB1" s="114"/>
      <c r="AZC1" s="114"/>
      <c r="AZD1" s="114"/>
      <c r="AZE1" s="114"/>
      <c r="AZF1" s="114"/>
      <c r="AZG1" s="114"/>
      <c r="AZH1" s="114"/>
      <c r="AZI1" s="114"/>
      <c r="AZJ1" s="114"/>
      <c r="AZK1" s="114"/>
      <c r="AZL1" s="114"/>
      <c r="AZM1" s="114"/>
      <c r="AZN1" s="114"/>
      <c r="AZO1" s="114"/>
      <c r="AZP1" s="114"/>
      <c r="AZQ1" s="114"/>
      <c r="AZR1" s="114"/>
      <c r="AZS1" s="114"/>
      <c r="AZT1" s="114"/>
      <c r="AZU1" s="114"/>
      <c r="AZV1" s="114"/>
      <c r="AZW1" s="114"/>
      <c r="AZX1" s="114"/>
      <c r="AZY1" s="114"/>
      <c r="AZZ1" s="114"/>
      <c r="BAA1" s="114"/>
      <c r="BAB1" s="114"/>
      <c r="BAC1" s="114"/>
      <c r="BAD1" s="114"/>
      <c r="BAE1" s="114"/>
      <c r="BAF1" s="114"/>
      <c r="BAG1" s="114"/>
      <c r="BAH1" s="114"/>
      <c r="BAI1" s="114"/>
      <c r="BAJ1" s="114"/>
      <c r="BAK1" s="114"/>
      <c r="BAL1" s="114"/>
      <c r="BAM1" s="114"/>
      <c r="BAN1" s="114"/>
      <c r="BAO1" s="114"/>
      <c r="BAP1" s="114"/>
      <c r="BAQ1" s="114"/>
      <c r="BAR1" s="114"/>
      <c r="BAS1" s="114"/>
      <c r="BAT1" s="114"/>
      <c r="BAU1" s="114"/>
      <c r="BAV1" s="114"/>
      <c r="BAW1" s="114"/>
      <c r="BAX1" s="114"/>
      <c r="BAY1" s="114"/>
      <c r="BAZ1" s="114"/>
      <c r="BBA1" s="114"/>
      <c r="BBB1" s="114"/>
      <c r="BBC1" s="114"/>
      <c r="BBD1" s="114"/>
      <c r="BBE1" s="114"/>
      <c r="BBF1" s="114"/>
      <c r="BBG1" s="114"/>
      <c r="BBH1" s="114"/>
      <c r="BBI1" s="114"/>
      <c r="BBJ1" s="114"/>
      <c r="BBK1" s="114"/>
      <c r="BBL1" s="114"/>
      <c r="BBM1" s="114"/>
      <c r="BBN1" s="114"/>
      <c r="BBO1" s="114"/>
      <c r="BBP1" s="114"/>
      <c r="BBQ1" s="114"/>
      <c r="BBR1" s="114"/>
      <c r="BBS1" s="114"/>
      <c r="BBT1" s="114"/>
      <c r="BBU1" s="114"/>
      <c r="BBV1" s="114"/>
      <c r="BBW1" s="114"/>
      <c r="BBX1" s="114"/>
      <c r="BBY1" s="114"/>
      <c r="BBZ1" s="114"/>
      <c r="BCA1" s="114"/>
      <c r="BCB1" s="114"/>
      <c r="BCC1" s="114"/>
      <c r="BCD1" s="114"/>
      <c r="BCE1" s="114"/>
      <c r="BCF1" s="114"/>
      <c r="BCG1" s="114"/>
      <c r="BCH1" s="114"/>
      <c r="BCI1" s="114"/>
      <c r="BCJ1" s="114"/>
      <c r="BCK1" s="114"/>
      <c r="BCL1" s="114"/>
      <c r="BCM1" s="114"/>
      <c r="BCN1" s="114"/>
      <c r="BCO1" s="114"/>
      <c r="BCP1" s="114"/>
      <c r="BCQ1" s="114"/>
      <c r="BCR1" s="114"/>
      <c r="BCS1" s="114"/>
      <c r="BCT1" s="114"/>
      <c r="BCU1" s="114"/>
      <c r="BCV1" s="114"/>
      <c r="BCW1" s="114"/>
      <c r="BCX1" s="114"/>
      <c r="BCY1" s="114"/>
      <c r="BCZ1" s="114"/>
      <c r="BDA1" s="114"/>
      <c r="BDB1" s="114"/>
      <c r="BDC1" s="114"/>
      <c r="BDD1" s="114"/>
      <c r="BDE1" s="114"/>
      <c r="BDF1" s="114"/>
      <c r="BDG1" s="114"/>
      <c r="BDH1" s="114"/>
      <c r="BDI1" s="114"/>
      <c r="BDJ1" s="114"/>
      <c r="BDK1" s="114"/>
      <c r="BDL1" s="114"/>
      <c r="BDM1" s="114"/>
      <c r="BDN1" s="114"/>
      <c r="BDO1" s="114"/>
      <c r="BDP1" s="114"/>
      <c r="BDQ1" s="114"/>
      <c r="BDR1" s="114"/>
      <c r="BDS1" s="114"/>
      <c r="BDT1" s="114"/>
      <c r="BDU1" s="114"/>
      <c r="BDV1" s="114"/>
      <c r="BDW1" s="114"/>
      <c r="BDX1" s="114"/>
      <c r="BDY1" s="114"/>
      <c r="BDZ1" s="114"/>
      <c r="BEA1" s="114"/>
      <c r="BEB1" s="114"/>
      <c r="BEC1" s="114"/>
      <c r="BED1" s="114"/>
      <c r="BEE1" s="114"/>
      <c r="BEF1" s="114"/>
      <c r="BEG1" s="114"/>
      <c r="BEH1" s="114"/>
      <c r="BEI1" s="114"/>
      <c r="BEJ1" s="114"/>
      <c r="BEK1" s="114"/>
      <c r="BEL1" s="114"/>
      <c r="BEM1" s="114"/>
      <c r="BEN1" s="114"/>
      <c r="BEO1" s="114"/>
      <c r="BEP1" s="114"/>
      <c r="BEQ1" s="114"/>
      <c r="BER1" s="114"/>
      <c r="BES1" s="114"/>
      <c r="BET1" s="114"/>
      <c r="BEU1" s="114"/>
      <c r="BEV1" s="114"/>
      <c r="BEW1" s="114"/>
      <c r="BEX1" s="114"/>
      <c r="BEY1" s="114"/>
      <c r="BEZ1" s="114"/>
      <c r="BFA1" s="114"/>
      <c r="BFB1" s="114"/>
      <c r="BFC1" s="114"/>
      <c r="BFD1" s="114"/>
      <c r="BFE1" s="114"/>
      <c r="BFF1" s="114"/>
      <c r="BFG1" s="114"/>
      <c r="BFH1" s="114"/>
      <c r="BFI1" s="114"/>
      <c r="BFJ1" s="114"/>
      <c r="BFK1" s="114"/>
      <c r="BFL1" s="114"/>
      <c r="BFM1" s="114"/>
      <c r="BFN1" s="114"/>
      <c r="BFO1" s="114"/>
      <c r="BFP1" s="114"/>
      <c r="BFQ1" s="114"/>
      <c r="BFR1" s="114"/>
      <c r="BFS1" s="114"/>
      <c r="BFT1" s="114"/>
      <c r="BFU1" s="114"/>
      <c r="BFV1" s="114"/>
      <c r="BFW1" s="114"/>
      <c r="BFX1" s="114"/>
      <c r="BFY1" s="114"/>
      <c r="BFZ1" s="114"/>
      <c r="BGA1" s="114"/>
      <c r="BGB1" s="114"/>
      <c r="BGC1" s="114"/>
      <c r="BGD1" s="114"/>
      <c r="BGE1" s="114"/>
      <c r="BGF1" s="114"/>
      <c r="BGG1" s="114"/>
      <c r="BGH1" s="114"/>
      <c r="BGI1" s="114"/>
      <c r="BGJ1" s="114"/>
      <c r="BGK1" s="114"/>
      <c r="BGL1" s="114"/>
      <c r="BGM1" s="114"/>
      <c r="BGN1" s="114"/>
      <c r="BGO1" s="114"/>
      <c r="BGP1" s="114"/>
      <c r="BGQ1" s="114"/>
      <c r="BGR1" s="114"/>
      <c r="BGS1" s="114"/>
      <c r="BGT1" s="114"/>
      <c r="BGU1" s="114"/>
      <c r="BGV1" s="114"/>
      <c r="BGW1" s="114"/>
      <c r="BGX1" s="114"/>
      <c r="BGY1" s="114"/>
      <c r="BGZ1" s="114"/>
      <c r="BHA1" s="114"/>
      <c r="BHB1" s="114"/>
      <c r="BHC1" s="114"/>
      <c r="BHD1" s="114"/>
      <c r="BHE1" s="114"/>
      <c r="BHF1" s="114"/>
      <c r="BHG1" s="114"/>
      <c r="BHH1" s="114"/>
      <c r="BHI1" s="114"/>
      <c r="BHJ1" s="114"/>
      <c r="BHK1" s="114"/>
      <c r="BHL1" s="114"/>
      <c r="BHM1" s="114"/>
      <c r="BHN1" s="114"/>
      <c r="BHO1" s="114"/>
      <c r="BHP1" s="114"/>
      <c r="BHQ1" s="114"/>
      <c r="BHR1" s="114"/>
      <c r="BHS1" s="114"/>
      <c r="BHT1" s="114"/>
      <c r="BHU1" s="114"/>
      <c r="BHV1" s="114"/>
      <c r="BHW1" s="114"/>
      <c r="BHX1" s="114"/>
      <c r="BHY1" s="114"/>
      <c r="BHZ1" s="114"/>
      <c r="BIA1" s="114"/>
      <c r="BIB1" s="114"/>
      <c r="BIC1" s="114"/>
      <c r="BID1" s="114"/>
      <c r="BIE1" s="114"/>
      <c r="BIF1" s="114"/>
      <c r="BIG1" s="114"/>
      <c r="BIH1" s="114"/>
      <c r="BII1" s="114"/>
      <c r="BIJ1" s="114"/>
      <c r="BIK1" s="114"/>
      <c r="BIL1" s="114"/>
      <c r="BIM1" s="114"/>
      <c r="BIN1" s="114"/>
      <c r="BIO1" s="114"/>
      <c r="BIP1" s="114"/>
      <c r="BIQ1" s="114"/>
      <c r="BIR1" s="114"/>
      <c r="BIS1" s="114"/>
      <c r="BIT1" s="114"/>
      <c r="BIU1" s="114"/>
      <c r="BIV1" s="114"/>
      <c r="BIW1" s="114"/>
      <c r="BIX1" s="114"/>
      <c r="BIY1" s="114"/>
      <c r="BIZ1" s="114"/>
      <c r="BJA1" s="114"/>
      <c r="BJB1" s="114"/>
      <c r="BJC1" s="114"/>
      <c r="BJD1" s="114"/>
      <c r="BJE1" s="114"/>
      <c r="BJF1" s="114"/>
      <c r="BJG1" s="114"/>
      <c r="BJH1" s="114"/>
      <c r="BJI1" s="114"/>
      <c r="BJJ1" s="114"/>
      <c r="BJK1" s="114"/>
      <c r="BJL1" s="114"/>
      <c r="BJM1" s="114"/>
      <c r="BJN1" s="114"/>
      <c r="BJO1" s="114"/>
      <c r="BJP1" s="114"/>
      <c r="BJQ1" s="114"/>
      <c r="BJR1" s="114"/>
      <c r="BJS1" s="114"/>
      <c r="BJT1" s="114"/>
      <c r="BJU1" s="114"/>
      <c r="BJV1" s="114"/>
      <c r="BJW1" s="114"/>
      <c r="BJX1" s="114"/>
      <c r="BJY1" s="114"/>
      <c r="BJZ1" s="114"/>
      <c r="BKA1" s="114"/>
      <c r="BKB1" s="114"/>
      <c r="BKC1" s="114"/>
      <c r="BKD1" s="114"/>
      <c r="BKE1" s="114"/>
      <c r="BKF1" s="114"/>
      <c r="BKG1" s="114"/>
      <c r="BKH1" s="114"/>
      <c r="BKI1" s="114"/>
      <c r="BKJ1" s="114"/>
      <c r="BKK1" s="114"/>
      <c r="BKL1" s="114"/>
      <c r="BKM1" s="114"/>
      <c r="BKN1" s="114"/>
      <c r="BKO1" s="114"/>
      <c r="BKP1" s="114"/>
      <c r="BKQ1" s="114"/>
      <c r="BKR1" s="114"/>
      <c r="BKS1" s="114"/>
      <c r="BKT1" s="114"/>
      <c r="BKU1" s="114"/>
      <c r="BKV1" s="114"/>
      <c r="BKW1" s="114"/>
      <c r="BKX1" s="114"/>
      <c r="BKY1" s="114"/>
      <c r="BKZ1" s="114"/>
      <c r="BLA1" s="114"/>
      <c r="BLB1" s="114"/>
      <c r="BLC1" s="114"/>
      <c r="BLD1" s="114"/>
      <c r="BLE1" s="114"/>
      <c r="BLF1" s="114"/>
      <c r="BLG1" s="114"/>
      <c r="BLH1" s="114"/>
      <c r="BLI1" s="114"/>
      <c r="BLJ1" s="114"/>
      <c r="BLK1" s="114"/>
      <c r="BLL1" s="114"/>
      <c r="BLM1" s="114"/>
      <c r="BLN1" s="114"/>
      <c r="BLO1" s="114"/>
      <c r="BLP1" s="114"/>
      <c r="BLQ1" s="114"/>
      <c r="BLR1" s="114"/>
      <c r="BLS1" s="114"/>
      <c r="BLT1" s="114"/>
      <c r="BLU1" s="114"/>
      <c r="BLV1" s="114"/>
      <c r="BLW1" s="114"/>
      <c r="BLX1" s="114"/>
      <c r="BLY1" s="114"/>
      <c r="BLZ1" s="114"/>
      <c r="BMA1" s="114"/>
      <c r="BMB1" s="114"/>
      <c r="BMC1" s="114"/>
      <c r="BMD1" s="114"/>
      <c r="BME1" s="114"/>
      <c r="BMF1" s="114"/>
      <c r="BMG1" s="114"/>
      <c r="BMH1" s="114"/>
      <c r="BMI1" s="114"/>
      <c r="BMJ1" s="114"/>
      <c r="BMK1" s="114"/>
      <c r="BML1" s="114"/>
      <c r="BMM1" s="114"/>
      <c r="BMN1" s="114"/>
      <c r="BMO1" s="114"/>
      <c r="BMP1" s="114"/>
      <c r="BMQ1" s="114"/>
      <c r="BMR1" s="114"/>
      <c r="BMS1" s="114"/>
      <c r="BMT1" s="114"/>
      <c r="BMU1" s="114"/>
      <c r="BMV1" s="114"/>
      <c r="BMW1" s="114"/>
      <c r="BMX1" s="114"/>
      <c r="BMY1" s="114"/>
      <c r="BMZ1" s="114"/>
      <c r="BNA1" s="114"/>
      <c r="BNB1" s="114"/>
      <c r="BNC1" s="114"/>
      <c r="BND1" s="114"/>
      <c r="BNE1" s="114"/>
      <c r="BNF1" s="114"/>
      <c r="BNG1" s="114"/>
      <c r="BNH1" s="114"/>
      <c r="BNI1" s="114"/>
      <c r="BNJ1" s="114"/>
      <c r="BNK1" s="114"/>
      <c r="BNL1" s="114"/>
      <c r="BNM1" s="114"/>
      <c r="BNN1" s="114"/>
      <c r="BNO1" s="114"/>
      <c r="BNP1" s="114"/>
      <c r="BNQ1" s="114"/>
      <c r="BNR1" s="114"/>
      <c r="BNS1" s="114"/>
      <c r="BNT1" s="114"/>
      <c r="BNU1" s="114"/>
      <c r="BNV1" s="114"/>
      <c r="BNW1" s="114"/>
      <c r="BNX1" s="114"/>
      <c r="BNY1" s="114"/>
      <c r="BNZ1" s="114"/>
      <c r="BOA1" s="114"/>
      <c r="BOB1" s="114"/>
      <c r="BOC1" s="114"/>
      <c r="BOD1" s="114"/>
      <c r="BOE1" s="114"/>
      <c r="BOF1" s="114"/>
      <c r="BOG1" s="114"/>
      <c r="BOH1" s="114"/>
      <c r="BOI1" s="114"/>
      <c r="BOJ1" s="114"/>
      <c r="BOK1" s="114"/>
      <c r="BOL1" s="114"/>
      <c r="BOM1" s="114"/>
      <c r="BON1" s="114"/>
      <c r="BOO1" s="114"/>
      <c r="BOP1" s="114"/>
      <c r="BOQ1" s="114"/>
      <c r="BOR1" s="114"/>
      <c r="BOS1" s="114"/>
      <c r="BOT1" s="114"/>
      <c r="BOU1" s="114"/>
      <c r="BOV1" s="114"/>
      <c r="BOW1" s="114"/>
      <c r="BOX1" s="114"/>
      <c r="BOY1" s="114"/>
      <c r="BOZ1" s="114"/>
      <c r="BPA1" s="114"/>
      <c r="BPB1" s="114"/>
      <c r="BPC1" s="114"/>
      <c r="BPD1" s="114"/>
      <c r="BPE1" s="114"/>
      <c r="BPF1" s="114"/>
      <c r="BPG1" s="114"/>
      <c r="BPH1" s="114"/>
      <c r="BPI1" s="114"/>
      <c r="BPJ1" s="114"/>
      <c r="BPK1" s="114"/>
      <c r="BPL1" s="114"/>
      <c r="BPM1" s="114"/>
      <c r="BPN1" s="114"/>
      <c r="BPO1" s="114"/>
      <c r="BPP1" s="114"/>
      <c r="BPQ1" s="114"/>
      <c r="BPR1" s="114"/>
      <c r="BPS1" s="114"/>
      <c r="BPT1" s="114"/>
      <c r="BPU1" s="114"/>
      <c r="BPV1" s="114"/>
      <c r="BPW1" s="114"/>
      <c r="BPX1" s="114"/>
      <c r="BPY1" s="114"/>
      <c r="BPZ1" s="114"/>
      <c r="BQA1" s="114"/>
      <c r="BQB1" s="114"/>
      <c r="BQC1" s="114"/>
      <c r="BQD1" s="114"/>
      <c r="BQE1" s="114"/>
      <c r="BQF1" s="114"/>
      <c r="BQG1" s="114"/>
      <c r="BQH1" s="114"/>
      <c r="BQI1" s="114"/>
      <c r="BQJ1" s="114"/>
      <c r="BQK1" s="114"/>
      <c r="BQL1" s="114"/>
      <c r="BQM1" s="114"/>
      <c r="BQN1" s="114"/>
      <c r="BQO1" s="114"/>
      <c r="BQP1" s="114"/>
      <c r="BQQ1" s="114"/>
      <c r="BQR1" s="114"/>
      <c r="BQS1" s="114"/>
      <c r="BQT1" s="114"/>
      <c r="BQU1" s="114"/>
      <c r="BQV1" s="114"/>
      <c r="BQW1" s="114"/>
      <c r="BQX1" s="114"/>
      <c r="BQY1" s="114"/>
      <c r="BQZ1" s="114"/>
      <c r="BRA1" s="114"/>
      <c r="BRB1" s="114"/>
      <c r="BRC1" s="114"/>
      <c r="BRD1" s="114"/>
      <c r="BRE1" s="114"/>
      <c r="BRF1" s="114"/>
      <c r="BRG1" s="114"/>
      <c r="BRH1" s="114"/>
      <c r="BRI1" s="114"/>
      <c r="BRJ1" s="114"/>
      <c r="BRK1" s="114"/>
      <c r="BRL1" s="114"/>
      <c r="BRM1" s="114"/>
      <c r="BRN1" s="114"/>
      <c r="BRO1" s="114"/>
      <c r="BRP1" s="114"/>
      <c r="BRQ1" s="114"/>
      <c r="BRR1" s="114"/>
      <c r="BRS1" s="114"/>
      <c r="BRT1" s="114"/>
      <c r="BRU1" s="114"/>
      <c r="BRV1" s="114"/>
      <c r="BRW1" s="114"/>
      <c r="BRX1" s="114"/>
      <c r="BRY1" s="114"/>
      <c r="BRZ1" s="114"/>
      <c r="BSA1" s="114"/>
      <c r="BSB1" s="114"/>
      <c r="BSC1" s="114"/>
      <c r="BSD1" s="114"/>
      <c r="BSE1" s="114"/>
      <c r="BSF1" s="114"/>
      <c r="BSG1" s="114"/>
      <c r="BSH1" s="114"/>
      <c r="BSI1" s="114"/>
      <c r="BSJ1" s="114"/>
      <c r="BSK1" s="114"/>
      <c r="BSL1" s="114"/>
      <c r="BSM1" s="114"/>
      <c r="BSN1" s="114"/>
      <c r="BSO1" s="114"/>
      <c r="BSP1" s="114"/>
      <c r="BSQ1" s="114"/>
      <c r="BSR1" s="114"/>
      <c r="BSS1" s="114"/>
      <c r="BST1" s="114"/>
      <c r="BSU1" s="114"/>
      <c r="BSV1" s="114"/>
      <c r="BSW1" s="114"/>
      <c r="BSX1" s="114"/>
      <c r="BSY1" s="114"/>
      <c r="BSZ1" s="114"/>
      <c r="BTA1" s="114"/>
      <c r="BTB1" s="114"/>
      <c r="BTC1" s="114"/>
      <c r="BTD1" s="114"/>
      <c r="BTE1" s="114"/>
      <c r="BTF1" s="114"/>
      <c r="BTG1" s="114"/>
      <c r="BTH1" s="114"/>
      <c r="BTI1" s="114"/>
      <c r="BTJ1" s="114"/>
      <c r="BTK1" s="114"/>
      <c r="BTL1" s="114"/>
      <c r="BTM1" s="114"/>
      <c r="BTN1" s="114"/>
      <c r="BTO1" s="114"/>
      <c r="BTP1" s="114"/>
      <c r="BTQ1" s="114"/>
      <c r="BTR1" s="114"/>
      <c r="BTS1" s="114"/>
      <c r="BTT1" s="114"/>
      <c r="BTU1" s="114"/>
      <c r="BTV1" s="114"/>
      <c r="BTW1" s="114"/>
      <c r="BTX1" s="114"/>
      <c r="BTY1" s="114"/>
      <c r="BTZ1" s="114"/>
      <c r="BUA1" s="114"/>
      <c r="BUB1" s="114"/>
      <c r="BUC1" s="114"/>
      <c r="BUD1" s="114"/>
      <c r="BUE1" s="114"/>
      <c r="BUF1" s="114"/>
      <c r="BUG1" s="114"/>
      <c r="BUH1" s="114"/>
      <c r="BUI1" s="114"/>
      <c r="BUJ1" s="114"/>
      <c r="BUK1" s="114"/>
      <c r="BUL1" s="114"/>
      <c r="BUM1" s="114"/>
      <c r="BUN1" s="114"/>
      <c r="BUO1" s="114"/>
      <c r="BUP1" s="114"/>
      <c r="BUQ1" s="114"/>
      <c r="BUR1" s="114"/>
      <c r="BUS1" s="114"/>
      <c r="BUT1" s="114"/>
      <c r="BUU1" s="114"/>
      <c r="BUV1" s="114"/>
      <c r="BUW1" s="114"/>
      <c r="BUX1" s="114"/>
      <c r="BUY1" s="114"/>
      <c r="BUZ1" s="114"/>
      <c r="BVA1" s="114"/>
      <c r="BVB1" s="114"/>
      <c r="BVC1" s="114"/>
      <c r="BVD1" s="114"/>
      <c r="BVE1" s="114"/>
      <c r="BVF1" s="114"/>
      <c r="BVG1" s="114"/>
      <c r="BVH1" s="114"/>
      <c r="BVI1" s="114"/>
      <c r="BVJ1" s="114"/>
      <c r="BVK1" s="114"/>
      <c r="BVL1" s="114"/>
      <c r="BVM1" s="114"/>
      <c r="BVN1" s="114"/>
      <c r="BVO1" s="114"/>
      <c r="BVP1" s="114"/>
      <c r="BVQ1" s="114"/>
      <c r="BVR1" s="114"/>
      <c r="BVS1" s="114"/>
      <c r="BVT1" s="114"/>
      <c r="BVU1" s="114"/>
      <c r="BVV1" s="114"/>
      <c r="BVW1" s="114"/>
      <c r="BVX1" s="114"/>
      <c r="BVY1" s="114"/>
      <c r="BVZ1" s="114"/>
      <c r="BWA1" s="114"/>
      <c r="BWB1" s="114"/>
      <c r="BWC1" s="114"/>
      <c r="BWD1" s="114"/>
      <c r="BWE1" s="114"/>
      <c r="BWF1" s="114"/>
      <c r="BWG1" s="114"/>
      <c r="BWH1" s="114"/>
      <c r="BWI1" s="114"/>
      <c r="BWJ1" s="114"/>
      <c r="BWK1" s="114"/>
      <c r="BWL1" s="114"/>
      <c r="BWM1" s="114"/>
      <c r="BWN1" s="114"/>
      <c r="BWO1" s="114"/>
      <c r="BWP1" s="114"/>
      <c r="BWQ1" s="114"/>
      <c r="BWR1" s="114"/>
      <c r="BWS1" s="114"/>
      <c r="BWT1" s="114"/>
      <c r="BWU1" s="114"/>
      <c r="BWV1" s="114"/>
      <c r="BWW1" s="114"/>
      <c r="BWX1" s="114"/>
      <c r="BWY1" s="114"/>
      <c r="BWZ1" s="114"/>
      <c r="BXA1" s="114"/>
      <c r="BXB1" s="114"/>
      <c r="BXC1" s="114"/>
      <c r="BXD1" s="114"/>
      <c r="BXE1" s="114"/>
      <c r="BXF1" s="114"/>
      <c r="BXG1" s="114"/>
      <c r="BXH1" s="114"/>
      <c r="BXI1" s="114"/>
      <c r="BXJ1" s="114"/>
      <c r="BXK1" s="114"/>
      <c r="BXL1" s="114"/>
      <c r="BXM1" s="114"/>
      <c r="BXN1" s="114"/>
      <c r="BXO1" s="114"/>
      <c r="BXP1" s="114"/>
      <c r="BXQ1" s="114"/>
      <c r="BXR1" s="114"/>
      <c r="BXS1" s="114"/>
      <c r="BXT1" s="114"/>
      <c r="BXU1" s="114"/>
      <c r="BXV1" s="114"/>
      <c r="BXW1" s="114"/>
      <c r="BXX1" s="114"/>
      <c r="BXY1" s="114"/>
      <c r="BXZ1" s="114"/>
      <c r="BYA1" s="114"/>
      <c r="BYB1" s="114"/>
      <c r="BYC1" s="114"/>
      <c r="BYD1" s="114"/>
      <c r="BYE1" s="114"/>
      <c r="BYF1" s="114"/>
      <c r="BYG1" s="114"/>
      <c r="BYH1" s="114"/>
      <c r="BYI1" s="114"/>
      <c r="BYJ1" s="114"/>
      <c r="BYK1" s="114"/>
      <c r="BYL1" s="114"/>
      <c r="BYM1" s="114"/>
      <c r="BYN1" s="114"/>
      <c r="BYO1" s="114"/>
      <c r="BYP1" s="114"/>
      <c r="BYQ1" s="114"/>
      <c r="BYR1" s="114"/>
      <c r="BYS1" s="114"/>
      <c r="BYT1" s="114"/>
      <c r="BYU1" s="114"/>
      <c r="BYV1" s="114"/>
      <c r="BYW1" s="114"/>
      <c r="BYX1" s="114"/>
      <c r="BYY1" s="114"/>
      <c r="BYZ1" s="114"/>
      <c r="BZA1" s="114"/>
      <c r="BZB1" s="114"/>
      <c r="BZC1" s="114"/>
      <c r="BZD1" s="114"/>
      <c r="BZE1" s="114"/>
      <c r="BZF1" s="114"/>
      <c r="BZG1" s="114"/>
      <c r="BZH1" s="114"/>
      <c r="BZI1" s="114"/>
      <c r="BZJ1" s="114"/>
      <c r="BZK1" s="114"/>
      <c r="BZL1" s="114"/>
      <c r="BZM1" s="114"/>
      <c r="BZN1" s="114"/>
      <c r="BZO1" s="114"/>
      <c r="BZP1" s="114"/>
      <c r="BZQ1" s="114"/>
      <c r="BZR1" s="114"/>
      <c r="BZS1" s="114"/>
      <c r="BZT1" s="114"/>
      <c r="BZU1" s="114"/>
      <c r="BZV1" s="114"/>
      <c r="BZW1" s="114"/>
      <c r="BZX1" s="114"/>
      <c r="BZY1" s="114"/>
      <c r="BZZ1" s="114"/>
      <c r="CAA1" s="114"/>
      <c r="CAB1" s="114"/>
      <c r="CAC1" s="114"/>
      <c r="CAD1" s="114"/>
      <c r="CAE1" s="114"/>
      <c r="CAF1" s="114"/>
      <c r="CAG1" s="114"/>
      <c r="CAH1" s="114"/>
      <c r="CAI1" s="114"/>
      <c r="CAJ1" s="114"/>
      <c r="CAK1" s="114"/>
      <c r="CAL1" s="114"/>
      <c r="CAM1" s="114"/>
      <c r="CAN1" s="114"/>
      <c r="CAO1" s="114"/>
      <c r="CAP1" s="114"/>
      <c r="CAQ1" s="114"/>
      <c r="CAR1" s="114"/>
      <c r="CAS1" s="114"/>
      <c r="CAT1" s="114"/>
      <c r="CAU1" s="114"/>
      <c r="CAV1" s="114"/>
      <c r="CAW1" s="114"/>
      <c r="CAX1" s="114"/>
      <c r="CAY1" s="114"/>
      <c r="CAZ1" s="114"/>
      <c r="CBA1" s="114"/>
      <c r="CBB1" s="114"/>
      <c r="CBC1" s="114"/>
      <c r="CBD1" s="114"/>
      <c r="CBE1" s="114"/>
      <c r="CBF1" s="114"/>
      <c r="CBG1" s="114"/>
      <c r="CBH1" s="114"/>
      <c r="CBI1" s="114"/>
      <c r="CBJ1" s="114"/>
      <c r="CBK1" s="114"/>
      <c r="CBL1" s="114"/>
      <c r="CBM1" s="114"/>
      <c r="CBN1" s="114"/>
      <c r="CBO1" s="114"/>
      <c r="CBP1" s="114"/>
      <c r="CBQ1" s="114"/>
      <c r="CBR1" s="114"/>
      <c r="CBS1" s="114"/>
      <c r="CBT1" s="114"/>
      <c r="CBU1" s="114"/>
      <c r="CBV1" s="114"/>
      <c r="CBW1" s="114"/>
      <c r="CBX1" s="114"/>
      <c r="CBY1" s="114"/>
      <c r="CBZ1" s="114"/>
      <c r="CCA1" s="114"/>
      <c r="CCB1" s="114"/>
      <c r="CCC1" s="114"/>
      <c r="CCD1" s="114"/>
      <c r="CCE1" s="114"/>
      <c r="CCF1" s="114"/>
      <c r="CCG1" s="114"/>
      <c r="CCH1" s="114"/>
      <c r="CCI1" s="114"/>
      <c r="CCJ1" s="114"/>
      <c r="CCK1" s="114"/>
      <c r="CCL1" s="114"/>
      <c r="CCM1" s="114"/>
      <c r="CCN1" s="114"/>
      <c r="CCO1" s="114"/>
      <c r="CCP1" s="114"/>
      <c r="CCQ1" s="114"/>
      <c r="CCR1" s="114"/>
      <c r="CCS1" s="114"/>
      <c r="CCT1" s="114"/>
      <c r="CCU1" s="114"/>
      <c r="CCV1" s="114"/>
      <c r="CCW1" s="114"/>
      <c r="CCX1" s="114"/>
      <c r="CCY1" s="114"/>
      <c r="CCZ1" s="114"/>
      <c r="CDA1" s="114"/>
      <c r="CDB1" s="114"/>
      <c r="CDC1" s="114"/>
      <c r="CDD1" s="114"/>
      <c r="CDE1" s="114"/>
      <c r="CDF1" s="114"/>
      <c r="CDG1" s="114"/>
      <c r="CDH1" s="114"/>
      <c r="CDI1" s="114"/>
      <c r="CDJ1" s="114"/>
      <c r="CDK1" s="114"/>
      <c r="CDL1" s="114"/>
      <c r="CDM1" s="114"/>
      <c r="CDN1" s="114"/>
      <c r="CDO1" s="114"/>
      <c r="CDP1" s="114"/>
      <c r="CDQ1" s="114"/>
      <c r="CDR1" s="114"/>
      <c r="CDS1" s="114"/>
      <c r="CDT1" s="114"/>
      <c r="CDU1" s="114"/>
      <c r="CDV1" s="114"/>
      <c r="CDW1" s="114"/>
      <c r="CDX1" s="114"/>
      <c r="CDY1" s="114"/>
      <c r="CDZ1" s="114"/>
      <c r="CEA1" s="114"/>
      <c r="CEB1" s="114"/>
      <c r="CEC1" s="114"/>
      <c r="CED1" s="114"/>
      <c r="CEE1" s="114"/>
      <c r="CEF1" s="114"/>
      <c r="CEG1" s="114"/>
      <c r="CEH1" s="114"/>
      <c r="CEI1" s="114"/>
      <c r="CEJ1" s="114"/>
      <c r="CEK1" s="114"/>
      <c r="CEL1" s="114"/>
      <c r="CEM1" s="114"/>
      <c r="CEN1" s="114"/>
      <c r="CEO1" s="114"/>
      <c r="CEP1" s="114"/>
      <c r="CEQ1" s="114"/>
      <c r="CER1" s="114"/>
      <c r="CES1" s="114"/>
      <c r="CET1" s="114"/>
      <c r="CEU1" s="114"/>
      <c r="CEV1" s="114"/>
      <c r="CEW1" s="114"/>
      <c r="CEX1" s="114"/>
      <c r="CEY1" s="114"/>
      <c r="CEZ1" s="114"/>
      <c r="CFA1" s="114"/>
      <c r="CFB1" s="114"/>
      <c r="CFC1" s="114"/>
      <c r="CFD1" s="114"/>
      <c r="CFE1" s="114"/>
      <c r="CFF1" s="114"/>
      <c r="CFG1" s="114"/>
      <c r="CFH1" s="114"/>
      <c r="CFI1" s="114"/>
      <c r="CFJ1" s="114"/>
      <c r="CFK1" s="114"/>
      <c r="CFL1" s="114"/>
      <c r="CFM1" s="114"/>
      <c r="CFN1" s="114"/>
      <c r="CFO1" s="114"/>
      <c r="CFP1" s="114"/>
      <c r="CFQ1" s="114"/>
      <c r="CFR1" s="114"/>
      <c r="CFS1" s="114"/>
      <c r="CFT1" s="114"/>
      <c r="CFU1" s="114"/>
      <c r="CFV1" s="114"/>
      <c r="CFW1" s="114"/>
      <c r="CFX1" s="114"/>
      <c r="CFY1" s="114"/>
      <c r="CFZ1" s="114"/>
      <c r="CGA1" s="114"/>
      <c r="CGB1" s="114"/>
      <c r="CGC1" s="114"/>
      <c r="CGD1" s="114"/>
      <c r="CGE1" s="114"/>
      <c r="CGF1" s="114"/>
      <c r="CGG1" s="114"/>
      <c r="CGH1" s="114"/>
      <c r="CGI1" s="114"/>
      <c r="CGJ1" s="114"/>
      <c r="CGK1" s="114"/>
      <c r="CGL1" s="114"/>
      <c r="CGM1" s="114"/>
      <c r="CGN1" s="114"/>
      <c r="CGO1" s="114"/>
      <c r="CGP1" s="114"/>
      <c r="CGQ1" s="114"/>
      <c r="CGR1" s="114"/>
      <c r="CGS1" s="114"/>
      <c r="CGT1" s="114"/>
      <c r="CGU1" s="114"/>
      <c r="CGV1" s="114"/>
      <c r="CGW1" s="114"/>
      <c r="CGX1" s="114"/>
      <c r="CGY1" s="114"/>
      <c r="CGZ1" s="114"/>
      <c r="CHA1" s="114"/>
      <c r="CHB1" s="114"/>
      <c r="CHC1" s="114"/>
      <c r="CHD1" s="114"/>
      <c r="CHE1" s="114"/>
      <c r="CHF1" s="114"/>
      <c r="CHG1" s="114"/>
      <c r="CHH1" s="114"/>
      <c r="CHI1" s="114"/>
      <c r="CHJ1" s="114"/>
      <c r="CHK1" s="114"/>
      <c r="CHL1" s="114"/>
      <c r="CHM1" s="114"/>
      <c r="CHN1" s="114"/>
      <c r="CHO1" s="114"/>
      <c r="CHP1" s="114"/>
      <c r="CHQ1" s="114"/>
      <c r="CHR1" s="114"/>
      <c r="CHS1" s="114"/>
      <c r="CHT1" s="114"/>
      <c r="CHU1" s="114"/>
      <c r="CHV1" s="114"/>
      <c r="CHW1" s="114"/>
      <c r="CHX1" s="114"/>
      <c r="CHY1" s="114"/>
      <c r="CHZ1" s="114"/>
      <c r="CIA1" s="114"/>
      <c r="CIB1" s="114"/>
      <c r="CIC1" s="114"/>
      <c r="CID1" s="114"/>
      <c r="CIE1" s="114"/>
      <c r="CIF1" s="114"/>
      <c r="CIG1" s="114"/>
      <c r="CIH1" s="114"/>
      <c r="CII1" s="114"/>
      <c r="CIJ1" s="114"/>
      <c r="CIK1" s="114"/>
      <c r="CIL1" s="114"/>
      <c r="CIM1" s="114"/>
      <c r="CIN1" s="114"/>
      <c r="CIO1" s="114"/>
      <c r="CIP1" s="114"/>
      <c r="CIQ1" s="114"/>
      <c r="CIR1" s="114"/>
      <c r="CIS1" s="114"/>
      <c r="CIT1" s="114"/>
      <c r="CIU1" s="114"/>
      <c r="CIV1" s="114"/>
      <c r="CIW1" s="114"/>
      <c r="CIX1" s="114"/>
      <c r="CIY1" s="114"/>
      <c r="CIZ1" s="114"/>
      <c r="CJA1" s="114"/>
      <c r="CJB1" s="114"/>
      <c r="CJC1" s="114"/>
      <c r="CJD1" s="114"/>
      <c r="CJE1" s="114"/>
      <c r="CJF1" s="114"/>
      <c r="CJG1" s="114"/>
      <c r="CJH1" s="114"/>
      <c r="CJI1" s="114"/>
      <c r="CJJ1" s="114"/>
      <c r="CJK1" s="114"/>
      <c r="CJL1" s="114"/>
      <c r="CJM1" s="114"/>
      <c r="CJN1" s="114"/>
      <c r="CJO1" s="114"/>
      <c r="CJP1" s="114"/>
      <c r="CJQ1" s="114"/>
      <c r="CJR1" s="114"/>
      <c r="CJS1" s="114"/>
      <c r="CJT1" s="114"/>
      <c r="CJU1" s="114"/>
      <c r="CJV1" s="114"/>
      <c r="CJW1" s="114"/>
      <c r="CJX1" s="114"/>
      <c r="CJY1" s="114"/>
      <c r="CJZ1" s="114"/>
      <c r="CKA1" s="114"/>
      <c r="CKB1" s="114"/>
      <c r="CKC1" s="114"/>
      <c r="CKD1" s="114"/>
      <c r="CKE1" s="114"/>
      <c r="CKF1" s="114"/>
      <c r="CKG1" s="114"/>
      <c r="CKH1" s="114"/>
      <c r="CKI1" s="114"/>
      <c r="CKJ1" s="114"/>
      <c r="CKK1" s="114"/>
      <c r="CKL1" s="114"/>
      <c r="CKM1" s="114"/>
      <c r="CKN1" s="114"/>
      <c r="CKO1" s="114"/>
      <c r="CKP1" s="114"/>
      <c r="CKQ1" s="114"/>
      <c r="CKR1" s="114"/>
      <c r="CKS1" s="114"/>
      <c r="CKT1" s="114"/>
      <c r="CKU1" s="114"/>
      <c r="CKV1" s="114"/>
      <c r="CKW1" s="114"/>
      <c r="CKX1" s="114"/>
      <c r="CKY1" s="114"/>
      <c r="CKZ1" s="114"/>
      <c r="CLA1" s="114"/>
      <c r="CLB1" s="114"/>
      <c r="CLC1" s="114"/>
      <c r="CLD1" s="114"/>
      <c r="CLE1" s="114"/>
      <c r="CLF1" s="114"/>
      <c r="CLG1" s="114"/>
      <c r="CLH1" s="114"/>
      <c r="CLI1" s="114"/>
      <c r="CLJ1" s="114"/>
      <c r="CLK1" s="114"/>
      <c r="CLL1" s="114"/>
      <c r="CLM1" s="114"/>
      <c r="CLN1" s="114"/>
      <c r="CLO1" s="114"/>
      <c r="CLP1" s="114"/>
      <c r="CLQ1" s="114"/>
      <c r="CLR1" s="114"/>
      <c r="CLS1" s="114"/>
      <c r="CLT1" s="114"/>
      <c r="CLU1" s="114"/>
      <c r="CLV1" s="114"/>
      <c r="CLW1" s="114"/>
      <c r="CLX1" s="114"/>
      <c r="CLY1" s="114"/>
      <c r="CLZ1" s="114"/>
      <c r="CMA1" s="114"/>
      <c r="CMB1" s="114"/>
      <c r="CMC1" s="114"/>
      <c r="CMD1" s="114"/>
      <c r="CME1" s="114"/>
      <c r="CMF1" s="114"/>
      <c r="CMG1" s="114"/>
      <c r="CMH1" s="114"/>
      <c r="CMI1" s="114"/>
      <c r="CMJ1" s="114"/>
      <c r="CMK1" s="114"/>
      <c r="CML1" s="114"/>
      <c r="CMM1" s="114"/>
      <c r="CMN1" s="114"/>
      <c r="CMO1" s="114"/>
      <c r="CMP1" s="114"/>
      <c r="CMQ1" s="114"/>
      <c r="CMR1" s="114"/>
      <c r="CMS1" s="114"/>
      <c r="CMT1" s="114"/>
      <c r="CMU1" s="114"/>
      <c r="CMV1" s="114"/>
      <c r="CMW1" s="114"/>
      <c r="CMX1" s="114"/>
      <c r="CMY1" s="114"/>
      <c r="CMZ1" s="114"/>
      <c r="CNA1" s="114"/>
      <c r="CNB1" s="114"/>
      <c r="CNC1" s="114"/>
      <c r="CND1" s="114"/>
      <c r="CNE1" s="114"/>
      <c r="CNF1" s="114"/>
      <c r="CNG1" s="114"/>
      <c r="CNH1" s="114"/>
      <c r="CNI1" s="114"/>
      <c r="CNJ1" s="114"/>
      <c r="CNK1" s="114"/>
      <c r="CNL1" s="114"/>
      <c r="CNM1" s="114"/>
      <c r="CNN1" s="114"/>
      <c r="CNO1" s="114"/>
      <c r="CNP1" s="114"/>
      <c r="CNQ1" s="114"/>
      <c r="CNR1" s="114"/>
      <c r="CNS1" s="114"/>
      <c r="CNT1" s="114"/>
      <c r="CNU1" s="114"/>
      <c r="CNV1" s="114"/>
      <c r="CNW1" s="114"/>
      <c r="CNX1" s="114"/>
      <c r="CNY1" s="114"/>
      <c r="CNZ1" s="114"/>
      <c r="COA1" s="114"/>
      <c r="COB1" s="114"/>
      <c r="COC1" s="114"/>
      <c r="COD1" s="114"/>
      <c r="COE1" s="114"/>
      <c r="COF1" s="114"/>
      <c r="COG1" s="114"/>
      <c r="COH1" s="114"/>
      <c r="COI1" s="114"/>
      <c r="COJ1" s="114"/>
      <c r="COK1" s="114"/>
      <c r="COL1" s="114"/>
      <c r="COM1" s="114"/>
      <c r="CON1" s="114"/>
      <c r="COO1" s="114"/>
      <c r="COP1" s="114"/>
      <c r="COQ1" s="114"/>
      <c r="COR1" s="114"/>
      <c r="COS1" s="114"/>
      <c r="COT1" s="114"/>
      <c r="COU1" s="114"/>
      <c r="COV1" s="114"/>
      <c r="COW1" s="114"/>
      <c r="COX1" s="114"/>
      <c r="COY1" s="114"/>
      <c r="COZ1" s="114"/>
      <c r="CPA1" s="114"/>
      <c r="CPB1" s="114"/>
      <c r="CPC1" s="114"/>
      <c r="CPD1" s="114"/>
      <c r="CPE1" s="114"/>
      <c r="CPF1" s="114"/>
      <c r="CPG1" s="114"/>
      <c r="CPH1" s="114"/>
      <c r="CPI1" s="114"/>
      <c r="CPJ1" s="114"/>
      <c r="CPK1" s="114"/>
      <c r="CPL1" s="114"/>
      <c r="CPM1" s="114"/>
      <c r="CPN1" s="114"/>
      <c r="CPO1" s="114"/>
      <c r="CPP1" s="114"/>
      <c r="CPQ1" s="114"/>
      <c r="CPR1" s="114"/>
      <c r="CPS1" s="114"/>
      <c r="CPT1" s="114"/>
      <c r="CPU1" s="114"/>
      <c r="CPV1" s="114"/>
      <c r="CPW1" s="114"/>
      <c r="CPX1" s="114"/>
      <c r="CPY1" s="114"/>
      <c r="CPZ1" s="114"/>
      <c r="CQA1" s="114"/>
      <c r="CQB1" s="114"/>
      <c r="CQC1" s="114"/>
      <c r="CQD1" s="114"/>
      <c r="CQE1" s="114"/>
      <c r="CQF1" s="114"/>
      <c r="CQG1" s="114"/>
      <c r="CQH1" s="114"/>
      <c r="CQI1" s="114"/>
      <c r="CQJ1" s="114"/>
      <c r="CQK1" s="114"/>
      <c r="CQL1" s="114"/>
      <c r="CQM1" s="114"/>
      <c r="CQN1" s="114"/>
      <c r="CQO1" s="114"/>
      <c r="CQP1" s="114"/>
      <c r="CQQ1" s="114"/>
      <c r="CQR1" s="114"/>
      <c r="CQS1" s="114"/>
      <c r="CQT1" s="114"/>
      <c r="CQU1" s="114"/>
      <c r="CQV1" s="114"/>
      <c r="CQW1" s="114"/>
      <c r="CQX1" s="114"/>
      <c r="CQY1" s="114"/>
      <c r="CQZ1" s="114"/>
      <c r="CRA1" s="114"/>
      <c r="CRB1" s="114"/>
      <c r="CRC1" s="114"/>
      <c r="CRD1" s="114"/>
      <c r="CRE1" s="114"/>
      <c r="CRF1" s="114"/>
      <c r="CRG1" s="114"/>
      <c r="CRH1" s="114"/>
      <c r="CRI1" s="114"/>
      <c r="CRJ1" s="114"/>
      <c r="CRK1" s="114"/>
      <c r="CRL1" s="114"/>
      <c r="CRM1" s="114"/>
      <c r="CRN1" s="114"/>
      <c r="CRO1" s="114"/>
      <c r="CRP1" s="114"/>
      <c r="CRQ1" s="114"/>
      <c r="CRR1" s="114"/>
      <c r="CRS1" s="114"/>
      <c r="CRT1" s="114"/>
      <c r="CRU1" s="114"/>
      <c r="CRV1" s="114"/>
      <c r="CRW1" s="114"/>
      <c r="CRX1" s="114"/>
      <c r="CRY1" s="114"/>
      <c r="CRZ1" s="114"/>
      <c r="CSA1" s="114"/>
      <c r="CSB1" s="114"/>
      <c r="CSC1" s="114"/>
      <c r="CSD1" s="114"/>
      <c r="CSE1" s="114"/>
      <c r="CSF1" s="114"/>
      <c r="CSG1" s="114"/>
      <c r="CSH1" s="114"/>
      <c r="CSI1" s="114"/>
      <c r="CSJ1" s="114"/>
      <c r="CSK1" s="114"/>
      <c r="CSL1" s="114"/>
      <c r="CSM1" s="114"/>
      <c r="CSN1" s="114"/>
      <c r="CSO1" s="114"/>
      <c r="CSP1" s="114"/>
      <c r="CSQ1" s="114"/>
      <c r="CSR1" s="114"/>
      <c r="CSS1" s="114"/>
      <c r="CST1" s="114"/>
      <c r="CSU1" s="114"/>
      <c r="CSV1" s="114"/>
      <c r="CSW1" s="114"/>
      <c r="CSX1" s="114"/>
      <c r="CSY1" s="114"/>
      <c r="CSZ1" s="114"/>
      <c r="CTA1" s="114"/>
      <c r="CTB1" s="114"/>
      <c r="CTC1" s="114"/>
      <c r="CTD1" s="114"/>
      <c r="CTE1" s="114"/>
      <c r="CTF1" s="114"/>
      <c r="CTG1" s="114"/>
      <c r="CTH1" s="114"/>
      <c r="CTI1" s="114"/>
      <c r="CTJ1" s="114"/>
      <c r="CTK1" s="114"/>
      <c r="CTL1" s="114"/>
      <c r="CTM1" s="114"/>
      <c r="CTN1" s="114"/>
      <c r="CTO1" s="114"/>
      <c r="CTP1" s="114"/>
      <c r="CTQ1" s="114"/>
      <c r="CTR1" s="114"/>
      <c r="CTS1" s="114"/>
      <c r="CTT1" s="114"/>
      <c r="CTU1" s="114"/>
      <c r="CTV1" s="114"/>
      <c r="CTW1" s="114"/>
      <c r="CTX1" s="114"/>
      <c r="CTY1" s="114"/>
      <c r="CTZ1" s="114"/>
      <c r="CUA1" s="114"/>
      <c r="CUB1" s="114"/>
      <c r="CUC1" s="114"/>
      <c r="CUD1" s="114"/>
      <c r="CUE1" s="114"/>
      <c r="CUF1" s="114"/>
      <c r="CUG1" s="114"/>
      <c r="CUH1" s="114"/>
      <c r="CUI1" s="114"/>
      <c r="CUJ1" s="114"/>
      <c r="CUK1" s="114"/>
      <c r="CUL1" s="114"/>
      <c r="CUM1" s="114"/>
      <c r="CUN1" s="114"/>
      <c r="CUO1" s="114"/>
      <c r="CUP1" s="114"/>
      <c r="CUQ1" s="114"/>
      <c r="CUR1" s="114"/>
      <c r="CUS1" s="114"/>
      <c r="CUT1" s="114"/>
      <c r="CUU1" s="114"/>
      <c r="CUV1" s="114"/>
      <c r="CUW1" s="114"/>
      <c r="CUX1" s="114"/>
      <c r="CUY1" s="114"/>
      <c r="CUZ1" s="114"/>
      <c r="CVA1" s="114"/>
      <c r="CVB1" s="114"/>
      <c r="CVC1" s="114"/>
      <c r="CVD1" s="114"/>
      <c r="CVE1" s="114"/>
      <c r="CVF1" s="114"/>
      <c r="CVG1" s="114"/>
      <c r="CVH1" s="114"/>
      <c r="CVI1" s="114"/>
      <c r="CVJ1" s="114"/>
      <c r="CVK1" s="114"/>
      <c r="CVL1" s="114"/>
      <c r="CVM1" s="114"/>
      <c r="CVN1" s="114"/>
      <c r="CVO1" s="114"/>
      <c r="CVP1" s="114"/>
      <c r="CVQ1" s="114"/>
      <c r="CVR1" s="114"/>
      <c r="CVS1" s="114"/>
      <c r="CVT1" s="114"/>
      <c r="CVU1" s="114"/>
      <c r="CVV1" s="114"/>
      <c r="CVW1" s="114"/>
      <c r="CVX1" s="114"/>
      <c r="CVY1" s="114"/>
      <c r="CVZ1" s="114"/>
      <c r="CWA1" s="114"/>
      <c r="CWB1" s="114"/>
      <c r="CWC1" s="114"/>
      <c r="CWD1" s="114"/>
      <c r="CWE1" s="114"/>
      <c r="CWF1" s="114"/>
      <c r="CWG1" s="114"/>
      <c r="CWH1" s="114"/>
      <c r="CWI1" s="114"/>
      <c r="CWJ1" s="114"/>
      <c r="CWK1" s="114"/>
      <c r="CWL1" s="114"/>
      <c r="CWM1" s="114"/>
      <c r="CWN1" s="114"/>
      <c r="CWO1" s="114"/>
      <c r="CWP1" s="114"/>
      <c r="CWQ1" s="114"/>
      <c r="CWR1" s="114"/>
      <c r="CWS1" s="114"/>
      <c r="CWT1" s="114"/>
      <c r="CWU1" s="114"/>
      <c r="CWV1" s="114"/>
      <c r="CWW1" s="114"/>
      <c r="CWX1" s="114"/>
      <c r="CWY1" s="114"/>
      <c r="CWZ1" s="114"/>
      <c r="CXA1" s="114"/>
      <c r="CXB1" s="114"/>
      <c r="CXC1" s="114"/>
      <c r="CXD1" s="114"/>
      <c r="CXE1" s="114"/>
      <c r="CXF1" s="114"/>
      <c r="CXG1" s="114"/>
      <c r="CXH1" s="114"/>
      <c r="CXI1" s="114"/>
      <c r="CXJ1" s="114"/>
      <c r="CXK1" s="114"/>
      <c r="CXL1" s="114"/>
      <c r="CXM1" s="114"/>
      <c r="CXN1" s="114"/>
      <c r="CXO1" s="114"/>
      <c r="CXP1" s="114"/>
      <c r="CXQ1" s="114"/>
      <c r="CXR1" s="114"/>
      <c r="CXS1" s="114"/>
      <c r="CXT1" s="114"/>
      <c r="CXU1" s="114"/>
      <c r="CXV1" s="114"/>
      <c r="CXW1" s="114"/>
      <c r="CXX1" s="114"/>
      <c r="CXY1" s="114"/>
      <c r="CXZ1" s="114"/>
      <c r="CYA1" s="114"/>
      <c r="CYB1" s="114"/>
      <c r="CYC1" s="114"/>
      <c r="CYD1" s="114"/>
      <c r="CYE1" s="114"/>
      <c r="CYF1" s="114"/>
      <c r="CYG1" s="114"/>
      <c r="CYH1" s="114"/>
      <c r="CYI1" s="114"/>
      <c r="CYJ1" s="114"/>
      <c r="CYK1" s="114"/>
      <c r="CYL1" s="114"/>
      <c r="CYM1" s="114"/>
      <c r="CYN1" s="114"/>
      <c r="CYO1" s="114"/>
      <c r="CYP1" s="114"/>
      <c r="CYQ1" s="114"/>
      <c r="CYR1" s="114"/>
      <c r="CYS1" s="114"/>
      <c r="CYT1" s="114"/>
      <c r="CYU1" s="114"/>
      <c r="CYV1" s="114"/>
      <c r="CYW1" s="114"/>
      <c r="CYX1" s="114"/>
      <c r="CYY1" s="114"/>
      <c r="CYZ1" s="114"/>
      <c r="CZA1" s="114"/>
      <c r="CZB1" s="114"/>
      <c r="CZC1" s="114"/>
      <c r="CZD1" s="114"/>
      <c r="CZE1" s="114"/>
      <c r="CZF1" s="114"/>
      <c r="CZG1" s="114"/>
      <c r="CZH1" s="114"/>
      <c r="CZI1" s="114"/>
      <c r="CZJ1" s="114"/>
      <c r="CZK1" s="114"/>
      <c r="CZL1" s="114"/>
      <c r="CZM1" s="114"/>
      <c r="CZN1" s="114"/>
      <c r="CZO1" s="114"/>
      <c r="CZP1" s="114"/>
      <c r="CZQ1" s="114"/>
      <c r="CZR1" s="114"/>
      <c r="CZS1" s="114"/>
      <c r="CZT1" s="114"/>
      <c r="CZU1" s="114"/>
      <c r="CZV1" s="114"/>
      <c r="CZW1" s="114"/>
      <c r="CZX1" s="114"/>
      <c r="CZY1" s="114"/>
      <c r="CZZ1" s="114"/>
      <c r="DAA1" s="114"/>
      <c r="DAB1" s="114"/>
      <c r="DAC1" s="114"/>
      <c r="DAD1" s="114"/>
      <c r="DAE1" s="114"/>
      <c r="DAF1" s="114"/>
      <c r="DAG1" s="114"/>
      <c r="DAH1" s="114"/>
      <c r="DAI1" s="114"/>
      <c r="DAJ1" s="114"/>
      <c r="DAK1" s="114"/>
      <c r="DAL1" s="114"/>
      <c r="DAM1" s="114"/>
      <c r="DAN1" s="114"/>
      <c r="DAO1" s="114"/>
      <c r="DAP1" s="114"/>
      <c r="DAQ1" s="114"/>
      <c r="DAR1" s="114"/>
      <c r="DAS1" s="114"/>
      <c r="DAT1" s="114"/>
      <c r="DAU1" s="114"/>
      <c r="DAV1" s="114"/>
      <c r="DAW1" s="114"/>
      <c r="DAX1" s="114"/>
      <c r="DAY1" s="114"/>
      <c r="DAZ1" s="114"/>
      <c r="DBA1" s="114"/>
      <c r="DBB1" s="114"/>
      <c r="DBC1" s="114"/>
      <c r="DBD1" s="114"/>
      <c r="DBE1" s="114"/>
      <c r="DBF1" s="114"/>
      <c r="DBG1" s="114"/>
      <c r="DBH1" s="114"/>
      <c r="DBI1" s="114"/>
      <c r="DBJ1" s="114"/>
      <c r="DBK1" s="114"/>
      <c r="DBL1" s="114"/>
      <c r="DBM1" s="114"/>
      <c r="DBN1" s="114"/>
      <c r="DBO1" s="114"/>
      <c r="DBP1" s="114"/>
      <c r="DBQ1" s="114"/>
      <c r="DBR1" s="114"/>
      <c r="DBS1" s="114"/>
      <c r="DBT1" s="114"/>
      <c r="DBU1" s="114"/>
      <c r="DBV1" s="114"/>
      <c r="DBW1" s="114"/>
      <c r="DBX1" s="114"/>
      <c r="DBY1" s="114"/>
      <c r="DBZ1" s="114"/>
      <c r="DCA1" s="114"/>
      <c r="DCB1" s="114"/>
      <c r="DCC1" s="114"/>
      <c r="DCD1" s="114"/>
      <c r="DCE1" s="114"/>
      <c r="DCF1" s="114"/>
      <c r="DCG1" s="114"/>
      <c r="DCH1" s="114"/>
      <c r="DCI1" s="114"/>
      <c r="DCJ1" s="114"/>
      <c r="DCK1" s="114"/>
      <c r="DCL1" s="114"/>
      <c r="DCM1" s="114"/>
      <c r="DCN1" s="114"/>
      <c r="DCO1" s="114"/>
      <c r="DCP1" s="114"/>
      <c r="DCQ1" s="114"/>
      <c r="DCR1" s="114"/>
      <c r="DCS1" s="114"/>
      <c r="DCT1" s="114"/>
      <c r="DCU1" s="114"/>
      <c r="DCV1" s="114"/>
      <c r="DCW1" s="114"/>
      <c r="DCX1" s="114"/>
      <c r="DCY1" s="114"/>
      <c r="DCZ1" s="114"/>
      <c r="DDA1" s="114"/>
      <c r="DDB1" s="114"/>
      <c r="DDC1" s="114"/>
      <c r="DDD1" s="114"/>
      <c r="DDE1" s="114"/>
      <c r="DDF1" s="114"/>
      <c r="DDG1" s="114"/>
      <c r="DDH1" s="114"/>
      <c r="DDI1" s="114"/>
      <c r="DDJ1" s="114"/>
      <c r="DDK1" s="114"/>
      <c r="DDL1" s="114"/>
      <c r="DDM1" s="114"/>
      <c r="DDN1" s="114"/>
      <c r="DDO1" s="114"/>
      <c r="DDP1" s="114"/>
      <c r="DDQ1" s="114"/>
      <c r="DDR1" s="114"/>
      <c r="DDS1" s="114"/>
      <c r="DDT1" s="114"/>
      <c r="DDU1" s="114"/>
      <c r="DDV1" s="114"/>
      <c r="DDW1" s="114"/>
      <c r="DDX1" s="114"/>
      <c r="DDY1" s="114"/>
      <c r="DDZ1" s="114"/>
      <c r="DEA1" s="114"/>
      <c r="DEB1" s="114"/>
      <c r="DEC1" s="114"/>
      <c r="DED1" s="114"/>
      <c r="DEE1" s="114"/>
      <c r="DEF1" s="114"/>
      <c r="DEG1" s="114"/>
      <c r="DEH1" s="114"/>
      <c r="DEI1" s="114"/>
      <c r="DEJ1" s="114"/>
      <c r="DEK1" s="114"/>
      <c r="DEL1" s="114"/>
      <c r="DEM1" s="114"/>
      <c r="DEN1" s="114"/>
      <c r="DEO1" s="114"/>
      <c r="DEP1" s="114"/>
      <c r="DEQ1" s="114"/>
      <c r="DER1" s="114"/>
      <c r="DES1" s="114"/>
      <c r="DET1" s="114"/>
      <c r="DEU1" s="114"/>
      <c r="DEV1" s="114"/>
      <c r="DEW1" s="114"/>
      <c r="DEX1" s="114"/>
      <c r="DEY1" s="114"/>
      <c r="DEZ1" s="114"/>
      <c r="DFA1" s="114"/>
      <c r="DFB1" s="114"/>
      <c r="DFC1" s="114"/>
      <c r="DFD1" s="114"/>
      <c r="DFE1" s="114"/>
      <c r="DFF1" s="114"/>
      <c r="DFG1" s="114"/>
      <c r="DFH1" s="114"/>
      <c r="DFI1" s="114"/>
      <c r="DFJ1" s="114"/>
      <c r="DFK1" s="114"/>
      <c r="DFL1" s="114"/>
      <c r="DFM1" s="114"/>
      <c r="DFN1" s="114"/>
      <c r="DFO1" s="114"/>
      <c r="DFP1" s="114"/>
      <c r="DFQ1" s="114"/>
      <c r="DFR1" s="114"/>
      <c r="DFS1" s="114"/>
      <c r="DFT1" s="114"/>
      <c r="DFU1" s="114"/>
      <c r="DFV1" s="114"/>
      <c r="DFW1" s="114"/>
      <c r="DFX1" s="114"/>
      <c r="DFY1" s="114"/>
      <c r="DFZ1" s="114"/>
      <c r="DGA1" s="114"/>
      <c r="DGB1" s="114"/>
      <c r="DGC1" s="114"/>
      <c r="DGD1" s="114"/>
      <c r="DGE1" s="114"/>
      <c r="DGF1" s="114"/>
      <c r="DGG1" s="114"/>
      <c r="DGH1" s="114"/>
      <c r="DGI1" s="114"/>
      <c r="DGJ1" s="114"/>
      <c r="DGK1" s="114"/>
      <c r="DGL1" s="114"/>
      <c r="DGM1" s="114"/>
      <c r="DGN1" s="114"/>
      <c r="DGO1" s="114"/>
      <c r="DGP1" s="114"/>
      <c r="DGQ1" s="114"/>
      <c r="DGR1" s="114"/>
      <c r="DGS1" s="114"/>
      <c r="DGT1" s="114"/>
      <c r="DGU1" s="114"/>
      <c r="DGV1" s="114"/>
      <c r="DGW1" s="114"/>
      <c r="DGX1" s="114"/>
      <c r="DGY1" s="114"/>
      <c r="DGZ1" s="114"/>
      <c r="DHA1" s="114"/>
      <c r="DHB1" s="114"/>
      <c r="DHC1" s="114"/>
      <c r="DHD1" s="114"/>
      <c r="DHE1" s="114"/>
      <c r="DHF1" s="114"/>
      <c r="DHG1" s="114"/>
      <c r="DHH1" s="114"/>
      <c r="DHI1" s="114"/>
      <c r="DHJ1" s="114"/>
      <c r="DHK1" s="114"/>
      <c r="DHL1" s="114"/>
      <c r="DHM1" s="114"/>
      <c r="DHN1" s="114"/>
      <c r="DHO1" s="114"/>
      <c r="DHP1" s="114"/>
      <c r="DHQ1" s="114"/>
      <c r="DHR1" s="114"/>
      <c r="DHS1" s="114"/>
      <c r="DHT1" s="114"/>
      <c r="DHU1" s="114"/>
      <c r="DHV1" s="114"/>
      <c r="DHW1" s="114"/>
      <c r="DHX1" s="114"/>
      <c r="DHY1" s="114"/>
      <c r="DHZ1" s="114"/>
      <c r="DIA1" s="114"/>
      <c r="DIB1" s="114"/>
      <c r="DIC1" s="114"/>
      <c r="DID1" s="114"/>
      <c r="DIE1" s="114"/>
      <c r="DIF1" s="114"/>
      <c r="DIG1" s="114"/>
      <c r="DIH1" s="114"/>
      <c r="DII1" s="114"/>
      <c r="DIJ1" s="114"/>
      <c r="DIK1" s="114"/>
      <c r="DIL1" s="114"/>
      <c r="DIM1" s="114"/>
      <c r="DIN1" s="114"/>
      <c r="DIO1" s="114"/>
      <c r="DIP1" s="114"/>
      <c r="DIQ1" s="114"/>
      <c r="DIR1" s="114"/>
      <c r="DIS1" s="114"/>
      <c r="DIT1" s="114"/>
      <c r="DIU1" s="114"/>
      <c r="DIV1" s="114"/>
      <c r="DIW1" s="114"/>
      <c r="DIX1" s="114"/>
      <c r="DIY1" s="114"/>
      <c r="DIZ1" s="114"/>
      <c r="DJA1" s="114"/>
      <c r="DJB1" s="114"/>
      <c r="DJC1" s="114"/>
      <c r="DJD1" s="114"/>
      <c r="DJE1" s="114"/>
      <c r="DJF1" s="114"/>
      <c r="DJG1" s="114"/>
      <c r="DJH1" s="114"/>
      <c r="DJI1" s="114"/>
      <c r="DJJ1" s="114"/>
      <c r="DJK1" s="114"/>
      <c r="DJL1" s="114"/>
      <c r="DJM1" s="114"/>
      <c r="DJN1" s="114"/>
      <c r="DJO1" s="114"/>
      <c r="DJP1" s="114"/>
      <c r="DJQ1" s="114"/>
      <c r="DJR1" s="114"/>
      <c r="DJS1" s="114"/>
      <c r="DJT1" s="114"/>
      <c r="DJU1" s="114"/>
      <c r="DJV1" s="114"/>
      <c r="DJW1" s="114"/>
      <c r="DJX1" s="114"/>
      <c r="DJY1" s="114"/>
      <c r="DJZ1" s="114"/>
      <c r="DKA1" s="114"/>
      <c r="DKB1" s="114"/>
      <c r="DKC1" s="114"/>
      <c r="DKD1" s="114"/>
      <c r="DKE1" s="114"/>
      <c r="DKF1" s="114"/>
      <c r="DKG1" s="114"/>
      <c r="DKH1" s="114"/>
      <c r="DKI1" s="114"/>
      <c r="DKJ1" s="114"/>
      <c r="DKK1" s="114"/>
      <c r="DKL1" s="114"/>
      <c r="DKM1" s="114"/>
      <c r="DKN1" s="114"/>
      <c r="DKO1" s="114"/>
      <c r="DKP1" s="114"/>
      <c r="DKQ1" s="114"/>
      <c r="DKR1" s="114"/>
      <c r="DKS1" s="114"/>
      <c r="DKT1" s="114"/>
      <c r="DKU1" s="114"/>
      <c r="DKV1" s="114"/>
      <c r="DKW1" s="114"/>
      <c r="DKX1" s="114"/>
      <c r="DKY1" s="114"/>
      <c r="DKZ1" s="114"/>
      <c r="DLA1" s="114"/>
      <c r="DLB1" s="114"/>
      <c r="DLC1" s="114"/>
      <c r="DLD1" s="114"/>
      <c r="DLE1" s="114"/>
      <c r="DLF1" s="114"/>
      <c r="DLG1" s="114"/>
      <c r="DLH1" s="114"/>
      <c r="DLI1" s="114"/>
      <c r="DLJ1" s="114"/>
      <c r="DLK1" s="114"/>
      <c r="DLL1" s="114"/>
      <c r="DLM1" s="114"/>
      <c r="DLN1" s="114"/>
      <c r="DLO1" s="114"/>
      <c r="DLP1" s="114"/>
      <c r="DLQ1" s="114"/>
      <c r="DLR1" s="114"/>
      <c r="DLS1" s="114"/>
      <c r="DLT1" s="114"/>
      <c r="DLU1" s="114"/>
      <c r="DLV1" s="114"/>
      <c r="DLW1" s="114"/>
      <c r="DLX1" s="114"/>
      <c r="DLY1" s="114"/>
      <c r="DLZ1" s="114"/>
      <c r="DMA1" s="114"/>
      <c r="DMB1" s="114"/>
      <c r="DMC1" s="114"/>
      <c r="DMD1" s="114"/>
      <c r="DME1" s="114"/>
      <c r="DMF1" s="114"/>
      <c r="DMG1" s="114"/>
      <c r="DMH1" s="114"/>
      <c r="DMI1" s="114"/>
      <c r="DMJ1" s="114"/>
      <c r="DMK1" s="114"/>
      <c r="DML1" s="114"/>
      <c r="DMM1" s="114"/>
      <c r="DMN1" s="114"/>
      <c r="DMO1" s="114"/>
      <c r="DMP1" s="114"/>
      <c r="DMQ1" s="114"/>
      <c r="DMR1" s="114"/>
      <c r="DMS1" s="114"/>
      <c r="DMT1" s="114"/>
      <c r="DMU1" s="114"/>
      <c r="DMV1" s="114"/>
      <c r="DMW1" s="114"/>
      <c r="DMX1" s="114"/>
      <c r="DMY1" s="114"/>
      <c r="DMZ1" s="114"/>
      <c r="DNA1" s="114"/>
      <c r="DNB1" s="114"/>
      <c r="DNC1" s="114"/>
      <c r="DND1" s="114"/>
      <c r="DNE1" s="114"/>
      <c r="DNF1" s="114"/>
      <c r="DNG1" s="114"/>
      <c r="DNH1" s="114"/>
      <c r="DNI1" s="114"/>
      <c r="DNJ1" s="114"/>
      <c r="DNK1" s="114"/>
      <c r="DNL1" s="114"/>
      <c r="DNM1" s="114"/>
      <c r="DNN1" s="114"/>
      <c r="DNO1" s="114"/>
      <c r="DNP1" s="114"/>
      <c r="DNQ1" s="114"/>
      <c r="DNR1" s="114"/>
      <c r="DNS1" s="114"/>
      <c r="DNT1" s="114"/>
      <c r="DNU1" s="114"/>
      <c r="DNV1" s="114"/>
      <c r="DNW1" s="114"/>
      <c r="DNX1" s="114"/>
      <c r="DNY1" s="114"/>
      <c r="DNZ1" s="114"/>
      <c r="DOA1" s="114"/>
      <c r="DOB1" s="114"/>
      <c r="DOC1" s="114"/>
      <c r="DOD1" s="114"/>
      <c r="DOE1" s="114"/>
      <c r="DOF1" s="114"/>
      <c r="DOG1" s="114"/>
      <c r="DOH1" s="114"/>
      <c r="DOI1" s="114"/>
      <c r="DOJ1" s="114"/>
      <c r="DOK1" s="114"/>
      <c r="DOL1" s="114"/>
      <c r="DOM1" s="114"/>
      <c r="DON1" s="114"/>
      <c r="DOO1" s="114"/>
      <c r="DOP1" s="114"/>
      <c r="DOQ1" s="114"/>
      <c r="DOR1" s="114"/>
      <c r="DOS1" s="114"/>
      <c r="DOT1" s="114"/>
      <c r="DOU1" s="114"/>
      <c r="DOV1" s="114"/>
      <c r="DOW1" s="114"/>
      <c r="DOX1" s="114"/>
      <c r="DOY1" s="114"/>
      <c r="DOZ1" s="114"/>
      <c r="DPA1" s="114"/>
      <c r="DPB1" s="114"/>
      <c r="DPC1" s="114"/>
      <c r="DPD1" s="114"/>
      <c r="DPE1" s="114"/>
      <c r="DPF1" s="114"/>
      <c r="DPG1" s="114"/>
      <c r="DPH1" s="114"/>
      <c r="DPI1" s="114"/>
      <c r="DPJ1" s="114"/>
      <c r="DPK1" s="114"/>
      <c r="DPL1" s="114"/>
      <c r="DPM1" s="114"/>
      <c r="DPN1" s="114"/>
      <c r="DPO1" s="114"/>
      <c r="DPP1" s="114"/>
      <c r="DPQ1" s="114"/>
      <c r="DPR1" s="114"/>
      <c r="DPS1" s="114"/>
      <c r="DPT1" s="114"/>
      <c r="DPU1" s="114"/>
      <c r="DPV1" s="114"/>
      <c r="DPW1" s="114"/>
      <c r="DPX1" s="114"/>
      <c r="DPY1" s="114"/>
      <c r="DPZ1" s="114"/>
      <c r="DQA1" s="114"/>
      <c r="DQB1" s="114"/>
      <c r="DQC1" s="114"/>
      <c r="DQD1" s="114"/>
      <c r="DQE1" s="114"/>
      <c r="DQF1" s="114"/>
      <c r="DQG1" s="114"/>
      <c r="DQH1" s="114"/>
      <c r="DQI1" s="114"/>
      <c r="DQJ1" s="114"/>
      <c r="DQK1" s="114"/>
      <c r="DQL1" s="114"/>
      <c r="DQM1" s="114"/>
      <c r="DQN1" s="114"/>
      <c r="DQO1" s="114"/>
      <c r="DQP1" s="114"/>
      <c r="DQQ1" s="114"/>
      <c r="DQR1" s="114"/>
      <c r="DQS1" s="114"/>
      <c r="DQT1" s="114"/>
      <c r="DQU1" s="114"/>
      <c r="DQV1" s="114"/>
      <c r="DQW1" s="114"/>
      <c r="DQX1" s="114"/>
      <c r="DQY1" s="114"/>
      <c r="DQZ1" s="114"/>
      <c r="DRA1" s="114"/>
      <c r="DRB1" s="114"/>
      <c r="DRC1" s="114"/>
      <c r="DRD1" s="114"/>
      <c r="DRE1" s="114"/>
      <c r="DRF1" s="114"/>
      <c r="DRG1" s="114"/>
      <c r="DRH1" s="114"/>
      <c r="DRI1" s="114"/>
      <c r="DRJ1" s="114"/>
      <c r="DRK1" s="114"/>
      <c r="DRL1" s="114"/>
      <c r="DRM1" s="114"/>
      <c r="DRN1" s="114"/>
      <c r="DRO1" s="114"/>
      <c r="DRP1" s="114"/>
      <c r="DRQ1" s="114"/>
      <c r="DRR1" s="114"/>
      <c r="DRS1" s="114"/>
      <c r="DRT1" s="114"/>
      <c r="DRU1" s="114"/>
      <c r="DRV1" s="114"/>
      <c r="DRW1" s="114"/>
      <c r="DRX1" s="114"/>
      <c r="DRY1" s="114"/>
      <c r="DRZ1" s="114"/>
      <c r="DSA1" s="114"/>
      <c r="DSB1" s="114"/>
      <c r="DSC1" s="114"/>
      <c r="DSD1" s="114"/>
      <c r="DSE1" s="114"/>
      <c r="DSF1" s="114"/>
      <c r="DSG1" s="114"/>
      <c r="DSH1" s="114"/>
      <c r="DSI1" s="114"/>
      <c r="DSJ1" s="114"/>
      <c r="DSK1" s="114"/>
      <c r="DSL1" s="114"/>
      <c r="DSM1" s="114"/>
      <c r="DSN1" s="114"/>
      <c r="DSO1" s="114"/>
      <c r="DSP1" s="114"/>
      <c r="DSQ1" s="114"/>
      <c r="DSR1" s="114"/>
      <c r="DSS1" s="114"/>
      <c r="DST1" s="114"/>
      <c r="DSU1" s="114"/>
      <c r="DSV1" s="114"/>
      <c r="DSW1" s="114"/>
      <c r="DSX1" s="114"/>
      <c r="DSY1" s="114"/>
      <c r="DSZ1" s="114"/>
      <c r="DTA1" s="114"/>
      <c r="DTB1" s="114"/>
      <c r="DTC1" s="114"/>
      <c r="DTD1" s="114"/>
      <c r="DTE1" s="114"/>
      <c r="DTF1" s="114"/>
      <c r="DTG1" s="114"/>
      <c r="DTH1" s="114"/>
      <c r="DTI1" s="114"/>
      <c r="DTJ1" s="114"/>
      <c r="DTK1" s="114"/>
      <c r="DTL1" s="114"/>
      <c r="DTM1" s="114"/>
      <c r="DTN1" s="114"/>
      <c r="DTO1" s="114"/>
      <c r="DTP1" s="114"/>
      <c r="DTQ1" s="114"/>
      <c r="DTR1" s="114"/>
      <c r="DTS1" s="114"/>
      <c r="DTT1" s="114"/>
      <c r="DTU1" s="114"/>
      <c r="DTV1" s="114"/>
      <c r="DTW1" s="114"/>
      <c r="DTX1" s="114"/>
      <c r="DTY1" s="114"/>
      <c r="DTZ1" s="114"/>
      <c r="DUA1" s="114"/>
      <c r="DUB1" s="114"/>
      <c r="DUC1" s="114"/>
      <c r="DUD1" s="114"/>
      <c r="DUE1" s="114"/>
      <c r="DUF1" s="114"/>
      <c r="DUG1" s="114"/>
      <c r="DUH1" s="114"/>
      <c r="DUI1" s="114"/>
      <c r="DUJ1" s="114"/>
      <c r="DUK1" s="114"/>
      <c r="DUL1" s="114"/>
      <c r="DUM1" s="114"/>
      <c r="DUN1" s="114"/>
      <c r="DUO1" s="114"/>
      <c r="DUP1" s="114"/>
      <c r="DUQ1" s="114"/>
      <c r="DUR1" s="114"/>
      <c r="DUS1" s="114"/>
      <c r="DUT1" s="114"/>
      <c r="DUU1" s="114"/>
      <c r="DUV1" s="114"/>
      <c r="DUW1" s="114"/>
      <c r="DUX1" s="114"/>
      <c r="DUY1" s="114"/>
      <c r="DUZ1" s="114"/>
      <c r="DVA1" s="114"/>
      <c r="DVB1" s="114"/>
      <c r="DVC1" s="114"/>
      <c r="DVD1" s="114"/>
      <c r="DVE1" s="114"/>
      <c r="DVF1" s="114"/>
      <c r="DVG1" s="114"/>
      <c r="DVH1" s="114"/>
      <c r="DVI1" s="114"/>
      <c r="DVJ1" s="114"/>
      <c r="DVK1" s="114"/>
      <c r="DVL1" s="114"/>
      <c r="DVM1" s="114"/>
      <c r="DVN1" s="114"/>
      <c r="DVO1" s="114"/>
      <c r="DVP1" s="114"/>
      <c r="DVQ1" s="114"/>
      <c r="DVR1" s="114"/>
      <c r="DVS1" s="114"/>
      <c r="DVT1" s="114"/>
      <c r="DVU1" s="114"/>
      <c r="DVV1" s="114"/>
      <c r="DVW1" s="114"/>
      <c r="DVX1" s="114"/>
      <c r="DVY1" s="114"/>
      <c r="DVZ1" s="114"/>
      <c r="DWA1" s="114"/>
      <c r="DWB1" s="114"/>
      <c r="DWC1" s="114"/>
      <c r="DWD1" s="114"/>
      <c r="DWE1" s="114"/>
      <c r="DWF1" s="114"/>
      <c r="DWG1" s="114"/>
      <c r="DWH1" s="114"/>
      <c r="DWI1" s="114"/>
      <c r="DWJ1" s="114"/>
      <c r="DWK1" s="114"/>
      <c r="DWL1" s="114"/>
      <c r="DWM1" s="114"/>
      <c r="DWN1" s="114"/>
      <c r="DWO1" s="114"/>
      <c r="DWP1" s="114"/>
      <c r="DWQ1" s="114"/>
      <c r="DWR1" s="114"/>
      <c r="DWS1" s="114"/>
      <c r="DWT1" s="114"/>
      <c r="DWU1" s="114"/>
      <c r="DWV1" s="114"/>
      <c r="DWW1" s="114"/>
      <c r="DWX1" s="114"/>
      <c r="DWY1" s="114"/>
      <c r="DWZ1" s="114"/>
      <c r="DXA1" s="114"/>
      <c r="DXB1" s="114"/>
      <c r="DXC1" s="114"/>
      <c r="DXD1" s="114"/>
      <c r="DXE1" s="114"/>
      <c r="DXF1" s="114"/>
      <c r="DXG1" s="114"/>
      <c r="DXH1" s="114"/>
      <c r="DXI1" s="114"/>
      <c r="DXJ1" s="114"/>
      <c r="DXK1" s="114"/>
      <c r="DXL1" s="114"/>
      <c r="DXM1" s="114"/>
      <c r="DXN1" s="114"/>
      <c r="DXO1" s="114"/>
      <c r="DXP1" s="114"/>
      <c r="DXQ1" s="114"/>
      <c r="DXR1" s="114"/>
      <c r="DXS1" s="114"/>
      <c r="DXT1" s="114"/>
      <c r="DXU1" s="114"/>
      <c r="DXV1" s="114"/>
      <c r="DXW1" s="114"/>
      <c r="DXX1" s="114"/>
      <c r="DXY1" s="114"/>
      <c r="DXZ1" s="114"/>
      <c r="DYA1" s="114"/>
      <c r="DYB1" s="114"/>
      <c r="DYC1" s="114"/>
      <c r="DYD1" s="114"/>
      <c r="DYE1" s="114"/>
      <c r="DYF1" s="114"/>
      <c r="DYG1" s="114"/>
      <c r="DYH1" s="114"/>
      <c r="DYI1" s="114"/>
      <c r="DYJ1" s="114"/>
      <c r="DYK1" s="114"/>
      <c r="DYL1" s="114"/>
      <c r="DYM1" s="114"/>
      <c r="DYN1" s="114"/>
      <c r="DYO1" s="114"/>
      <c r="DYP1" s="114"/>
      <c r="DYQ1" s="114"/>
      <c r="DYR1" s="114"/>
      <c r="DYS1" s="114"/>
      <c r="DYT1" s="114"/>
      <c r="DYU1" s="114"/>
      <c r="DYV1" s="114"/>
      <c r="DYW1" s="114"/>
      <c r="DYX1" s="114"/>
      <c r="DYY1" s="114"/>
      <c r="DYZ1" s="114"/>
      <c r="DZA1" s="114"/>
      <c r="DZB1" s="114"/>
      <c r="DZC1" s="114"/>
      <c r="DZD1" s="114"/>
      <c r="DZE1" s="114"/>
      <c r="DZF1" s="114"/>
      <c r="DZG1" s="114"/>
      <c r="DZH1" s="114"/>
      <c r="DZI1" s="114"/>
      <c r="DZJ1" s="114"/>
      <c r="DZK1" s="114"/>
      <c r="DZL1" s="114"/>
      <c r="DZM1" s="114"/>
      <c r="DZN1" s="114"/>
      <c r="DZO1" s="114"/>
      <c r="DZP1" s="114"/>
      <c r="DZQ1" s="114"/>
      <c r="DZR1" s="114"/>
      <c r="DZS1" s="114"/>
      <c r="DZT1" s="114"/>
      <c r="DZU1" s="114"/>
      <c r="DZV1" s="114"/>
      <c r="DZW1" s="114"/>
      <c r="DZX1" s="114"/>
      <c r="DZY1" s="114"/>
      <c r="DZZ1" s="114"/>
      <c r="EAA1" s="114"/>
      <c r="EAB1" s="114"/>
      <c r="EAC1" s="114"/>
      <c r="EAD1" s="114"/>
      <c r="EAE1" s="114"/>
      <c r="EAF1" s="114"/>
      <c r="EAG1" s="114"/>
      <c r="EAH1" s="114"/>
      <c r="EAI1" s="114"/>
      <c r="EAJ1" s="114"/>
      <c r="EAK1" s="114"/>
      <c r="EAL1" s="114"/>
      <c r="EAM1" s="114"/>
      <c r="EAN1" s="114"/>
      <c r="EAO1" s="114"/>
      <c r="EAP1" s="114"/>
      <c r="EAQ1" s="114"/>
      <c r="EAR1" s="114"/>
      <c r="EAS1" s="114"/>
      <c r="EAT1" s="114"/>
      <c r="EAU1" s="114"/>
      <c r="EAV1" s="114"/>
      <c r="EAW1" s="114"/>
      <c r="EAX1" s="114"/>
      <c r="EAY1" s="114"/>
      <c r="EAZ1" s="114"/>
      <c r="EBA1" s="114"/>
      <c r="EBB1" s="114"/>
      <c r="EBC1" s="114"/>
      <c r="EBD1" s="114"/>
      <c r="EBE1" s="114"/>
      <c r="EBF1" s="114"/>
      <c r="EBG1" s="114"/>
      <c r="EBH1" s="114"/>
      <c r="EBI1" s="114"/>
      <c r="EBJ1" s="114"/>
      <c r="EBK1" s="114"/>
      <c r="EBL1" s="114"/>
      <c r="EBM1" s="114"/>
      <c r="EBN1" s="114"/>
      <c r="EBO1" s="114"/>
      <c r="EBP1" s="114"/>
      <c r="EBQ1" s="114"/>
      <c r="EBR1" s="114"/>
      <c r="EBS1" s="114"/>
      <c r="EBT1" s="114"/>
      <c r="EBU1" s="114"/>
      <c r="EBV1" s="114"/>
      <c r="EBW1" s="114"/>
      <c r="EBX1" s="114"/>
      <c r="EBY1" s="114"/>
      <c r="EBZ1" s="114"/>
      <c r="ECA1" s="114"/>
      <c r="ECB1" s="114"/>
      <c r="ECC1" s="114"/>
      <c r="ECD1" s="114"/>
      <c r="ECE1" s="114"/>
      <c r="ECF1" s="114"/>
      <c r="ECG1" s="114"/>
      <c r="ECH1" s="114"/>
      <c r="ECI1" s="114"/>
      <c r="ECJ1" s="114"/>
      <c r="ECK1" s="114"/>
      <c r="ECL1" s="114"/>
      <c r="ECM1" s="114"/>
      <c r="ECN1" s="114"/>
      <c r="ECO1" s="114"/>
      <c r="ECP1" s="114"/>
      <c r="ECQ1" s="114"/>
      <c r="ECR1" s="114"/>
      <c r="ECS1" s="114"/>
      <c r="ECT1" s="114"/>
      <c r="ECU1" s="114"/>
      <c r="ECV1" s="114"/>
      <c r="ECW1" s="114"/>
      <c r="ECX1" s="114"/>
      <c r="ECY1" s="114"/>
      <c r="ECZ1" s="114"/>
      <c r="EDA1" s="114"/>
      <c r="EDB1" s="114"/>
      <c r="EDC1" s="114"/>
      <c r="EDD1" s="114"/>
      <c r="EDE1" s="114"/>
      <c r="EDF1" s="114"/>
      <c r="EDG1" s="114"/>
      <c r="EDH1" s="114"/>
      <c r="EDI1" s="114"/>
      <c r="EDJ1" s="114"/>
      <c r="EDK1" s="114"/>
      <c r="EDL1" s="114"/>
      <c r="EDM1" s="114"/>
      <c r="EDN1" s="114"/>
      <c r="EDO1" s="114"/>
      <c r="EDP1" s="114"/>
      <c r="EDQ1" s="114"/>
      <c r="EDR1" s="114"/>
      <c r="EDS1" s="114"/>
      <c r="EDT1" s="114"/>
      <c r="EDU1" s="114"/>
      <c r="EDV1" s="114"/>
      <c r="EDW1" s="114"/>
      <c r="EDX1" s="114"/>
      <c r="EDY1" s="114"/>
      <c r="EDZ1" s="114"/>
      <c r="EEA1" s="114"/>
      <c r="EEB1" s="114"/>
      <c r="EEC1" s="114"/>
      <c r="EED1" s="114"/>
      <c r="EEE1" s="114"/>
      <c r="EEF1" s="114"/>
      <c r="EEG1" s="114"/>
      <c r="EEH1" s="114"/>
      <c r="EEI1" s="114"/>
      <c r="EEJ1" s="114"/>
      <c r="EEK1" s="114"/>
      <c r="EEL1" s="114"/>
      <c r="EEM1" s="114"/>
      <c r="EEN1" s="114"/>
      <c r="EEO1" s="114"/>
      <c r="EEP1" s="114"/>
      <c r="EEQ1" s="114"/>
      <c r="EER1" s="114"/>
      <c r="EES1" s="114"/>
      <c r="EET1" s="114"/>
      <c r="EEU1" s="114"/>
      <c r="EEV1" s="114"/>
      <c r="EEW1" s="114"/>
      <c r="EEX1" s="114"/>
      <c r="EEY1" s="114"/>
      <c r="EEZ1" s="114"/>
      <c r="EFA1" s="114"/>
      <c r="EFB1" s="114"/>
      <c r="EFC1" s="114"/>
      <c r="EFD1" s="114"/>
      <c r="EFE1" s="114"/>
      <c r="EFF1" s="114"/>
      <c r="EFG1" s="114"/>
      <c r="EFH1" s="114"/>
      <c r="EFI1" s="114"/>
      <c r="EFJ1" s="114"/>
      <c r="EFK1" s="114"/>
      <c r="EFL1" s="114"/>
      <c r="EFM1" s="114"/>
      <c r="EFN1" s="114"/>
      <c r="EFO1" s="114"/>
      <c r="EFP1" s="114"/>
      <c r="EFQ1" s="114"/>
      <c r="EFR1" s="114"/>
      <c r="EFS1" s="114"/>
      <c r="EFT1" s="114"/>
      <c r="EFU1" s="114"/>
      <c r="EFV1" s="114"/>
      <c r="EFW1" s="114"/>
      <c r="EFX1" s="114"/>
      <c r="EFY1" s="114"/>
      <c r="EFZ1" s="114"/>
      <c r="EGA1" s="114"/>
      <c r="EGB1" s="114"/>
      <c r="EGC1" s="114"/>
      <c r="EGD1" s="114"/>
      <c r="EGE1" s="114"/>
      <c r="EGF1" s="114"/>
      <c r="EGG1" s="114"/>
      <c r="EGH1" s="114"/>
      <c r="EGI1" s="114"/>
      <c r="EGJ1" s="114"/>
      <c r="EGK1" s="114"/>
      <c r="EGL1" s="114"/>
      <c r="EGM1" s="114"/>
      <c r="EGN1" s="114"/>
      <c r="EGO1" s="114"/>
      <c r="EGP1" s="114"/>
      <c r="EGQ1" s="114"/>
      <c r="EGR1" s="114"/>
      <c r="EGS1" s="114"/>
      <c r="EGT1" s="114"/>
      <c r="EGU1" s="114"/>
      <c r="EGV1" s="114"/>
      <c r="EGW1" s="114"/>
      <c r="EGX1" s="114"/>
      <c r="EGY1" s="114"/>
      <c r="EGZ1" s="114"/>
      <c r="EHA1" s="114"/>
      <c r="EHB1" s="114"/>
      <c r="EHC1" s="114"/>
      <c r="EHD1" s="114"/>
      <c r="EHE1" s="114"/>
      <c r="EHF1" s="114"/>
      <c r="EHG1" s="114"/>
      <c r="EHH1" s="114"/>
      <c r="EHI1" s="114"/>
      <c r="EHJ1" s="114"/>
      <c r="EHK1" s="114"/>
      <c r="EHL1" s="114"/>
      <c r="EHM1" s="114"/>
      <c r="EHN1" s="114"/>
      <c r="EHO1" s="114"/>
      <c r="EHP1" s="114"/>
      <c r="EHQ1" s="114"/>
      <c r="EHR1" s="114"/>
      <c r="EHS1" s="114"/>
      <c r="EHT1" s="114"/>
      <c r="EHU1" s="114"/>
      <c r="EHV1" s="114"/>
      <c r="EHW1" s="114"/>
      <c r="EHX1" s="114"/>
      <c r="EHY1" s="114"/>
      <c r="EHZ1" s="114"/>
      <c r="EIA1" s="114"/>
      <c r="EIB1" s="114"/>
      <c r="EIC1" s="114"/>
      <c r="EID1" s="114"/>
      <c r="EIE1" s="114"/>
      <c r="EIF1" s="114"/>
      <c r="EIG1" s="114"/>
      <c r="EIH1" s="114"/>
      <c r="EII1" s="114"/>
      <c r="EIJ1" s="114"/>
      <c r="EIK1" s="114"/>
      <c r="EIL1" s="114"/>
      <c r="EIM1" s="114"/>
      <c r="EIN1" s="114"/>
      <c r="EIO1" s="114"/>
      <c r="EIP1" s="114"/>
      <c r="EIQ1" s="114"/>
      <c r="EIR1" s="114"/>
      <c r="EIS1" s="114"/>
      <c r="EIT1" s="114"/>
      <c r="EIU1" s="114"/>
      <c r="EIV1" s="114"/>
      <c r="EIW1" s="114"/>
      <c r="EIX1" s="114"/>
      <c r="EIY1" s="114"/>
      <c r="EIZ1" s="114"/>
      <c r="EJA1" s="114"/>
      <c r="EJB1" s="114"/>
      <c r="EJC1" s="114"/>
      <c r="EJD1" s="114"/>
      <c r="EJE1" s="114"/>
      <c r="EJF1" s="114"/>
      <c r="EJG1" s="114"/>
      <c r="EJH1" s="114"/>
      <c r="EJI1" s="114"/>
      <c r="EJJ1" s="114"/>
      <c r="EJK1" s="114"/>
      <c r="EJL1" s="114"/>
      <c r="EJM1" s="114"/>
      <c r="EJN1" s="114"/>
      <c r="EJO1" s="114"/>
      <c r="EJP1" s="114"/>
      <c r="EJQ1" s="114"/>
      <c r="EJR1" s="114"/>
      <c r="EJS1" s="114"/>
      <c r="EJT1" s="114"/>
      <c r="EJU1" s="114"/>
      <c r="EJV1" s="114"/>
      <c r="EJW1" s="114"/>
      <c r="EJX1" s="114"/>
      <c r="EJY1" s="114"/>
      <c r="EJZ1" s="114"/>
      <c r="EKA1" s="114"/>
      <c r="EKB1" s="114"/>
      <c r="EKC1" s="114"/>
      <c r="EKD1" s="114"/>
      <c r="EKE1" s="114"/>
      <c r="EKF1" s="114"/>
      <c r="EKG1" s="114"/>
      <c r="EKH1" s="114"/>
      <c r="EKI1" s="114"/>
      <c r="EKJ1" s="114"/>
      <c r="EKK1" s="114"/>
      <c r="EKL1" s="114"/>
      <c r="EKM1" s="114"/>
      <c r="EKN1" s="114"/>
      <c r="EKO1" s="114"/>
      <c r="EKP1" s="114"/>
      <c r="EKQ1" s="114"/>
      <c r="EKR1" s="114"/>
      <c r="EKS1" s="114"/>
      <c r="EKT1" s="114"/>
      <c r="EKU1" s="114"/>
      <c r="EKV1" s="114"/>
      <c r="EKW1" s="114"/>
      <c r="EKX1" s="114"/>
      <c r="EKY1" s="114"/>
      <c r="EKZ1" s="114"/>
      <c r="ELA1" s="114"/>
      <c r="ELB1" s="114"/>
      <c r="ELC1" s="114"/>
      <c r="ELD1" s="114"/>
      <c r="ELE1" s="114"/>
      <c r="ELF1" s="114"/>
      <c r="ELG1" s="114"/>
      <c r="ELH1" s="114"/>
      <c r="ELI1" s="114"/>
      <c r="ELJ1" s="114"/>
      <c r="ELK1" s="114"/>
      <c r="ELL1" s="114"/>
      <c r="ELM1" s="114"/>
      <c r="ELN1" s="114"/>
      <c r="ELO1" s="114"/>
      <c r="ELP1" s="114"/>
      <c r="ELQ1" s="114"/>
      <c r="ELR1" s="114"/>
      <c r="ELS1" s="114"/>
      <c r="ELT1" s="114"/>
      <c r="ELU1" s="114"/>
      <c r="ELV1" s="114"/>
      <c r="ELW1" s="114"/>
      <c r="ELX1" s="114"/>
      <c r="ELY1" s="114"/>
      <c r="ELZ1" s="114"/>
      <c r="EMA1" s="114"/>
      <c r="EMB1" s="114"/>
      <c r="EMC1" s="114"/>
      <c r="EMD1" s="114"/>
      <c r="EME1" s="114"/>
      <c r="EMF1" s="114"/>
      <c r="EMG1" s="114"/>
      <c r="EMH1" s="114"/>
      <c r="EMI1" s="114"/>
      <c r="EMJ1" s="114"/>
      <c r="EMK1" s="114"/>
      <c r="EML1" s="114"/>
      <c r="EMM1" s="114"/>
      <c r="EMN1" s="114"/>
      <c r="EMO1" s="114"/>
      <c r="EMP1" s="114"/>
      <c r="EMQ1" s="114"/>
      <c r="EMR1" s="114"/>
      <c r="EMS1" s="114"/>
      <c r="EMT1" s="114"/>
      <c r="EMU1" s="114"/>
      <c r="EMV1" s="114"/>
      <c r="EMW1" s="114"/>
      <c r="EMX1" s="114"/>
      <c r="EMY1" s="114"/>
      <c r="EMZ1" s="114"/>
      <c r="ENA1" s="114"/>
      <c r="ENB1" s="114"/>
      <c r="ENC1" s="114"/>
      <c r="END1" s="114"/>
      <c r="ENE1" s="114"/>
      <c r="ENF1" s="114"/>
      <c r="ENG1" s="114"/>
      <c r="ENH1" s="114"/>
      <c r="ENI1" s="114"/>
      <c r="ENJ1" s="114"/>
      <c r="ENK1" s="114"/>
      <c r="ENL1" s="114"/>
      <c r="ENM1" s="114"/>
      <c r="ENN1" s="114"/>
      <c r="ENO1" s="114"/>
      <c r="ENP1" s="114"/>
      <c r="ENQ1" s="114"/>
      <c r="ENR1" s="114"/>
      <c r="ENS1" s="114"/>
      <c r="ENT1" s="114"/>
      <c r="ENU1" s="114"/>
      <c r="ENV1" s="114"/>
      <c r="ENW1" s="114"/>
      <c r="ENX1" s="114"/>
      <c r="ENY1" s="114"/>
      <c r="ENZ1" s="114"/>
      <c r="EOA1" s="114"/>
      <c r="EOB1" s="114"/>
      <c r="EOC1" s="114"/>
      <c r="EOD1" s="114"/>
      <c r="EOE1" s="114"/>
      <c r="EOF1" s="114"/>
      <c r="EOG1" s="114"/>
      <c r="EOH1" s="114"/>
      <c r="EOI1" s="114"/>
      <c r="EOJ1" s="114"/>
      <c r="EOK1" s="114"/>
      <c r="EOL1" s="114"/>
      <c r="EOM1" s="114"/>
      <c r="EON1" s="114"/>
      <c r="EOO1" s="114"/>
      <c r="EOP1" s="114"/>
      <c r="EOQ1" s="114"/>
      <c r="EOR1" s="114"/>
      <c r="EOS1" s="114"/>
      <c r="EOT1" s="114"/>
      <c r="EOU1" s="114"/>
      <c r="EOV1" s="114"/>
      <c r="EOW1" s="114"/>
      <c r="EOX1" s="114"/>
      <c r="EOY1" s="114"/>
      <c r="EOZ1" s="114"/>
      <c r="EPA1" s="114"/>
      <c r="EPB1" s="114"/>
      <c r="EPC1" s="114"/>
      <c r="EPD1" s="114"/>
      <c r="EPE1" s="114"/>
      <c r="EPF1" s="114"/>
      <c r="EPG1" s="114"/>
      <c r="EPH1" s="114"/>
      <c r="EPI1" s="114"/>
      <c r="EPJ1" s="114"/>
      <c r="EPK1" s="114"/>
      <c r="EPL1" s="114"/>
      <c r="EPM1" s="114"/>
      <c r="EPN1" s="114"/>
      <c r="EPO1" s="114"/>
      <c r="EPP1" s="114"/>
      <c r="EPQ1" s="114"/>
      <c r="EPR1" s="114"/>
      <c r="EPS1" s="114"/>
      <c r="EPT1" s="114"/>
      <c r="EPU1" s="114"/>
      <c r="EPV1" s="114"/>
      <c r="EPW1" s="114"/>
      <c r="EPX1" s="114"/>
      <c r="EPY1" s="114"/>
      <c r="EPZ1" s="114"/>
      <c r="EQA1" s="114"/>
      <c r="EQB1" s="114"/>
      <c r="EQC1" s="114"/>
      <c r="EQD1" s="114"/>
      <c r="EQE1" s="114"/>
      <c r="EQF1" s="114"/>
      <c r="EQG1" s="114"/>
      <c r="EQH1" s="114"/>
      <c r="EQI1" s="114"/>
      <c r="EQJ1" s="114"/>
      <c r="EQK1" s="114"/>
      <c r="EQL1" s="114"/>
      <c r="EQM1" s="114"/>
      <c r="EQN1" s="114"/>
      <c r="EQO1" s="114"/>
      <c r="EQP1" s="114"/>
      <c r="EQQ1" s="114"/>
      <c r="EQR1" s="114"/>
      <c r="EQS1" s="114"/>
      <c r="EQT1" s="114"/>
      <c r="EQU1" s="114"/>
      <c r="EQV1" s="114"/>
      <c r="EQW1" s="114"/>
      <c r="EQX1" s="114"/>
      <c r="EQY1" s="114"/>
      <c r="EQZ1" s="114"/>
      <c r="ERA1" s="114"/>
      <c r="ERB1" s="114"/>
      <c r="ERC1" s="114"/>
      <c r="ERD1" s="114"/>
      <c r="ERE1" s="114"/>
      <c r="ERF1" s="114"/>
      <c r="ERG1" s="114"/>
      <c r="ERH1" s="114"/>
      <c r="ERI1" s="114"/>
      <c r="ERJ1" s="114"/>
      <c r="ERK1" s="114"/>
      <c r="ERL1" s="114"/>
      <c r="ERM1" s="114"/>
      <c r="ERN1" s="114"/>
      <c r="ERO1" s="114"/>
      <c r="ERP1" s="114"/>
      <c r="ERQ1" s="114"/>
      <c r="ERR1" s="114"/>
      <c r="ERS1" s="114"/>
      <c r="ERT1" s="114"/>
      <c r="ERU1" s="114"/>
      <c r="ERV1" s="114"/>
      <c r="ERW1" s="114"/>
      <c r="ERX1" s="114"/>
      <c r="ERY1" s="114"/>
      <c r="ERZ1" s="114"/>
      <c r="ESA1" s="114"/>
      <c r="ESB1" s="114"/>
      <c r="ESC1" s="114"/>
      <c r="ESD1" s="114"/>
      <c r="ESE1" s="114"/>
      <c r="ESF1" s="114"/>
      <c r="ESG1" s="114"/>
      <c r="ESH1" s="114"/>
      <c r="ESI1" s="114"/>
      <c r="ESJ1" s="114"/>
      <c r="ESK1" s="114"/>
      <c r="ESL1" s="114"/>
      <c r="ESM1" s="114"/>
      <c r="ESN1" s="114"/>
      <c r="ESO1" s="114"/>
      <c r="ESP1" s="114"/>
      <c r="ESQ1" s="114"/>
      <c r="ESR1" s="114"/>
      <c r="ESS1" s="114"/>
      <c r="EST1" s="114"/>
      <c r="ESU1" s="114"/>
      <c r="ESV1" s="114"/>
      <c r="ESW1" s="114"/>
      <c r="ESX1" s="114"/>
      <c r="ESY1" s="114"/>
      <c r="ESZ1" s="114"/>
      <c r="ETA1" s="114"/>
      <c r="ETB1" s="114"/>
      <c r="ETC1" s="114"/>
      <c r="ETD1" s="114"/>
      <c r="ETE1" s="114"/>
      <c r="ETF1" s="114"/>
      <c r="ETG1" s="114"/>
      <c r="ETH1" s="114"/>
      <c r="ETI1" s="114"/>
      <c r="ETJ1" s="114"/>
      <c r="ETK1" s="114"/>
      <c r="ETL1" s="114"/>
      <c r="ETM1" s="114"/>
      <c r="ETN1" s="114"/>
      <c r="ETO1" s="114"/>
      <c r="ETP1" s="114"/>
      <c r="ETQ1" s="114"/>
      <c r="ETR1" s="114"/>
      <c r="ETS1" s="114"/>
      <c r="ETT1" s="114"/>
      <c r="ETU1" s="114"/>
      <c r="ETV1" s="114"/>
      <c r="ETW1" s="114"/>
      <c r="ETX1" s="114"/>
      <c r="ETY1" s="114"/>
      <c r="ETZ1" s="114"/>
      <c r="EUA1" s="114"/>
      <c r="EUB1" s="114"/>
      <c r="EUC1" s="114"/>
      <c r="EUD1" s="114"/>
      <c r="EUE1" s="114"/>
      <c r="EUF1" s="114"/>
      <c r="EUG1" s="114"/>
      <c r="EUH1" s="114"/>
      <c r="EUI1" s="114"/>
      <c r="EUJ1" s="114"/>
      <c r="EUK1" s="114"/>
      <c r="EUL1" s="114"/>
      <c r="EUM1" s="114"/>
      <c r="EUN1" s="114"/>
      <c r="EUO1" s="114"/>
      <c r="EUP1" s="114"/>
      <c r="EUQ1" s="114"/>
      <c r="EUR1" s="114"/>
      <c r="EUS1" s="114"/>
      <c r="EUT1" s="114"/>
      <c r="EUU1" s="114"/>
      <c r="EUV1" s="114"/>
      <c r="EUW1" s="114"/>
      <c r="EUX1" s="114"/>
      <c r="EUY1" s="114"/>
      <c r="EUZ1" s="114"/>
      <c r="EVA1" s="114"/>
      <c r="EVB1" s="114"/>
      <c r="EVC1" s="114"/>
      <c r="EVD1" s="114"/>
      <c r="EVE1" s="114"/>
      <c r="EVF1" s="114"/>
      <c r="EVG1" s="114"/>
      <c r="EVH1" s="114"/>
      <c r="EVI1" s="114"/>
      <c r="EVJ1" s="114"/>
      <c r="EVK1" s="114"/>
      <c r="EVL1" s="114"/>
      <c r="EVM1" s="114"/>
      <c r="EVN1" s="114"/>
      <c r="EVO1" s="114"/>
      <c r="EVP1" s="114"/>
      <c r="EVQ1" s="114"/>
      <c r="EVR1" s="114"/>
      <c r="EVS1" s="114"/>
      <c r="EVT1" s="114"/>
      <c r="EVU1" s="114"/>
      <c r="EVV1" s="114"/>
      <c r="EVW1" s="114"/>
      <c r="EVX1" s="114"/>
      <c r="EVY1" s="114"/>
      <c r="EVZ1" s="114"/>
      <c r="EWA1" s="114"/>
      <c r="EWB1" s="114"/>
      <c r="EWC1" s="114"/>
      <c r="EWD1" s="114"/>
      <c r="EWE1" s="114"/>
      <c r="EWF1" s="114"/>
      <c r="EWG1" s="114"/>
      <c r="EWH1" s="114"/>
      <c r="EWI1" s="114"/>
      <c r="EWJ1" s="114"/>
      <c r="EWK1" s="114"/>
      <c r="EWL1" s="114"/>
      <c r="EWM1" s="114"/>
      <c r="EWN1" s="114"/>
      <c r="EWO1" s="114"/>
      <c r="EWP1" s="114"/>
      <c r="EWQ1" s="114"/>
      <c r="EWR1" s="114"/>
      <c r="EWS1" s="114"/>
      <c r="EWT1" s="114"/>
      <c r="EWU1" s="114"/>
      <c r="EWV1" s="114"/>
      <c r="EWW1" s="114"/>
      <c r="EWX1" s="114"/>
      <c r="EWY1" s="114"/>
      <c r="EWZ1" s="114"/>
      <c r="EXA1" s="114"/>
      <c r="EXB1" s="114"/>
      <c r="EXC1" s="114"/>
      <c r="EXD1" s="114"/>
      <c r="EXE1" s="114"/>
      <c r="EXF1" s="114"/>
      <c r="EXG1" s="114"/>
      <c r="EXH1" s="114"/>
      <c r="EXI1" s="114"/>
      <c r="EXJ1" s="114"/>
      <c r="EXK1" s="114"/>
      <c r="EXL1" s="114"/>
      <c r="EXM1" s="114"/>
      <c r="EXN1" s="114"/>
      <c r="EXO1" s="114"/>
      <c r="EXP1" s="114"/>
      <c r="EXQ1" s="114"/>
      <c r="EXR1" s="114"/>
      <c r="EXS1" s="114"/>
      <c r="EXT1" s="114"/>
      <c r="EXU1" s="114"/>
      <c r="EXV1" s="114"/>
      <c r="EXW1" s="114"/>
      <c r="EXX1" s="114"/>
      <c r="EXY1" s="114"/>
      <c r="EXZ1" s="114"/>
      <c r="EYA1" s="114"/>
      <c r="EYB1" s="114"/>
      <c r="EYC1" s="114"/>
      <c r="EYD1" s="114"/>
      <c r="EYE1" s="114"/>
      <c r="EYF1" s="114"/>
      <c r="EYG1" s="114"/>
      <c r="EYH1" s="114"/>
      <c r="EYI1" s="114"/>
      <c r="EYJ1" s="114"/>
      <c r="EYK1" s="114"/>
      <c r="EYL1" s="114"/>
      <c r="EYM1" s="114"/>
      <c r="EYN1" s="114"/>
      <c r="EYO1" s="114"/>
      <c r="EYP1" s="114"/>
      <c r="EYQ1" s="114"/>
      <c r="EYR1" s="114"/>
      <c r="EYS1" s="114"/>
      <c r="EYT1" s="114"/>
      <c r="EYU1" s="114"/>
      <c r="EYV1" s="114"/>
      <c r="EYW1" s="114"/>
      <c r="EYX1" s="114"/>
      <c r="EYY1" s="114"/>
      <c r="EYZ1" s="114"/>
      <c r="EZA1" s="114"/>
      <c r="EZB1" s="114"/>
      <c r="EZC1" s="114"/>
      <c r="EZD1" s="114"/>
      <c r="EZE1" s="114"/>
      <c r="EZF1" s="114"/>
      <c r="EZG1" s="114"/>
      <c r="EZH1" s="114"/>
      <c r="EZI1" s="114"/>
      <c r="EZJ1" s="114"/>
      <c r="EZK1" s="114"/>
      <c r="EZL1" s="114"/>
      <c r="EZM1" s="114"/>
      <c r="EZN1" s="114"/>
      <c r="EZO1" s="114"/>
      <c r="EZP1" s="114"/>
      <c r="EZQ1" s="114"/>
      <c r="EZR1" s="114"/>
      <c r="EZS1" s="114"/>
      <c r="EZT1" s="114"/>
      <c r="EZU1" s="114"/>
      <c r="EZV1" s="114"/>
      <c r="EZW1" s="114"/>
      <c r="EZX1" s="114"/>
      <c r="EZY1" s="114"/>
      <c r="EZZ1" s="114"/>
      <c r="FAA1" s="114"/>
      <c r="FAB1" s="114"/>
      <c r="FAC1" s="114"/>
      <c r="FAD1" s="114"/>
      <c r="FAE1" s="114"/>
      <c r="FAF1" s="114"/>
      <c r="FAG1" s="114"/>
      <c r="FAH1" s="114"/>
      <c r="FAI1" s="114"/>
      <c r="FAJ1" s="114"/>
      <c r="FAK1" s="114"/>
      <c r="FAL1" s="114"/>
      <c r="FAM1" s="114"/>
      <c r="FAN1" s="114"/>
      <c r="FAO1" s="114"/>
      <c r="FAP1" s="114"/>
      <c r="FAQ1" s="114"/>
      <c r="FAR1" s="114"/>
      <c r="FAS1" s="114"/>
      <c r="FAT1" s="114"/>
      <c r="FAU1" s="114"/>
      <c r="FAV1" s="114"/>
      <c r="FAW1" s="114"/>
      <c r="FAX1" s="114"/>
      <c r="FAY1" s="114"/>
      <c r="FAZ1" s="114"/>
      <c r="FBA1" s="114"/>
      <c r="FBB1" s="114"/>
      <c r="FBC1" s="114"/>
      <c r="FBD1" s="114"/>
      <c r="FBE1" s="114"/>
      <c r="FBF1" s="114"/>
      <c r="FBG1" s="114"/>
      <c r="FBH1" s="114"/>
      <c r="FBI1" s="114"/>
      <c r="FBJ1" s="114"/>
      <c r="FBK1" s="114"/>
      <c r="FBL1" s="114"/>
      <c r="FBM1" s="114"/>
      <c r="FBN1" s="114"/>
      <c r="FBO1" s="114"/>
      <c r="FBP1" s="114"/>
      <c r="FBQ1" s="114"/>
      <c r="FBR1" s="114"/>
      <c r="FBS1" s="114"/>
      <c r="FBT1" s="114"/>
      <c r="FBU1" s="114"/>
      <c r="FBV1" s="114"/>
      <c r="FBW1" s="114"/>
      <c r="FBX1" s="114"/>
      <c r="FBY1" s="114"/>
      <c r="FBZ1" s="114"/>
      <c r="FCA1" s="114"/>
      <c r="FCB1" s="114"/>
      <c r="FCC1" s="114"/>
      <c r="FCD1" s="114"/>
      <c r="FCE1" s="114"/>
      <c r="FCF1" s="114"/>
      <c r="FCG1" s="114"/>
      <c r="FCH1" s="114"/>
      <c r="FCI1" s="114"/>
      <c r="FCJ1" s="114"/>
      <c r="FCK1" s="114"/>
      <c r="FCL1" s="114"/>
      <c r="FCM1" s="114"/>
      <c r="FCN1" s="114"/>
      <c r="FCO1" s="114"/>
      <c r="FCP1" s="114"/>
      <c r="FCQ1" s="114"/>
      <c r="FCR1" s="114"/>
      <c r="FCS1" s="114"/>
      <c r="FCT1" s="114"/>
      <c r="FCU1" s="114"/>
      <c r="FCV1" s="114"/>
      <c r="FCW1" s="114"/>
      <c r="FCX1" s="114"/>
      <c r="FCY1" s="114"/>
      <c r="FCZ1" s="114"/>
      <c r="FDA1" s="114"/>
      <c r="FDB1" s="114"/>
      <c r="FDC1" s="114"/>
      <c r="FDD1" s="114"/>
      <c r="FDE1" s="114"/>
      <c r="FDF1" s="114"/>
      <c r="FDG1" s="114"/>
      <c r="FDH1" s="114"/>
      <c r="FDI1" s="114"/>
      <c r="FDJ1" s="114"/>
      <c r="FDK1" s="114"/>
      <c r="FDL1" s="114"/>
      <c r="FDM1" s="114"/>
      <c r="FDN1" s="114"/>
      <c r="FDO1" s="114"/>
      <c r="FDP1" s="114"/>
      <c r="FDQ1" s="114"/>
      <c r="FDR1" s="114"/>
      <c r="FDS1" s="114"/>
      <c r="FDT1" s="114"/>
      <c r="FDU1" s="114"/>
      <c r="FDV1" s="114"/>
      <c r="FDW1" s="114"/>
      <c r="FDX1" s="114"/>
      <c r="FDY1" s="114"/>
      <c r="FDZ1" s="114"/>
      <c r="FEA1" s="114"/>
      <c r="FEB1" s="114"/>
      <c r="FEC1" s="114"/>
      <c r="FED1" s="114"/>
      <c r="FEE1" s="114"/>
      <c r="FEF1" s="114"/>
      <c r="FEG1" s="114"/>
      <c r="FEH1" s="114"/>
      <c r="FEI1" s="114"/>
      <c r="FEJ1" s="114"/>
      <c r="FEK1" s="114"/>
      <c r="FEL1" s="114"/>
      <c r="FEM1" s="114"/>
      <c r="FEN1" s="114"/>
      <c r="FEO1" s="114"/>
      <c r="FEP1" s="114"/>
      <c r="FEQ1" s="114"/>
      <c r="FER1" s="114"/>
      <c r="FES1" s="114"/>
      <c r="FET1" s="114"/>
      <c r="FEU1" s="114"/>
      <c r="FEV1" s="114"/>
      <c r="FEW1" s="114"/>
      <c r="FEX1" s="114"/>
      <c r="FEY1" s="114"/>
      <c r="FEZ1" s="114"/>
      <c r="FFA1" s="114"/>
      <c r="FFB1" s="114"/>
      <c r="FFC1" s="114"/>
      <c r="FFD1" s="114"/>
      <c r="FFE1" s="114"/>
      <c r="FFF1" s="114"/>
      <c r="FFG1" s="114"/>
      <c r="FFH1" s="114"/>
      <c r="FFI1" s="114"/>
      <c r="FFJ1" s="114"/>
      <c r="FFK1" s="114"/>
      <c r="FFL1" s="114"/>
      <c r="FFM1" s="114"/>
      <c r="FFN1" s="114"/>
      <c r="FFO1" s="114"/>
      <c r="FFP1" s="114"/>
      <c r="FFQ1" s="114"/>
      <c r="FFR1" s="114"/>
      <c r="FFS1" s="114"/>
      <c r="FFT1" s="114"/>
      <c r="FFU1" s="114"/>
      <c r="FFV1" s="114"/>
      <c r="FFW1" s="114"/>
      <c r="FFX1" s="114"/>
      <c r="FFY1" s="114"/>
      <c r="FFZ1" s="114"/>
      <c r="FGA1" s="114"/>
      <c r="FGB1" s="114"/>
      <c r="FGC1" s="114"/>
      <c r="FGD1" s="114"/>
      <c r="FGE1" s="114"/>
      <c r="FGF1" s="114"/>
      <c r="FGG1" s="114"/>
      <c r="FGH1" s="114"/>
      <c r="FGI1" s="114"/>
      <c r="FGJ1" s="114"/>
      <c r="FGK1" s="114"/>
      <c r="FGL1" s="114"/>
      <c r="FGM1" s="114"/>
      <c r="FGN1" s="114"/>
      <c r="FGO1" s="114"/>
      <c r="FGP1" s="114"/>
      <c r="FGQ1" s="114"/>
      <c r="FGR1" s="114"/>
      <c r="FGS1" s="114"/>
      <c r="FGT1" s="114"/>
      <c r="FGU1" s="114"/>
      <c r="FGV1" s="114"/>
      <c r="FGW1" s="114"/>
      <c r="FGX1" s="114"/>
      <c r="FGY1" s="114"/>
      <c r="FGZ1" s="114"/>
      <c r="FHA1" s="114"/>
      <c r="FHB1" s="114"/>
      <c r="FHC1" s="114"/>
      <c r="FHD1" s="114"/>
      <c r="FHE1" s="114"/>
      <c r="FHF1" s="114"/>
      <c r="FHG1" s="114"/>
      <c r="FHH1" s="114"/>
      <c r="FHI1" s="114"/>
      <c r="FHJ1" s="114"/>
      <c r="FHK1" s="114"/>
      <c r="FHL1" s="114"/>
      <c r="FHM1" s="114"/>
      <c r="FHN1" s="114"/>
      <c r="FHO1" s="114"/>
      <c r="FHP1" s="114"/>
      <c r="FHQ1" s="114"/>
      <c r="FHR1" s="114"/>
      <c r="FHS1" s="114"/>
      <c r="FHT1" s="114"/>
      <c r="FHU1" s="114"/>
      <c r="FHV1" s="114"/>
      <c r="FHW1" s="114"/>
      <c r="FHX1" s="114"/>
      <c r="FHY1" s="114"/>
      <c r="FHZ1" s="114"/>
      <c r="FIA1" s="114"/>
      <c r="FIB1" s="114"/>
      <c r="FIC1" s="114"/>
      <c r="FID1" s="114"/>
      <c r="FIE1" s="114"/>
      <c r="FIF1" s="114"/>
      <c r="FIG1" s="114"/>
      <c r="FIH1" s="114"/>
      <c r="FII1" s="114"/>
      <c r="FIJ1" s="114"/>
      <c r="FIK1" s="114"/>
      <c r="FIL1" s="114"/>
      <c r="FIM1" s="114"/>
      <c r="FIN1" s="114"/>
      <c r="FIO1" s="114"/>
      <c r="FIP1" s="114"/>
      <c r="FIQ1" s="114"/>
      <c r="FIR1" s="114"/>
      <c r="FIS1" s="114"/>
      <c r="FIT1" s="114"/>
      <c r="FIU1" s="114"/>
      <c r="FIV1" s="114"/>
      <c r="FIW1" s="114"/>
      <c r="FIX1" s="114"/>
      <c r="FIY1" s="114"/>
      <c r="FIZ1" s="114"/>
      <c r="FJA1" s="114"/>
      <c r="FJB1" s="114"/>
      <c r="FJC1" s="114"/>
      <c r="FJD1" s="114"/>
      <c r="FJE1" s="114"/>
      <c r="FJF1" s="114"/>
      <c r="FJG1" s="114"/>
      <c r="FJH1" s="114"/>
      <c r="FJI1" s="114"/>
      <c r="FJJ1" s="114"/>
      <c r="FJK1" s="114"/>
      <c r="FJL1" s="114"/>
      <c r="FJM1" s="114"/>
      <c r="FJN1" s="114"/>
      <c r="FJO1" s="114"/>
      <c r="FJP1" s="114"/>
      <c r="FJQ1" s="114"/>
      <c r="FJR1" s="114"/>
      <c r="FJS1" s="114"/>
      <c r="FJT1" s="114"/>
      <c r="FJU1" s="114"/>
      <c r="FJV1" s="114"/>
      <c r="FJW1" s="114"/>
      <c r="FJX1" s="114"/>
      <c r="FJY1" s="114"/>
      <c r="FJZ1" s="114"/>
      <c r="FKA1" s="114"/>
      <c r="FKB1" s="114"/>
      <c r="FKC1" s="114"/>
      <c r="FKD1" s="114"/>
      <c r="FKE1" s="114"/>
      <c r="FKF1" s="114"/>
      <c r="FKG1" s="114"/>
      <c r="FKH1" s="114"/>
      <c r="FKI1" s="114"/>
      <c r="FKJ1" s="114"/>
      <c r="FKK1" s="114"/>
      <c r="FKL1" s="114"/>
      <c r="FKM1" s="114"/>
      <c r="FKN1" s="114"/>
      <c r="FKO1" s="114"/>
      <c r="FKP1" s="114"/>
      <c r="FKQ1" s="114"/>
      <c r="FKR1" s="114"/>
      <c r="FKS1" s="114"/>
      <c r="FKT1" s="114"/>
      <c r="FKU1" s="114"/>
      <c r="FKV1" s="114"/>
      <c r="FKW1" s="114"/>
      <c r="FKX1" s="114"/>
      <c r="FKY1" s="114"/>
      <c r="FKZ1" s="114"/>
      <c r="FLA1" s="114"/>
      <c r="FLB1" s="114"/>
      <c r="FLC1" s="114"/>
      <c r="FLD1" s="114"/>
      <c r="FLE1" s="114"/>
      <c r="FLF1" s="114"/>
      <c r="FLG1" s="114"/>
      <c r="FLH1" s="114"/>
      <c r="FLI1" s="114"/>
      <c r="FLJ1" s="114"/>
      <c r="FLK1" s="114"/>
      <c r="FLL1" s="114"/>
      <c r="FLM1" s="114"/>
      <c r="FLN1" s="114"/>
      <c r="FLO1" s="114"/>
      <c r="FLP1" s="114"/>
      <c r="FLQ1" s="114"/>
      <c r="FLR1" s="114"/>
      <c r="FLS1" s="114"/>
      <c r="FLT1" s="114"/>
      <c r="FLU1" s="114"/>
      <c r="FLV1" s="114"/>
      <c r="FLW1" s="114"/>
      <c r="FLX1" s="114"/>
      <c r="FLY1" s="114"/>
      <c r="FLZ1" s="114"/>
      <c r="FMA1" s="114"/>
      <c r="FMB1" s="114"/>
      <c r="FMC1" s="114"/>
      <c r="FMD1" s="114"/>
      <c r="FME1" s="114"/>
      <c r="FMF1" s="114"/>
      <c r="FMG1" s="114"/>
      <c r="FMH1" s="114"/>
      <c r="FMI1" s="114"/>
      <c r="FMJ1" s="114"/>
      <c r="FMK1" s="114"/>
      <c r="FML1" s="114"/>
      <c r="FMM1" s="114"/>
      <c r="FMN1" s="114"/>
      <c r="FMO1" s="114"/>
      <c r="FMP1" s="114"/>
      <c r="FMQ1" s="114"/>
      <c r="FMR1" s="114"/>
      <c r="FMS1" s="114"/>
      <c r="FMT1" s="114"/>
      <c r="FMU1" s="114"/>
      <c r="FMV1" s="114"/>
      <c r="FMW1" s="114"/>
      <c r="FMX1" s="114"/>
      <c r="FMY1" s="114"/>
      <c r="FMZ1" s="114"/>
      <c r="FNA1" s="114"/>
      <c r="FNB1" s="114"/>
      <c r="FNC1" s="114"/>
      <c r="FND1" s="114"/>
      <c r="FNE1" s="114"/>
      <c r="FNF1" s="114"/>
      <c r="FNG1" s="114"/>
      <c r="FNH1" s="114"/>
      <c r="FNI1" s="114"/>
      <c r="FNJ1" s="114"/>
      <c r="FNK1" s="114"/>
      <c r="FNL1" s="114"/>
      <c r="FNM1" s="114"/>
      <c r="FNN1" s="114"/>
      <c r="FNO1" s="114"/>
      <c r="FNP1" s="114"/>
      <c r="FNQ1" s="114"/>
      <c r="FNR1" s="114"/>
      <c r="FNS1" s="114"/>
      <c r="FNT1" s="114"/>
      <c r="FNU1" s="114"/>
      <c r="FNV1" s="114"/>
      <c r="FNW1" s="114"/>
      <c r="FNX1" s="114"/>
      <c r="FNY1" s="114"/>
      <c r="FNZ1" s="114"/>
      <c r="FOA1" s="114"/>
      <c r="FOB1" s="114"/>
      <c r="FOC1" s="114"/>
      <c r="FOD1" s="114"/>
      <c r="FOE1" s="114"/>
      <c r="FOF1" s="114"/>
      <c r="FOG1" s="114"/>
      <c r="FOH1" s="114"/>
      <c r="FOI1" s="114"/>
      <c r="FOJ1" s="114"/>
      <c r="FOK1" s="114"/>
      <c r="FOL1" s="114"/>
      <c r="FOM1" s="114"/>
      <c r="FON1" s="114"/>
      <c r="FOO1" s="114"/>
      <c r="FOP1" s="114"/>
      <c r="FOQ1" s="114"/>
      <c r="FOR1" s="114"/>
      <c r="FOS1" s="114"/>
      <c r="FOT1" s="114"/>
      <c r="FOU1" s="114"/>
      <c r="FOV1" s="114"/>
      <c r="FOW1" s="114"/>
      <c r="FOX1" s="114"/>
      <c r="FOY1" s="114"/>
      <c r="FOZ1" s="114"/>
      <c r="FPA1" s="114"/>
      <c r="FPB1" s="114"/>
      <c r="FPC1" s="114"/>
      <c r="FPD1" s="114"/>
      <c r="FPE1" s="114"/>
      <c r="FPF1" s="114"/>
      <c r="FPG1" s="114"/>
      <c r="FPH1" s="114"/>
      <c r="FPI1" s="114"/>
      <c r="FPJ1" s="114"/>
      <c r="FPK1" s="114"/>
      <c r="FPL1" s="114"/>
      <c r="FPM1" s="114"/>
      <c r="FPN1" s="114"/>
      <c r="FPO1" s="114"/>
      <c r="FPP1" s="114"/>
      <c r="FPQ1" s="114"/>
      <c r="FPR1" s="114"/>
      <c r="FPS1" s="114"/>
      <c r="FPT1" s="114"/>
      <c r="FPU1" s="114"/>
      <c r="FPV1" s="114"/>
      <c r="FPW1" s="114"/>
      <c r="FPX1" s="114"/>
      <c r="FPY1" s="114"/>
      <c r="FPZ1" s="114"/>
      <c r="FQA1" s="114"/>
      <c r="FQB1" s="114"/>
      <c r="FQC1" s="114"/>
      <c r="FQD1" s="114"/>
      <c r="FQE1" s="114"/>
      <c r="FQF1" s="114"/>
      <c r="FQG1" s="114"/>
      <c r="FQH1" s="114"/>
      <c r="FQI1" s="114"/>
      <c r="FQJ1" s="114"/>
      <c r="FQK1" s="114"/>
      <c r="FQL1" s="114"/>
      <c r="FQM1" s="114"/>
      <c r="FQN1" s="114"/>
      <c r="FQO1" s="114"/>
      <c r="FQP1" s="114"/>
      <c r="FQQ1" s="114"/>
      <c r="FQR1" s="114"/>
      <c r="FQS1" s="114"/>
      <c r="FQT1" s="114"/>
      <c r="FQU1" s="114"/>
      <c r="FQV1" s="114"/>
      <c r="FQW1" s="114"/>
      <c r="FQX1" s="114"/>
      <c r="FQY1" s="114"/>
      <c r="FQZ1" s="114"/>
      <c r="FRA1" s="114"/>
      <c r="FRB1" s="114"/>
      <c r="FRC1" s="114"/>
      <c r="FRD1" s="114"/>
      <c r="FRE1" s="114"/>
      <c r="FRF1" s="114"/>
      <c r="FRG1" s="114"/>
      <c r="FRH1" s="114"/>
      <c r="FRI1" s="114"/>
      <c r="FRJ1" s="114"/>
      <c r="FRK1" s="114"/>
      <c r="FRL1" s="114"/>
      <c r="FRM1" s="114"/>
      <c r="FRN1" s="114"/>
      <c r="FRO1" s="114"/>
      <c r="FRP1" s="114"/>
      <c r="FRQ1" s="114"/>
      <c r="FRR1" s="114"/>
      <c r="FRS1" s="114"/>
      <c r="FRT1" s="114"/>
      <c r="FRU1" s="114"/>
      <c r="FRV1" s="114"/>
      <c r="FRW1" s="114"/>
      <c r="FRX1" s="114"/>
      <c r="FRY1" s="114"/>
      <c r="FRZ1" s="114"/>
      <c r="FSA1" s="114"/>
      <c r="FSB1" s="114"/>
      <c r="FSC1" s="114"/>
      <c r="FSD1" s="114"/>
      <c r="FSE1" s="114"/>
      <c r="FSF1" s="114"/>
      <c r="FSG1" s="114"/>
      <c r="FSH1" s="114"/>
      <c r="FSI1" s="114"/>
      <c r="FSJ1" s="114"/>
      <c r="FSK1" s="114"/>
      <c r="FSL1" s="114"/>
      <c r="FSM1" s="114"/>
      <c r="FSN1" s="114"/>
      <c r="FSO1" s="114"/>
      <c r="FSP1" s="114"/>
      <c r="FSQ1" s="114"/>
      <c r="FSR1" s="114"/>
      <c r="FSS1" s="114"/>
      <c r="FST1" s="114"/>
      <c r="FSU1" s="114"/>
      <c r="FSV1" s="114"/>
      <c r="FSW1" s="114"/>
      <c r="FSX1" s="114"/>
      <c r="FSY1" s="114"/>
      <c r="FSZ1" s="114"/>
      <c r="FTA1" s="114"/>
      <c r="FTB1" s="114"/>
      <c r="FTC1" s="114"/>
      <c r="FTD1" s="114"/>
      <c r="FTE1" s="114"/>
      <c r="FTF1" s="114"/>
      <c r="FTG1" s="114"/>
      <c r="FTH1" s="114"/>
      <c r="FTI1" s="114"/>
      <c r="FTJ1" s="114"/>
      <c r="FTK1" s="114"/>
      <c r="FTL1" s="114"/>
      <c r="FTM1" s="114"/>
      <c r="FTN1" s="114"/>
      <c r="FTO1" s="114"/>
      <c r="FTP1" s="114"/>
      <c r="FTQ1" s="114"/>
      <c r="FTR1" s="114"/>
      <c r="FTS1" s="114"/>
      <c r="FTT1" s="114"/>
      <c r="FTU1" s="114"/>
      <c r="FTV1" s="114"/>
      <c r="FTW1" s="114"/>
      <c r="FTX1" s="114"/>
      <c r="FTY1" s="114"/>
      <c r="FTZ1" s="114"/>
      <c r="FUA1" s="114"/>
      <c r="FUB1" s="114"/>
      <c r="FUC1" s="114"/>
      <c r="FUD1" s="114"/>
      <c r="FUE1" s="114"/>
      <c r="FUF1" s="114"/>
      <c r="FUG1" s="114"/>
      <c r="FUH1" s="114"/>
      <c r="FUI1" s="114"/>
      <c r="FUJ1" s="114"/>
      <c r="FUK1" s="114"/>
      <c r="FUL1" s="114"/>
      <c r="FUM1" s="114"/>
      <c r="FUN1" s="114"/>
      <c r="FUO1" s="114"/>
      <c r="FUP1" s="114"/>
      <c r="FUQ1" s="114"/>
      <c r="FUR1" s="114"/>
      <c r="FUS1" s="114"/>
      <c r="FUT1" s="114"/>
      <c r="FUU1" s="114"/>
      <c r="FUV1" s="114"/>
      <c r="FUW1" s="114"/>
      <c r="FUX1" s="114"/>
      <c r="FUY1" s="114"/>
      <c r="FUZ1" s="114"/>
      <c r="FVA1" s="114"/>
      <c r="FVB1" s="114"/>
      <c r="FVC1" s="114"/>
      <c r="FVD1" s="114"/>
      <c r="FVE1" s="114"/>
      <c r="FVF1" s="114"/>
      <c r="FVG1" s="114"/>
      <c r="FVH1" s="114"/>
      <c r="FVI1" s="114"/>
      <c r="FVJ1" s="114"/>
      <c r="FVK1" s="114"/>
      <c r="FVL1" s="114"/>
      <c r="FVM1" s="114"/>
      <c r="FVN1" s="114"/>
      <c r="FVO1" s="114"/>
      <c r="FVP1" s="114"/>
      <c r="FVQ1" s="114"/>
      <c r="FVR1" s="114"/>
      <c r="FVS1" s="114"/>
      <c r="FVT1" s="114"/>
      <c r="FVU1" s="114"/>
      <c r="FVV1" s="114"/>
      <c r="FVW1" s="114"/>
      <c r="FVX1" s="114"/>
      <c r="FVY1" s="114"/>
      <c r="FVZ1" s="114"/>
      <c r="FWA1" s="114"/>
      <c r="FWB1" s="114"/>
      <c r="FWC1" s="114"/>
      <c r="FWD1" s="114"/>
      <c r="FWE1" s="114"/>
      <c r="FWF1" s="114"/>
      <c r="FWG1" s="114"/>
      <c r="FWH1" s="114"/>
      <c r="FWI1" s="114"/>
      <c r="FWJ1" s="114"/>
      <c r="FWK1" s="114"/>
      <c r="FWL1" s="114"/>
      <c r="FWM1" s="114"/>
      <c r="FWN1" s="114"/>
      <c r="FWO1" s="114"/>
      <c r="FWP1" s="114"/>
      <c r="FWQ1" s="114"/>
      <c r="FWR1" s="114"/>
      <c r="FWS1" s="114"/>
      <c r="FWT1" s="114"/>
      <c r="FWU1" s="114"/>
      <c r="FWV1" s="114"/>
      <c r="FWW1" s="114"/>
      <c r="FWX1" s="114"/>
      <c r="FWY1" s="114"/>
      <c r="FWZ1" s="114"/>
      <c r="FXA1" s="114"/>
      <c r="FXB1" s="114"/>
      <c r="FXC1" s="114"/>
      <c r="FXD1" s="114"/>
      <c r="FXE1" s="114"/>
      <c r="FXF1" s="114"/>
      <c r="FXG1" s="114"/>
      <c r="FXH1" s="114"/>
      <c r="FXI1" s="114"/>
      <c r="FXJ1" s="114"/>
      <c r="FXK1" s="114"/>
      <c r="FXL1" s="114"/>
      <c r="FXM1" s="114"/>
      <c r="FXN1" s="114"/>
      <c r="FXO1" s="114"/>
      <c r="FXP1" s="114"/>
      <c r="FXQ1" s="114"/>
      <c r="FXR1" s="114"/>
      <c r="FXS1" s="114"/>
      <c r="FXT1" s="114"/>
      <c r="FXU1" s="114"/>
      <c r="FXV1" s="114"/>
      <c r="FXW1" s="114"/>
      <c r="FXX1" s="114"/>
      <c r="FXY1" s="114"/>
      <c r="FXZ1" s="114"/>
      <c r="FYA1" s="114"/>
      <c r="FYB1" s="114"/>
      <c r="FYC1" s="114"/>
      <c r="FYD1" s="114"/>
      <c r="FYE1" s="114"/>
      <c r="FYF1" s="114"/>
      <c r="FYG1" s="114"/>
      <c r="FYH1" s="114"/>
      <c r="FYI1" s="114"/>
      <c r="FYJ1" s="114"/>
      <c r="FYK1" s="114"/>
      <c r="FYL1" s="114"/>
      <c r="FYM1" s="114"/>
      <c r="FYN1" s="114"/>
      <c r="FYO1" s="114"/>
      <c r="FYP1" s="114"/>
      <c r="FYQ1" s="114"/>
      <c r="FYR1" s="114"/>
      <c r="FYS1" s="114"/>
      <c r="FYT1" s="114"/>
      <c r="FYU1" s="114"/>
      <c r="FYV1" s="114"/>
      <c r="FYW1" s="114"/>
      <c r="FYX1" s="114"/>
      <c r="FYY1" s="114"/>
      <c r="FYZ1" s="114"/>
      <c r="FZA1" s="114"/>
      <c r="FZB1" s="114"/>
      <c r="FZC1" s="114"/>
      <c r="FZD1" s="114"/>
      <c r="FZE1" s="114"/>
      <c r="FZF1" s="114"/>
      <c r="FZG1" s="114"/>
      <c r="FZH1" s="114"/>
      <c r="FZI1" s="114"/>
      <c r="FZJ1" s="114"/>
      <c r="FZK1" s="114"/>
      <c r="FZL1" s="114"/>
      <c r="FZM1" s="114"/>
      <c r="FZN1" s="114"/>
      <c r="FZO1" s="114"/>
      <c r="FZP1" s="114"/>
      <c r="FZQ1" s="114"/>
      <c r="FZR1" s="114"/>
      <c r="FZS1" s="114"/>
      <c r="FZT1" s="114"/>
      <c r="FZU1" s="114"/>
      <c r="FZV1" s="114"/>
      <c r="FZW1" s="114"/>
      <c r="FZX1" s="114"/>
      <c r="FZY1" s="114"/>
      <c r="FZZ1" s="114"/>
      <c r="GAA1" s="114"/>
      <c r="GAB1" s="114"/>
      <c r="GAC1" s="114"/>
      <c r="GAD1" s="114"/>
      <c r="GAE1" s="114"/>
      <c r="GAF1" s="114"/>
      <c r="GAG1" s="114"/>
      <c r="GAH1" s="114"/>
      <c r="GAI1" s="114"/>
      <c r="GAJ1" s="114"/>
      <c r="GAK1" s="114"/>
      <c r="GAL1" s="114"/>
      <c r="GAM1" s="114"/>
      <c r="GAN1" s="114"/>
      <c r="GAO1" s="114"/>
      <c r="GAP1" s="114"/>
      <c r="GAQ1" s="114"/>
      <c r="GAR1" s="114"/>
      <c r="GAS1" s="114"/>
      <c r="GAT1" s="114"/>
      <c r="GAU1" s="114"/>
      <c r="GAV1" s="114"/>
      <c r="GAW1" s="114"/>
      <c r="GAX1" s="114"/>
      <c r="GAY1" s="114"/>
      <c r="GAZ1" s="114"/>
      <c r="GBA1" s="114"/>
      <c r="GBB1" s="114"/>
      <c r="GBC1" s="114"/>
      <c r="GBD1" s="114"/>
      <c r="GBE1" s="114"/>
      <c r="GBF1" s="114"/>
      <c r="GBG1" s="114"/>
      <c r="GBH1" s="114"/>
      <c r="GBI1" s="114"/>
      <c r="GBJ1" s="114"/>
      <c r="GBK1" s="114"/>
      <c r="GBL1" s="114"/>
      <c r="GBM1" s="114"/>
      <c r="GBN1" s="114"/>
      <c r="GBO1" s="114"/>
      <c r="GBP1" s="114"/>
      <c r="GBQ1" s="114"/>
      <c r="GBR1" s="114"/>
      <c r="GBS1" s="114"/>
      <c r="GBT1" s="114"/>
      <c r="GBU1" s="114"/>
      <c r="GBV1" s="114"/>
      <c r="GBW1" s="114"/>
      <c r="GBX1" s="114"/>
      <c r="GBY1" s="114"/>
      <c r="GBZ1" s="114"/>
      <c r="GCA1" s="114"/>
      <c r="GCB1" s="114"/>
      <c r="GCC1" s="114"/>
      <c r="GCD1" s="114"/>
      <c r="GCE1" s="114"/>
      <c r="GCF1" s="114"/>
      <c r="GCG1" s="114"/>
      <c r="GCH1" s="114"/>
      <c r="GCI1" s="114"/>
      <c r="GCJ1" s="114"/>
      <c r="GCK1" s="114"/>
      <c r="GCL1" s="114"/>
      <c r="GCM1" s="114"/>
      <c r="GCN1" s="114"/>
      <c r="GCO1" s="114"/>
      <c r="GCP1" s="114"/>
      <c r="GCQ1" s="114"/>
      <c r="GCR1" s="114"/>
      <c r="GCS1" s="114"/>
      <c r="GCT1" s="114"/>
      <c r="GCU1" s="114"/>
      <c r="GCV1" s="114"/>
      <c r="GCW1" s="114"/>
      <c r="GCX1" s="114"/>
      <c r="GCY1" s="114"/>
      <c r="GCZ1" s="114"/>
      <c r="GDA1" s="114"/>
      <c r="GDB1" s="114"/>
      <c r="GDC1" s="114"/>
      <c r="GDD1" s="114"/>
      <c r="GDE1" s="114"/>
      <c r="GDF1" s="114"/>
      <c r="GDG1" s="114"/>
      <c r="GDH1" s="114"/>
      <c r="GDI1" s="114"/>
      <c r="GDJ1" s="114"/>
      <c r="GDK1" s="114"/>
      <c r="GDL1" s="114"/>
      <c r="GDM1" s="114"/>
      <c r="GDN1" s="114"/>
      <c r="GDO1" s="114"/>
      <c r="GDP1" s="114"/>
      <c r="GDQ1" s="114"/>
      <c r="GDR1" s="114"/>
      <c r="GDS1" s="114"/>
      <c r="GDT1" s="114"/>
      <c r="GDU1" s="114"/>
      <c r="GDV1" s="114"/>
      <c r="GDW1" s="114"/>
      <c r="GDX1" s="114"/>
      <c r="GDY1" s="114"/>
      <c r="GDZ1" s="114"/>
      <c r="GEA1" s="114"/>
      <c r="GEB1" s="114"/>
      <c r="GEC1" s="114"/>
      <c r="GED1" s="114"/>
      <c r="GEE1" s="114"/>
      <c r="GEF1" s="114"/>
      <c r="GEG1" s="114"/>
      <c r="GEH1" s="114"/>
      <c r="GEI1" s="114"/>
      <c r="GEJ1" s="114"/>
      <c r="GEK1" s="114"/>
      <c r="GEL1" s="114"/>
      <c r="GEM1" s="114"/>
      <c r="GEN1" s="114"/>
      <c r="GEO1" s="114"/>
      <c r="GEP1" s="114"/>
      <c r="GEQ1" s="114"/>
      <c r="GER1" s="114"/>
      <c r="GES1" s="114"/>
      <c r="GET1" s="114"/>
      <c r="GEU1" s="114"/>
      <c r="GEV1" s="114"/>
      <c r="GEW1" s="114"/>
      <c r="GEX1" s="114"/>
      <c r="GEY1" s="114"/>
      <c r="GEZ1" s="114"/>
      <c r="GFA1" s="114"/>
      <c r="GFB1" s="114"/>
      <c r="GFC1" s="114"/>
      <c r="GFD1" s="114"/>
      <c r="GFE1" s="114"/>
      <c r="GFF1" s="114"/>
      <c r="GFG1" s="114"/>
      <c r="GFH1" s="114"/>
      <c r="GFI1" s="114"/>
      <c r="GFJ1" s="114"/>
      <c r="GFK1" s="114"/>
      <c r="GFL1" s="114"/>
      <c r="GFM1" s="114"/>
      <c r="GFN1" s="114"/>
      <c r="GFO1" s="114"/>
      <c r="GFP1" s="114"/>
      <c r="GFQ1" s="114"/>
      <c r="GFR1" s="114"/>
      <c r="GFS1" s="114"/>
      <c r="GFT1" s="114"/>
      <c r="GFU1" s="114"/>
      <c r="GFV1" s="114"/>
      <c r="GFW1" s="114"/>
      <c r="GFX1" s="114"/>
      <c r="GFY1" s="114"/>
      <c r="GFZ1" s="114"/>
      <c r="GGA1" s="114"/>
      <c r="GGB1" s="114"/>
      <c r="GGC1" s="114"/>
      <c r="GGD1" s="114"/>
      <c r="GGE1" s="114"/>
      <c r="GGF1" s="114"/>
      <c r="GGG1" s="114"/>
      <c r="GGH1" s="114"/>
      <c r="GGI1" s="114"/>
      <c r="GGJ1" s="114"/>
      <c r="GGK1" s="114"/>
      <c r="GGL1" s="114"/>
      <c r="GGM1" s="114"/>
      <c r="GGN1" s="114"/>
      <c r="GGO1" s="114"/>
      <c r="GGP1" s="114"/>
      <c r="GGQ1" s="114"/>
      <c r="GGR1" s="114"/>
      <c r="GGS1" s="114"/>
      <c r="GGT1" s="114"/>
      <c r="GGU1" s="114"/>
      <c r="GGV1" s="114"/>
      <c r="GGW1" s="114"/>
      <c r="GGX1" s="114"/>
      <c r="GGY1" s="114"/>
      <c r="GGZ1" s="114"/>
      <c r="GHA1" s="114"/>
      <c r="GHB1" s="114"/>
      <c r="GHC1" s="114"/>
      <c r="GHD1" s="114"/>
      <c r="GHE1" s="114"/>
      <c r="GHF1" s="114"/>
      <c r="GHG1" s="114"/>
      <c r="GHH1" s="114"/>
      <c r="GHI1" s="114"/>
      <c r="GHJ1" s="114"/>
      <c r="GHK1" s="114"/>
      <c r="GHL1" s="114"/>
      <c r="GHM1" s="114"/>
      <c r="GHN1" s="114"/>
      <c r="GHO1" s="114"/>
      <c r="GHP1" s="114"/>
      <c r="GHQ1" s="114"/>
      <c r="GHR1" s="114"/>
      <c r="GHS1" s="114"/>
      <c r="GHT1" s="114"/>
      <c r="GHU1" s="114"/>
      <c r="GHV1" s="114"/>
      <c r="GHW1" s="114"/>
      <c r="GHX1" s="114"/>
      <c r="GHY1" s="114"/>
      <c r="GHZ1" s="114"/>
      <c r="GIA1" s="114"/>
      <c r="GIB1" s="114"/>
      <c r="GIC1" s="114"/>
      <c r="GID1" s="114"/>
      <c r="GIE1" s="114"/>
      <c r="GIF1" s="114"/>
      <c r="GIG1" s="114"/>
      <c r="GIH1" s="114"/>
      <c r="GII1" s="114"/>
      <c r="GIJ1" s="114"/>
      <c r="GIK1" s="114"/>
      <c r="GIL1" s="114"/>
      <c r="GIM1" s="114"/>
      <c r="GIN1" s="114"/>
      <c r="GIO1" s="114"/>
      <c r="GIP1" s="114"/>
      <c r="GIQ1" s="114"/>
      <c r="GIR1" s="114"/>
      <c r="GIS1" s="114"/>
      <c r="GIT1" s="114"/>
      <c r="GIU1" s="114"/>
      <c r="GIV1" s="114"/>
      <c r="GIW1" s="114"/>
      <c r="GIX1" s="114"/>
      <c r="GIY1" s="114"/>
      <c r="GIZ1" s="114"/>
      <c r="GJA1" s="114"/>
      <c r="GJB1" s="114"/>
      <c r="GJC1" s="114"/>
      <c r="GJD1" s="114"/>
      <c r="GJE1" s="114"/>
      <c r="GJF1" s="114"/>
      <c r="GJG1" s="114"/>
      <c r="GJH1" s="114"/>
      <c r="GJI1" s="114"/>
      <c r="GJJ1" s="114"/>
      <c r="GJK1" s="114"/>
      <c r="GJL1" s="114"/>
      <c r="GJM1" s="114"/>
      <c r="GJN1" s="114"/>
      <c r="GJO1" s="114"/>
      <c r="GJP1" s="114"/>
      <c r="GJQ1" s="114"/>
      <c r="GJR1" s="114"/>
      <c r="GJS1" s="114"/>
      <c r="GJT1" s="114"/>
      <c r="GJU1" s="114"/>
      <c r="GJV1" s="114"/>
      <c r="GJW1" s="114"/>
      <c r="GJX1" s="114"/>
      <c r="GJY1" s="114"/>
      <c r="GJZ1" s="114"/>
      <c r="GKA1" s="114"/>
      <c r="GKB1" s="114"/>
      <c r="GKC1" s="114"/>
      <c r="GKD1" s="114"/>
      <c r="GKE1" s="114"/>
      <c r="GKF1" s="114"/>
      <c r="GKG1" s="114"/>
      <c r="GKH1" s="114"/>
      <c r="GKI1" s="114"/>
      <c r="GKJ1" s="114"/>
      <c r="GKK1" s="114"/>
      <c r="GKL1" s="114"/>
      <c r="GKM1" s="114"/>
      <c r="GKN1" s="114"/>
      <c r="GKO1" s="114"/>
      <c r="GKP1" s="114"/>
      <c r="GKQ1" s="114"/>
      <c r="GKR1" s="114"/>
      <c r="GKS1" s="114"/>
      <c r="GKT1" s="114"/>
      <c r="GKU1" s="114"/>
      <c r="GKV1" s="114"/>
      <c r="GKW1" s="114"/>
      <c r="GKX1" s="114"/>
      <c r="GKY1" s="114"/>
      <c r="GKZ1" s="114"/>
      <c r="GLA1" s="114"/>
      <c r="GLB1" s="114"/>
      <c r="GLC1" s="114"/>
      <c r="GLD1" s="114"/>
      <c r="GLE1" s="114"/>
      <c r="GLF1" s="114"/>
      <c r="GLG1" s="114"/>
      <c r="GLH1" s="114"/>
      <c r="GLI1" s="114"/>
      <c r="GLJ1" s="114"/>
      <c r="GLK1" s="114"/>
      <c r="GLL1" s="114"/>
      <c r="GLM1" s="114"/>
      <c r="GLN1" s="114"/>
      <c r="GLO1" s="114"/>
      <c r="GLP1" s="114"/>
      <c r="GLQ1" s="114"/>
      <c r="GLR1" s="114"/>
      <c r="GLS1" s="114"/>
      <c r="GLT1" s="114"/>
      <c r="GLU1" s="114"/>
      <c r="GLV1" s="114"/>
      <c r="GLW1" s="114"/>
      <c r="GLX1" s="114"/>
      <c r="GLY1" s="114"/>
      <c r="GLZ1" s="114"/>
      <c r="GMA1" s="114"/>
      <c r="GMB1" s="114"/>
      <c r="GMC1" s="114"/>
      <c r="GMD1" s="114"/>
      <c r="GME1" s="114"/>
      <c r="GMF1" s="114"/>
      <c r="GMG1" s="114"/>
      <c r="GMH1" s="114"/>
      <c r="GMI1" s="114"/>
      <c r="GMJ1" s="114"/>
      <c r="GMK1" s="114"/>
      <c r="GML1" s="114"/>
      <c r="GMM1" s="114"/>
      <c r="GMN1" s="114"/>
      <c r="GMO1" s="114"/>
      <c r="GMP1" s="114"/>
      <c r="GMQ1" s="114"/>
      <c r="GMR1" s="114"/>
      <c r="GMS1" s="114"/>
      <c r="GMT1" s="114"/>
      <c r="GMU1" s="114"/>
      <c r="GMV1" s="114"/>
      <c r="GMW1" s="114"/>
      <c r="GMX1" s="114"/>
      <c r="GMY1" s="114"/>
      <c r="GMZ1" s="114"/>
      <c r="GNA1" s="114"/>
      <c r="GNB1" s="114"/>
      <c r="GNC1" s="114"/>
      <c r="GND1" s="114"/>
      <c r="GNE1" s="114"/>
      <c r="GNF1" s="114"/>
      <c r="GNG1" s="114"/>
      <c r="GNH1" s="114"/>
      <c r="GNI1" s="114"/>
      <c r="GNJ1" s="114"/>
      <c r="GNK1" s="114"/>
      <c r="GNL1" s="114"/>
      <c r="GNM1" s="114"/>
      <c r="GNN1" s="114"/>
      <c r="GNO1" s="114"/>
      <c r="GNP1" s="114"/>
      <c r="GNQ1" s="114"/>
      <c r="GNR1" s="114"/>
      <c r="GNS1" s="114"/>
      <c r="GNT1" s="114"/>
      <c r="GNU1" s="114"/>
      <c r="GNV1" s="114"/>
      <c r="GNW1" s="114"/>
      <c r="GNX1" s="114"/>
      <c r="GNY1" s="114"/>
      <c r="GNZ1" s="114"/>
      <c r="GOA1" s="114"/>
      <c r="GOB1" s="114"/>
      <c r="GOC1" s="114"/>
      <c r="GOD1" s="114"/>
      <c r="GOE1" s="114"/>
      <c r="GOF1" s="114"/>
      <c r="GOG1" s="114"/>
      <c r="GOH1" s="114"/>
      <c r="GOI1" s="114"/>
      <c r="GOJ1" s="114"/>
      <c r="GOK1" s="114"/>
      <c r="GOL1" s="114"/>
      <c r="GOM1" s="114"/>
      <c r="GON1" s="114"/>
      <c r="GOO1" s="114"/>
      <c r="GOP1" s="114"/>
      <c r="GOQ1" s="114"/>
      <c r="GOR1" s="114"/>
      <c r="GOS1" s="114"/>
      <c r="GOT1" s="114"/>
      <c r="GOU1" s="114"/>
      <c r="GOV1" s="114"/>
      <c r="GOW1" s="114"/>
      <c r="GOX1" s="114"/>
      <c r="GOY1" s="114"/>
      <c r="GOZ1" s="114"/>
      <c r="GPA1" s="114"/>
      <c r="GPB1" s="114"/>
      <c r="GPC1" s="114"/>
      <c r="GPD1" s="114"/>
      <c r="GPE1" s="114"/>
      <c r="GPF1" s="114"/>
      <c r="GPG1" s="114"/>
      <c r="GPH1" s="114"/>
      <c r="GPI1" s="114"/>
      <c r="GPJ1" s="114"/>
      <c r="GPK1" s="114"/>
      <c r="GPL1" s="114"/>
      <c r="GPM1" s="114"/>
      <c r="GPN1" s="114"/>
      <c r="GPO1" s="114"/>
      <c r="GPP1" s="114"/>
      <c r="GPQ1" s="114"/>
      <c r="GPR1" s="114"/>
      <c r="GPS1" s="114"/>
      <c r="GPT1" s="114"/>
      <c r="GPU1" s="114"/>
      <c r="GPV1" s="114"/>
      <c r="GPW1" s="114"/>
      <c r="GPX1" s="114"/>
      <c r="GPY1" s="114"/>
      <c r="GPZ1" s="114"/>
      <c r="GQA1" s="114"/>
      <c r="GQB1" s="114"/>
      <c r="GQC1" s="114"/>
      <c r="GQD1" s="114"/>
      <c r="GQE1" s="114"/>
      <c r="GQF1" s="114"/>
      <c r="GQG1" s="114"/>
      <c r="GQH1" s="114"/>
      <c r="GQI1" s="114"/>
      <c r="GQJ1" s="114"/>
      <c r="GQK1" s="114"/>
      <c r="GQL1" s="114"/>
      <c r="GQM1" s="114"/>
      <c r="GQN1" s="114"/>
      <c r="GQO1" s="114"/>
      <c r="GQP1" s="114"/>
      <c r="GQQ1" s="114"/>
      <c r="GQR1" s="114"/>
      <c r="GQS1" s="114"/>
      <c r="GQT1" s="114"/>
      <c r="GQU1" s="114"/>
      <c r="GQV1" s="114"/>
      <c r="GQW1" s="114"/>
      <c r="GQX1" s="114"/>
      <c r="GQY1" s="114"/>
      <c r="GQZ1" s="114"/>
      <c r="GRA1" s="114"/>
      <c r="GRB1" s="114"/>
      <c r="GRC1" s="114"/>
      <c r="GRD1" s="114"/>
      <c r="GRE1" s="114"/>
      <c r="GRF1" s="114"/>
      <c r="GRG1" s="114"/>
      <c r="GRH1" s="114"/>
      <c r="GRI1" s="114"/>
      <c r="GRJ1" s="114"/>
      <c r="GRK1" s="114"/>
      <c r="GRL1" s="114"/>
      <c r="GRM1" s="114"/>
      <c r="GRN1" s="114"/>
      <c r="GRO1" s="114"/>
      <c r="GRP1" s="114"/>
      <c r="GRQ1" s="114"/>
      <c r="GRR1" s="114"/>
      <c r="GRS1" s="114"/>
      <c r="GRT1" s="114"/>
      <c r="GRU1" s="114"/>
      <c r="GRV1" s="114"/>
      <c r="GRW1" s="114"/>
      <c r="GRX1" s="114"/>
      <c r="GRY1" s="114"/>
      <c r="GRZ1" s="114"/>
      <c r="GSA1" s="114"/>
      <c r="GSB1" s="114"/>
      <c r="GSC1" s="114"/>
      <c r="GSD1" s="114"/>
      <c r="GSE1" s="114"/>
      <c r="GSF1" s="114"/>
      <c r="GSG1" s="114"/>
      <c r="GSH1" s="114"/>
      <c r="GSI1" s="114"/>
      <c r="GSJ1" s="114"/>
      <c r="GSK1" s="114"/>
      <c r="GSL1" s="114"/>
      <c r="GSM1" s="114"/>
      <c r="GSN1" s="114"/>
      <c r="GSO1" s="114"/>
      <c r="GSP1" s="114"/>
      <c r="GSQ1" s="114"/>
      <c r="GSR1" s="114"/>
      <c r="GSS1" s="114"/>
      <c r="GST1" s="114"/>
      <c r="GSU1" s="114"/>
      <c r="GSV1" s="114"/>
      <c r="GSW1" s="114"/>
      <c r="GSX1" s="114"/>
      <c r="GSY1" s="114"/>
      <c r="GSZ1" s="114"/>
      <c r="GTA1" s="114"/>
      <c r="GTB1" s="114"/>
      <c r="GTC1" s="114"/>
      <c r="GTD1" s="114"/>
      <c r="GTE1" s="114"/>
      <c r="GTF1" s="114"/>
      <c r="GTG1" s="114"/>
      <c r="GTH1" s="114"/>
      <c r="GTI1" s="114"/>
      <c r="GTJ1" s="114"/>
      <c r="GTK1" s="114"/>
      <c r="GTL1" s="114"/>
      <c r="GTM1" s="114"/>
      <c r="GTN1" s="114"/>
      <c r="GTO1" s="114"/>
      <c r="GTP1" s="114"/>
      <c r="GTQ1" s="114"/>
      <c r="GTR1" s="114"/>
      <c r="GTS1" s="114"/>
      <c r="GTT1" s="114"/>
      <c r="GTU1" s="114"/>
      <c r="GTV1" s="114"/>
      <c r="GTW1" s="114"/>
      <c r="GTX1" s="114"/>
      <c r="GTY1" s="114"/>
      <c r="GTZ1" s="114"/>
      <c r="GUA1" s="114"/>
      <c r="GUB1" s="114"/>
      <c r="GUC1" s="114"/>
      <c r="GUD1" s="114"/>
      <c r="GUE1" s="114"/>
      <c r="GUF1" s="114"/>
      <c r="GUG1" s="114"/>
      <c r="GUH1" s="114"/>
      <c r="GUI1" s="114"/>
      <c r="GUJ1" s="114"/>
      <c r="GUK1" s="114"/>
      <c r="GUL1" s="114"/>
      <c r="GUM1" s="114"/>
      <c r="GUN1" s="114"/>
      <c r="GUO1" s="114"/>
      <c r="GUP1" s="114"/>
      <c r="GUQ1" s="114"/>
      <c r="GUR1" s="114"/>
      <c r="GUS1" s="114"/>
      <c r="GUT1" s="114"/>
      <c r="GUU1" s="114"/>
      <c r="GUV1" s="114"/>
      <c r="GUW1" s="114"/>
      <c r="GUX1" s="114"/>
      <c r="GUY1" s="114"/>
      <c r="GUZ1" s="114"/>
      <c r="GVA1" s="114"/>
      <c r="GVB1" s="114"/>
      <c r="GVC1" s="114"/>
      <c r="GVD1" s="114"/>
      <c r="GVE1" s="114"/>
      <c r="GVF1" s="114"/>
      <c r="GVG1" s="114"/>
      <c r="GVH1" s="114"/>
      <c r="GVI1" s="114"/>
      <c r="GVJ1" s="114"/>
      <c r="GVK1" s="114"/>
      <c r="GVL1" s="114"/>
      <c r="GVM1" s="114"/>
      <c r="GVN1" s="114"/>
      <c r="GVO1" s="114"/>
      <c r="GVP1" s="114"/>
      <c r="GVQ1" s="114"/>
      <c r="GVR1" s="114"/>
      <c r="GVS1" s="114"/>
      <c r="GVT1" s="114"/>
      <c r="GVU1" s="114"/>
      <c r="GVV1" s="114"/>
      <c r="GVW1" s="114"/>
      <c r="GVX1" s="114"/>
      <c r="GVY1" s="114"/>
      <c r="GVZ1" s="114"/>
      <c r="GWA1" s="114"/>
      <c r="GWB1" s="114"/>
      <c r="GWC1" s="114"/>
      <c r="GWD1" s="114"/>
      <c r="GWE1" s="114"/>
      <c r="GWF1" s="114"/>
      <c r="GWG1" s="114"/>
      <c r="GWH1" s="114"/>
      <c r="GWI1" s="114"/>
      <c r="GWJ1" s="114"/>
      <c r="GWK1" s="114"/>
      <c r="GWL1" s="114"/>
      <c r="GWM1" s="114"/>
      <c r="GWN1" s="114"/>
      <c r="GWO1" s="114"/>
      <c r="GWP1" s="114"/>
      <c r="GWQ1" s="114"/>
      <c r="GWR1" s="114"/>
      <c r="GWS1" s="114"/>
      <c r="GWT1" s="114"/>
      <c r="GWU1" s="114"/>
      <c r="GWV1" s="114"/>
      <c r="GWW1" s="114"/>
      <c r="GWX1" s="114"/>
      <c r="GWY1" s="114"/>
      <c r="GWZ1" s="114"/>
      <c r="GXA1" s="114"/>
      <c r="GXB1" s="114"/>
      <c r="GXC1" s="114"/>
      <c r="GXD1" s="114"/>
      <c r="GXE1" s="114"/>
      <c r="GXF1" s="114"/>
      <c r="GXG1" s="114"/>
      <c r="GXH1" s="114"/>
      <c r="GXI1" s="114"/>
      <c r="GXJ1" s="114"/>
      <c r="GXK1" s="114"/>
      <c r="GXL1" s="114"/>
      <c r="GXM1" s="114"/>
      <c r="GXN1" s="114"/>
      <c r="GXO1" s="114"/>
      <c r="GXP1" s="114"/>
      <c r="GXQ1" s="114"/>
      <c r="GXR1" s="114"/>
      <c r="GXS1" s="114"/>
      <c r="GXT1" s="114"/>
      <c r="GXU1" s="114"/>
      <c r="GXV1" s="114"/>
      <c r="GXW1" s="114"/>
      <c r="GXX1" s="114"/>
      <c r="GXY1" s="114"/>
      <c r="GXZ1" s="114"/>
      <c r="GYA1" s="114"/>
      <c r="GYB1" s="114"/>
      <c r="GYC1" s="114"/>
      <c r="GYD1" s="114"/>
      <c r="GYE1" s="114"/>
      <c r="GYF1" s="114"/>
      <c r="GYG1" s="114"/>
      <c r="GYH1" s="114"/>
      <c r="GYI1" s="114"/>
      <c r="GYJ1" s="114"/>
      <c r="GYK1" s="114"/>
      <c r="GYL1" s="114"/>
      <c r="GYM1" s="114"/>
      <c r="GYN1" s="114"/>
      <c r="GYO1" s="114"/>
      <c r="GYP1" s="114"/>
      <c r="GYQ1" s="114"/>
      <c r="GYR1" s="114"/>
      <c r="GYS1" s="114"/>
      <c r="GYT1" s="114"/>
      <c r="GYU1" s="114"/>
      <c r="GYV1" s="114"/>
      <c r="GYW1" s="114"/>
      <c r="GYX1" s="114"/>
      <c r="GYY1" s="114"/>
      <c r="GYZ1" s="114"/>
      <c r="GZA1" s="114"/>
      <c r="GZB1" s="114"/>
      <c r="GZC1" s="114"/>
      <c r="GZD1" s="114"/>
      <c r="GZE1" s="114"/>
      <c r="GZF1" s="114"/>
      <c r="GZG1" s="114"/>
      <c r="GZH1" s="114"/>
      <c r="GZI1" s="114"/>
      <c r="GZJ1" s="114"/>
      <c r="GZK1" s="114"/>
      <c r="GZL1" s="114"/>
      <c r="GZM1" s="114"/>
      <c r="GZN1" s="114"/>
      <c r="GZO1" s="114"/>
      <c r="GZP1" s="114"/>
      <c r="GZQ1" s="114"/>
      <c r="GZR1" s="114"/>
      <c r="GZS1" s="114"/>
      <c r="GZT1" s="114"/>
      <c r="GZU1" s="114"/>
      <c r="GZV1" s="114"/>
      <c r="GZW1" s="114"/>
      <c r="GZX1" s="114"/>
      <c r="GZY1" s="114"/>
      <c r="GZZ1" s="114"/>
      <c r="HAA1" s="114"/>
      <c r="HAB1" s="114"/>
      <c r="HAC1" s="114"/>
      <c r="HAD1" s="114"/>
      <c r="HAE1" s="114"/>
      <c r="HAF1" s="114"/>
      <c r="HAG1" s="114"/>
      <c r="HAH1" s="114"/>
      <c r="HAI1" s="114"/>
      <c r="HAJ1" s="114"/>
      <c r="HAK1" s="114"/>
      <c r="HAL1" s="114"/>
      <c r="HAM1" s="114"/>
      <c r="HAN1" s="114"/>
      <c r="HAO1" s="114"/>
      <c r="HAP1" s="114"/>
      <c r="HAQ1" s="114"/>
      <c r="HAR1" s="114"/>
      <c r="HAS1" s="114"/>
      <c r="HAT1" s="114"/>
      <c r="HAU1" s="114"/>
      <c r="HAV1" s="114"/>
      <c r="HAW1" s="114"/>
      <c r="HAX1" s="114"/>
      <c r="HAY1" s="114"/>
      <c r="HAZ1" s="114"/>
      <c r="HBA1" s="114"/>
      <c r="HBB1" s="114"/>
      <c r="HBC1" s="114"/>
      <c r="HBD1" s="114"/>
      <c r="HBE1" s="114"/>
      <c r="HBF1" s="114"/>
      <c r="HBG1" s="114"/>
      <c r="HBH1" s="114"/>
      <c r="HBI1" s="114"/>
      <c r="HBJ1" s="114"/>
      <c r="HBK1" s="114"/>
      <c r="HBL1" s="114"/>
      <c r="HBM1" s="114"/>
      <c r="HBN1" s="114"/>
      <c r="HBO1" s="114"/>
      <c r="HBP1" s="114"/>
      <c r="HBQ1" s="114"/>
      <c r="HBR1" s="114"/>
      <c r="HBS1" s="114"/>
      <c r="HBT1" s="114"/>
      <c r="HBU1" s="114"/>
      <c r="HBV1" s="114"/>
      <c r="HBW1" s="114"/>
      <c r="HBX1" s="114"/>
      <c r="HBY1" s="114"/>
      <c r="HBZ1" s="114"/>
      <c r="HCA1" s="114"/>
      <c r="HCB1" s="114"/>
      <c r="HCC1" s="114"/>
      <c r="HCD1" s="114"/>
      <c r="HCE1" s="114"/>
      <c r="HCF1" s="114"/>
      <c r="HCG1" s="114"/>
      <c r="HCH1" s="114"/>
      <c r="HCI1" s="114"/>
      <c r="HCJ1" s="114"/>
      <c r="HCK1" s="114"/>
      <c r="HCL1" s="114"/>
      <c r="HCM1" s="114"/>
      <c r="HCN1" s="114"/>
      <c r="HCO1" s="114"/>
      <c r="HCP1" s="114"/>
      <c r="HCQ1" s="114"/>
      <c r="HCR1" s="114"/>
      <c r="HCS1" s="114"/>
      <c r="HCT1" s="114"/>
      <c r="HCU1" s="114"/>
      <c r="HCV1" s="114"/>
      <c r="HCW1" s="114"/>
      <c r="HCX1" s="114"/>
      <c r="HCY1" s="114"/>
      <c r="HCZ1" s="114"/>
      <c r="HDA1" s="114"/>
      <c r="HDB1" s="114"/>
      <c r="HDC1" s="114"/>
      <c r="HDD1" s="114"/>
      <c r="HDE1" s="114"/>
      <c r="HDF1" s="114"/>
      <c r="HDG1" s="114"/>
      <c r="HDH1" s="114"/>
      <c r="HDI1" s="114"/>
      <c r="HDJ1" s="114"/>
      <c r="HDK1" s="114"/>
      <c r="HDL1" s="114"/>
      <c r="HDM1" s="114"/>
      <c r="HDN1" s="114"/>
      <c r="HDO1" s="114"/>
      <c r="HDP1" s="114"/>
      <c r="HDQ1" s="114"/>
      <c r="HDR1" s="114"/>
      <c r="HDS1" s="114"/>
      <c r="HDT1" s="114"/>
      <c r="HDU1" s="114"/>
      <c r="HDV1" s="114"/>
      <c r="HDW1" s="114"/>
      <c r="HDX1" s="114"/>
      <c r="HDY1" s="114"/>
      <c r="HDZ1" s="114"/>
      <c r="HEA1" s="114"/>
      <c r="HEB1" s="114"/>
      <c r="HEC1" s="114"/>
      <c r="HED1" s="114"/>
      <c r="HEE1" s="114"/>
      <c r="HEF1" s="114"/>
      <c r="HEG1" s="114"/>
      <c r="HEH1" s="114"/>
      <c r="HEI1" s="114"/>
      <c r="HEJ1" s="114"/>
      <c r="HEK1" s="114"/>
      <c r="HEL1" s="114"/>
      <c r="HEM1" s="114"/>
      <c r="HEN1" s="114"/>
      <c r="HEO1" s="114"/>
      <c r="HEP1" s="114"/>
      <c r="HEQ1" s="114"/>
      <c r="HER1" s="114"/>
      <c r="HES1" s="114"/>
      <c r="HET1" s="114"/>
      <c r="HEU1" s="114"/>
      <c r="HEV1" s="114"/>
      <c r="HEW1" s="114"/>
      <c r="HEX1" s="114"/>
      <c r="HEY1" s="114"/>
      <c r="HEZ1" s="114"/>
      <c r="HFA1" s="114"/>
      <c r="HFB1" s="114"/>
      <c r="HFC1" s="114"/>
      <c r="HFD1" s="114"/>
      <c r="HFE1" s="114"/>
      <c r="HFF1" s="114"/>
      <c r="HFG1" s="114"/>
      <c r="HFH1" s="114"/>
      <c r="HFI1" s="114"/>
      <c r="HFJ1" s="114"/>
      <c r="HFK1" s="114"/>
      <c r="HFL1" s="114"/>
      <c r="HFM1" s="114"/>
      <c r="HFN1" s="114"/>
      <c r="HFO1" s="114"/>
      <c r="HFP1" s="114"/>
      <c r="HFQ1" s="114"/>
      <c r="HFR1" s="114"/>
      <c r="HFS1" s="114"/>
      <c r="HFT1" s="114"/>
      <c r="HFU1" s="114"/>
      <c r="HFV1" s="114"/>
      <c r="HFW1" s="114"/>
      <c r="HFX1" s="114"/>
      <c r="HFY1" s="114"/>
      <c r="HFZ1" s="114"/>
      <c r="HGA1" s="114"/>
      <c r="HGB1" s="114"/>
      <c r="HGC1" s="114"/>
      <c r="HGD1" s="114"/>
      <c r="HGE1" s="114"/>
      <c r="HGF1" s="114"/>
      <c r="HGG1" s="114"/>
      <c r="HGH1" s="114"/>
      <c r="HGI1" s="114"/>
      <c r="HGJ1" s="114"/>
      <c r="HGK1" s="114"/>
      <c r="HGL1" s="114"/>
      <c r="HGM1" s="114"/>
      <c r="HGN1" s="114"/>
      <c r="HGO1" s="114"/>
      <c r="HGP1" s="114"/>
      <c r="HGQ1" s="114"/>
      <c r="HGR1" s="114"/>
      <c r="HGS1" s="114"/>
      <c r="HGT1" s="114"/>
      <c r="HGU1" s="114"/>
      <c r="HGV1" s="114"/>
      <c r="HGW1" s="114"/>
      <c r="HGX1" s="114"/>
      <c r="HGY1" s="114"/>
      <c r="HGZ1" s="114"/>
      <c r="HHA1" s="114"/>
      <c r="HHB1" s="114"/>
      <c r="HHC1" s="114"/>
      <c r="HHD1" s="114"/>
      <c r="HHE1" s="114"/>
      <c r="HHF1" s="114"/>
      <c r="HHG1" s="114"/>
      <c r="HHH1" s="114"/>
      <c r="HHI1" s="114"/>
      <c r="HHJ1" s="114"/>
      <c r="HHK1" s="114"/>
      <c r="HHL1" s="114"/>
      <c r="HHM1" s="114"/>
      <c r="HHN1" s="114"/>
      <c r="HHO1" s="114"/>
      <c r="HHP1" s="114"/>
      <c r="HHQ1" s="114"/>
      <c r="HHR1" s="114"/>
      <c r="HHS1" s="114"/>
      <c r="HHT1" s="114"/>
      <c r="HHU1" s="114"/>
      <c r="HHV1" s="114"/>
      <c r="HHW1" s="114"/>
      <c r="HHX1" s="114"/>
      <c r="HHY1" s="114"/>
      <c r="HHZ1" s="114"/>
      <c r="HIA1" s="114"/>
      <c r="HIB1" s="114"/>
      <c r="HIC1" s="114"/>
      <c r="HID1" s="114"/>
      <c r="HIE1" s="114"/>
      <c r="HIF1" s="114"/>
      <c r="HIG1" s="114"/>
      <c r="HIH1" s="114"/>
      <c r="HII1" s="114"/>
      <c r="HIJ1" s="114"/>
      <c r="HIK1" s="114"/>
      <c r="HIL1" s="114"/>
      <c r="HIM1" s="114"/>
      <c r="HIN1" s="114"/>
      <c r="HIO1" s="114"/>
      <c r="HIP1" s="114"/>
      <c r="HIQ1" s="114"/>
      <c r="HIR1" s="114"/>
      <c r="HIS1" s="114"/>
      <c r="HIT1" s="114"/>
      <c r="HIU1" s="114"/>
      <c r="HIV1" s="114"/>
      <c r="HIW1" s="114"/>
      <c r="HIX1" s="114"/>
      <c r="HIY1" s="114"/>
      <c r="HIZ1" s="114"/>
      <c r="HJA1" s="114"/>
      <c r="HJB1" s="114"/>
      <c r="HJC1" s="114"/>
      <c r="HJD1" s="114"/>
      <c r="HJE1" s="114"/>
      <c r="HJF1" s="114"/>
      <c r="HJG1" s="114"/>
      <c r="HJH1" s="114"/>
      <c r="HJI1" s="114"/>
      <c r="HJJ1" s="114"/>
      <c r="HJK1" s="114"/>
      <c r="HJL1" s="114"/>
      <c r="HJM1" s="114"/>
      <c r="HJN1" s="114"/>
      <c r="HJO1" s="114"/>
      <c r="HJP1" s="114"/>
      <c r="HJQ1" s="114"/>
      <c r="HJR1" s="114"/>
      <c r="HJS1" s="114"/>
      <c r="HJT1" s="114"/>
      <c r="HJU1" s="114"/>
      <c r="HJV1" s="114"/>
      <c r="HJW1" s="114"/>
      <c r="HJX1" s="114"/>
      <c r="HJY1" s="114"/>
      <c r="HJZ1" s="114"/>
      <c r="HKA1" s="114"/>
      <c r="HKB1" s="114"/>
      <c r="HKC1" s="114"/>
      <c r="HKD1" s="114"/>
      <c r="HKE1" s="114"/>
      <c r="HKF1" s="114"/>
      <c r="HKG1" s="114"/>
      <c r="HKH1" s="114"/>
      <c r="HKI1" s="114"/>
      <c r="HKJ1" s="114"/>
      <c r="HKK1" s="114"/>
      <c r="HKL1" s="114"/>
      <c r="HKM1" s="114"/>
      <c r="HKN1" s="114"/>
      <c r="HKO1" s="114"/>
      <c r="HKP1" s="114"/>
      <c r="HKQ1" s="114"/>
      <c r="HKR1" s="114"/>
      <c r="HKS1" s="114"/>
      <c r="HKT1" s="114"/>
      <c r="HKU1" s="114"/>
      <c r="HKV1" s="114"/>
      <c r="HKW1" s="114"/>
      <c r="HKX1" s="114"/>
      <c r="HKY1" s="114"/>
      <c r="HKZ1" s="114"/>
      <c r="HLA1" s="114"/>
      <c r="HLB1" s="114"/>
      <c r="HLC1" s="114"/>
      <c r="HLD1" s="114"/>
      <c r="HLE1" s="114"/>
      <c r="HLF1" s="114"/>
      <c r="HLG1" s="114"/>
      <c r="HLH1" s="114"/>
      <c r="HLI1" s="114"/>
      <c r="HLJ1" s="114"/>
      <c r="HLK1" s="114"/>
      <c r="HLL1" s="114"/>
      <c r="HLM1" s="114"/>
      <c r="HLN1" s="114"/>
      <c r="HLO1" s="114"/>
      <c r="HLP1" s="114"/>
      <c r="HLQ1" s="114"/>
      <c r="HLR1" s="114"/>
      <c r="HLS1" s="114"/>
      <c r="HLT1" s="114"/>
      <c r="HLU1" s="114"/>
      <c r="HLV1" s="114"/>
      <c r="HLW1" s="114"/>
      <c r="HLX1" s="114"/>
      <c r="HLY1" s="114"/>
      <c r="HLZ1" s="114"/>
      <c r="HMA1" s="114"/>
      <c r="HMB1" s="114"/>
      <c r="HMC1" s="114"/>
      <c r="HMD1" s="114"/>
      <c r="HME1" s="114"/>
      <c r="HMF1" s="114"/>
      <c r="HMG1" s="114"/>
      <c r="HMH1" s="114"/>
      <c r="HMI1" s="114"/>
      <c r="HMJ1" s="114"/>
      <c r="HMK1" s="114"/>
      <c r="HML1" s="114"/>
      <c r="HMM1" s="114"/>
      <c r="HMN1" s="114"/>
      <c r="HMO1" s="114"/>
      <c r="HMP1" s="114"/>
      <c r="HMQ1" s="114"/>
      <c r="HMR1" s="114"/>
      <c r="HMS1" s="114"/>
      <c r="HMT1" s="114"/>
      <c r="HMU1" s="114"/>
      <c r="HMV1" s="114"/>
      <c r="HMW1" s="114"/>
      <c r="HMX1" s="114"/>
      <c r="HMY1" s="114"/>
      <c r="HMZ1" s="114"/>
      <c r="HNA1" s="114"/>
      <c r="HNB1" s="114"/>
      <c r="HNC1" s="114"/>
      <c r="HND1" s="114"/>
      <c r="HNE1" s="114"/>
      <c r="HNF1" s="114"/>
      <c r="HNG1" s="114"/>
      <c r="HNH1" s="114"/>
      <c r="HNI1" s="114"/>
      <c r="HNJ1" s="114"/>
      <c r="HNK1" s="114"/>
      <c r="HNL1" s="114"/>
      <c r="HNM1" s="114"/>
      <c r="HNN1" s="114"/>
      <c r="HNO1" s="114"/>
      <c r="HNP1" s="114"/>
      <c r="HNQ1" s="114"/>
      <c r="HNR1" s="114"/>
      <c r="HNS1" s="114"/>
      <c r="HNT1" s="114"/>
      <c r="HNU1" s="114"/>
      <c r="HNV1" s="114"/>
      <c r="HNW1" s="114"/>
      <c r="HNX1" s="114"/>
      <c r="HNY1" s="114"/>
      <c r="HNZ1" s="114"/>
      <c r="HOA1" s="114"/>
      <c r="HOB1" s="114"/>
      <c r="HOC1" s="114"/>
      <c r="HOD1" s="114"/>
      <c r="HOE1" s="114"/>
      <c r="HOF1" s="114"/>
      <c r="HOG1" s="114"/>
      <c r="HOH1" s="114"/>
      <c r="HOI1" s="114"/>
      <c r="HOJ1" s="114"/>
      <c r="HOK1" s="114"/>
      <c r="HOL1" s="114"/>
      <c r="HOM1" s="114"/>
      <c r="HON1" s="114"/>
      <c r="HOO1" s="114"/>
      <c r="HOP1" s="114"/>
      <c r="HOQ1" s="114"/>
      <c r="HOR1" s="114"/>
      <c r="HOS1" s="114"/>
      <c r="HOT1" s="114"/>
      <c r="HOU1" s="114"/>
      <c r="HOV1" s="114"/>
      <c r="HOW1" s="114"/>
      <c r="HOX1" s="114"/>
      <c r="HOY1" s="114"/>
      <c r="HOZ1" s="114"/>
      <c r="HPA1" s="114"/>
      <c r="HPB1" s="114"/>
      <c r="HPC1" s="114"/>
      <c r="HPD1" s="114"/>
      <c r="HPE1" s="114"/>
      <c r="HPF1" s="114"/>
      <c r="HPG1" s="114"/>
      <c r="HPH1" s="114"/>
      <c r="HPI1" s="114"/>
      <c r="HPJ1" s="114"/>
      <c r="HPK1" s="114"/>
      <c r="HPL1" s="114"/>
      <c r="HPM1" s="114"/>
      <c r="HPN1" s="114"/>
      <c r="HPO1" s="114"/>
      <c r="HPP1" s="114"/>
      <c r="HPQ1" s="114"/>
      <c r="HPR1" s="114"/>
      <c r="HPS1" s="114"/>
      <c r="HPT1" s="114"/>
      <c r="HPU1" s="114"/>
      <c r="HPV1" s="114"/>
      <c r="HPW1" s="114"/>
      <c r="HPX1" s="114"/>
      <c r="HPY1" s="114"/>
      <c r="HPZ1" s="114"/>
      <c r="HQA1" s="114"/>
      <c r="HQB1" s="114"/>
      <c r="HQC1" s="114"/>
      <c r="HQD1" s="114"/>
      <c r="HQE1" s="114"/>
      <c r="HQF1" s="114"/>
      <c r="HQG1" s="114"/>
      <c r="HQH1" s="114"/>
      <c r="HQI1" s="114"/>
      <c r="HQJ1" s="114"/>
      <c r="HQK1" s="114"/>
      <c r="HQL1" s="114"/>
      <c r="HQM1" s="114"/>
      <c r="HQN1" s="114"/>
      <c r="HQO1" s="114"/>
      <c r="HQP1" s="114"/>
      <c r="HQQ1" s="114"/>
      <c r="HQR1" s="114"/>
      <c r="HQS1" s="114"/>
      <c r="HQT1" s="114"/>
      <c r="HQU1" s="114"/>
      <c r="HQV1" s="114"/>
      <c r="HQW1" s="114"/>
      <c r="HQX1" s="114"/>
      <c r="HQY1" s="114"/>
      <c r="HQZ1" s="114"/>
      <c r="HRA1" s="114"/>
      <c r="HRB1" s="114"/>
      <c r="HRC1" s="114"/>
      <c r="HRD1" s="114"/>
      <c r="HRE1" s="114"/>
      <c r="HRF1" s="114"/>
      <c r="HRG1" s="114"/>
      <c r="HRH1" s="114"/>
      <c r="HRI1" s="114"/>
      <c r="HRJ1" s="114"/>
      <c r="HRK1" s="114"/>
      <c r="HRL1" s="114"/>
      <c r="HRM1" s="114"/>
      <c r="HRN1" s="114"/>
      <c r="HRO1" s="114"/>
      <c r="HRP1" s="114"/>
      <c r="HRQ1" s="114"/>
      <c r="HRR1" s="114"/>
      <c r="HRS1" s="114"/>
      <c r="HRT1" s="114"/>
      <c r="HRU1" s="114"/>
      <c r="HRV1" s="114"/>
      <c r="HRW1" s="114"/>
      <c r="HRX1" s="114"/>
      <c r="HRY1" s="114"/>
      <c r="HRZ1" s="114"/>
      <c r="HSA1" s="114"/>
      <c r="HSB1" s="114"/>
      <c r="HSC1" s="114"/>
      <c r="HSD1" s="114"/>
      <c r="HSE1" s="114"/>
      <c r="HSF1" s="114"/>
      <c r="HSG1" s="114"/>
      <c r="HSH1" s="114"/>
      <c r="HSI1" s="114"/>
      <c r="HSJ1" s="114"/>
      <c r="HSK1" s="114"/>
      <c r="HSL1" s="114"/>
      <c r="HSM1" s="114"/>
      <c r="HSN1" s="114"/>
      <c r="HSO1" s="114"/>
      <c r="HSP1" s="114"/>
      <c r="HSQ1" s="114"/>
      <c r="HSR1" s="114"/>
      <c r="HSS1" s="114"/>
      <c r="HST1" s="114"/>
      <c r="HSU1" s="114"/>
      <c r="HSV1" s="114"/>
      <c r="HSW1" s="114"/>
      <c r="HSX1" s="114"/>
      <c r="HSY1" s="114"/>
      <c r="HSZ1" s="114"/>
      <c r="HTA1" s="114"/>
      <c r="HTB1" s="114"/>
      <c r="HTC1" s="114"/>
      <c r="HTD1" s="114"/>
      <c r="HTE1" s="114"/>
      <c r="HTF1" s="114"/>
      <c r="HTG1" s="114"/>
      <c r="HTH1" s="114"/>
      <c r="HTI1" s="114"/>
      <c r="HTJ1" s="114"/>
      <c r="HTK1" s="114"/>
      <c r="HTL1" s="114"/>
      <c r="HTM1" s="114"/>
      <c r="HTN1" s="114"/>
      <c r="HTO1" s="114"/>
      <c r="HTP1" s="114"/>
      <c r="HTQ1" s="114"/>
      <c r="HTR1" s="114"/>
      <c r="HTS1" s="114"/>
      <c r="HTT1" s="114"/>
      <c r="HTU1" s="114"/>
      <c r="HTV1" s="114"/>
      <c r="HTW1" s="114"/>
      <c r="HTX1" s="114"/>
      <c r="HTY1" s="114"/>
      <c r="HTZ1" s="114"/>
      <c r="HUA1" s="114"/>
      <c r="HUB1" s="114"/>
      <c r="HUC1" s="114"/>
      <c r="HUD1" s="114"/>
      <c r="HUE1" s="114"/>
      <c r="HUF1" s="114"/>
      <c r="HUG1" s="114"/>
      <c r="HUH1" s="114"/>
      <c r="HUI1" s="114"/>
      <c r="HUJ1" s="114"/>
      <c r="HUK1" s="114"/>
      <c r="HUL1" s="114"/>
      <c r="HUM1" s="114"/>
      <c r="HUN1" s="114"/>
      <c r="HUO1" s="114"/>
      <c r="HUP1" s="114"/>
      <c r="HUQ1" s="114"/>
      <c r="HUR1" s="114"/>
      <c r="HUS1" s="114"/>
      <c r="HUT1" s="114"/>
      <c r="HUU1" s="114"/>
      <c r="HUV1" s="114"/>
      <c r="HUW1" s="114"/>
      <c r="HUX1" s="114"/>
      <c r="HUY1" s="114"/>
      <c r="HUZ1" s="114"/>
      <c r="HVA1" s="114"/>
      <c r="HVB1" s="114"/>
      <c r="HVC1" s="114"/>
      <c r="HVD1" s="114"/>
      <c r="HVE1" s="114"/>
      <c r="HVF1" s="114"/>
      <c r="HVG1" s="114"/>
      <c r="HVH1" s="114"/>
      <c r="HVI1" s="114"/>
      <c r="HVJ1" s="114"/>
      <c r="HVK1" s="114"/>
      <c r="HVL1" s="114"/>
      <c r="HVM1" s="114"/>
      <c r="HVN1" s="114"/>
      <c r="HVO1" s="114"/>
      <c r="HVP1" s="114"/>
      <c r="HVQ1" s="114"/>
      <c r="HVR1" s="114"/>
      <c r="HVS1" s="114"/>
      <c r="HVT1" s="114"/>
      <c r="HVU1" s="114"/>
      <c r="HVV1" s="114"/>
      <c r="HVW1" s="114"/>
      <c r="HVX1" s="114"/>
      <c r="HVY1" s="114"/>
      <c r="HVZ1" s="114"/>
      <c r="HWA1" s="114"/>
      <c r="HWB1" s="114"/>
      <c r="HWC1" s="114"/>
      <c r="HWD1" s="114"/>
      <c r="HWE1" s="114"/>
      <c r="HWF1" s="114"/>
      <c r="HWG1" s="114"/>
      <c r="HWH1" s="114"/>
      <c r="HWI1" s="114"/>
      <c r="HWJ1" s="114"/>
      <c r="HWK1" s="114"/>
      <c r="HWL1" s="114"/>
      <c r="HWM1" s="114"/>
      <c r="HWN1" s="114"/>
      <c r="HWO1" s="114"/>
      <c r="HWP1" s="114"/>
      <c r="HWQ1" s="114"/>
      <c r="HWR1" s="114"/>
      <c r="HWS1" s="114"/>
      <c r="HWT1" s="114"/>
      <c r="HWU1" s="114"/>
      <c r="HWV1" s="114"/>
      <c r="HWW1" s="114"/>
      <c r="HWX1" s="114"/>
      <c r="HWY1" s="114"/>
      <c r="HWZ1" s="114"/>
      <c r="HXA1" s="114"/>
      <c r="HXB1" s="114"/>
      <c r="HXC1" s="114"/>
      <c r="HXD1" s="114"/>
      <c r="HXE1" s="114"/>
      <c r="HXF1" s="114"/>
      <c r="HXG1" s="114"/>
      <c r="HXH1" s="114"/>
      <c r="HXI1" s="114"/>
      <c r="HXJ1" s="114"/>
      <c r="HXK1" s="114"/>
      <c r="HXL1" s="114"/>
      <c r="HXM1" s="114"/>
      <c r="HXN1" s="114"/>
      <c r="HXO1" s="114"/>
      <c r="HXP1" s="114"/>
      <c r="HXQ1" s="114"/>
      <c r="HXR1" s="114"/>
      <c r="HXS1" s="114"/>
      <c r="HXT1" s="114"/>
      <c r="HXU1" s="114"/>
      <c r="HXV1" s="114"/>
      <c r="HXW1" s="114"/>
      <c r="HXX1" s="114"/>
      <c r="HXY1" s="114"/>
      <c r="HXZ1" s="114"/>
      <c r="HYA1" s="114"/>
      <c r="HYB1" s="114"/>
      <c r="HYC1" s="114"/>
      <c r="HYD1" s="114"/>
      <c r="HYE1" s="114"/>
      <c r="HYF1" s="114"/>
      <c r="HYG1" s="114"/>
      <c r="HYH1" s="114"/>
      <c r="HYI1" s="114"/>
      <c r="HYJ1" s="114"/>
      <c r="HYK1" s="114"/>
      <c r="HYL1" s="114"/>
      <c r="HYM1" s="114"/>
      <c r="HYN1" s="114"/>
      <c r="HYO1" s="114"/>
      <c r="HYP1" s="114"/>
      <c r="HYQ1" s="114"/>
      <c r="HYR1" s="114"/>
      <c r="HYS1" s="114"/>
      <c r="HYT1" s="114"/>
      <c r="HYU1" s="114"/>
      <c r="HYV1" s="114"/>
      <c r="HYW1" s="114"/>
      <c r="HYX1" s="114"/>
      <c r="HYY1" s="114"/>
      <c r="HYZ1" s="114"/>
      <c r="HZA1" s="114"/>
      <c r="HZB1" s="114"/>
      <c r="HZC1" s="114"/>
      <c r="HZD1" s="114"/>
      <c r="HZE1" s="114"/>
      <c r="HZF1" s="114"/>
      <c r="HZG1" s="114"/>
      <c r="HZH1" s="114"/>
      <c r="HZI1" s="114"/>
      <c r="HZJ1" s="114"/>
      <c r="HZK1" s="114"/>
      <c r="HZL1" s="114"/>
      <c r="HZM1" s="114"/>
      <c r="HZN1" s="114"/>
      <c r="HZO1" s="114"/>
      <c r="HZP1" s="114"/>
      <c r="HZQ1" s="114"/>
      <c r="HZR1" s="114"/>
      <c r="HZS1" s="114"/>
      <c r="HZT1" s="114"/>
      <c r="HZU1" s="114"/>
      <c r="HZV1" s="114"/>
      <c r="HZW1" s="114"/>
      <c r="HZX1" s="114"/>
      <c r="HZY1" s="114"/>
      <c r="HZZ1" s="114"/>
      <c r="IAA1" s="114"/>
      <c r="IAB1" s="114"/>
      <c r="IAC1" s="114"/>
      <c r="IAD1" s="114"/>
      <c r="IAE1" s="114"/>
      <c r="IAF1" s="114"/>
      <c r="IAG1" s="114"/>
      <c r="IAH1" s="114"/>
      <c r="IAI1" s="114"/>
      <c r="IAJ1" s="114"/>
      <c r="IAK1" s="114"/>
      <c r="IAL1" s="114"/>
      <c r="IAM1" s="114"/>
      <c r="IAN1" s="114"/>
      <c r="IAO1" s="114"/>
      <c r="IAP1" s="114"/>
      <c r="IAQ1" s="114"/>
      <c r="IAR1" s="114"/>
      <c r="IAS1" s="114"/>
      <c r="IAT1" s="114"/>
      <c r="IAU1" s="114"/>
      <c r="IAV1" s="114"/>
      <c r="IAW1" s="114"/>
      <c r="IAX1" s="114"/>
      <c r="IAY1" s="114"/>
      <c r="IAZ1" s="114"/>
      <c r="IBA1" s="114"/>
      <c r="IBB1" s="114"/>
      <c r="IBC1" s="114"/>
      <c r="IBD1" s="114"/>
      <c r="IBE1" s="114"/>
      <c r="IBF1" s="114"/>
      <c r="IBG1" s="114"/>
      <c r="IBH1" s="114"/>
      <c r="IBI1" s="114"/>
      <c r="IBJ1" s="114"/>
      <c r="IBK1" s="114"/>
      <c r="IBL1" s="114"/>
      <c r="IBM1" s="114"/>
      <c r="IBN1" s="114"/>
      <c r="IBO1" s="114"/>
      <c r="IBP1" s="114"/>
      <c r="IBQ1" s="114"/>
      <c r="IBR1" s="114"/>
      <c r="IBS1" s="114"/>
      <c r="IBT1" s="114"/>
      <c r="IBU1" s="114"/>
      <c r="IBV1" s="114"/>
      <c r="IBW1" s="114"/>
      <c r="IBX1" s="114"/>
      <c r="IBY1" s="114"/>
      <c r="IBZ1" s="114"/>
      <c r="ICA1" s="114"/>
      <c r="ICB1" s="114"/>
      <c r="ICC1" s="114"/>
      <c r="ICD1" s="114"/>
      <c r="ICE1" s="114"/>
      <c r="ICF1" s="114"/>
      <c r="ICG1" s="114"/>
      <c r="ICH1" s="114"/>
      <c r="ICI1" s="114"/>
      <c r="ICJ1" s="114"/>
      <c r="ICK1" s="114"/>
      <c r="ICL1" s="114"/>
      <c r="ICM1" s="114"/>
      <c r="ICN1" s="114"/>
      <c r="ICO1" s="114"/>
      <c r="ICP1" s="114"/>
      <c r="ICQ1" s="114"/>
      <c r="ICR1" s="114"/>
      <c r="ICS1" s="114"/>
      <c r="ICT1" s="114"/>
      <c r="ICU1" s="114"/>
      <c r="ICV1" s="114"/>
      <c r="ICW1" s="114"/>
      <c r="ICX1" s="114"/>
      <c r="ICY1" s="114"/>
      <c r="ICZ1" s="114"/>
      <c r="IDA1" s="114"/>
      <c r="IDB1" s="114"/>
      <c r="IDC1" s="114"/>
      <c r="IDD1" s="114"/>
      <c r="IDE1" s="114"/>
      <c r="IDF1" s="114"/>
      <c r="IDG1" s="114"/>
      <c r="IDH1" s="114"/>
      <c r="IDI1" s="114"/>
      <c r="IDJ1" s="114"/>
      <c r="IDK1" s="114"/>
      <c r="IDL1" s="114"/>
      <c r="IDM1" s="114"/>
      <c r="IDN1" s="114"/>
      <c r="IDO1" s="114"/>
      <c r="IDP1" s="114"/>
      <c r="IDQ1" s="114"/>
      <c r="IDR1" s="114"/>
      <c r="IDS1" s="114"/>
      <c r="IDT1" s="114"/>
      <c r="IDU1" s="114"/>
      <c r="IDV1" s="114"/>
      <c r="IDW1" s="114"/>
      <c r="IDX1" s="114"/>
      <c r="IDY1" s="114"/>
      <c r="IDZ1" s="114"/>
      <c r="IEA1" s="114"/>
      <c r="IEB1" s="114"/>
      <c r="IEC1" s="114"/>
      <c r="IED1" s="114"/>
      <c r="IEE1" s="114"/>
      <c r="IEF1" s="114"/>
      <c r="IEG1" s="114"/>
      <c r="IEH1" s="114"/>
      <c r="IEI1" s="114"/>
      <c r="IEJ1" s="114"/>
      <c r="IEK1" s="114"/>
      <c r="IEL1" s="114"/>
      <c r="IEM1" s="114"/>
      <c r="IEN1" s="114"/>
      <c r="IEO1" s="114"/>
      <c r="IEP1" s="114"/>
      <c r="IEQ1" s="114"/>
      <c r="IER1" s="114"/>
      <c r="IES1" s="114"/>
      <c r="IET1" s="114"/>
      <c r="IEU1" s="114"/>
      <c r="IEV1" s="114"/>
      <c r="IEW1" s="114"/>
      <c r="IEX1" s="114"/>
      <c r="IEY1" s="114"/>
      <c r="IEZ1" s="114"/>
      <c r="IFA1" s="114"/>
      <c r="IFB1" s="114"/>
      <c r="IFC1" s="114"/>
      <c r="IFD1" s="114"/>
      <c r="IFE1" s="114"/>
      <c r="IFF1" s="114"/>
      <c r="IFG1" s="114"/>
      <c r="IFH1" s="114"/>
      <c r="IFI1" s="114"/>
      <c r="IFJ1" s="114"/>
      <c r="IFK1" s="114"/>
      <c r="IFL1" s="114"/>
      <c r="IFM1" s="114"/>
      <c r="IFN1" s="114"/>
      <c r="IFO1" s="114"/>
      <c r="IFP1" s="114"/>
      <c r="IFQ1" s="114"/>
      <c r="IFR1" s="114"/>
      <c r="IFS1" s="114"/>
      <c r="IFT1" s="114"/>
      <c r="IFU1" s="114"/>
      <c r="IFV1" s="114"/>
      <c r="IFW1" s="114"/>
      <c r="IFX1" s="114"/>
      <c r="IFY1" s="114"/>
      <c r="IFZ1" s="114"/>
      <c r="IGA1" s="114"/>
      <c r="IGB1" s="114"/>
      <c r="IGC1" s="114"/>
      <c r="IGD1" s="114"/>
      <c r="IGE1" s="114"/>
      <c r="IGF1" s="114"/>
      <c r="IGG1" s="114"/>
      <c r="IGH1" s="114"/>
      <c r="IGI1" s="114"/>
      <c r="IGJ1" s="114"/>
      <c r="IGK1" s="114"/>
      <c r="IGL1" s="114"/>
      <c r="IGM1" s="114"/>
      <c r="IGN1" s="114"/>
      <c r="IGO1" s="114"/>
      <c r="IGP1" s="114"/>
      <c r="IGQ1" s="114"/>
      <c r="IGR1" s="114"/>
      <c r="IGS1" s="114"/>
      <c r="IGT1" s="114"/>
      <c r="IGU1" s="114"/>
      <c r="IGV1" s="114"/>
      <c r="IGW1" s="114"/>
      <c r="IGX1" s="114"/>
      <c r="IGY1" s="114"/>
      <c r="IGZ1" s="114"/>
      <c r="IHA1" s="114"/>
      <c r="IHB1" s="114"/>
      <c r="IHC1" s="114"/>
      <c r="IHD1" s="114"/>
      <c r="IHE1" s="114"/>
      <c r="IHF1" s="114"/>
      <c r="IHG1" s="114"/>
      <c r="IHH1" s="114"/>
      <c r="IHI1" s="114"/>
      <c r="IHJ1" s="114"/>
      <c r="IHK1" s="114"/>
      <c r="IHL1" s="114"/>
      <c r="IHM1" s="114"/>
      <c r="IHN1" s="114"/>
      <c r="IHO1" s="114"/>
      <c r="IHP1" s="114"/>
      <c r="IHQ1" s="114"/>
      <c r="IHR1" s="114"/>
      <c r="IHS1" s="114"/>
      <c r="IHT1" s="114"/>
      <c r="IHU1" s="114"/>
      <c r="IHV1" s="114"/>
      <c r="IHW1" s="114"/>
      <c r="IHX1" s="114"/>
      <c r="IHY1" s="114"/>
      <c r="IHZ1" s="114"/>
      <c r="IIA1" s="114"/>
      <c r="IIB1" s="114"/>
      <c r="IIC1" s="114"/>
      <c r="IID1" s="114"/>
      <c r="IIE1" s="114"/>
      <c r="IIF1" s="114"/>
      <c r="IIG1" s="114"/>
      <c r="IIH1" s="114"/>
      <c r="III1" s="114"/>
      <c r="IIJ1" s="114"/>
      <c r="IIK1" s="114"/>
      <c r="IIL1" s="114"/>
      <c r="IIM1" s="114"/>
      <c r="IIN1" s="114"/>
      <c r="IIO1" s="114"/>
      <c r="IIP1" s="114"/>
      <c r="IIQ1" s="114"/>
      <c r="IIR1" s="114"/>
      <c r="IIS1" s="114"/>
      <c r="IIT1" s="114"/>
      <c r="IIU1" s="114"/>
      <c r="IIV1" s="114"/>
      <c r="IIW1" s="114"/>
      <c r="IIX1" s="114"/>
      <c r="IIY1" s="114"/>
      <c r="IIZ1" s="114"/>
      <c r="IJA1" s="114"/>
      <c r="IJB1" s="114"/>
      <c r="IJC1" s="114"/>
      <c r="IJD1" s="114"/>
      <c r="IJE1" s="114"/>
      <c r="IJF1" s="114"/>
      <c r="IJG1" s="114"/>
      <c r="IJH1" s="114"/>
      <c r="IJI1" s="114"/>
      <c r="IJJ1" s="114"/>
      <c r="IJK1" s="114"/>
      <c r="IJL1" s="114"/>
      <c r="IJM1" s="114"/>
      <c r="IJN1" s="114"/>
      <c r="IJO1" s="114"/>
      <c r="IJP1" s="114"/>
      <c r="IJQ1" s="114"/>
      <c r="IJR1" s="114"/>
      <c r="IJS1" s="114"/>
      <c r="IJT1" s="114"/>
      <c r="IJU1" s="114"/>
      <c r="IJV1" s="114"/>
      <c r="IJW1" s="114"/>
      <c r="IJX1" s="114"/>
      <c r="IJY1" s="114"/>
      <c r="IJZ1" s="114"/>
      <c r="IKA1" s="114"/>
      <c r="IKB1" s="114"/>
      <c r="IKC1" s="114"/>
      <c r="IKD1" s="114"/>
      <c r="IKE1" s="114"/>
      <c r="IKF1" s="114"/>
      <c r="IKG1" s="114"/>
      <c r="IKH1" s="114"/>
      <c r="IKI1" s="114"/>
      <c r="IKJ1" s="114"/>
      <c r="IKK1" s="114"/>
      <c r="IKL1" s="114"/>
      <c r="IKM1" s="114"/>
      <c r="IKN1" s="114"/>
      <c r="IKO1" s="114"/>
      <c r="IKP1" s="114"/>
      <c r="IKQ1" s="114"/>
      <c r="IKR1" s="114"/>
      <c r="IKS1" s="114"/>
      <c r="IKT1" s="114"/>
      <c r="IKU1" s="114"/>
      <c r="IKV1" s="114"/>
      <c r="IKW1" s="114"/>
      <c r="IKX1" s="114"/>
      <c r="IKY1" s="114"/>
      <c r="IKZ1" s="114"/>
      <c r="ILA1" s="114"/>
      <c r="ILB1" s="114"/>
      <c r="ILC1" s="114"/>
      <c r="ILD1" s="114"/>
      <c r="ILE1" s="114"/>
      <c r="ILF1" s="114"/>
      <c r="ILG1" s="114"/>
      <c r="ILH1" s="114"/>
      <c r="ILI1" s="114"/>
      <c r="ILJ1" s="114"/>
      <c r="ILK1" s="114"/>
      <c r="ILL1" s="114"/>
      <c r="ILM1" s="114"/>
      <c r="ILN1" s="114"/>
      <c r="ILO1" s="114"/>
      <c r="ILP1" s="114"/>
      <c r="ILQ1" s="114"/>
      <c r="ILR1" s="114"/>
      <c r="ILS1" s="114"/>
      <c r="ILT1" s="114"/>
      <c r="ILU1" s="114"/>
      <c r="ILV1" s="114"/>
      <c r="ILW1" s="114"/>
      <c r="ILX1" s="114"/>
      <c r="ILY1" s="114"/>
      <c r="ILZ1" s="114"/>
      <c r="IMA1" s="114"/>
      <c r="IMB1" s="114"/>
      <c r="IMC1" s="114"/>
      <c r="IMD1" s="114"/>
      <c r="IME1" s="114"/>
      <c r="IMF1" s="114"/>
      <c r="IMG1" s="114"/>
      <c r="IMH1" s="114"/>
      <c r="IMI1" s="114"/>
      <c r="IMJ1" s="114"/>
      <c r="IMK1" s="114"/>
      <c r="IML1" s="114"/>
      <c r="IMM1" s="114"/>
      <c r="IMN1" s="114"/>
      <c r="IMO1" s="114"/>
      <c r="IMP1" s="114"/>
      <c r="IMQ1" s="114"/>
      <c r="IMR1" s="114"/>
      <c r="IMS1" s="114"/>
      <c r="IMT1" s="114"/>
      <c r="IMU1" s="114"/>
      <c r="IMV1" s="114"/>
      <c r="IMW1" s="114"/>
      <c r="IMX1" s="114"/>
      <c r="IMY1" s="114"/>
      <c r="IMZ1" s="114"/>
      <c r="INA1" s="114"/>
      <c r="INB1" s="114"/>
      <c r="INC1" s="114"/>
      <c r="IND1" s="114"/>
      <c r="INE1" s="114"/>
      <c r="INF1" s="114"/>
      <c r="ING1" s="114"/>
      <c r="INH1" s="114"/>
      <c r="INI1" s="114"/>
      <c r="INJ1" s="114"/>
      <c r="INK1" s="114"/>
      <c r="INL1" s="114"/>
      <c r="INM1" s="114"/>
      <c r="INN1" s="114"/>
      <c r="INO1" s="114"/>
      <c r="INP1" s="114"/>
      <c r="INQ1" s="114"/>
      <c r="INR1" s="114"/>
      <c r="INS1" s="114"/>
      <c r="INT1" s="114"/>
      <c r="INU1" s="114"/>
      <c r="INV1" s="114"/>
      <c r="INW1" s="114"/>
      <c r="INX1" s="114"/>
      <c r="INY1" s="114"/>
      <c r="INZ1" s="114"/>
      <c r="IOA1" s="114"/>
      <c r="IOB1" s="114"/>
      <c r="IOC1" s="114"/>
      <c r="IOD1" s="114"/>
      <c r="IOE1" s="114"/>
      <c r="IOF1" s="114"/>
      <c r="IOG1" s="114"/>
      <c r="IOH1" s="114"/>
      <c r="IOI1" s="114"/>
      <c r="IOJ1" s="114"/>
      <c r="IOK1" s="114"/>
      <c r="IOL1" s="114"/>
      <c r="IOM1" s="114"/>
      <c r="ION1" s="114"/>
      <c r="IOO1" s="114"/>
      <c r="IOP1" s="114"/>
      <c r="IOQ1" s="114"/>
      <c r="IOR1" s="114"/>
      <c r="IOS1" s="114"/>
      <c r="IOT1" s="114"/>
      <c r="IOU1" s="114"/>
      <c r="IOV1" s="114"/>
      <c r="IOW1" s="114"/>
      <c r="IOX1" s="114"/>
      <c r="IOY1" s="114"/>
      <c r="IOZ1" s="114"/>
      <c r="IPA1" s="114"/>
      <c r="IPB1" s="114"/>
      <c r="IPC1" s="114"/>
      <c r="IPD1" s="114"/>
      <c r="IPE1" s="114"/>
      <c r="IPF1" s="114"/>
      <c r="IPG1" s="114"/>
      <c r="IPH1" s="114"/>
      <c r="IPI1" s="114"/>
      <c r="IPJ1" s="114"/>
      <c r="IPK1" s="114"/>
      <c r="IPL1" s="114"/>
      <c r="IPM1" s="114"/>
      <c r="IPN1" s="114"/>
      <c r="IPO1" s="114"/>
      <c r="IPP1" s="114"/>
      <c r="IPQ1" s="114"/>
      <c r="IPR1" s="114"/>
      <c r="IPS1" s="114"/>
      <c r="IPT1" s="114"/>
      <c r="IPU1" s="114"/>
      <c r="IPV1" s="114"/>
      <c r="IPW1" s="114"/>
      <c r="IPX1" s="114"/>
      <c r="IPY1" s="114"/>
      <c r="IPZ1" s="114"/>
      <c r="IQA1" s="114"/>
      <c r="IQB1" s="114"/>
      <c r="IQC1" s="114"/>
      <c r="IQD1" s="114"/>
      <c r="IQE1" s="114"/>
      <c r="IQF1" s="114"/>
      <c r="IQG1" s="114"/>
      <c r="IQH1" s="114"/>
      <c r="IQI1" s="114"/>
      <c r="IQJ1" s="114"/>
      <c r="IQK1" s="114"/>
      <c r="IQL1" s="114"/>
      <c r="IQM1" s="114"/>
      <c r="IQN1" s="114"/>
      <c r="IQO1" s="114"/>
      <c r="IQP1" s="114"/>
      <c r="IQQ1" s="114"/>
      <c r="IQR1" s="114"/>
      <c r="IQS1" s="114"/>
      <c r="IQT1" s="114"/>
      <c r="IQU1" s="114"/>
      <c r="IQV1" s="114"/>
      <c r="IQW1" s="114"/>
      <c r="IQX1" s="114"/>
      <c r="IQY1" s="114"/>
      <c r="IQZ1" s="114"/>
      <c r="IRA1" s="114"/>
      <c r="IRB1" s="114"/>
      <c r="IRC1" s="114"/>
      <c r="IRD1" s="114"/>
      <c r="IRE1" s="114"/>
      <c r="IRF1" s="114"/>
      <c r="IRG1" s="114"/>
      <c r="IRH1" s="114"/>
      <c r="IRI1" s="114"/>
      <c r="IRJ1" s="114"/>
      <c r="IRK1" s="114"/>
      <c r="IRL1" s="114"/>
      <c r="IRM1" s="114"/>
      <c r="IRN1" s="114"/>
      <c r="IRO1" s="114"/>
      <c r="IRP1" s="114"/>
      <c r="IRQ1" s="114"/>
      <c r="IRR1" s="114"/>
      <c r="IRS1" s="114"/>
      <c r="IRT1" s="114"/>
      <c r="IRU1" s="114"/>
      <c r="IRV1" s="114"/>
      <c r="IRW1" s="114"/>
      <c r="IRX1" s="114"/>
      <c r="IRY1" s="114"/>
      <c r="IRZ1" s="114"/>
      <c r="ISA1" s="114"/>
      <c r="ISB1" s="114"/>
      <c r="ISC1" s="114"/>
      <c r="ISD1" s="114"/>
      <c r="ISE1" s="114"/>
      <c r="ISF1" s="114"/>
      <c r="ISG1" s="114"/>
      <c r="ISH1" s="114"/>
      <c r="ISI1" s="114"/>
      <c r="ISJ1" s="114"/>
      <c r="ISK1" s="114"/>
      <c r="ISL1" s="114"/>
      <c r="ISM1" s="114"/>
      <c r="ISN1" s="114"/>
      <c r="ISO1" s="114"/>
      <c r="ISP1" s="114"/>
      <c r="ISQ1" s="114"/>
      <c r="ISR1" s="114"/>
      <c r="ISS1" s="114"/>
      <c r="IST1" s="114"/>
      <c r="ISU1" s="114"/>
      <c r="ISV1" s="114"/>
      <c r="ISW1" s="114"/>
      <c r="ISX1" s="114"/>
      <c r="ISY1" s="114"/>
      <c r="ISZ1" s="114"/>
      <c r="ITA1" s="114"/>
      <c r="ITB1" s="114"/>
      <c r="ITC1" s="114"/>
      <c r="ITD1" s="114"/>
      <c r="ITE1" s="114"/>
      <c r="ITF1" s="114"/>
      <c r="ITG1" s="114"/>
      <c r="ITH1" s="114"/>
      <c r="ITI1" s="114"/>
      <c r="ITJ1" s="114"/>
      <c r="ITK1" s="114"/>
      <c r="ITL1" s="114"/>
      <c r="ITM1" s="114"/>
      <c r="ITN1" s="114"/>
      <c r="ITO1" s="114"/>
      <c r="ITP1" s="114"/>
      <c r="ITQ1" s="114"/>
      <c r="ITR1" s="114"/>
      <c r="ITS1" s="114"/>
      <c r="ITT1" s="114"/>
      <c r="ITU1" s="114"/>
      <c r="ITV1" s="114"/>
      <c r="ITW1" s="114"/>
      <c r="ITX1" s="114"/>
      <c r="ITY1" s="114"/>
      <c r="ITZ1" s="114"/>
      <c r="IUA1" s="114"/>
      <c r="IUB1" s="114"/>
      <c r="IUC1" s="114"/>
      <c r="IUD1" s="114"/>
      <c r="IUE1" s="114"/>
      <c r="IUF1" s="114"/>
      <c r="IUG1" s="114"/>
      <c r="IUH1" s="114"/>
      <c r="IUI1" s="114"/>
      <c r="IUJ1" s="114"/>
      <c r="IUK1" s="114"/>
      <c r="IUL1" s="114"/>
      <c r="IUM1" s="114"/>
      <c r="IUN1" s="114"/>
      <c r="IUO1" s="114"/>
      <c r="IUP1" s="114"/>
      <c r="IUQ1" s="114"/>
      <c r="IUR1" s="114"/>
      <c r="IUS1" s="114"/>
      <c r="IUT1" s="114"/>
      <c r="IUU1" s="114"/>
      <c r="IUV1" s="114"/>
      <c r="IUW1" s="114"/>
      <c r="IUX1" s="114"/>
      <c r="IUY1" s="114"/>
      <c r="IUZ1" s="114"/>
      <c r="IVA1" s="114"/>
      <c r="IVB1" s="114"/>
      <c r="IVC1" s="114"/>
      <c r="IVD1" s="114"/>
      <c r="IVE1" s="114"/>
      <c r="IVF1" s="114"/>
      <c r="IVG1" s="114"/>
      <c r="IVH1" s="114"/>
      <c r="IVI1" s="114"/>
      <c r="IVJ1" s="114"/>
      <c r="IVK1" s="114"/>
      <c r="IVL1" s="114"/>
      <c r="IVM1" s="114"/>
      <c r="IVN1" s="114"/>
      <c r="IVO1" s="114"/>
      <c r="IVP1" s="114"/>
      <c r="IVQ1" s="114"/>
      <c r="IVR1" s="114"/>
      <c r="IVS1" s="114"/>
      <c r="IVT1" s="114"/>
      <c r="IVU1" s="114"/>
      <c r="IVV1" s="114"/>
      <c r="IVW1" s="114"/>
      <c r="IVX1" s="114"/>
      <c r="IVY1" s="114"/>
      <c r="IVZ1" s="114"/>
      <c r="IWA1" s="114"/>
      <c r="IWB1" s="114"/>
      <c r="IWC1" s="114"/>
      <c r="IWD1" s="114"/>
      <c r="IWE1" s="114"/>
      <c r="IWF1" s="114"/>
      <c r="IWG1" s="114"/>
      <c r="IWH1" s="114"/>
      <c r="IWI1" s="114"/>
      <c r="IWJ1" s="114"/>
      <c r="IWK1" s="114"/>
      <c r="IWL1" s="114"/>
      <c r="IWM1" s="114"/>
      <c r="IWN1" s="114"/>
      <c r="IWO1" s="114"/>
      <c r="IWP1" s="114"/>
      <c r="IWQ1" s="114"/>
      <c r="IWR1" s="114"/>
      <c r="IWS1" s="114"/>
      <c r="IWT1" s="114"/>
      <c r="IWU1" s="114"/>
      <c r="IWV1" s="114"/>
      <c r="IWW1" s="114"/>
      <c r="IWX1" s="114"/>
      <c r="IWY1" s="114"/>
      <c r="IWZ1" s="114"/>
      <c r="IXA1" s="114"/>
      <c r="IXB1" s="114"/>
      <c r="IXC1" s="114"/>
      <c r="IXD1" s="114"/>
      <c r="IXE1" s="114"/>
      <c r="IXF1" s="114"/>
      <c r="IXG1" s="114"/>
      <c r="IXH1" s="114"/>
      <c r="IXI1" s="114"/>
      <c r="IXJ1" s="114"/>
      <c r="IXK1" s="114"/>
      <c r="IXL1" s="114"/>
      <c r="IXM1" s="114"/>
      <c r="IXN1" s="114"/>
      <c r="IXO1" s="114"/>
      <c r="IXP1" s="114"/>
      <c r="IXQ1" s="114"/>
      <c r="IXR1" s="114"/>
      <c r="IXS1" s="114"/>
      <c r="IXT1" s="114"/>
      <c r="IXU1" s="114"/>
      <c r="IXV1" s="114"/>
      <c r="IXW1" s="114"/>
      <c r="IXX1" s="114"/>
      <c r="IXY1" s="114"/>
      <c r="IXZ1" s="114"/>
      <c r="IYA1" s="114"/>
      <c r="IYB1" s="114"/>
      <c r="IYC1" s="114"/>
      <c r="IYD1" s="114"/>
      <c r="IYE1" s="114"/>
      <c r="IYF1" s="114"/>
      <c r="IYG1" s="114"/>
      <c r="IYH1" s="114"/>
      <c r="IYI1" s="114"/>
      <c r="IYJ1" s="114"/>
      <c r="IYK1" s="114"/>
      <c r="IYL1" s="114"/>
      <c r="IYM1" s="114"/>
      <c r="IYN1" s="114"/>
      <c r="IYO1" s="114"/>
      <c r="IYP1" s="114"/>
      <c r="IYQ1" s="114"/>
      <c r="IYR1" s="114"/>
      <c r="IYS1" s="114"/>
      <c r="IYT1" s="114"/>
      <c r="IYU1" s="114"/>
      <c r="IYV1" s="114"/>
      <c r="IYW1" s="114"/>
      <c r="IYX1" s="114"/>
      <c r="IYY1" s="114"/>
      <c r="IYZ1" s="114"/>
      <c r="IZA1" s="114"/>
      <c r="IZB1" s="114"/>
      <c r="IZC1" s="114"/>
      <c r="IZD1" s="114"/>
      <c r="IZE1" s="114"/>
      <c r="IZF1" s="114"/>
      <c r="IZG1" s="114"/>
      <c r="IZH1" s="114"/>
      <c r="IZI1" s="114"/>
      <c r="IZJ1" s="114"/>
      <c r="IZK1" s="114"/>
      <c r="IZL1" s="114"/>
      <c r="IZM1" s="114"/>
      <c r="IZN1" s="114"/>
      <c r="IZO1" s="114"/>
      <c r="IZP1" s="114"/>
      <c r="IZQ1" s="114"/>
      <c r="IZR1" s="114"/>
      <c r="IZS1" s="114"/>
      <c r="IZT1" s="114"/>
      <c r="IZU1" s="114"/>
      <c r="IZV1" s="114"/>
      <c r="IZW1" s="114"/>
      <c r="IZX1" s="114"/>
      <c r="IZY1" s="114"/>
      <c r="IZZ1" s="114"/>
      <c r="JAA1" s="114"/>
      <c r="JAB1" s="114"/>
      <c r="JAC1" s="114"/>
      <c r="JAD1" s="114"/>
      <c r="JAE1" s="114"/>
      <c r="JAF1" s="114"/>
      <c r="JAG1" s="114"/>
      <c r="JAH1" s="114"/>
      <c r="JAI1" s="114"/>
      <c r="JAJ1" s="114"/>
      <c r="JAK1" s="114"/>
      <c r="JAL1" s="114"/>
      <c r="JAM1" s="114"/>
      <c r="JAN1" s="114"/>
      <c r="JAO1" s="114"/>
      <c r="JAP1" s="114"/>
      <c r="JAQ1" s="114"/>
      <c r="JAR1" s="114"/>
      <c r="JAS1" s="114"/>
      <c r="JAT1" s="114"/>
      <c r="JAU1" s="114"/>
      <c r="JAV1" s="114"/>
      <c r="JAW1" s="114"/>
      <c r="JAX1" s="114"/>
      <c r="JAY1" s="114"/>
      <c r="JAZ1" s="114"/>
      <c r="JBA1" s="114"/>
      <c r="JBB1" s="114"/>
      <c r="JBC1" s="114"/>
      <c r="JBD1" s="114"/>
      <c r="JBE1" s="114"/>
      <c r="JBF1" s="114"/>
      <c r="JBG1" s="114"/>
      <c r="JBH1" s="114"/>
      <c r="JBI1" s="114"/>
      <c r="JBJ1" s="114"/>
      <c r="JBK1" s="114"/>
      <c r="JBL1" s="114"/>
      <c r="JBM1" s="114"/>
      <c r="JBN1" s="114"/>
      <c r="JBO1" s="114"/>
      <c r="JBP1" s="114"/>
      <c r="JBQ1" s="114"/>
      <c r="JBR1" s="114"/>
      <c r="JBS1" s="114"/>
      <c r="JBT1" s="114"/>
      <c r="JBU1" s="114"/>
      <c r="JBV1" s="114"/>
      <c r="JBW1" s="114"/>
      <c r="JBX1" s="114"/>
      <c r="JBY1" s="114"/>
      <c r="JBZ1" s="114"/>
      <c r="JCA1" s="114"/>
      <c r="JCB1" s="114"/>
      <c r="JCC1" s="114"/>
      <c r="JCD1" s="114"/>
      <c r="JCE1" s="114"/>
      <c r="JCF1" s="114"/>
      <c r="JCG1" s="114"/>
      <c r="JCH1" s="114"/>
      <c r="JCI1" s="114"/>
      <c r="JCJ1" s="114"/>
      <c r="JCK1" s="114"/>
      <c r="JCL1" s="114"/>
      <c r="JCM1" s="114"/>
      <c r="JCN1" s="114"/>
      <c r="JCO1" s="114"/>
      <c r="JCP1" s="114"/>
      <c r="JCQ1" s="114"/>
      <c r="JCR1" s="114"/>
      <c r="JCS1" s="114"/>
      <c r="JCT1" s="114"/>
      <c r="JCU1" s="114"/>
      <c r="JCV1" s="114"/>
      <c r="JCW1" s="114"/>
      <c r="JCX1" s="114"/>
      <c r="JCY1" s="114"/>
      <c r="JCZ1" s="114"/>
      <c r="JDA1" s="114"/>
      <c r="JDB1" s="114"/>
      <c r="JDC1" s="114"/>
      <c r="JDD1" s="114"/>
      <c r="JDE1" s="114"/>
      <c r="JDF1" s="114"/>
      <c r="JDG1" s="114"/>
      <c r="JDH1" s="114"/>
      <c r="JDI1" s="114"/>
      <c r="JDJ1" s="114"/>
      <c r="JDK1" s="114"/>
      <c r="JDL1" s="114"/>
      <c r="JDM1" s="114"/>
      <c r="JDN1" s="114"/>
      <c r="JDO1" s="114"/>
      <c r="JDP1" s="114"/>
      <c r="JDQ1" s="114"/>
      <c r="JDR1" s="114"/>
      <c r="JDS1" s="114"/>
      <c r="JDT1" s="114"/>
      <c r="JDU1" s="114"/>
      <c r="JDV1" s="114"/>
      <c r="JDW1" s="114"/>
      <c r="JDX1" s="114"/>
      <c r="JDY1" s="114"/>
      <c r="JDZ1" s="114"/>
      <c r="JEA1" s="114"/>
      <c r="JEB1" s="114"/>
      <c r="JEC1" s="114"/>
      <c r="JED1" s="114"/>
      <c r="JEE1" s="114"/>
      <c r="JEF1" s="114"/>
      <c r="JEG1" s="114"/>
      <c r="JEH1" s="114"/>
      <c r="JEI1" s="114"/>
      <c r="JEJ1" s="114"/>
      <c r="JEK1" s="114"/>
      <c r="JEL1" s="114"/>
      <c r="JEM1" s="114"/>
      <c r="JEN1" s="114"/>
      <c r="JEO1" s="114"/>
      <c r="JEP1" s="114"/>
      <c r="JEQ1" s="114"/>
      <c r="JER1" s="114"/>
      <c r="JES1" s="114"/>
      <c r="JET1" s="114"/>
      <c r="JEU1" s="114"/>
      <c r="JEV1" s="114"/>
      <c r="JEW1" s="114"/>
      <c r="JEX1" s="114"/>
      <c r="JEY1" s="114"/>
      <c r="JEZ1" s="114"/>
      <c r="JFA1" s="114"/>
      <c r="JFB1" s="114"/>
      <c r="JFC1" s="114"/>
      <c r="JFD1" s="114"/>
      <c r="JFE1" s="114"/>
      <c r="JFF1" s="114"/>
      <c r="JFG1" s="114"/>
      <c r="JFH1" s="114"/>
      <c r="JFI1" s="114"/>
      <c r="JFJ1" s="114"/>
      <c r="JFK1" s="114"/>
      <c r="JFL1" s="114"/>
      <c r="JFM1" s="114"/>
      <c r="JFN1" s="114"/>
      <c r="JFO1" s="114"/>
      <c r="JFP1" s="114"/>
      <c r="JFQ1" s="114"/>
      <c r="JFR1" s="114"/>
      <c r="JFS1" s="114"/>
      <c r="JFT1" s="114"/>
      <c r="JFU1" s="114"/>
      <c r="JFV1" s="114"/>
      <c r="JFW1" s="114"/>
      <c r="JFX1" s="114"/>
      <c r="JFY1" s="114"/>
      <c r="JFZ1" s="114"/>
      <c r="JGA1" s="114"/>
      <c r="JGB1" s="114"/>
      <c r="JGC1" s="114"/>
      <c r="JGD1" s="114"/>
      <c r="JGE1" s="114"/>
      <c r="JGF1" s="114"/>
      <c r="JGG1" s="114"/>
      <c r="JGH1" s="114"/>
      <c r="JGI1" s="114"/>
      <c r="JGJ1" s="114"/>
      <c r="JGK1" s="114"/>
      <c r="JGL1" s="114"/>
      <c r="JGM1" s="114"/>
      <c r="JGN1" s="114"/>
      <c r="JGO1" s="114"/>
      <c r="JGP1" s="114"/>
      <c r="JGQ1" s="114"/>
      <c r="JGR1" s="114"/>
      <c r="JGS1" s="114"/>
      <c r="JGT1" s="114"/>
      <c r="JGU1" s="114"/>
      <c r="JGV1" s="114"/>
      <c r="JGW1" s="114"/>
      <c r="JGX1" s="114"/>
      <c r="JGY1" s="114"/>
      <c r="JGZ1" s="114"/>
      <c r="JHA1" s="114"/>
      <c r="JHB1" s="114"/>
      <c r="JHC1" s="114"/>
      <c r="JHD1" s="114"/>
      <c r="JHE1" s="114"/>
      <c r="JHF1" s="114"/>
      <c r="JHG1" s="114"/>
      <c r="JHH1" s="114"/>
      <c r="JHI1" s="114"/>
      <c r="JHJ1" s="114"/>
      <c r="JHK1" s="114"/>
      <c r="JHL1" s="114"/>
      <c r="JHM1" s="114"/>
      <c r="JHN1" s="114"/>
      <c r="JHO1" s="114"/>
      <c r="JHP1" s="114"/>
      <c r="JHQ1" s="114"/>
      <c r="JHR1" s="114"/>
      <c r="JHS1" s="114"/>
      <c r="JHT1" s="114"/>
      <c r="JHU1" s="114"/>
      <c r="JHV1" s="114"/>
      <c r="JHW1" s="114"/>
      <c r="JHX1" s="114"/>
      <c r="JHY1" s="114"/>
      <c r="JHZ1" s="114"/>
      <c r="JIA1" s="114"/>
      <c r="JIB1" s="114"/>
      <c r="JIC1" s="114"/>
      <c r="JID1" s="114"/>
      <c r="JIE1" s="114"/>
      <c r="JIF1" s="114"/>
      <c r="JIG1" s="114"/>
      <c r="JIH1" s="114"/>
      <c r="JII1" s="114"/>
      <c r="JIJ1" s="114"/>
      <c r="JIK1" s="114"/>
      <c r="JIL1" s="114"/>
      <c r="JIM1" s="114"/>
      <c r="JIN1" s="114"/>
      <c r="JIO1" s="114"/>
      <c r="JIP1" s="114"/>
      <c r="JIQ1" s="114"/>
      <c r="JIR1" s="114"/>
      <c r="JIS1" s="114"/>
      <c r="JIT1" s="114"/>
      <c r="JIU1" s="114"/>
      <c r="JIV1" s="114"/>
      <c r="JIW1" s="114"/>
      <c r="JIX1" s="114"/>
      <c r="JIY1" s="114"/>
      <c r="JIZ1" s="114"/>
      <c r="JJA1" s="114"/>
      <c r="JJB1" s="114"/>
      <c r="JJC1" s="114"/>
      <c r="JJD1" s="114"/>
      <c r="JJE1" s="114"/>
      <c r="JJF1" s="114"/>
      <c r="JJG1" s="114"/>
      <c r="JJH1" s="114"/>
      <c r="JJI1" s="114"/>
      <c r="JJJ1" s="114"/>
      <c r="JJK1" s="114"/>
      <c r="JJL1" s="114"/>
      <c r="JJM1" s="114"/>
      <c r="JJN1" s="114"/>
      <c r="JJO1" s="114"/>
      <c r="JJP1" s="114"/>
      <c r="JJQ1" s="114"/>
      <c r="JJR1" s="114"/>
      <c r="JJS1" s="114"/>
      <c r="JJT1" s="114"/>
      <c r="JJU1" s="114"/>
      <c r="JJV1" s="114"/>
      <c r="JJW1" s="114"/>
      <c r="JJX1" s="114"/>
      <c r="JJY1" s="114"/>
      <c r="JJZ1" s="114"/>
      <c r="JKA1" s="114"/>
      <c r="JKB1" s="114"/>
      <c r="JKC1" s="114"/>
      <c r="JKD1" s="114"/>
      <c r="JKE1" s="114"/>
      <c r="JKF1" s="114"/>
      <c r="JKG1" s="114"/>
      <c r="JKH1" s="114"/>
      <c r="JKI1" s="114"/>
      <c r="JKJ1" s="114"/>
      <c r="JKK1" s="114"/>
      <c r="JKL1" s="114"/>
      <c r="JKM1" s="114"/>
      <c r="JKN1" s="114"/>
      <c r="JKO1" s="114"/>
      <c r="JKP1" s="114"/>
      <c r="JKQ1" s="114"/>
      <c r="JKR1" s="114"/>
      <c r="JKS1" s="114"/>
      <c r="JKT1" s="114"/>
      <c r="JKU1" s="114"/>
      <c r="JKV1" s="114"/>
      <c r="JKW1" s="114"/>
      <c r="JKX1" s="114"/>
      <c r="JKY1" s="114"/>
      <c r="JKZ1" s="114"/>
      <c r="JLA1" s="114"/>
      <c r="JLB1" s="114"/>
      <c r="JLC1" s="114"/>
      <c r="JLD1" s="114"/>
      <c r="JLE1" s="114"/>
      <c r="JLF1" s="114"/>
      <c r="JLG1" s="114"/>
      <c r="JLH1" s="114"/>
      <c r="JLI1" s="114"/>
      <c r="JLJ1" s="114"/>
      <c r="JLK1" s="114"/>
      <c r="JLL1" s="114"/>
      <c r="JLM1" s="114"/>
      <c r="JLN1" s="114"/>
      <c r="JLO1" s="114"/>
      <c r="JLP1" s="114"/>
      <c r="JLQ1" s="114"/>
      <c r="JLR1" s="114"/>
      <c r="JLS1" s="114"/>
      <c r="JLT1" s="114"/>
      <c r="JLU1" s="114"/>
      <c r="JLV1" s="114"/>
      <c r="JLW1" s="114"/>
      <c r="JLX1" s="114"/>
      <c r="JLY1" s="114"/>
      <c r="JLZ1" s="114"/>
      <c r="JMA1" s="114"/>
      <c r="JMB1" s="114"/>
      <c r="JMC1" s="114"/>
      <c r="JMD1" s="114"/>
      <c r="JME1" s="114"/>
      <c r="JMF1" s="114"/>
      <c r="JMG1" s="114"/>
      <c r="JMH1" s="114"/>
      <c r="JMI1" s="114"/>
      <c r="JMJ1" s="114"/>
      <c r="JMK1" s="114"/>
      <c r="JML1" s="114"/>
      <c r="JMM1" s="114"/>
      <c r="JMN1" s="114"/>
      <c r="JMO1" s="114"/>
      <c r="JMP1" s="114"/>
      <c r="JMQ1" s="114"/>
      <c r="JMR1" s="114"/>
      <c r="JMS1" s="114"/>
      <c r="JMT1" s="114"/>
      <c r="JMU1" s="114"/>
      <c r="JMV1" s="114"/>
      <c r="JMW1" s="114"/>
      <c r="JMX1" s="114"/>
      <c r="JMY1" s="114"/>
      <c r="JMZ1" s="114"/>
      <c r="JNA1" s="114"/>
      <c r="JNB1" s="114"/>
      <c r="JNC1" s="114"/>
      <c r="JND1" s="114"/>
      <c r="JNE1" s="114"/>
      <c r="JNF1" s="114"/>
      <c r="JNG1" s="114"/>
      <c r="JNH1" s="114"/>
      <c r="JNI1" s="114"/>
      <c r="JNJ1" s="114"/>
      <c r="JNK1" s="114"/>
      <c r="JNL1" s="114"/>
      <c r="JNM1" s="114"/>
      <c r="JNN1" s="114"/>
      <c r="JNO1" s="114"/>
      <c r="JNP1" s="114"/>
      <c r="JNQ1" s="114"/>
      <c r="JNR1" s="114"/>
      <c r="JNS1" s="114"/>
      <c r="JNT1" s="114"/>
      <c r="JNU1" s="114"/>
      <c r="JNV1" s="114"/>
      <c r="JNW1" s="114"/>
      <c r="JNX1" s="114"/>
      <c r="JNY1" s="114"/>
      <c r="JNZ1" s="114"/>
      <c r="JOA1" s="114"/>
      <c r="JOB1" s="114"/>
      <c r="JOC1" s="114"/>
      <c r="JOD1" s="114"/>
      <c r="JOE1" s="114"/>
      <c r="JOF1" s="114"/>
      <c r="JOG1" s="114"/>
      <c r="JOH1" s="114"/>
      <c r="JOI1" s="114"/>
      <c r="JOJ1" s="114"/>
      <c r="JOK1" s="114"/>
      <c r="JOL1" s="114"/>
      <c r="JOM1" s="114"/>
      <c r="JON1" s="114"/>
      <c r="JOO1" s="114"/>
      <c r="JOP1" s="114"/>
      <c r="JOQ1" s="114"/>
      <c r="JOR1" s="114"/>
      <c r="JOS1" s="114"/>
      <c r="JOT1" s="114"/>
      <c r="JOU1" s="114"/>
      <c r="JOV1" s="114"/>
      <c r="JOW1" s="114"/>
      <c r="JOX1" s="114"/>
      <c r="JOY1" s="114"/>
      <c r="JOZ1" s="114"/>
      <c r="JPA1" s="114"/>
      <c r="JPB1" s="114"/>
      <c r="JPC1" s="114"/>
      <c r="JPD1" s="114"/>
      <c r="JPE1" s="114"/>
      <c r="JPF1" s="114"/>
      <c r="JPG1" s="114"/>
      <c r="JPH1" s="114"/>
      <c r="JPI1" s="114"/>
      <c r="JPJ1" s="114"/>
      <c r="JPK1" s="114"/>
      <c r="JPL1" s="114"/>
      <c r="JPM1" s="114"/>
      <c r="JPN1" s="114"/>
      <c r="JPO1" s="114"/>
      <c r="JPP1" s="114"/>
      <c r="JPQ1" s="114"/>
      <c r="JPR1" s="114"/>
      <c r="JPS1" s="114"/>
      <c r="JPT1" s="114"/>
      <c r="JPU1" s="114"/>
      <c r="JPV1" s="114"/>
      <c r="JPW1" s="114"/>
      <c r="JPX1" s="114"/>
      <c r="JPY1" s="114"/>
      <c r="JPZ1" s="114"/>
      <c r="JQA1" s="114"/>
      <c r="JQB1" s="114"/>
      <c r="JQC1" s="114"/>
      <c r="JQD1" s="114"/>
      <c r="JQE1" s="114"/>
      <c r="JQF1" s="114"/>
      <c r="JQG1" s="114"/>
      <c r="JQH1" s="114"/>
      <c r="JQI1" s="114"/>
      <c r="JQJ1" s="114"/>
      <c r="JQK1" s="114"/>
      <c r="JQL1" s="114"/>
      <c r="JQM1" s="114"/>
      <c r="JQN1" s="114"/>
      <c r="JQO1" s="114"/>
      <c r="JQP1" s="114"/>
      <c r="JQQ1" s="114"/>
      <c r="JQR1" s="114"/>
      <c r="JQS1" s="114"/>
      <c r="JQT1" s="114"/>
      <c r="JQU1" s="114"/>
      <c r="JQV1" s="114"/>
      <c r="JQW1" s="114"/>
      <c r="JQX1" s="114"/>
      <c r="JQY1" s="114"/>
      <c r="JQZ1" s="114"/>
      <c r="JRA1" s="114"/>
      <c r="JRB1" s="114"/>
      <c r="JRC1" s="114"/>
      <c r="JRD1" s="114"/>
      <c r="JRE1" s="114"/>
      <c r="JRF1" s="114"/>
      <c r="JRG1" s="114"/>
      <c r="JRH1" s="114"/>
      <c r="JRI1" s="114"/>
      <c r="JRJ1" s="114"/>
      <c r="JRK1" s="114"/>
      <c r="JRL1" s="114"/>
      <c r="JRM1" s="114"/>
      <c r="JRN1" s="114"/>
      <c r="JRO1" s="114"/>
      <c r="JRP1" s="114"/>
      <c r="JRQ1" s="114"/>
      <c r="JRR1" s="114"/>
      <c r="JRS1" s="114"/>
      <c r="JRT1" s="114"/>
      <c r="JRU1" s="114"/>
      <c r="JRV1" s="114"/>
      <c r="JRW1" s="114"/>
      <c r="JRX1" s="114"/>
      <c r="JRY1" s="114"/>
      <c r="JRZ1" s="114"/>
      <c r="JSA1" s="114"/>
      <c r="JSB1" s="114"/>
      <c r="JSC1" s="114"/>
      <c r="JSD1" s="114"/>
      <c r="JSE1" s="114"/>
      <c r="JSF1" s="114"/>
      <c r="JSG1" s="114"/>
      <c r="JSH1" s="114"/>
      <c r="JSI1" s="114"/>
      <c r="JSJ1" s="114"/>
      <c r="JSK1" s="114"/>
      <c r="JSL1" s="114"/>
      <c r="JSM1" s="114"/>
      <c r="JSN1" s="114"/>
      <c r="JSO1" s="114"/>
      <c r="JSP1" s="114"/>
      <c r="JSQ1" s="114"/>
      <c r="JSR1" s="114"/>
      <c r="JSS1" s="114"/>
      <c r="JST1" s="114"/>
      <c r="JSU1" s="114"/>
      <c r="JSV1" s="114"/>
      <c r="JSW1" s="114"/>
      <c r="JSX1" s="114"/>
      <c r="JSY1" s="114"/>
      <c r="JSZ1" s="114"/>
      <c r="JTA1" s="114"/>
      <c r="JTB1" s="114"/>
      <c r="JTC1" s="114"/>
      <c r="JTD1" s="114"/>
      <c r="JTE1" s="114"/>
      <c r="JTF1" s="114"/>
      <c r="JTG1" s="114"/>
      <c r="JTH1" s="114"/>
      <c r="JTI1" s="114"/>
      <c r="JTJ1" s="114"/>
      <c r="JTK1" s="114"/>
      <c r="JTL1" s="114"/>
      <c r="JTM1" s="114"/>
      <c r="JTN1" s="114"/>
      <c r="JTO1" s="114"/>
      <c r="JTP1" s="114"/>
      <c r="JTQ1" s="114"/>
      <c r="JTR1" s="114"/>
      <c r="JTS1" s="114"/>
      <c r="JTT1" s="114"/>
      <c r="JTU1" s="114"/>
      <c r="JTV1" s="114"/>
      <c r="JTW1" s="114"/>
      <c r="JTX1" s="114"/>
      <c r="JTY1" s="114"/>
      <c r="JTZ1" s="114"/>
      <c r="JUA1" s="114"/>
      <c r="JUB1" s="114"/>
      <c r="JUC1" s="114"/>
      <c r="JUD1" s="114"/>
      <c r="JUE1" s="114"/>
      <c r="JUF1" s="114"/>
      <c r="JUG1" s="114"/>
      <c r="JUH1" s="114"/>
      <c r="JUI1" s="114"/>
      <c r="JUJ1" s="114"/>
      <c r="JUK1" s="114"/>
      <c r="JUL1" s="114"/>
      <c r="JUM1" s="114"/>
      <c r="JUN1" s="114"/>
      <c r="JUO1" s="114"/>
      <c r="JUP1" s="114"/>
      <c r="JUQ1" s="114"/>
      <c r="JUR1" s="114"/>
      <c r="JUS1" s="114"/>
      <c r="JUT1" s="114"/>
      <c r="JUU1" s="114"/>
      <c r="JUV1" s="114"/>
      <c r="JUW1" s="114"/>
      <c r="JUX1" s="114"/>
      <c r="JUY1" s="114"/>
      <c r="JUZ1" s="114"/>
      <c r="JVA1" s="114"/>
      <c r="JVB1" s="114"/>
      <c r="JVC1" s="114"/>
      <c r="JVD1" s="114"/>
      <c r="JVE1" s="114"/>
      <c r="JVF1" s="114"/>
      <c r="JVG1" s="114"/>
      <c r="JVH1" s="114"/>
      <c r="JVI1" s="114"/>
      <c r="JVJ1" s="114"/>
      <c r="JVK1" s="114"/>
      <c r="JVL1" s="114"/>
      <c r="JVM1" s="114"/>
      <c r="JVN1" s="114"/>
      <c r="JVO1" s="114"/>
      <c r="JVP1" s="114"/>
      <c r="JVQ1" s="114"/>
      <c r="JVR1" s="114"/>
      <c r="JVS1" s="114"/>
      <c r="JVT1" s="114"/>
      <c r="JVU1" s="114"/>
      <c r="JVV1" s="114"/>
      <c r="JVW1" s="114"/>
      <c r="JVX1" s="114"/>
      <c r="JVY1" s="114"/>
      <c r="JVZ1" s="114"/>
      <c r="JWA1" s="114"/>
      <c r="JWB1" s="114"/>
      <c r="JWC1" s="114"/>
      <c r="JWD1" s="114"/>
      <c r="JWE1" s="114"/>
      <c r="JWF1" s="114"/>
      <c r="JWG1" s="114"/>
      <c r="JWH1" s="114"/>
      <c r="JWI1" s="114"/>
      <c r="JWJ1" s="114"/>
      <c r="JWK1" s="114"/>
      <c r="JWL1" s="114"/>
      <c r="JWM1" s="114"/>
      <c r="JWN1" s="114"/>
      <c r="JWO1" s="114"/>
      <c r="JWP1" s="114"/>
      <c r="JWQ1" s="114"/>
      <c r="JWR1" s="114"/>
      <c r="JWS1" s="114"/>
      <c r="JWT1" s="114"/>
      <c r="JWU1" s="114"/>
      <c r="JWV1" s="114"/>
      <c r="JWW1" s="114"/>
      <c r="JWX1" s="114"/>
      <c r="JWY1" s="114"/>
      <c r="JWZ1" s="114"/>
      <c r="JXA1" s="114"/>
      <c r="JXB1" s="114"/>
      <c r="JXC1" s="114"/>
      <c r="JXD1" s="114"/>
      <c r="JXE1" s="114"/>
      <c r="JXF1" s="114"/>
      <c r="JXG1" s="114"/>
      <c r="JXH1" s="114"/>
      <c r="JXI1" s="114"/>
      <c r="JXJ1" s="114"/>
      <c r="JXK1" s="114"/>
      <c r="JXL1" s="114"/>
      <c r="JXM1" s="114"/>
      <c r="JXN1" s="114"/>
      <c r="JXO1" s="114"/>
      <c r="JXP1" s="114"/>
      <c r="JXQ1" s="114"/>
      <c r="JXR1" s="114"/>
      <c r="JXS1" s="114"/>
      <c r="JXT1" s="114"/>
      <c r="JXU1" s="114"/>
      <c r="JXV1" s="114"/>
      <c r="JXW1" s="114"/>
      <c r="JXX1" s="114"/>
      <c r="JXY1" s="114"/>
      <c r="JXZ1" s="114"/>
      <c r="JYA1" s="114"/>
      <c r="JYB1" s="114"/>
      <c r="JYC1" s="114"/>
      <c r="JYD1" s="114"/>
      <c r="JYE1" s="114"/>
      <c r="JYF1" s="114"/>
      <c r="JYG1" s="114"/>
      <c r="JYH1" s="114"/>
      <c r="JYI1" s="114"/>
      <c r="JYJ1" s="114"/>
      <c r="JYK1" s="114"/>
      <c r="JYL1" s="114"/>
      <c r="JYM1" s="114"/>
      <c r="JYN1" s="114"/>
      <c r="JYO1" s="114"/>
      <c r="JYP1" s="114"/>
      <c r="JYQ1" s="114"/>
      <c r="JYR1" s="114"/>
      <c r="JYS1" s="114"/>
      <c r="JYT1" s="114"/>
      <c r="JYU1" s="114"/>
      <c r="JYV1" s="114"/>
      <c r="JYW1" s="114"/>
      <c r="JYX1" s="114"/>
      <c r="JYY1" s="114"/>
      <c r="JYZ1" s="114"/>
      <c r="JZA1" s="114"/>
      <c r="JZB1" s="114"/>
      <c r="JZC1" s="114"/>
      <c r="JZD1" s="114"/>
      <c r="JZE1" s="114"/>
      <c r="JZF1" s="114"/>
      <c r="JZG1" s="114"/>
      <c r="JZH1" s="114"/>
      <c r="JZI1" s="114"/>
      <c r="JZJ1" s="114"/>
      <c r="JZK1" s="114"/>
      <c r="JZL1" s="114"/>
      <c r="JZM1" s="114"/>
      <c r="JZN1" s="114"/>
      <c r="JZO1" s="114"/>
      <c r="JZP1" s="114"/>
      <c r="JZQ1" s="114"/>
      <c r="JZR1" s="114"/>
      <c r="JZS1" s="114"/>
      <c r="JZT1" s="114"/>
      <c r="JZU1" s="114"/>
      <c r="JZV1" s="114"/>
      <c r="JZW1" s="114"/>
      <c r="JZX1" s="114"/>
      <c r="JZY1" s="114"/>
      <c r="JZZ1" s="114"/>
      <c r="KAA1" s="114"/>
      <c r="KAB1" s="114"/>
      <c r="KAC1" s="114"/>
      <c r="KAD1" s="114"/>
      <c r="KAE1" s="114"/>
      <c r="KAF1" s="114"/>
      <c r="KAG1" s="114"/>
      <c r="KAH1" s="114"/>
      <c r="KAI1" s="114"/>
      <c r="KAJ1" s="114"/>
      <c r="KAK1" s="114"/>
      <c r="KAL1" s="114"/>
      <c r="KAM1" s="114"/>
      <c r="KAN1" s="114"/>
      <c r="KAO1" s="114"/>
      <c r="KAP1" s="114"/>
      <c r="KAQ1" s="114"/>
      <c r="KAR1" s="114"/>
      <c r="KAS1" s="114"/>
      <c r="KAT1" s="114"/>
      <c r="KAU1" s="114"/>
      <c r="KAV1" s="114"/>
      <c r="KAW1" s="114"/>
      <c r="KAX1" s="114"/>
      <c r="KAY1" s="114"/>
      <c r="KAZ1" s="114"/>
      <c r="KBA1" s="114"/>
      <c r="KBB1" s="114"/>
      <c r="KBC1" s="114"/>
      <c r="KBD1" s="114"/>
      <c r="KBE1" s="114"/>
      <c r="KBF1" s="114"/>
      <c r="KBG1" s="114"/>
      <c r="KBH1" s="114"/>
      <c r="KBI1" s="114"/>
      <c r="KBJ1" s="114"/>
      <c r="KBK1" s="114"/>
      <c r="KBL1" s="114"/>
      <c r="KBM1" s="114"/>
      <c r="KBN1" s="114"/>
      <c r="KBO1" s="114"/>
      <c r="KBP1" s="114"/>
      <c r="KBQ1" s="114"/>
      <c r="KBR1" s="114"/>
      <c r="KBS1" s="114"/>
      <c r="KBT1" s="114"/>
      <c r="KBU1" s="114"/>
      <c r="KBV1" s="114"/>
      <c r="KBW1" s="114"/>
      <c r="KBX1" s="114"/>
      <c r="KBY1" s="114"/>
      <c r="KBZ1" s="114"/>
      <c r="KCA1" s="114"/>
      <c r="KCB1" s="114"/>
      <c r="KCC1" s="114"/>
      <c r="KCD1" s="114"/>
      <c r="KCE1" s="114"/>
      <c r="KCF1" s="114"/>
      <c r="KCG1" s="114"/>
      <c r="KCH1" s="114"/>
      <c r="KCI1" s="114"/>
      <c r="KCJ1" s="114"/>
      <c r="KCK1" s="114"/>
      <c r="KCL1" s="114"/>
      <c r="KCM1" s="114"/>
      <c r="KCN1" s="114"/>
      <c r="KCO1" s="114"/>
      <c r="KCP1" s="114"/>
      <c r="KCQ1" s="114"/>
      <c r="KCR1" s="114"/>
      <c r="KCS1" s="114"/>
      <c r="KCT1" s="114"/>
      <c r="KCU1" s="114"/>
      <c r="KCV1" s="114"/>
      <c r="KCW1" s="114"/>
      <c r="KCX1" s="114"/>
      <c r="KCY1" s="114"/>
      <c r="KCZ1" s="114"/>
      <c r="KDA1" s="114"/>
      <c r="KDB1" s="114"/>
      <c r="KDC1" s="114"/>
      <c r="KDD1" s="114"/>
      <c r="KDE1" s="114"/>
      <c r="KDF1" s="114"/>
      <c r="KDG1" s="114"/>
      <c r="KDH1" s="114"/>
      <c r="KDI1" s="114"/>
      <c r="KDJ1" s="114"/>
      <c r="KDK1" s="114"/>
      <c r="KDL1" s="114"/>
      <c r="KDM1" s="114"/>
      <c r="KDN1" s="114"/>
      <c r="KDO1" s="114"/>
      <c r="KDP1" s="114"/>
      <c r="KDQ1" s="114"/>
      <c r="KDR1" s="114"/>
      <c r="KDS1" s="114"/>
      <c r="KDT1" s="114"/>
      <c r="KDU1" s="114"/>
      <c r="KDV1" s="114"/>
      <c r="KDW1" s="114"/>
      <c r="KDX1" s="114"/>
      <c r="KDY1" s="114"/>
      <c r="KDZ1" s="114"/>
      <c r="KEA1" s="114"/>
      <c r="KEB1" s="114"/>
      <c r="KEC1" s="114"/>
      <c r="KED1" s="114"/>
      <c r="KEE1" s="114"/>
      <c r="KEF1" s="114"/>
      <c r="KEG1" s="114"/>
      <c r="KEH1" s="114"/>
      <c r="KEI1" s="114"/>
      <c r="KEJ1" s="114"/>
      <c r="KEK1" s="114"/>
      <c r="KEL1" s="114"/>
      <c r="KEM1" s="114"/>
      <c r="KEN1" s="114"/>
      <c r="KEO1" s="114"/>
      <c r="KEP1" s="114"/>
      <c r="KEQ1" s="114"/>
      <c r="KER1" s="114"/>
      <c r="KES1" s="114"/>
      <c r="KET1" s="114"/>
      <c r="KEU1" s="114"/>
      <c r="KEV1" s="114"/>
      <c r="KEW1" s="114"/>
      <c r="KEX1" s="114"/>
      <c r="KEY1" s="114"/>
      <c r="KEZ1" s="114"/>
      <c r="KFA1" s="114"/>
      <c r="KFB1" s="114"/>
      <c r="KFC1" s="114"/>
      <c r="KFD1" s="114"/>
      <c r="KFE1" s="114"/>
      <c r="KFF1" s="114"/>
      <c r="KFG1" s="114"/>
      <c r="KFH1" s="114"/>
      <c r="KFI1" s="114"/>
      <c r="KFJ1" s="114"/>
      <c r="KFK1" s="114"/>
      <c r="KFL1" s="114"/>
      <c r="KFM1" s="114"/>
      <c r="KFN1" s="114"/>
      <c r="KFO1" s="114"/>
      <c r="KFP1" s="114"/>
      <c r="KFQ1" s="114"/>
      <c r="KFR1" s="114"/>
      <c r="KFS1" s="114"/>
      <c r="KFT1" s="114"/>
      <c r="KFU1" s="114"/>
      <c r="KFV1" s="114"/>
      <c r="KFW1" s="114"/>
      <c r="KFX1" s="114"/>
      <c r="KFY1" s="114"/>
      <c r="KFZ1" s="114"/>
      <c r="KGA1" s="114"/>
      <c r="KGB1" s="114"/>
      <c r="KGC1" s="114"/>
      <c r="KGD1" s="114"/>
      <c r="KGE1" s="114"/>
      <c r="KGF1" s="114"/>
      <c r="KGG1" s="114"/>
      <c r="KGH1" s="114"/>
      <c r="KGI1" s="114"/>
      <c r="KGJ1" s="114"/>
      <c r="KGK1" s="114"/>
      <c r="KGL1" s="114"/>
      <c r="KGM1" s="114"/>
      <c r="KGN1" s="114"/>
      <c r="KGO1" s="114"/>
      <c r="KGP1" s="114"/>
      <c r="KGQ1" s="114"/>
      <c r="KGR1" s="114"/>
      <c r="KGS1" s="114"/>
      <c r="KGT1" s="114"/>
      <c r="KGU1" s="114"/>
      <c r="KGV1" s="114"/>
      <c r="KGW1" s="114"/>
      <c r="KGX1" s="114"/>
      <c r="KGY1" s="114"/>
      <c r="KGZ1" s="114"/>
      <c r="KHA1" s="114"/>
      <c r="KHB1" s="114"/>
      <c r="KHC1" s="114"/>
      <c r="KHD1" s="114"/>
      <c r="KHE1" s="114"/>
      <c r="KHF1" s="114"/>
      <c r="KHG1" s="114"/>
      <c r="KHH1" s="114"/>
      <c r="KHI1" s="114"/>
      <c r="KHJ1" s="114"/>
      <c r="KHK1" s="114"/>
      <c r="KHL1" s="114"/>
      <c r="KHM1" s="114"/>
      <c r="KHN1" s="114"/>
      <c r="KHO1" s="114"/>
      <c r="KHP1" s="114"/>
      <c r="KHQ1" s="114"/>
      <c r="KHR1" s="114"/>
      <c r="KHS1" s="114"/>
      <c r="KHT1" s="114"/>
      <c r="KHU1" s="114"/>
      <c r="KHV1" s="114"/>
      <c r="KHW1" s="114"/>
      <c r="KHX1" s="114"/>
      <c r="KHY1" s="114"/>
      <c r="KHZ1" s="114"/>
      <c r="KIA1" s="114"/>
      <c r="KIB1" s="114"/>
      <c r="KIC1" s="114"/>
      <c r="KID1" s="114"/>
      <c r="KIE1" s="114"/>
      <c r="KIF1" s="114"/>
      <c r="KIG1" s="114"/>
      <c r="KIH1" s="114"/>
      <c r="KII1" s="114"/>
      <c r="KIJ1" s="114"/>
      <c r="KIK1" s="114"/>
      <c r="KIL1" s="114"/>
      <c r="KIM1" s="114"/>
      <c r="KIN1" s="114"/>
      <c r="KIO1" s="114"/>
      <c r="KIP1" s="114"/>
      <c r="KIQ1" s="114"/>
      <c r="KIR1" s="114"/>
      <c r="KIS1" s="114"/>
      <c r="KIT1" s="114"/>
      <c r="KIU1" s="114"/>
      <c r="KIV1" s="114"/>
      <c r="KIW1" s="114"/>
      <c r="KIX1" s="114"/>
      <c r="KIY1" s="114"/>
      <c r="KIZ1" s="114"/>
      <c r="KJA1" s="114"/>
      <c r="KJB1" s="114"/>
      <c r="KJC1" s="114"/>
      <c r="KJD1" s="114"/>
      <c r="KJE1" s="114"/>
      <c r="KJF1" s="114"/>
      <c r="KJG1" s="114"/>
      <c r="KJH1" s="114"/>
      <c r="KJI1" s="114"/>
      <c r="KJJ1" s="114"/>
      <c r="KJK1" s="114"/>
      <c r="KJL1" s="114"/>
      <c r="KJM1" s="114"/>
      <c r="KJN1" s="114"/>
      <c r="KJO1" s="114"/>
      <c r="KJP1" s="114"/>
      <c r="KJQ1" s="114"/>
      <c r="KJR1" s="114"/>
      <c r="KJS1" s="114"/>
      <c r="KJT1" s="114"/>
      <c r="KJU1" s="114"/>
      <c r="KJV1" s="114"/>
      <c r="KJW1" s="114"/>
      <c r="KJX1" s="114"/>
      <c r="KJY1" s="114"/>
      <c r="KJZ1" s="114"/>
      <c r="KKA1" s="114"/>
      <c r="KKB1" s="114"/>
      <c r="KKC1" s="114"/>
      <c r="KKD1" s="114"/>
      <c r="KKE1" s="114"/>
      <c r="KKF1" s="114"/>
      <c r="KKG1" s="114"/>
      <c r="KKH1" s="114"/>
      <c r="KKI1" s="114"/>
      <c r="KKJ1" s="114"/>
      <c r="KKK1" s="114"/>
      <c r="KKL1" s="114"/>
      <c r="KKM1" s="114"/>
      <c r="KKN1" s="114"/>
      <c r="KKO1" s="114"/>
      <c r="KKP1" s="114"/>
      <c r="KKQ1" s="114"/>
      <c r="KKR1" s="114"/>
      <c r="KKS1" s="114"/>
      <c r="KKT1" s="114"/>
      <c r="KKU1" s="114"/>
      <c r="KKV1" s="114"/>
      <c r="KKW1" s="114"/>
      <c r="KKX1" s="114"/>
      <c r="KKY1" s="114"/>
      <c r="KKZ1" s="114"/>
      <c r="KLA1" s="114"/>
      <c r="KLB1" s="114"/>
      <c r="KLC1" s="114"/>
      <c r="KLD1" s="114"/>
      <c r="KLE1" s="114"/>
      <c r="KLF1" s="114"/>
      <c r="KLG1" s="114"/>
      <c r="KLH1" s="114"/>
      <c r="KLI1" s="114"/>
      <c r="KLJ1" s="114"/>
      <c r="KLK1" s="114"/>
      <c r="KLL1" s="114"/>
      <c r="KLM1" s="114"/>
      <c r="KLN1" s="114"/>
      <c r="KLO1" s="114"/>
      <c r="KLP1" s="114"/>
      <c r="KLQ1" s="114"/>
      <c r="KLR1" s="114"/>
      <c r="KLS1" s="114"/>
      <c r="KLT1" s="114"/>
      <c r="KLU1" s="114"/>
      <c r="KLV1" s="114"/>
      <c r="KLW1" s="114"/>
      <c r="KLX1" s="114"/>
      <c r="KLY1" s="114"/>
      <c r="KLZ1" s="114"/>
      <c r="KMA1" s="114"/>
      <c r="KMB1" s="114"/>
      <c r="KMC1" s="114"/>
      <c r="KMD1" s="114"/>
      <c r="KME1" s="114"/>
      <c r="KMF1" s="114"/>
      <c r="KMG1" s="114"/>
      <c r="KMH1" s="114"/>
      <c r="KMI1" s="114"/>
      <c r="KMJ1" s="114"/>
      <c r="KMK1" s="114"/>
      <c r="KML1" s="114"/>
      <c r="KMM1" s="114"/>
      <c r="KMN1" s="114"/>
      <c r="KMO1" s="114"/>
      <c r="KMP1" s="114"/>
      <c r="KMQ1" s="114"/>
      <c r="KMR1" s="114"/>
      <c r="KMS1" s="114"/>
      <c r="KMT1" s="114"/>
      <c r="KMU1" s="114"/>
      <c r="KMV1" s="114"/>
      <c r="KMW1" s="114"/>
      <c r="KMX1" s="114"/>
      <c r="KMY1" s="114"/>
      <c r="KMZ1" s="114"/>
      <c r="KNA1" s="114"/>
      <c r="KNB1" s="114"/>
      <c r="KNC1" s="114"/>
      <c r="KND1" s="114"/>
      <c r="KNE1" s="114"/>
      <c r="KNF1" s="114"/>
      <c r="KNG1" s="114"/>
      <c r="KNH1" s="114"/>
      <c r="KNI1" s="114"/>
      <c r="KNJ1" s="114"/>
      <c r="KNK1" s="114"/>
      <c r="KNL1" s="114"/>
      <c r="KNM1" s="114"/>
      <c r="KNN1" s="114"/>
      <c r="KNO1" s="114"/>
      <c r="KNP1" s="114"/>
      <c r="KNQ1" s="114"/>
      <c r="KNR1" s="114"/>
      <c r="KNS1" s="114"/>
      <c r="KNT1" s="114"/>
      <c r="KNU1" s="114"/>
      <c r="KNV1" s="114"/>
      <c r="KNW1" s="114"/>
      <c r="KNX1" s="114"/>
      <c r="KNY1" s="114"/>
      <c r="KNZ1" s="114"/>
      <c r="KOA1" s="114"/>
      <c r="KOB1" s="114"/>
      <c r="KOC1" s="114"/>
      <c r="KOD1" s="114"/>
      <c r="KOE1" s="114"/>
      <c r="KOF1" s="114"/>
      <c r="KOG1" s="114"/>
      <c r="KOH1" s="114"/>
      <c r="KOI1" s="114"/>
      <c r="KOJ1" s="114"/>
      <c r="KOK1" s="114"/>
      <c r="KOL1" s="114"/>
      <c r="KOM1" s="114"/>
      <c r="KON1" s="114"/>
      <c r="KOO1" s="114"/>
      <c r="KOP1" s="114"/>
      <c r="KOQ1" s="114"/>
      <c r="KOR1" s="114"/>
      <c r="KOS1" s="114"/>
      <c r="KOT1" s="114"/>
      <c r="KOU1" s="114"/>
      <c r="KOV1" s="114"/>
      <c r="KOW1" s="114"/>
      <c r="KOX1" s="114"/>
      <c r="KOY1" s="114"/>
      <c r="KOZ1" s="114"/>
      <c r="KPA1" s="114"/>
      <c r="KPB1" s="114"/>
      <c r="KPC1" s="114"/>
      <c r="KPD1" s="114"/>
      <c r="KPE1" s="114"/>
      <c r="KPF1" s="114"/>
      <c r="KPG1" s="114"/>
      <c r="KPH1" s="114"/>
      <c r="KPI1" s="114"/>
      <c r="KPJ1" s="114"/>
      <c r="KPK1" s="114"/>
      <c r="KPL1" s="114"/>
      <c r="KPM1" s="114"/>
      <c r="KPN1" s="114"/>
      <c r="KPO1" s="114"/>
      <c r="KPP1" s="114"/>
      <c r="KPQ1" s="114"/>
      <c r="KPR1" s="114"/>
      <c r="KPS1" s="114"/>
      <c r="KPT1" s="114"/>
      <c r="KPU1" s="114"/>
      <c r="KPV1" s="114"/>
      <c r="KPW1" s="114"/>
      <c r="KPX1" s="114"/>
      <c r="KPY1" s="114"/>
      <c r="KPZ1" s="114"/>
      <c r="KQA1" s="114"/>
      <c r="KQB1" s="114"/>
      <c r="KQC1" s="114"/>
      <c r="KQD1" s="114"/>
      <c r="KQE1" s="114"/>
      <c r="KQF1" s="114"/>
      <c r="KQG1" s="114"/>
      <c r="KQH1" s="114"/>
      <c r="KQI1" s="114"/>
      <c r="KQJ1" s="114"/>
      <c r="KQK1" s="114"/>
      <c r="KQL1" s="114"/>
      <c r="KQM1" s="114"/>
      <c r="KQN1" s="114"/>
      <c r="KQO1" s="114"/>
      <c r="KQP1" s="114"/>
      <c r="KQQ1" s="114"/>
      <c r="KQR1" s="114"/>
      <c r="KQS1" s="114"/>
      <c r="KQT1" s="114"/>
      <c r="KQU1" s="114"/>
      <c r="KQV1" s="114"/>
      <c r="KQW1" s="114"/>
      <c r="KQX1" s="114"/>
      <c r="KQY1" s="114"/>
      <c r="KQZ1" s="114"/>
      <c r="KRA1" s="114"/>
      <c r="KRB1" s="114"/>
      <c r="KRC1" s="114"/>
      <c r="KRD1" s="114"/>
      <c r="KRE1" s="114"/>
      <c r="KRF1" s="114"/>
      <c r="KRG1" s="114"/>
      <c r="KRH1" s="114"/>
      <c r="KRI1" s="114"/>
      <c r="KRJ1" s="114"/>
      <c r="KRK1" s="114"/>
      <c r="KRL1" s="114"/>
      <c r="KRM1" s="114"/>
      <c r="KRN1" s="114"/>
      <c r="KRO1" s="114"/>
      <c r="KRP1" s="114"/>
      <c r="KRQ1" s="114"/>
      <c r="KRR1" s="114"/>
      <c r="KRS1" s="114"/>
      <c r="KRT1" s="114"/>
      <c r="KRU1" s="114"/>
      <c r="KRV1" s="114"/>
      <c r="KRW1" s="114"/>
      <c r="KRX1" s="114"/>
      <c r="KRY1" s="114"/>
      <c r="KRZ1" s="114"/>
      <c r="KSA1" s="114"/>
      <c r="KSB1" s="114"/>
      <c r="KSC1" s="114"/>
      <c r="KSD1" s="114"/>
      <c r="KSE1" s="114"/>
      <c r="KSF1" s="114"/>
      <c r="KSG1" s="114"/>
      <c r="KSH1" s="114"/>
      <c r="KSI1" s="114"/>
      <c r="KSJ1" s="114"/>
      <c r="KSK1" s="114"/>
      <c r="KSL1" s="114"/>
      <c r="KSM1" s="114"/>
      <c r="KSN1" s="114"/>
      <c r="KSO1" s="114"/>
      <c r="KSP1" s="114"/>
      <c r="KSQ1" s="114"/>
      <c r="KSR1" s="114"/>
      <c r="KSS1" s="114"/>
      <c r="KST1" s="114"/>
      <c r="KSU1" s="114"/>
      <c r="KSV1" s="114"/>
      <c r="KSW1" s="114"/>
      <c r="KSX1" s="114"/>
      <c r="KSY1" s="114"/>
      <c r="KSZ1" s="114"/>
      <c r="KTA1" s="114"/>
      <c r="KTB1" s="114"/>
      <c r="KTC1" s="114"/>
      <c r="KTD1" s="114"/>
      <c r="KTE1" s="114"/>
      <c r="KTF1" s="114"/>
      <c r="KTG1" s="114"/>
      <c r="KTH1" s="114"/>
      <c r="KTI1" s="114"/>
      <c r="KTJ1" s="114"/>
      <c r="KTK1" s="114"/>
      <c r="KTL1" s="114"/>
      <c r="KTM1" s="114"/>
      <c r="KTN1" s="114"/>
      <c r="KTO1" s="114"/>
      <c r="KTP1" s="114"/>
      <c r="KTQ1" s="114"/>
      <c r="KTR1" s="114"/>
      <c r="KTS1" s="114"/>
      <c r="KTT1" s="114"/>
      <c r="KTU1" s="114"/>
      <c r="KTV1" s="114"/>
      <c r="KTW1" s="114"/>
      <c r="KTX1" s="114"/>
      <c r="KTY1" s="114"/>
      <c r="KTZ1" s="114"/>
      <c r="KUA1" s="114"/>
      <c r="KUB1" s="114"/>
      <c r="KUC1" s="114"/>
      <c r="KUD1" s="114"/>
      <c r="KUE1" s="114"/>
      <c r="KUF1" s="114"/>
      <c r="KUG1" s="114"/>
      <c r="KUH1" s="114"/>
      <c r="KUI1" s="114"/>
      <c r="KUJ1" s="114"/>
      <c r="KUK1" s="114"/>
      <c r="KUL1" s="114"/>
      <c r="KUM1" s="114"/>
      <c r="KUN1" s="114"/>
      <c r="KUO1" s="114"/>
      <c r="KUP1" s="114"/>
      <c r="KUQ1" s="114"/>
      <c r="KUR1" s="114"/>
      <c r="KUS1" s="114"/>
      <c r="KUT1" s="114"/>
      <c r="KUU1" s="114"/>
      <c r="KUV1" s="114"/>
      <c r="KUW1" s="114"/>
      <c r="KUX1" s="114"/>
      <c r="KUY1" s="114"/>
      <c r="KUZ1" s="114"/>
      <c r="KVA1" s="114"/>
      <c r="KVB1" s="114"/>
      <c r="KVC1" s="114"/>
      <c r="KVD1" s="114"/>
      <c r="KVE1" s="114"/>
      <c r="KVF1" s="114"/>
      <c r="KVG1" s="114"/>
      <c r="KVH1" s="114"/>
      <c r="KVI1" s="114"/>
      <c r="KVJ1" s="114"/>
      <c r="KVK1" s="114"/>
      <c r="KVL1" s="114"/>
      <c r="KVM1" s="114"/>
      <c r="KVN1" s="114"/>
      <c r="KVO1" s="114"/>
      <c r="KVP1" s="114"/>
      <c r="KVQ1" s="114"/>
      <c r="KVR1" s="114"/>
      <c r="KVS1" s="114"/>
      <c r="KVT1" s="114"/>
      <c r="KVU1" s="114"/>
      <c r="KVV1" s="114"/>
      <c r="KVW1" s="114"/>
      <c r="KVX1" s="114"/>
      <c r="KVY1" s="114"/>
      <c r="KVZ1" s="114"/>
      <c r="KWA1" s="114"/>
      <c r="KWB1" s="114"/>
      <c r="KWC1" s="114"/>
      <c r="KWD1" s="114"/>
      <c r="KWE1" s="114"/>
      <c r="KWF1" s="114"/>
      <c r="KWG1" s="114"/>
      <c r="KWH1" s="114"/>
      <c r="KWI1" s="114"/>
      <c r="KWJ1" s="114"/>
      <c r="KWK1" s="114"/>
      <c r="KWL1" s="114"/>
      <c r="KWM1" s="114"/>
      <c r="KWN1" s="114"/>
      <c r="KWO1" s="114"/>
      <c r="KWP1" s="114"/>
      <c r="KWQ1" s="114"/>
      <c r="KWR1" s="114"/>
      <c r="KWS1" s="114"/>
      <c r="KWT1" s="114"/>
      <c r="KWU1" s="114"/>
      <c r="KWV1" s="114"/>
      <c r="KWW1" s="114"/>
      <c r="KWX1" s="114"/>
      <c r="KWY1" s="114"/>
      <c r="KWZ1" s="114"/>
      <c r="KXA1" s="114"/>
      <c r="KXB1" s="114"/>
      <c r="KXC1" s="114"/>
      <c r="KXD1" s="114"/>
      <c r="KXE1" s="114"/>
      <c r="KXF1" s="114"/>
      <c r="KXG1" s="114"/>
      <c r="KXH1" s="114"/>
      <c r="KXI1" s="114"/>
      <c r="KXJ1" s="114"/>
      <c r="KXK1" s="114"/>
      <c r="KXL1" s="114"/>
      <c r="KXM1" s="114"/>
      <c r="KXN1" s="114"/>
      <c r="KXO1" s="114"/>
      <c r="KXP1" s="114"/>
      <c r="KXQ1" s="114"/>
      <c r="KXR1" s="114"/>
      <c r="KXS1" s="114"/>
      <c r="KXT1" s="114"/>
      <c r="KXU1" s="114"/>
      <c r="KXV1" s="114"/>
      <c r="KXW1" s="114"/>
      <c r="KXX1" s="114"/>
      <c r="KXY1" s="114"/>
      <c r="KXZ1" s="114"/>
      <c r="KYA1" s="114"/>
      <c r="KYB1" s="114"/>
      <c r="KYC1" s="114"/>
      <c r="KYD1" s="114"/>
      <c r="KYE1" s="114"/>
      <c r="KYF1" s="114"/>
      <c r="KYG1" s="114"/>
      <c r="KYH1" s="114"/>
      <c r="KYI1" s="114"/>
      <c r="KYJ1" s="114"/>
      <c r="KYK1" s="114"/>
      <c r="KYL1" s="114"/>
      <c r="KYM1" s="114"/>
      <c r="KYN1" s="114"/>
      <c r="KYO1" s="114"/>
      <c r="KYP1" s="114"/>
      <c r="KYQ1" s="114"/>
      <c r="KYR1" s="114"/>
      <c r="KYS1" s="114"/>
      <c r="KYT1" s="114"/>
      <c r="KYU1" s="114"/>
      <c r="KYV1" s="114"/>
      <c r="KYW1" s="114"/>
      <c r="KYX1" s="114"/>
      <c r="KYY1" s="114"/>
      <c r="KYZ1" s="114"/>
      <c r="KZA1" s="114"/>
      <c r="KZB1" s="114"/>
      <c r="KZC1" s="114"/>
      <c r="KZD1" s="114"/>
      <c r="KZE1" s="114"/>
      <c r="KZF1" s="114"/>
      <c r="KZG1" s="114"/>
      <c r="KZH1" s="114"/>
      <c r="KZI1" s="114"/>
      <c r="KZJ1" s="114"/>
      <c r="KZK1" s="114"/>
      <c r="KZL1" s="114"/>
      <c r="KZM1" s="114"/>
      <c r="KZN1" s="114"/>
      <c r="KZO1" s="114"/>
      <c r="KZP1" s="114"/>
      <c r="KZQ1" s="114"/>
      <c r="KZR1" s="114"/>
      <c r="KZS1" s="114"/>
      <c r="KZT1" s="114"/>
      <c r="KZU1" s="114"/>
      <c r="KZV1" s="114"/>
      <c r="KZW1" s="114"/>
      <c r="KZX1" s="114"/>
      <c r="KZY1" s="114"/>
      <c r="KZZ1" s="114"/>
      <c r="LAA1" s="114"/>
      <c r="LAB1" s="114"/>
      <c r="LAC1" s="114"/>
      <c r="LAD1" s="114"/>
      <c r="LAE1" s="114"/>
      <c r="LAF1" s="114"/>
      <c r="LAG1" s="114"/>
      <c r="LAH1" s="114"/>
      <c r="LAI1" s="114"/>
      <c r="LAJ1" s="114"/>
      <c r="LAK1" s="114"/>
      <c r="LAL1" s="114"/>
      <c r="LAM1" s="114"/>
      <c r="LAN1" s="114"/>
      <c r="LAO1" s="114"/>
      <c r="LAP1" s="114"/>
      <c r="LAQ1" s="114"/>
      <c r="LAR1" s="114"/>
      <c r="LAS1" s="114"/>
      <c r="LAT1" s="114"/>
      <c r="LAU1" s="114"/>
      <c r="LAV1" s="114"/>
      <c r="LAW1" s="114"/>
      <c r="LAX1" s="114"/>
      <c r="LAY1" s="114"/>
      <c r="LAZ1" s="114"/>
      <c r="LBA1" s="114"/>
      <c r="LBB1" s="114"/>
      <c r="LBC1" s="114"/>
      <c r="LBD1" s="114"/>
      <c r="LBE1" s="114"/>
      <c r="LBF1" s="114"/>
      <c r="LBG1" s="114"/>
      <c r="LBH1" s="114"/>
      <c r="LBI1" s="114"/>
      <c r="LBJ1" s="114"/>
      <c r="LBK1" s="114"/>
      <c r="LBL1" s="114"/>
      <c r="LBM1" s="114"/>
      <c r="LBN1" s="114"/>
      <c r="LBO1" s="114"/>
      <c r="LBP1" s="114"/>
      <c r="LBQ1" s="114"/>
      <c r="LBR1" s="114"/>
      <c r="LBS1" s="114"/>
      <c r="LBT1" s="114"/>
      <c r="LBU1" s="114"/>
      <c r="LBV1" s="114"/>
      <c r="LBW1" s="114"/>
      <c r="LBX1" s="114"/>
      <c r="LBY1" s="114"/>
      <c r="LBZ1" s="114"/>
      <c r="LCA1" s="114"/>
      <c r="LCB1" s="114"/>
      <c r="LCC1" s="114"/>
      <c r="LCD1" s="114"/>
      <c r="LCE1" s="114"/>
      <c r="LCF1" s="114"/>
      <c r="LCG1" s="114"/>
      <c r="LCH1" s="114"/>
      <c r="LCI1" s="114"/>
      <c r="LCJ1" s="114"/>
      <c r="LCK1" s="114"/>
      <c r="LCL1" s="114"/>
      <c r="LCM1" s="114"/>
      <c r="LCN1" s="114"/>
      <c r="LCO1" s="114"/>
      <c r="LCP1" s="114"/>
      <c r="LCQ1" s="114"/>
      <c r="LCR1" s="114"/>
      <c r="LCS1" s="114"/>
      <c r="LCT1" s="114"/>
      <c r="LCU1" s="114"/>
      <c r="LCV1" s="114"/>
      <c r="LCW1" s="114"/>
      <c r="LCX1" s="114"/>
      <c r="LCY1" s="114"/>
      <c r="LCZ1" s="114"/>
      <c r="LDA1" s="114"/>
      <c r="LDB1" s="114"/>
      <c r="LDC1" s="114"/>
      <c r="LDD1" s="114"/>
      <c r="LDE1" s="114"/>
      <c r="LDF1" s="114"/>
      <c r="LDG1" s="114"/>
      <c r="LDH1" s="114"/>
      <c r="LDI1" s="114"/>
      <c r="LDJ1" s="114"/>
      <c r="LDK1" s="114"/>
      <c r="LDL1" s="114"/>
      <c r="LDM1" s="114"/>
      <c r="LDN1" s="114"/>
      <c r="LDO1" s="114"/>
      <c r="LDP1" s="114"/>
      <c r="LDQ1" s="114"/>
      <c r="LDR1" s="114"/>
      <c r="LDS1" s="114"/>
      <c r="LDT1" s="114"/>
      <c r="LDU1" s="114"/>
      <c r="LDV1" s="114"/>
      <c r="LDW1" s="114"/>
      <c r="LDX1" s="114"/>
      <c r="LDY1" s="114"/>
      <c r="LDZ1" s="114"/>
      <c r="LEA1" s="114"/>
      <c r="LEB1" s="114"/>
      <c r="LEC1" s="114"/>
      <c r="LED1" s="114"/>
      <c r="LEE1" s="114"/>
      <c r="LEF1" s="114"/>
      <c r="LEG1" s="114"/>
      <c r="LEH1" s="114"/>
      <c r="LEI1" s="114"/>
      <c r="LEJ1" s="114"/>
      <c r="LEK1" s="114"/>
      <c r="LEL1" s="114"/>
      <c r="LEM1" s="114"/>
      <c r="LEN1" s="114"/>
      <c r="LEO1" s="114"/>
      <c r="LEP1" s="114"/>
      <c r="LEQ1" s="114"/>
      <c r="LER1" s="114"/>
      <c r="LES1" s="114"/>
      <c r="LET1" s="114"/>
      <c r="LEU1" s="114"/>
      <c r="LEV1" s="114"/>
      <c r="LEW1" s="114"/>
      <c r="LEX1" s="114"/>
      <c r="LEY1" s="114"/>
      <c r="LEZ1" s="114"/>
      <c r="LFA1" s="114"/>
      <c r="LFB1" s="114"/>
      <c r="LFC1" s="114"/>
      <c r="LFD1" s="114"/>
      <c r="LFE1" s="114"/>
      <c r="LFF1" s="114"/>
      <c r="LFG1" s="114"/>
      <c r="LFH1" s="114"/>
      <c r="LFI1" s="114"/>
      <c r="LFJ1" s="114"/>
      <c r="LFK1" s="114"/>
      <c r="LFL1" s="114"/>
      <c r="LFM1" s="114"/>
      <c r="LFN1" s="114"/>
      <c r="LFO1" s="114"/>
      <c r="LFP1" s="114"/>
      <c r="LFQ1" s="114"/>
      <c r="LFR1" s="114"/>
      <c r="LFS1" s="114"/>
      <c r="LFT1" s="114"/>
      <c r="LFU1" s="114"/>
      <c r="LFV1" s="114"/>
      <c r="LFW1" s="114"/>
      <c r="LFX1" s="114"/>
      <c r="LFY1" s="114"/>
      <c r="LFZ1" s="114"/>
      <c r="LGA1" s="114"/>
      <c r="LGB1" s="114"/>
      <c r="LGC1" s="114"/>
      <c r="LGD1" s="114"/>
      <c r="LGE1" s="114"/>
      <c r="LGF1" s="114"/>
      <c r="LGG1" s="114"/>
      <c r="LGH1" s="114"/>
      <c r="LGI1" s="114"/>
      <c r="LGJ1" s="114"/>
      <c r="LGK1" s="114"/>
      <c r="LGL1" s="114"/>
      <c r="LGM1" s="114"/>
      <c r="LGN1" s="114"/>
      <c r="LGO1" s="114"/>
      <c r="LGP1" s="114"/>
      <c r="LGQ1" s="114"/>
      <c r="LGR1" s="114"/>
      <c r="LGS1" s="114"/>
      <c r="LGT1" s="114"/>
      <c r="LGU1" s="114"/>
      <c r="LGV1" s="114"/>
      <c r="LGW1" s="114"/>
      <c r="LGX1" s="114"/>
      <c r="LGY1" s="114"/>
      <c r="LGZ1" s="114"/>
      <c r="LHA1" s="114"/>
      <c r="LHB1" s="114"/>
      <c r="LHC1" s="114"/>
      <c r="LHD1" s="114"/>
      <c r="LHE1" s="114"/>
      <c r="LHF1" s="114"/>
      <c r="LHG1" s="114"/>
      <c r="LHH1" s="114"/>
      <c r="LHI1" s="114"/>
      <c r="LHJ1" s="114"/>
      <c r="LHK1" s="114"/>
      <c r="LHL1" s="114"/>
      <c r="LHM1" s="114"/>
      <c r="LHN1" s="114"/>
      <c r="LHO1" s="114"/>
      <c r="LHP1" s="114"/>
      <c r="LHQ1" s="114"/>
      <c r="LHR1" s="114"/>
      <c r="LHS1" s="114"/>
      <c r="LHT1" s="114"/>
      <c r="LHU1" s="114"/>
      <c r="LHV1" s="114"/>
      <c r="LHW1" s="114"/>
      <c r="LHX1" s="114"/>
      <c r="LHY1" s="114"/>
      <c r="LHZ1" s="114"/>
      <c r="LIA1" s="114"/>
      <c r="LIB1" s="114"/>
      <c r="LIC1" s="114"/>
      <c r="LID1" s="114"/>
      <c r="LIE1" s="114"/>
      <c r="LIF1" s="114"/>
      <c r="LIG1" s="114"/>
      <c r="LIH1" s="114"/>
      <c r="LII1" s="114"/>
      <c r="LIJ1" s="114"/>
      <c r="LIK1" s="114"/>
      <c r="LIL1" s="114"/>
      <c r="LIM1" s="114"/>
      <c r="LIN1" s="114"/>
      <c r="LIO1" s="114"/>
      <c r="LIP1" s="114"/>
      <c r="LIQ1" s="114"/>
      <c r="LIR1" s="114"/>
      <c r="LIS1" s="114"/>
      <c r="LIT1" s="114"/>
      <c r="LIU1" s="114"/>
      <c r="LIV1" s="114"/>
      <c r="LIW1" s="114"/>
      <c r="LIX1" s="114"/>
      <c r="LIY1" s="114"/>
      <c r="LIZ1" s="114"/>
      <c r="LJA1" s="114"/>
      <c r="LJB1" s="114"/>
      <c r="LJC1" s="114"/>
      <c r="LJD1" s="114"/>
      <c r="LJE1" s="114"/>
      <c r="LJF1" s="114"/>
      <c r="LJG1" s="114"/>
      <c r="LJH1" s="114"/>
      <c r="LJI1" s="114"/>
      <c r="LJJ1" s="114"/>
      <c r="LJK1" s="114"/>
      <c r="LJL1" s="114"/>
      <c r="LJM1" s="114"/>
      <c r="LJN1" s="114"/>
      <c r="LJO1" s="114"/>
      <c r="LJP1" s="114"/>
      <c r="LJQ1" s="114"/>
      <c r="LJR1" s="114"/>
      <c r="LJS1" s="114"/>
      <c r="LJT1" s="114"/>
      <c r="LJU1" s="114"/>
      <c r="LJV1" s="114"/>
      <c r="LJW1" s="114"/>
      <c r="LJX1" s="114"/>
      <c r="LJY1" s="114"/>
      <c r="LJZ1" s="114"/>
      <c r="LKA1" s="114"/>
      <c r="LKB1" s="114"/>
      <c r="LKC1" s="114"/>
      <c r="LKD1" s="114"/>
      <c r="LKE1" s="114"/>
      <c r="LKF1" s="114"/>
      <c r="LKG1" s="114"/>
      <c r="LKH1" s="114"/>
      <c r="LKI1" s="114"/>
      <c r="LKJ1" s="114"/>
      <c r="LKK1" s="114"/>
      <c r="LKL1" s="114"/>
      <c r="LKM1" s="114"/>
      <c r="LKN1" s="114"/>
      <c r="LKO1" s="114"/>
      <c r="LKP1" s="114"/>
      <c r="LKQ1" s="114"/>
      <c r="LKR1" s="114"/>
      <c r="LKS1" s="114"/>
      <c r="LKT1" s="114"/>
      <c r="LKU1" s="114"/>
      <c r="LKV1" s="114"/>
      <c r="LKW1" s="114"/>
      <c r="LKX1" s="114"/>
      <c r="LKY1" s="114"/>
      <c r="LKZ1" s="114"/>
      <c r="LLA1" s="114"/>
      <c r="LLB1" s="114"/>
      <c r="LLC1" s="114"/>
      <c r="LLD1" s="114"/>
      <c r="LLE1" s="114"/>
      <c r="LLF1" s="114"/>
      <c r="LLG1" s="114"/>
      <c r="LLH1" s="114"/>
      <c r="LLI1" s="114"/>
      <c r="LLJ1" s="114"/>
      <c r="LLK1" s="114"/>
      <c r="LLL1" s="114"/>
      <c r="LLM1" s="114"/>
      <c r="LLN1" s="114"/>
      <c r="LLO1" s="114"/>
      <c r="LLP1" s="114"/>
      <c r="LLQ1" s="114"/>
      <c r="LLR1" s="114"/>
      <c r="LLS1" s="114"/>
      <c r="LLT1" s="114"/>
      <c r="LLU1" s="114"/>
      <c r="LLV1" s="114"/>
      <c r="LLW1" s="114"/>
      <c r="LLX1" s="114"/>
      <c r="LLY1" s="114"/>
      <c r="LLZ1" s="114"/>
      <c r="LMA1" s="114"/>
      <c r="LMB1" s="114"/>
      <c r="LMC1" s="114"/>
      <c r="LMD1" s="114"/>
      <c r="LME1" s="114"/>
      <c r="LMF1" s="114"/>
      <c r="LMG1" s="114"/>
      <c r="LMH1" s="114"/>
      <c r="LMI1" s="114"/>
      <c r="LMJ1" s="114"/>
      <c r="LMK1" s="114"/>
      <c r="LML1" s="114"/>
      <c r="LMM1" s="114"/>
      <c r="LMN1" s="114"/>
      <c r="LMO1" s="114"/>
      <c r="LMP1" s="114"/>
      <c r="LMQ1" s="114"/>
      <c r="LMR1" s="114"/>
      <c r="LMS1" s="114"/>
      <c r="LMT1" s="114"/>
      <c r="LMU1" s="114"/>
      <c r="LMV1" s="114"/>
      <c r="LMW1" s="114"/>
      <c r="LMX1" s="114"/>
      <c r="LMY1" s="114"/>
      <c r="LMZ1" s="114"/>
      <c r="LNA1" s="114"/>
      <c r="LNB1" s="114"/>
      <c r="LNC1" s="114"/>
      <c r="LND1" s="114"/>
      <c r="LNE1" s="114"/>
      <c r="LNF1" s="114"/>
      <c r="LNG1" s="114"/>
      <c r="LNH1" s="114"/>
      <c r="LNI1" s="114"/>
      <c r="LNJ1" s="114"/>
      <c r="LNK1" s="114"/>
      <c r="LNL1" s="114"/>
      <c r="LNM1" s="114"/>
      <c r="LNN1" s="114"/>
      <c r="LNO1" s="114"/>
      <c r="LNP1" s="114"/>
      <c r="LNQ1" s="114"/>
      <c r="LNR1" s="114"/>
      <c r="LNS1" s="114"/>
      <c r="LNT1" s="114"/>
      <c r="LNU1" s="114"/>
      <c r="LNV1" s="114"/>
      <c r="LNW1" s="114"/>
      <c r="LNX1" s="114"/>
      <c r="LNY1" s="114"/>
      <c r="LNZ1" s="114"/>
      <c r="LOA1" s="114"/>
      <c r="LOB1" s="114"/>
      <c r="LOC1" s="114"/>
      <c r="LOD1" s="114"/>
      <c r="LOE1" s="114"/>
      <c r="LOF1" s="114"/>
      <c r="LOG1" s="114"/>
      <c r="LOH1" s="114"/>
      <c r="LOI1" s="114"/>
      <c r="LOJ1" s="114"/>
      <c r="LOK1" s="114"/>
      <c r="LOL1" s="114"/>
      <c r="LOM1" s="114"/>
      <c r="LON1" s="114"/>
      <c r="LOO1" s="114"/>
      <c r="LOP1" s="114"/>
      <c r="LOQ1" s="114"/>
      <c r="LOR1" s="114"/>
      <c r="LOS1" s="114"/>
      <c r="LOT1" s="114"/>
      <c r="LOU1" s="114"/>
      <c r="LOV1" s="114"/>
      <c r="LOW1" s="114"/>
      <c r="LOX1" s="114"/>
      <c r="LOY1" s="114"/>
      <c r="LOZ1" s="114"/>
      <c r="LPA1" s="114"/>
      <c r="LPB1" s="114"/>
      <c r="LPC1" s="114"/>
      <c r="LPD1" s="114"/>
      <c r="LPE1" s="114"/>
      <c r="LPF1" s="114"/>
      <c r="LPG1" s="114"/>
      <c r="LPH1" s="114"/>
      <c r="LPI1" s="114"/>
      <c r="LPJ1" s="114"/>
      <c r="LPK1" s="114"/>
      <c r="LPL1" s="114"/>
      <c r="LPM1" s="114"/>
      <c r="LPN1" s="114"/>
      <c r="LPO1" s="114"/>
      <c r="LPP1" s="114"/>
      <c r="LPQ1" s="114"/>
      <c r="LPR1" s="114"/>
      <c r="LPS1" s="114"/>
      <c r="LPT1" s="114"/>
      <c r="LPU1" s="114"/>
      <c r="LPV1" s="114"/>
      <c r="LPW1" s="114"/>
      <c r="LPX1" s="114"/>
      <c r="LPY1" s="114"/>
      <c r="LPZ1" s="114"/>
      <c r="LQA1" s="114"/>
      <c r="LQB1" s="114"/>
      <c r="LQC1" s="114"/>
      <c r="LQD1" s="114"/>
      <c r="LQE1" s="114"/>
      <c r="LQF1" s="114"/>
      <c r="LQG1" s="114"/>
      <c r="LQH1" s="114"/>
      <c r="LQI1" s="114"/>
      <c r="LQJ1" s="114"/>
      <c r="LQK1" s="114"/>
      <c r="LQL1" s="114"/>
      <c r="LQM1" s="114"/>
      <c r="LQN1" s="114"/>
      <c r="LQO1" s="114"/>
      <c r="LQP1" s="114"/>
      <c r="LQQ1" s="114"/>
      <c r="LQR1" s="114"/>
      <c r="LQS1" s="114"/>
      <c r="LQT1" s="114"/>
      <c r="LQU1" s="114"/>
      <c r="LQV1" s="114"/>
      <c r="LQW1" s="114"/>
      <c r="LQX1" s="114"/>
      <c r="LQY1" s="114"/>
      <c r="LQZ1" s="114"/>
      <c r="LRA1" s="114"/>
      <c r="LRB1" s="114"/>
      <c r="LRC1" s="114"/>
      <c r="LRD1" s="114"/>
      <c r="LRE1" s="114"/>
      <c r="LRF1" s="114"/>
      <c r="LRG1" s="114"/>
      <c r="LRH1" s="114"/>
      <c r="LRI1" s="114"/>
      <c r="LRJ1" s="114"/>
      <c r="LRK1" s="114"/>
      <c r="LRL1" s="114"/>
      <c r="LRM1" s="114"/>
      <c r="LRN1" s="114"/>
      <c r="LRO1" s="114"/>
      <c r="LRP1" s="114"/>
      <c r="LRQ1" s="114"/>
      <c r="LRR1" s="114"/>
      <c r="LRS1" s="114"/>
      <c r="LRT1" s="114"/>
      <c r="LRU1" s="114"/>
      <c r="LRV1" s="114"/>
      <c r="LRW1" s="114"/>
      <c r="LRX1" s="114"/>
      <c r="LRY1" s="114"/>
      <c r="LRZ1" s="114"/>
      <c r="LSA1" s="114"/>
      <c r="LSB1" s="114"/>
      <c r="LSC1" s="114"/>
      <c r="LSD1" s="114"/>
      <c r="LSE1" s="114"/>
      <c r="LSF1" s="114"/>
      <c r="LSG1" s="114"/>
      <c r="LSH1" s="114"/>
      <c r="LSI1" s="114"/>
      <c r="LSJ1" s="114"/>
      <c r="LSK1" s="114"/>
      <c r="LSL1" s="114"/>
      <c r="LSM1" s="114"/>
      <c r="LSN1" s="114"/>
      <c r="LSO1" s="114"/>
      <c r="LSP1" s="114"/>
      <c r="LSQ1" s="114"/>
      <c r="LSR1" s="114"/>
      <c r="LSS1" s="114"/>
      <c r="LST1" s="114"/>
      <c r="LSU1" s="114"/>
      <c r="LSV1" s="114"/>
      <c r="LSW1" s="114"/>
      <c r="LSX1" s="114"/>
      <c r="LSY1" s="114"/>
      <c r="LSZ1" s="114"/>
      <c r="LTA1" s="114"/>
      <c r="LTB1" s="114"/>
      <c r="LTC1" s="114"/>
      <c r="LTD1" s="114"/>
      <c r="LTE1" s="114"/>
      <c r="LTF1" s="114"/>
      <c r="LTG1" s="114"/>
      <c r="LTH1" s="114"/>
      <c r="LTI1" s="114"/>
      <c r="LTJ1" s="114"/>
      <c r="LTK1" s="114"/>
      <c r="LTL1" s="114"/>
      <c r="LTM1" s="114"/>
      <c r="LTN1" s="114"/>
      <c r="LTO1" s="114"/>
      <c r="LTP1" s="114"/>
      <c r="LTQ1" s="114"/>
      <c r="LTR1" s="114"/>
      <c r="LTS1" s="114"/>
      <c r="LTT1" s="114"/>
      <c r="LTU1" s="114"/>
      <c r="LTV1" s="114"/>
      <c r="LTW1" s="114"/>
      <c r="LTX1" s="114"/>
      <c r="LTY1" s="114"/>
      <c r="LTZ1" s="114"/>
      <c r="LUA1" s="114"/>
      <c r="LUB1" s="114"/>
      <c r="LUC1" s="114"/>
      <c r="LUD1" s="114"/>
      <c r="LUE1" s="114"/>
      <c r="LUF1" s="114"/>
      <c r="LUG1" s="114"/>
      <c r="LUH1" s="114"/>
      <c r="LUI1" s="114"/>
      <c r="LUJ1" s="114"/>
      <c r="LUK1" s="114"/>
      <c r="LUL1" s="114"/>
      <c r="LUM1" s="114"/>
      <c r="LUN1" s="114"/>
      <c r="LUO1" s="114"/>
      <c r="LUP1" s="114"/>
      <c r="LUQ1" s="114"/>
      <c r="LUR1" s="114"/>
      <c r="LUS1" s="114"/>
      <c r="LUT1" s="114"/>
      <c r="LUU1" s="114"/>
      <c r="LUV1" s="114"/>
      <c r="LUW1" s="114"/>
      <c r="LUX1" s="114"/>
      <c r="LUY1" s="114"/>
      <c r="LUZ1" s="114"/>
      <c r="LVA1" s="114"/>
      <c r="LVB1" s="114"/>
      <c r="LVC1" s="114"/>
      <c r="LVD1" s="114"/>
      <c r="LVE1" s="114"/>
      <c r="LVF1" s="114"/>
      <c r="LVG1" s="114"/>
      <c r="LVH1" s="114"/>
      <c r="LVI1" s="114"/>
      <c r="LVJ1" s="114"/>
      <c r="LVK1" s="114"/>
      <c r="LVL1" s="114"/>
      <c r="LVM1" s="114"/>
      <c r="LVN1" s="114"/>
      <c r="LVO1" s="114"/>
      <c r="LVP1" s="114"/>
      <c r="LVQ1" s="114"/>
      <c r="LVR1" s="114"/>
      <c r="LVS1" s="114"/>
      <c r="LVT1" s="114"/>
      <c r="LVU1" s="114"/>
      <c r="LVV1" s="114"/>
      <c r="LVW1" s="114"/>
      <c r="LVX1" s="114"/>
      <c r="LVY1" s="114"/>
      <c r="LVZ1" s="114"/>
      <c r="LWA1" s="114"/>
      <c r="LWB1" s="114"/>
      <c r="LWC1" s="114"/>
      <c r="LWD1" s="114"/>
      <c r="LWE1" s="114"/>
      <c r="LWF1" s="114"/>
      <c r="LWG1" s="114"/>
      <c r="LWH1" s="114"/>
      <c r="LWI1" s="114"/>
      <c r="LWJ1" s="114"/>
      <c r="LWK1" s="114"/>
      <c r="LWL1" s="114"/>
      <c r="LWM1" s="114"/>
      <c r="LWN1" s="114"/>
      <c r="LWO1" s="114"/>
      <c r="LWP1" s="114"/>
      <c r="LWQ1" s="114"/>
      <c r="LWR1" s="114"/>
      <c r="LWS1" s="114"/>
      <c r="LWT1" s="114"/>
      <c r="LWU1" s="114"/>
      <c r="LWV1" s="114"/>
      <c r="LWW1" s="114"/>
      <c r="LWX1" s="114"/>
      <c r="LWY1" s="114"/>
      <c r="LWZ1" s="114"/>
      <c r="LXA1" s="114"/>
      <c r="LXB1" s="114"/>
      <c r="LXC1" s="114"/>
      <c r="LXD1" s="114"/>
      <c r="LXE1" s="114"/>
      <c r="LXF1" s="114"/>
      <c r="LXG1" s="114"/>
      <c r="LXH1" s="114"/>
      <c r="LXI1" s="114"/>
      <c r="LXJ1" s="114"/>
      <c r="LXK1" s="114"/>
      <c r="LXL1" s="114"/>
      <c r="LXM1" s="114"/>
      <c r="LXN1" s="114"/>
      <c r="LXO1" s="114"/>
      <c r="LXP1" s="114"/>
      <c r="LXQ1" s="114"/>
      <c r="LXR1" s="114"/>
      <c r="LXS1" s="114"/>
      <c r="LXT1" s="114"/>
      <c r="LXU1" s="114"/>
      <c r="LXV1" s="114"/>
      <c r="LXW1" s="114"/>
      <c r="LXX1" s="114"/>
      <c r="LXY1" s="114"/>
      <c r="LXZ1" s="114"/>
      <c r="LYA1" s="114"/>
      <c r="LYB1" s="114"/>
      <c r="LYC1" s="114"/>
      <c r="LYD1" s="114"/>
      <c r="LYE1" s="114"/>
      <c r="LYF1" s="114"/>
      <c r="LYG1" s="114"/>
      <c r="LYH1" s="114"/>
      <c r="LYI1" s="114"/>
      <c r="LYJ1" s="114"/>
      <c r="LYK1" s="114"/>
      <c r="LYL1" s="114"/>
      <c r="LYM1" s="114"/>
      <c r="LYN1" s="114"/>
      <c r="LYO1" s="114"/>
      <c r="LYP1" s="114"/>
      <c r="LYQ1" s="114"/>
      <c r="LYR1" s="114"/>
      <c r="LYS1" s="114"/>
      <c r="LYT1" s="114"/>
      <c r="LYU1" s="114"/>
      <c r="LYV1" s="114"/>
      <c r="LYW1" s="114"/>
      <c r="LYX1" s="114"/>
      <c r="LYY1" s="114"/>
      <c r="LYZ1" s="114"/>
      <c r="LZA1" s="114"/>
      <c r="LZB1" s="114"/>
      <c r="LZC1" s="114"/>
      <c r="LZD1" s="114"/>
      <c r="LZE1" s="114"/>
      <c r="LZF1" s="114"/>
      <c r="LZG1" s="114"/>
      <c r="LZH1" s="114"/>
      <c r="LZI1" s="114"/>
      <c r="LZJ1" s="114"/>
      <c r="LZK1" s="114"/>
      <c r="LZL1" s="114"/>
      <c r="LZM1" s="114"/>
      <c r="LZN1" s="114"/>
      <c r="LZO1" s="114"/>
      <c r="LZP1" s="114"/>
      <c r="LZQ1" s="114"/>
      <c r="LZR1" s="114"/>
      <c r="LZS1" s="114"/>
      <c r="LZT1" s="114"/>
      <c r="LZU1" s="114"/>
      <c r="LZV1" s="114"/>
      <c r="LZW1" s="114"/>
      <c r="LZX1" s="114"/>
      <c r="LZY1" s="114"/>
      <c r="LZZ1" s="114"/>
      <c r="MAA1" s="114"/>
      <c r="MAB1" s="114"/>
      <c r="MAC1" s="114"/>
      <c r="MAD1" s="114"/>
      <c r="MAE1" s="114"/>
      <c r="MAF1" s="114"/>
      <c r="MAG1" s="114"/>
      <c r="MAH1" s="114"/>
      <c r="MAI1" s="114"/>
      <c r="MAJ1" s="114"/>
      <c r="MAK1" s="114"/>
      <c r="MAL1" s="114"/>
      <c r="MAM1" s="114"/>
      <c r="MAN1" s="114"/>
      <c r="MAO1" s="114"/>
      <c r="MAP1" s="114"/>
      <c r="MAQ1" s="114"/>
      <c r="MAR1" s="114"/>
      <c r="MAS1" s="114"/>
      <c r="MAT1" s="114"/>
      <c r="MAU1" s="114"/>
      <c r="MAV1" s="114"/>
      <c r="MAW1" s="114"/>
      <c r="MAX1" s="114"/>
      <c r="MAY1" s="114"/>
      <c r="MAZ1" s="114"/>
      <c r="MBA1" s="114"/>
      <c r="MBB1" s="114"/>
      <c r="MBC1" s="114"/>
      <c r="MBD1" s="114"/>
      <c r="MBE1" s="114"/>
      <c r="MBF1" s="114"/>
      <c r="MBG1" s="114"/>
      <c r="MBH1" s="114"/>
      <c r="MBI1" s="114"/>
      <c r="MBJ1" s="114"/>
      <c r="MBK1" s="114"/>
      <c r="MBL1" s="114"/>
      <c r="MBM1" s="114"/>
      <c r="MBN1" s="114"/>
      <c r="MBO1" s="114"/>
      <c r="MBP1" s="114"/>
      <c r="MBQ1" s="114"/>
      <c r="MBR1" s="114"/>
      <c r="MBS1" s="114"/>
      <c r="MBT1" s="114"/>
      <c r="MBU1" s="114"/>
      <c r="MBV1" s="114"/>
      <c r="MBW1" s="114"/>
      <c r="MBX1" s="114"/>
      <c r="MBY1" s="114"/>
      <c r="MBZ1" s="114"/>
      <c r="MCA1" s="114"/>
      <c r="MCB1" s="114"/>
      <c r="MCC1" s="114"/>
      <c r="MCD1" s="114"/>
      <c r="MCE1" s="114"/>
      <c r="MCF1" s="114"/>
      <c r="MCG1" s="114"/>
      <c r="MCH1" s="114"/>
      <c r="MCI1" s="114"/>
      <c r="MCJ1" s="114"/>
      <c r="MCK1" s="114"/>
      <c r="MCL1" s="114"/>
      <c r="MCM1" s="114"/>
      <c r="MCN1" s="114"/>
      <c r="MCO1" s="114"/>
      <c r="MCP1" s="114"/>
      <c r="MCQ1" s="114"/>
      <c r="MCR1" s="114"/>
      <c r="MCS1" s="114"/>
      <c r="MCT1" s="114"/>
      <c r="MCU1" s="114"/>
      <c r="MCV1" s="114"/>
      <c r="MCW1" s="114"/>
      <c r="MCX1" s="114"/>
      <c r="MCY1" s="114"/>
      <c r="MCZ1" s="114"/>
      <c r="MDA1" s="114"/>
      <c r="MDB1" s="114"/>
      <c r="MDC1" s="114"/>
      <c r="MDD1" s="114"/>
      <c r="MDE1" s="114"/>
      <c r="MDF1" s="114"/>
      <c r="MDG1" s="114"/>
      <c r="MDH1" s="114"/>
      <c r="MDI1" s="114"/>
      <c r="MDJ1" s="114"/>
      <c r="MDK1" s="114"/>
      <c r="MDL1" s="114"/>
      <c r="MDM1" s="114"/>
      <c r="MDN1" s="114"/>
      <c r="MDO1" s="114"/>
      <c r="MDP1" s="114"/>
      <c r="MDQ1" s="114"/>
      <c r="MDR1" s="114"/>
      <c r="MDS1" s="114"/>
      <c r="MDT1" s="114"/>
      <c r="MDU1" s="114"/>
      <c r="MDV1" s="114"/>
      <c r="MDW1" s="114"/>
      <c r="MDX1" s="114"/>
      <c r="MDY1" s="114"/>
      <c r="MDZ1" s="114"/>
      <c r="MEA1" s="114"/>
      <c r="MEB1" s="114"/>
      <c r="MEC1" s="114"/>
      <c r="MED1" s="114"/>
      <c r="MEE1" s="114"/>
      <c r="MEF1" s="114"/>
      <c r="MEG1" s="114"/>
      <c r="MEH1" s="114"/>
      <c r="MEI1" s="114"/>
      <c r="MEJ1" s="114"/>
      <c r="MEK1" s="114"/>
      <c r="MEL1" s="114"/>
      <c r="MEM1" s="114"/>
      <c r="MEN1" s="114"/>
      <c r="MEO1" s="114"/>
      <c r="MEP1" s="114"/>
      <c r="MEQ1" s="114"/>
      <c r="MER1" s="114"/>
      <c r="MES1" s="114"/>
      <c r="MET1" s="114"/>
      <c r="MEU1" s="114"/>
      <c r="MEV1" s="114"/>
      <c r="MEW1" s="114"/>
      <c r="MEX1" s="114"/>
      <c r="MEY1" s="114"/>
      <c r="MEZ1" s="114"/>
      <c r="MFA1" s="114"/>
      <c r="MFB1" s="114"/>
      <c r="MFC1" s="114"/>
      <c r="MFD1" s="114"/>
      <c r="MFE1" s="114"/>
      <c r="MFF1" s="114"/>
      <c r="MFG1" s="114"/>
      <c r="MFH1" s="114"/>
      <c r="MFI1" s="114"/>
      <c r="MFJ1" s="114"/>
      <c r="MFK1" s="114"/>
      <c r="MFL1" s="114"/>
      <c r="MFM1" s="114"/>
      <c r="MFN1" s="114"/>
      <c r="MFO1" s="114"/>
      <c r="MFP1" s="114"/>
      <c r="MFQ1" s="114"/>
      <c r="MFR1" s="114"/>
      <c r="MFS1" s="114"/>
      <c r="MFT1" s="114"/>
      <c r="MFU1" s="114"/>
      <c r="MFV1" s="114"/>
      <c r="MFW1" s="114"/>
      <c r="MFX1" s="114"/>
      <c r="MFY1" s="114"/>
      <c r="MFZ1" s="114"/>
      <c r="MGA1" s="114"/>
      <c r="MGB1" s="114"/>
      <c r="MGC1" s="114"/>
      <c r="MGD1" s="114"/>
      <c r="MGE1" s="114"/>
      <c r="MGF1" s="114"/>
      <c r="MGG1" s="114"/>
      <c r="MGH1" s="114"/>
      <c r="MGI1" s="114"/>
      <c r="MGJ1" s="114"/>
      <c r="MGK1" s="114"/>
      <c r="MGL1" s="114"/>
      <c r="MGM1" s="114"/>
      <c r="MGN1" s="114"/>
      <c r="MGO1" s="114"/>
      <c r="MGP1" s="114"/>
      <c r="MGQ1" s="114"/>
      <c r="MGR1" s="114"/>
      <c r="MGS1" s="114"/>
      <c r="MGT1" s="114"/>
      <c r="MGU1" s="114"/>
      <c r="MGV1" s="114"/>
      <c r="MGW1" s="114"/>
      <c r="MGX1" s="114"/>
      <c r="MGY1" s="114"/>
      <c r="MGZ1" s="114"/>
      <c r="MHA1" s="114"/>
      <c r="MHB1" s="114"/>
      <c r="MHC1" s="114"/>
      <c r="MHD1" s="114"/>
      <c r="MHE1" s="114"/>
      <c r="MHF1" s="114"/>
      <c r="MHG1" s="114"/>
      <c r="MHH1" s="114"/>
      <c r="MHI1" s="114"/>
      <c r="MHJ1" s="114"/>
      <c r="MHK1" s="114"/>
      <c r="MHL1" s="114"/>
      <c r="MHM1" s="114"/>
      <c r="MHN1" s="114"/>
      <c r="MHO1" s="114"/>
      <c r="MHP1" s="114"/>
      <c r="MHQ1" s="114"/>
      <c r="MHR1" s="114"/>
      <c r="MHS1" s="114"/>
      <c r="MHT1" s="114"/>
      <c r="MHU1" s="114"/>
      <c r="MHV1" s="114"/>
      <c r="MHW1" s="114"/>
      <c r="MHX1" s="114"/>
      <c r="MHY1" s="114"/>
      <c r="MHZ1" s="114"/>
      <c r="MIA1" s="114"/>
      <c r="MIB1" s="114"/>
      <c r="MIC1" s="114"/>
      <c r="MID1" s="114"/>
      <c r="MIE1" s="114"/>
      <c r="MIF1" s="114"/>
      <c r="MIG1" s="114"/>
      <c r="MIH1" s="114"/>
      <c r="MII1" s="114"/>
      <c r="MIJ1" s="114"/>
      <c r="MIK1" s="114"/>
      <c r="MIL1" s="114"/>
      <c r="MIM1" s="114"/>
      <c r="MIN1" s="114"/>
      <c r="MIO1" s="114"/>
      <c r="MIP1" s="114"/>
      <c r="MIQ1" s="114"/>
      <c r="MIR1" s="114"/>
      <c r="MIS1" s="114"/>
      <c r="MIT1" s="114"/>
      <c r="MIU1" s="114"/>
      <c r="MIV1" s="114"/>
      <c r="MIW1" s="114"/>
      <c r="MIX1" s="114"/>
      <c r="MIY1" s="114"/>
      <c r="MIZ1" s="114"/>
      <c r="MJA1" s="114"/>
      <c r="MJB1" s="114"/>
      <c r="MJC1" s="114"/>
      <c r="MJD1" s="114"/>
      <c r="MJE1" s="114"/>
      <c r="MJF1" s="114"/>
      <c r="MJG1" s="114"/>
      <c r="MJH1" s="114"/>
      <c r="MJI1" s="114"/>
      <c r="MJJ1" s="114"/>
      <c r="MJK1" s="114"/>
      <c r="MJL1" s="114"/>
      <c r="MJM1" s="114"/>
      <c r="MJN1" s="114"/>
      <c r="MJO1" s="114"/>
      <c r="MJP1" s="114"/>
      <c r="MJQ1" s="114"/>
      <c r="MJR1" s="114"/>
      <c r="MJS1" s="114"/>
      <c r="MJT1" s="114"/>
      <c r="MJU1" s="114"/>
      <c r="MJV1" s="114"/>
      <c r="MJW1" s="114"/>
      <c r="MJX1" s="114"/>
      <c r="MJY1" s="114"/>
      <c r="MJZ1" s="114"/>
      <c r="MKA1" s="114"/>
      <c r="MKB1" s="114"/>
      <c r="MKC1" s="114"/>
      <c r="MKD1" s="114"/>
      <c r="MKE1" s="114"/>
      <c r="MKF1" s="114"/>
      <c r="MKG1" s="114"/>
      <c r="MKH1" s="114"/>
      <c r="MKI1" s="114"/>
      <c r="MKJ1" s="114"/>
      <c r="MKK1" s="114"/>
      <c r="MKL1" s="114"/>
      <c r="MKM1" s="114"/>
      <c r="MKN1" s="114"/>
      <c r="MKO1" s="114"/>
      <c r="MKP1" s="114"/>
      <c r="MKQ1" s="114"/>
      <c r="MKR1" s="114"/>
      <c r="MKS1" s="114"/>
      <c r="MKT1" s="114"/>
      <c r="MKU1" s="114"/>
      <c r="MKV1" s="114"/>
      <c r="MKW1" s="114"/>
      <c r="MKX1" s="114"/>
      <c r="MKY1" s="114"/>
      <c r="MKZ1" s="114"/>
      <c r="MLA1" s="114"/>
      <c r="MLB1" s="114"/>
      <c r="MLC1" s="114"/>
      <c r="MLD1" s="114"/>
      <c r="MLE1" s="114"/>
      <c r="MLF1" s="114"/>
      <c r="MLG1" s="114"/>
      <c r="MLH1" s="114"/>
      <c r="MLI1" s="114"/>
      <c r="MLJ1" s="114"/>
      <c r="MLK1" s="114"/>
      <c r="MLL1" s="114"/>
      <c r="MLM1" s="114"/>
      <c r="MLN1" s="114"/>
      <c r="MLO1" s="114"/>
      <c r="MLP1" s="114"/>
      <c r="MLQ1" s="114"/>
      <c r="MLR1" s="114"/>
      <c r="MLS1" s="114"/>
      <c r="MLT1" s="114"/>
      <c r="MLU1" s="114"/>
      <c r="MLV1" s="114"/>
      <c r="MLW1" s="114"/>
      <c r="MLX1" s="114"/>
      <c r="MLY1" s="114"/>
      <c r="MLZ1" s="114"/>
      <c r="MMA1" s="114"/>
      <c r="MMB1" s="114"/>
      <c r="MMC1" s="114"/>
      <c r="MMD1" s="114"/>
      <c r="MME1" s="114"/>
      <c r="MMF1" s="114"/>
      <c r="MMG1" s="114"/>
      <c r="MMH1" s="114"/>
      <c r="MMI1" s="114"/>
      <c r="MMJ1" s="114"/>
      <c r="MMK1" s="114"/>
      <c r="MML1" s="114"/>
      <c r="MMM1" s="114"/>
      <c r="MMN1" s="114"/>
      <c r="MMO1" s="114"/>
      <c r="MMP1" s="114"/>
      <c r="MMQ1" s="114"/>
      <c r="MMR1" s="114"/>
      <c r="MMS1" s="114"/>
      <c r="MMT1" s="114"/>
      <c r="MMU1" s="114"/>
      <c r="MMV1" s="114"/>
      <c r="MMW1" s="114"/>
      <c r="MMX1" s="114"/>
      <c r="MMY1" s="114"/>
      <c r="MMZ1" s="114"/>
      <c r="MNA1" s="114"/>
      <c r="MNB1" s="114"/>
      <c r="MNC1" s="114"/>
      <c r="MND1" s="114"/>
      <c r="MNE1" s="114"/>
      <c r="MNF1" s="114"/>
      <c r="MNG1" s="114"/>
      <c r="MNH1" s="114"/>
      <c r="MNI1" s="114"/>
      <c r="MNJ1" s="114"/>
      <c r="MNK1" s="114"/>
      <c r="MNL1" s="114"/>
      <c r="MNM1" s="114"/>
      <c r="MNN1" s="114"/>
      <c r="MNO1" s="114"/>
      <c r="MNP1" s="114"/>
      <c r="MNQ1" s="114"/>
      <c r="MNR1" s="114"/>
      <c r="MNS1" s="114"/>
      <c r="MNT1" s="114"/>
      <c r="MNU1" s="114"/>
      <c r="MNV1" s="114"/>
      <c r="MNW1" s="114"/>
      <c r="MNX1" s="114"/>
      <c r="MNY1" s="114"/>
      <c r="MNZ1" s="114"/>
      <c r="MOA1" s="114"/>
      <c r="MOB1" s="114"/>
      <c r="MOC1" s="114"/>
      <c r="MOD1" s="114"/>
      <c r="MOE1" s="114"/>
      <c r="MOF1" s="114"/>
      <c r="MOG1" s="114"/>
      <c r="MOH1" s="114"/>
      <c r="MOI1" s="114"/>
      <c r="MOJ1" s="114"/>
      <c r="MOK1" s="114"/>
      <c r="MOL1" s="114"/>
      <c r="MOM1" s="114"/>
      <c r="MON1" s="114"/>
      <c r="MOO1" s="114"/>
      <c r="MOP1" s="114"/>
      <c r="MOQ1" s="114"/>
      <c r="MOR1" s="114"/>
      <c r="MOS1" s="114"/>
      <c r="MOT1" s="114"/>
      <c r="MOU1" s="114"/>
      <c r="MOV1" s="114"/>
      <c r="MOW1" s="114"/>
      <c r="MOX1" s="114"/>
      <c r="MOY1" s="114"/>
      <c r="MOZ1" s="114"/>
      <c r="MPA1" s="114"/>
      <c r="MPB1" s="114"/>
      <c r="MPC1" s="114"/>
      <c r="MPD1" s="114"/>
      <c r="MPE1" s="114"/>
      <c r="MPF1" s="114"/>
      <c r="MPG1" s="114"/>
      <c r="MPH1" s="114"/>
      <c r="MPI1" s="114"/>
      <c r="MPJ1" s="114"/>
      <c r="MPK1" s="114"/>
      <c r="MPL1" s="114"/>
      <c r="MPM1" s="114"/>
      <c r="MPN1" s="114"/>
      <c r="MPO1" s="114"/>
      <c r="MPP1" s="114"/>
      <c r="MPQ1" s="114"/>
      <c r="MPR1" s="114"/>
      <c r="MPS1" s="114"/>
      <c r="MPT1" s="114"/>
      <c r="MPU1" s="114"/>
      <c r="MPV1" s="114"/>
      <c r="MPW1" s="114"/>
      <c r="MPX1" s="114"/>
      <c r="MPY1" s="114"/>
      <c r="MPZ1" s="114"/>
      <c r="MQA1" s="114"/>
      <c r="MQB1" s="114"/>
      <c r="MQC1" s="114"/>
      <c r="MQD1" s="114"/>
      <c r="MQE1" s="114"/>
      <c r="MQF1" s="114"/>
      <c r="MQG1" s="114"/>
      <c r="MQH1" s="114"/>
      <c r="MQI1" s="114"/>
      <c r="MQJ1" s="114"/>
      <c r="MQK1" s="114"/>
      <c r="MQL1" s="114"/>
      <c r="MQM1" s="114"/>
      <c r="MQN1" s="114"/>
      <c r="MQO1" s="114"/>
      <c r="MQP1" s="114"/>
      <c r="MQQ1" s="114"/>
      <c r="MQR1" s="114"/>
      <c r="MQS1" s="114"/>
      <c r="MQT1" s="114"/>
      <c r="MQU1" s="114"/>
      <c r="MQV1" s="114"/>
      <c r="MQW1" s="114"/>
      <c r="MQX1" s="114"/>
      <c r="MQY1" s="114"/>
      <c r="MQZ1" s="114"/>
      <c r="MRA1" s="114"/>
      <c r="MRB1" s="114"/>
      <c r="MRC1" s="114"/>
      <c r="MRD1" s="114"/>
      <c r="MRE1" s="114"/>
      <c r="MRF1" s="114"/>
      <c r="MRG1" s="114"/>
      <c r="MRH1" s="114"/>
      <c r="MRI1" s="114"/>
      <c r="MRJ1" s="114"/>
      <c r="MRK1" s="114"/>
      <c r="MRL1" s="114"/>
      <c r="MRM1" s="114"/>
      <c r="MRN1" s="114"/>
      <c r="MRO1" s="114"/>
      <c r="MRP1" s="114"/>
      <c r="MRQ1" s="114"/>
      <c r="MRR1" s="114"/>
      <c r="MRS1" s="114"/>
      <c r="MRT1" s="114"/>
      <c r="MRU1" s="114"/>
      <c r="MRV1" s="114"/>
      <c r="MRW1" s="114"/>
      <c r="MRX1" s="114"/>
      <c r="MRY1" s="114"/>
      <c r="MRZ1" s="114"/>
      <c r="MSA1" s="114"/>
      <c r="MSB1" s="114"/>
      <c r="MSC1" s="114"/>
      <c r="MSD1" s="114"/>
      <c r="MSE1" s="114"/>
      <c r="MSF1" s="114"/>
      <c r="MSG1" s="114"/>
      <c r="MSH1" s="114"/>
      <c r="MSI1" s="114"/>
      <c r="MSJ1" s="114"/>
      <c r="MSK1" s="114"/>
      <c r="MSL1" s="114"/>
      <c r="MSM1" s="114"/>
      <c r="MSN1" s="114"/>
      <c r="MSO1" s="114"/>
      <c r="MSP1" s="114"/>
      <c r="MSQ1" s="114"/>
      <c r="MSR1" s="114"/>
      <c r="MSS1" s="114"/>
      <c r="MST1" s="114"/>
      <c r="MSU1" s="114"/>
      <c r="MSV1" s="114"/>
      <c r="MSW1" s="114"/>
      <c r="MSX1" s="114"/>
      <c r="MSY1" s="114"/>
      <c r="MSZ1" s="114"/>
      <c r="MTA1" s="114"/>
      <c r="MTB1" s="114"/>
      <c r="MTC1" s="114"/>
      <c r="MTD1" s="114"/>
      <c r="MTE1" s="114"/>
      <c r="MTF1" s="114"/>
      <c r="MTG1" s="114"/>
      <c r="MTH1" s="114"/>
      <c r="MTI1" s="114"/>
      <c r="MTJ1" s="114"/>
      <c r="MTK1" s="114"/>
      <c r="MTL1" s="114"/>
      <c r="MTM1" s="114"/>
      <c r="MTN1" s="114"/>
      <c r="MTO1" s="114"/>
      <c r="MTP1" s="114"/>
      <c r="MTQ1" s="114"/>
      <c r="MTR1" s="114"/>
      <c r="MTS1" s="114"/>
      <c r="MTT1" s="114"/>
      <c r="MTU1" s="114"/>
      <c r="MTV1" s="114"/>
      <c r="MTW1" s="114"/>
      <c r="MTX1" s="114"/>
      <c r="MTY1" s="114"/>
      <c r="MTZ1" s="114"/>
      <c r="MUA1" s="114"/>
      <c r="MUB1" s="114"/>
      <c r="MUC1" s="114"/>
      <c r="MUD1" s="114"/>
      <c r="MUE1" s="114"/>
      <c r="MUF1" s="114"/>
      <c r="MUG1" s="114"/>
      <c r="MUH1" s="114"/>
      <c r="MUI1" s="114"/>
      <c r="MUJ1" s="114"/>
      <c r="MUK1" s="114"/>
      <c r="MUL1" s="114"/>
      <c r="MUM1" s="114"/>
      <c r="MUN1" s="114"/>
      <c r="MUO1" s="114"/>
      <c r="MUP1" s="114"/>
      <c r="MUQ1" s="114"/>
      <c r="MUR1" s="114"/>
      <c r="MUS1" s="114"/>
      <c r="MUT1" s="114"/>
      <c r="MUU1" s="114"/>
      <c r="MUV1" s="114"/>
      <c r="MUW1" s="114"/>
      <c r="MUX1" s="114"/>
      <c r="MUY1" s="114"/>
      <c r="MUZ1" s="114"/>
      <c r="MVA1" s="114"/>
      <c r="MVB1" s="114"/>
      <c r="MVC1" s="114"/>
      <c r="MVD1" s="114"/>
      <c r="MVE1" s="114"/>
      <c r="MVF1" s="114"/>
      <c r="MVG1" s="114"/>
      <c r="MVH1" s="114"/>
      <c r="MVI1" s="114"/>
      <c r="MVJ1" s="114"/>
      <c r="MVK1" s="114"/>
      <c r="MVL1" s="114"/>
      <c r="MVM1" s="114"/>
      <c r="MVN1" s="114"/>
      <c r="MVO1" s="114"/>
      <c r="MVP1" s="114"/>
      <c r="MVQ1" s="114"/>
      <c r="MVR1" s="114"/>
      <c r="MVS1" s="114"/>
      <c r="MVT1" s="114"/>
      <c r="MVU1" s="114"/>
      <c r="MVV1" s="114"/>
      <c r="MVW1" s="114"/>
      <c r="MVX1" s="114"/>
      <c r="MVY1" s="114"/>
      <c r="MVZ1" s="114"/>
      <c r="MWA1" s="114"/>
      <c r="MWB1" s="114"/>
      <c r="MWC1" s="114"/>
      <c r="MWD1" s="114"/>
      <c r="MWE1" s="114"/>
      <c r="MWF1" s="114"/>
      <c r="MWG1" s="114"/>
      <c r="MWH1" s="114"/>
      <c r="MWI1" s="114"/>
      <c r="MWJ1" s="114"/>
      <c r="MWK1" s="114"/>
      <c r="MWL1" s="114"/>
      <c r="MWM1" s="114"/>
      <c r="MWN1" s="114"/>
      <c r="MWO1" s="114"/>
      <c r="MWP1" s="114"/>
      <c r="MWQ1" s="114"/>
      <c r="MWR1" s="114"/>
      <c r="MWS1" s="114"/>
      <c r="MWT1" s="114"/>
      <c r="MWU1" s="114"/>
      <c r="MWV1" s="114"/>
      <c r="MWW1" s="114"/>
      <c r="MWX1" s="114"/>
      <c r="MWY1" s="114"/>
      <c r="MWZ1" s="114"/>
      <c r="MXA1" s="114"/>
      <c r="MXB1" s="114"/>
      <c r="MXC1" s="114"/>
      <c r="MXD1" s="114"/>
      <c r="MXE1" s="114"/>
      <c r="MXF1" s="114"/>
      <c r="MXG1" s="114"/>
      <c r="MXH1" s="114"/>
      <c r="MXI1" s="114"/>
      <c r="MXJ1" s="114"/>
      <c r="MXK1" s="114"/>
      <c r="MXL1" s="114"/>
      <c r="MXM1" s="114"/>
      <c r="MXN1" s="114"/>
      <c r="MXO1" s="114"/>
      <c r="MXP1" s="114"/>
      <c r="MXQ1" s="114"/>
      <c r="MXR1" s="114"/>
      <c r="MXS1" s="114"/>
      <c r="MXT1" s="114"/>
      <c r="MXU1" s="114"/>
      <c r="MXV1" s="114"/>
      <c r="MXW1" s="114"/>
      <c r="MXX1" s="114"/>
      <c r="MXY1" s="114"/>
      <c r="MXZ1" s="114"/>
      <c r="MYA1" s="114"/>
      <c r="MYB1" s="114"/>
      <c r="MYC1" s="114"/>
      <c r="MYD1" s="114"/>
      <c r="MYE1" s="114"/>
      <c r="MYF1" s="114"/>
      <c r="MYG1" s="114"/>
      <c r="MYH1" s="114"/>
      <c r="MYI1" s="114"/>
      <c r="MYJ1" s="114"/>
      <c r="MYK1" s="114"/>
      <c r="MYL1" s="114"/>
      <c r="MYM1" s="114"/>
      <c r="MYN1" s="114"/>
      <c r="MYO1" s="114"/>
      <c r="MYP1" s="114"/>
      <c r="MYQ1" s="114"/>
      <c r="MYR1" s="114"/>
      <c r="MYS1" s="114"/>
      <c r="MYT1" s="114"/>
      <c r="MYU1" s="114"/>
      <c r="MYV1" s="114"/>
      <c r="MYW1" s="114"/>
      <c r="MYX1" s="114"/>
      <c r="MYY1" s="114"/>
      <c r="MYZ1" s="114"/>
      <c r="MZA1" s="114"/>
      <c r="MZB1" s="114"/>
      <c r="MZC1" s="114"/>
      <c r="MZD1" s="114"/>
      <c r="MZE1" s="114"/>
      <c r="MZF1" s="114"/>
      <c r="MZG1" s="114"/>
      <c r="MZH1" s="114"/>
      <c r="MZI1" s="114"/>
      <c r="MZJ1" s="114"/>
      <c r="MZK1" s="114"/>
      <c r="MZL1" s="114"/>
      <c r="MZM1" s="114"/>
      <c r="MZN1" s="114"/>
      <c r="MZO1" s="114"/>
      <c r="MZP1" s="114"/>
      <c r="MZQ1" s="114"/>
      <c r="MZR1" s="114"/>
      <c r="MZS1" s="114"/>
      <c r="MZT1" s="114"/>
      <c r="MZU1" s="114"/>
      <c r="MZV1" s="114"/>
      <c r="MZW1" s="114"/>
      <c r="MZX1" s="114"/>
      <c r="MZY1" s="114"/>
      <c r="MZZ1" s="114"/>
      <c r="NAA1" s="114"/>
      <c r="NAB1" s="114"/>
      <c r="NAC1" s="114"/>
      <c r="NAD1" s="114"/>
      <c r="NAE1" s="114"/>
      <c r="NAF1" s="114"/>
      <c r="NAG1" s="114"/>
      <c r="NAH1" s="114"/>
      <c r="NAI1" s="114"/>
      <c r="NAJ1" s="114"/>
      <c r="NAK1" s="114"/>
      <c r="NAL1" s="114"/>
      <c r="NAM1" s="114"/>
      <c r="NAN1" s="114"/>
      <c r="NAO1" s="114"/>
      <c r="NAP1" s="114"/>
      <c r="NAQ1" s="114"/>
      <c r="NAR1" s="114"/>
      <c r="NAS1" s="114"/>
      <c r="NAT1" s="114"/>
      <c r="NAU1" s="114"/>
      <c r="NAV1" s="114"/>
      <c r="NAW1" s="114"/>
      <c r="NAX1" s="114"/>
      <c r="NAY1" s="114"/>
      <c r="NAZ1" s="114"/>
      <c r="NBA1" s="114"/>
      <c r="NBB1" s="114"/>
      <c r="NBC1" s="114"/>
      <c r="NBD1" s="114"/>
      <c r="NBE1" s="114"/>
      <c r="NBF1" s="114"/>
      <c r="NBG1" s="114"/>
      <c r="NBH1" s="114"/>
      <c r="NBI1" s="114"/>
      <c r="NBJ1" s="114"/>
      <c r="NBK1" s="114"/>
      <c r="NBL1" s="114"/>
      <c r="NBM1" s="114"/>
      <c r="NBN1" s="114"/>
      <c r="NBO1" s="114"/>
      <c r="NBP1" s="114"/>
      <c r="NBQ1" s="114"/>
      <c r="NBR1" s="114"/>
      <c r="NBS1" s="114"/>
      <c r="NBT1" s="114"/>
      <c r="NBU1" s="114"/>
      <c r="NBV1" s="114"/>
      <c r="NBW1" s="114"/>
      <c r="NBX1" s="114"/>
      <c r="NBY1" s="114"/>
      <c r="NBZ1" s="114"/>
      <c r="NCA1" s="114"/>
      <c r="NCB1" s="114"/>
      <c r="NCC1" s="114"/>
      <c r="NCD1" s="114"/>
      <c r="NCE1" s="114"/>
      <c r="NCF1" s="114"/>
      <c r="NCG1" s="114"/>
      <c r="NCH1" s="114"/>
      <c r="NCI1" s="114"/>
      <c r="NCJ1" s="114"/>
      <c r="NCK1" s="114"/>
      <c r="NCL1" s="114"/>
      <c r="NCM1" s="114"/>
      <c r="NCN1" s="114"/>
      <c r="NCO1" s="114"/>
      <c r="NCP1" s="114"/>
      <c r="NCQ1" s="114"/>
      <c r="NCR1" s="114"/>
      <c r="NCS1" s="114"/>
      <c r="NCT1" s="114"/>
      <c r="NCU1" s="114"/>
      <c r="NCV1" s="114"/>
      <c r="NCW1" s="114"/>
      <c r="NCX1" s="114"/>
      <c r="NCY1" s="114"/>
      <c r="NCZ1" s="114"/>
      <c r="NDA1" s="114"/>
      <c r="NDB1" s="114"/>
      <c r="NDC1" s="114"/>
      <c r="NDD1" s="114"/>
      <c r="NDE1" s="114"/>
      <c r="NDF1" s="114"/>
      <c r="NDG1" s="114"/>
      <c r="NDH1" s="114"/>
      <c r="NDI1" s="114"/>
      <c r="NDJ1" s="114"/>
      <c r="NDK1" s="114"/>
      <c r="NDL1" s="114"/>
      <c r="NDM1" s="114"/>
      <c r="NDN1" s="114"/>
      <c r="NDO1" s="114"/>
      <c r="NDP1" s="114"/>
      <c r="NDQ1" s="114"/>
      <c r="NDR1" s="114"/>
      <c r="NDS1" s="114"/>
      <c r="NDT1" s="114"/>
      <c r="NDU1" s="114"/>
      <c r="NDV1" s="114"/>
      <c r="NDW1" s="114"/>
      <c r="NDX1" s="114"/>
      <c r="NDY1" s="114"/>
      <c r="NDZ1" s="114"/>
      <c r="NEA1" s="114"/>
      <c r="NEB1" s="114"/>
      <c r="NEC1" s="114"/>
      <c r="NED1" s="114"/>
      <c r="NEE1" s="114"/>
      <c r="NEF1" s="114"/>
      <c r="NEG1" s="114"/>
      <c r="NEH1" s="114"/>
      <c r="NEI1" s="114"/>
      <c r="NEJ1" s="114"/>
      <c r="NEK1" s="114"/>
      <c r="NEL1" s="114"/>
      <c r="NEM1" s="114"/>
      <c r="NEN1" s="114"/>
      <c r="NEO1" s="114"/>
      <c r="NEP1" s="114"/>
      <c r="NEQ1" s="114"/>
      <c r="NER1" s="114"/>
      <c r="NES1" s="114"/>
      <c r="NET1" s="114"/>
      <c r="NEU1" s="114"/>
      <c r="NEV1" s="114"/>
      <c r="NEW1" s="114"/>
      <c r="NEX1" s="114"/>
      <c r="NEY1" s="114"/>
      <c r="NEZ1" s="114"/>
      <c r="NFA1" s="114"/>
      <c r="NFB1" s="114"/>
      <c r="NFC1" s="114"/>
      <c r="NFD1" s="114"/>
      <c r="NFE1" s="114"/>
      <c r="NFF1" s="114"/>
      <c r="NFG1" s="114"/>
      <c r="NFH1" s="114"/>
      <c r="NFI1" s="114"/>
      <c r="NFJ1" s="114"/>
      <c r="NFK1" s="114"/>
      <c r="NFL1" s="114"/>
      <c r="NFM1" s="114"/>
      <c r="NFN1" s="114"/>
      <c r="NFO1" s="114"/>
      <c r="NFP1" s="114"/>
      <c r="NFQ1" s="114"/>
      <c r="NFR1" s="114"/>
      <c r="NFS1" s="114"/>
      <c r="NFT1" s="114"/>
      <c r="NFU1" s="114"/>
      <c r="NFV1" s="114"/>
      <c r="NFW1" s="114"/>
      <c r="NFX1" s="114"/>
      <c r="NFY1" s="114"/>
      <c r="NFZ1" s="114"/>
      <c r="NGA1" s="114"/>
      <c r="NGB1" s="114"/>
      <c r="NGC1" s="114"/>
      <c r="NGD1" s="114"/>
      <c r="NGE1" s="114"/>
      <c r="NGF1" s="114"/>
      <c r="NGG1" s="114"/>
      <c r="NGH1" s="114"/>
      <c r="NGI1" s="114"/>
      <c r="NGJ1" s="114"/>
      <c r="NGK1" s="114"/>
      <c r="NGL1" s="114"/>
      <c r="NGM1" s="114"/>
      <c r="NGN1" s="114"/>
      <c r="NGO1" s="114"/>
      <c r="NGP1" s="114"/>
      <c r="NGQ1" s="114"/>
      <c r="NGR1" s="114"/>
      <c r="NGS1" s="114"/>
      <c r="NGT1" s="114"/>
      <c r="NGU1" s="114"/>
      <c r="NGV1" s="114"/>
      <c r="NGW1" s="114"/>
      <c r="NGX1" s="114"/>
      <c r="NGY1" s="114"/>
      <c r="NGZ1" s="114"/>
      <c r="NHA1" s="114"/>
      <c r="NHB1" s="114"/>
      <c r="NHC1" s="114"/>
      <c r="NHD1" s="114"/>
      <c r="NHE1" s="114"/>
      <c r="NHF1" s="114"/>
      <c r="NHG1" s="114"/>
      <c r="NHH1" s="114"/>
      <c r="NHI1" s="114"/>
      <c r="NHJ1" s="114"/>
      <c r="NHK1" s="114"/>
      <c r="NHL1" s="114"/>
      <c r="NHM1" s="114"/>
      <c r="NHN1" s="114"/>
      <c r="NHO1" s="114"/>
      <c r="NHP1" s="114"/>
      <c r="NHQ1" s="114"/>
      <c r="NHR1" s="114"/>
      <c r="NHS1" s="114"/>
      <c r="NHT1" s="114"/>
      <c r="NHU1" s="114"/>
      <c r="NHV1" s="114"/>
      <c r="NHW1" s="114"/>
      <c r="NHX1" s="114"/>
      <c r="NHY1" s="114"/>
      <c r="NHZ1" s="114"/>
      <c r="NIA1" s="114"/>
      <c r="NIB1" s="114"/>
      <c r="NIC1" s="114"/>
      <c r="NID1" s="114"/>
      <c r="NIE1" s="114"/>
      <c r="NIF1" s="114"/>
      <c r="NIG1" s="114"/>
      <c r="NIH1" s="114"/>
      <c r="NII1" s="114"/>
      <c r="NIJ1" s="114"/>
      <c r="NIK1" s="114"/>
      <c r="NIL1" s="114"/>
      <c r="NIM1" s="114"/>
      <c r="NIN1" s="114"/>
      <c r="NIO1" s="114"/>
      <c r="NIP1" s="114"/>
      <c r="NIQ1" s="114"/>
      <c r="NIR1" s="114"/>
      <c r="NIS1" s="114"/>
      <c r="NIT1" s="114"/>
      <c r="NIU1" s="114"/>
      <c r="NIV1" s="114"/>
      <c r="NIW1" s="114"/>
      <c r="NIX1" s="114"/>
      <c r="NIY1" s="114"/>
      <c r="NIZ1" s="114"/>
      <c r="NJA1" s="114"/>
      <c r="NJB1" s="114"/>
      <c r="NJC1" s="114"/>
      <c r="NJD1" s="114"/>
      <c r="NJE1" s="114"/>
      <c r="NJF1" s="114"/>
      <c r="NJG1" s="114"/>
      <c r="NJH1" s="114"/>
      <c r="NJI1" s="114"/>
      <c r="NJJ1" s="114"/>
      <c r="NJK1" s="114"/>
      <c r="NJL1" s="114"/>
      <c r="NJM1" s="114"/>
      <c r="NJN1" s="114"/>
      <c r="NJO1" s="114"/>
      <c r="NJP1" s="114"/>
      <c r="NJQ1" s="114"/>
      <c r="NJR1" s="114"/>
      <c r="NJS1" s="114"/>
      <c r="NJT1" s="114"/>
      <c r="NJU1" s="114"/>
      <c r="NJV1" s="114"/>
      <c r="NJW1" s="114"/>
      <c r="NJX1" s="114"/>
      <c r="NJY1" s="114"/>
      <c r="NJZ1" s="114"/>
      <c r="NKA1" s="114"/>
      <c r="NKB1" s="114"/>
      <c r="NKC1" s="114"/>
      <c r="NKD1" s="114"/>
      <c r="NKE1" s="114"/>
      <c r="NKF1" s="114"/>
      <c r="NKG1" s="114"/>
      <c r="NKH1" s="114"/>
      <c r="NKI1" s="114"/>
      <c r="NKJ1" s="114"/>
      <c r="NKK1" s="114"/>
      <c r="NKL1" s="114"/>
      <c r="NKM1" s="114"/>
      <c r="NKN1" s="114"/>
      <c r="NKO1" s="114"/>
      <c r="NKP1" s="114"/>
      <c r="NKQ1" s="114"/>
      <c r="NKR1" s="114"/>
      <c r="NKS1" s="114"/>
      <c r="NKT1" s="114"/>
      <c r="NKU1" s="114"/>
      <c r="NKV1" s="114"/>
      <c r="NKW1" s="114"/>
      <c r="NKX1" s="114"/>
      <c r="NKY1" s="114"/>
      <c r="NKZ1" s="114"/>
      <c r="NLA1" s="114"/>
      <c r="NLB1" s="114"/>
      <c r="NLC1" s="114"/>
      <c r="NLD1" s="114"/>
      <c r="NLE1" s="114"/>
      <c r="NLF1" s="114"/>
      <c r="NLG1" s="114"/>
      <c r="NLH1" s="114"/>
      <c r="NLI1" s="114"/>
      <c r="NLJ1" s="114"/>
      <c r="NLK1" s="114"/>
      <c r="NLL1" s="114"/>
      <c r="NLM1" s="114"/>
      <c r="NLN1" s="114"/>
      <c r="NLO1" s="114"/>
      <c r="NLP1" s="114"/>
      <c r="NLQ1" s="114"/>
      <c r="NLR1" s="114"/>
      <c r="NLS1" s="114"/>
      <c r="NLT1" s="114"/>
      <c r="NLU1" s="114"/>
      <c r="NLV1" s="114"/>
      <c r="NLW1" s="114"/>
      <c r="NLX1" s="114"/>
      <c r="NLY1" s="114"/>
      <c r="NLZ1" s="114"/>
      <c r="NMA1" s="114"/>
      <c r="NMB1" s="114"/>
      <c r="NMC1" s="114"/>
      <c r="NMD1" s="114"/>
      <c r="NME1" s="114"/>
      <c r="NMF1" s="114"/>
      <c r="NMG1" s="114"/>
      <c r="NMH1" s="114"/>
      <c r="NMI1" s="114"/>
      <c r="NMJ1" s="114"/>
      <c r="NMK1" s="114"/>
      <c r="NML1" s="114"/>
      <c r="NMM1" s="114"/>
      <c r="NMN1" s="114"/>
      <c r="NMO1" s="114"/>
      <c r="NMP1" s="114"/>
      <c r="NMQ1" s="114"/>
      <c r="NMR1" s="114"/>
      <c r="NMS1" s="114"/>
      <c r="NMT1" s="114"/>
      <c r="NMU1" s="114"/>
      <c r="NMV1" s="114"/>
      <c r="NMW1" s="114"/>
      <c r="NMX1" s="114"/>
      <c r="NMY1" s="114"/>
      <c r="NMZ1" s="114"/>
      <c r="NNA1" s="114"/>
      <c r="NNB1" s="114"/>
      <c r="NNC1" s="114"/>
      <c r="NND1" s="114"/>
      <c r="NNE1" s="114"/>
      <c r="NNF1" s="114"/>
      <c r="NNG1" s="114"/>
      <c r="NNH1" s="114"/>
      <c r="NNI1" s="114"/>
      <c r="NNJ1" s="114"/>
      <c r="NNK1" s="114"/>
      <c r="NNL1" s="114"/>
      <c r="NNM1" s="114"/>
      <c r="NNN1" s="114"/>
      <c r="NNO1" s="114"/>
      <c r="NNP1" s="114"/>
      <c r="NNQ1" s="114"/>
      <c r="NNR1" s="114"/>
      <c r="NNS1" s="114"/>
      <c r="NNT1" s="114"/>
      <c r="NNU1" s="114"/>
      <c r="NNV1" s="114"/>
      <c r="NNW1" s="114"/>
      <c r="NNX1" s="114"/>
      <c r="NNY1" s="114"/>
      <c r="NNZ1" s="114"/>
      <c r="NOA1" s="114"/>
      <c r="NOB1" s="114"/>
      <c r="NOC1" s="114"/>
      <c r="NOD1" s="114"/>
      <c r="NOE1" s="114"/>
      <c r="NOF1" s="114"/>
      <c r="NOG1" s="114"/>
      <c r="NOH1" s="114"/>
      <c r="NOI1" s="114"/>
      <c r="NOJ1" s="114"/>
      <c r="NOK1" s="114"/>
      <c r="NOL1" s="114"/>
      <c r="NOM1" s="114"/>
      <c r="NON1" s="114"/>
      <c r="NOO1" s="114"/>
      <c r="NOP1" s="114"/>
      <c r="NOQ1" s="114"/>
      <c r="NOR1" s="114"/>
      <c r="NOS1" s="114"/>
      <c r="NOT1" s="114"/>
      <c r="NOU1" s="114"/>
      <c r="NOV1" s="114"/>
      <c r="NOW1" s="114"/>
      <c r="NOX1" s="114"/>
      <c r="NOY1" s="114"/>
      <c r="NOZ1" s="114"/>
      <c r="NPA1" s="114"/>
      <c r="NPB1" s="114"/>
      <c r="NPC1" s="114"/>
      <c r="NPD1" s="114"/>
      <c r="NPE1" s="114"/>
      <c r="NPF1" s="114"/>
      <c r="NPG1" s="114"/>
      <c r="NPH1" s="114"/>
      <c r="NPI1" s="114"/>
      <c r="NPJ1" s="114"/>
      <c r="NPK1" s="114"/>
      <c r="NPL1" s="114"/>
      <c r="NPM1" s="114"/>
      <c r="NPN1" s="114"/>
      <c r="NPO1" s="114"/>
      <c r="NPP1" s="114"/>
      <c r="NPQ1" s="114"/>
      <c r="NPR1" s="114"/>
      <c r="NPS1" s="114"/>
      <c r="NPT1" s="114"/>
      <c r="NPU1" s="114"/>
      <c r="NPV1" s="114"/>
      <c r="NPW1" s="114"/>
      <c r="NPX1" s="114"/>
      <c r="NPY1" s="114"/>
      <c r="NPZ1" s="114"/>
      <c r="NQA1" s="114"/>
      <c r="NQB1" s="114"/>
      <c r="NQC1" s="114"/>
      <c r="NQD1" s="114"/>
      <c r="NQE1" s="114"/>
      <c r="NQF1" s="114"/>
      <c r="NQG1" s="114"/>
      <c r="NQH1" s="114"/>
      <c r="NQI1" s="114"/>
      <c r="NQJ1" s="114"/>
      <c r="NQK1" s="114"/>
      <c r="NQL1" s="114"/>
      <c r="NQM1" s="114"/>
      <c r="NQN1" s="114"/>
      <c r="NQO1" s="114"/>
      <c r="NQP1" s="114"/>
      <c r="NQQ1" s="114"/>
      <c r="NQR1" s="114"/>
      <c r="NQS1" s="114"/>
      <c r="NQT1" s="114"/>
      <c r="NQU1" s="114"/>
      <c r="NQV1" s="114"/>
      <c r="NQW1" s="114"/>
      <c r="NQX1" s="114"/>
      <c r="NQY1" s="114"/>
      <c r="NQZ1" s="114"/>
      <c r="NRA1" s="114"/>
      <c r="NRB1" s="114"/>
      <c r="NRC1" s="114"/>
      <c r="NRD1" s="114"/>
      <c r="NRE1" s="114"/>
      <c r="NRF1" s="114"/>
      <c r="NRG1" s="114"/>
      <c r="NRH1" s="114"/>
      <c r="NRI1" s="114"/>
      <c r="NRJ1" s="114"/>
      <c r="NRK1" s="114"/>
      <c r="NRL1" s="114"/>
      <c r="NRM1" s="114"/>
      <c r="NRN1" s="114"/>
      <c r="NRO1" s="114"/>
      <c r="NRP1" s="114"/>
      <c r="NRQ1" s="114"/>
      <c r="NRR1" s="114"/>
      <c r="NRS1" s="114"/>
      <c r="NRT1" s="114"/>
      <c r="NRU1" s="114"/>
      <c r="NRV1" s="114"/>
      <c r="NRW1" s="114"/>
      <c r="NRX1" s="114"/>
      <c r="NRY1" s="114"/>
      <c r="NRZ1" s="114"/>
      <c r="NSA1" s="114"/>
      <c r="NSB1" s="114"/>
      <c r="NSC1" s="114"/>
      <c r="NSD1" s="114"/>
      <c r="NSE1" s="114"/>
      <c r="NSF1" s="114"/>
      <c r="NSG1" s="114"/>
      <c r="NSH1" s="114"/>
      <c r="NSI1" s="114"/>
      <c r="NSJ1" s="114"/>
      <c r="NSK1" s="114"/>
      <c r="NSL1" s="114"/>
      <c r="NSM1" s="114"/>
      <c r="NSN1" s="114"/>
      <c r="NSO1" s="114"/>
      <c r="NSP1" s="114"/>
      <c r="NSQ1" s="114"/>
      <c r="NSR1" s="114"/>
      <c r="NSS1" s="114"/>
      <c r="NST1" s="114"/>
      <c r="NSU1" s="114"/>
      <c r="NSV1" s="114"/>
      <c r="NSW1" s="114"/>
      <c r="NSX1" s="114"/>
      <c r="NSY1" s="114"/>
      <c r="NSZ1" s="114"/>
      <c r="NTA1" s="114"/>
      <c r="NTB1" s="114"/>
      <c r="NTC1" s="114"/>
      <c r="NTD1" s="114"/>
      <c r="NTE1" s="114"/>
      <c r="NTF1" s="114"/>
      <c r="NTG1" s="114"/>
      <c r="NTH1" s="114"/>
      <c r="NTI1" s="114"/>
      <c r="NTJ1" s="114"/>
      <c r="NTK1" s="114"/>
      <c r="NTL1" s="114"/>
      <c r="NTM1" s="114"/>
      <c r="NTN1" s="114"/>
      <c r="NTO1" s="114"/>
      <c r="NTP1" s="114"/>
      <c r="NTQ1" s="114"/>
      <c r="NTR1" s="114"/>
      <c r="NTS1" s="114"/>
      <c r="NTT1" s="114"/>
      <c r="NTU1" s="114"/>
      <c r="NTV1" s="114"/>
      <c r="NTW1" s="114"/>
      <c r="NTX1" s="114"/>
      <c r="NTY1" s="114"/>
      <c r="NTZ1" s="114"/>
      <c r="NUA1" s="114"/>
      <c r="NUB1" s="114"/>
      <c r="NUC1" s="114"/>
      <c r="NUD1" s="114"/>
      <c r="NUE1" s="114"/>
      <c r="NUF1" s="114"/>
      <c r="NUG1" s="114"/>
      <c r="NUH1" s="114"/>
      <c r="NUI1" s="114"/>
      <c r="NUJ1" s="114"/>
      <c r="NUK1" s="114"/>
      <c r="NUL1" s="114"/>
      <c r="NUM1" s="114"/>
      <c r="NUN1" s="114"/>
      <c r="NUO1" s="114"/>
      <c r="NUP1" s="114"/>
      <c r="NUQ1" s="114"/>
      <c r="NUR1" s="114"/>
      <c r="NUS1" s="114"/>
      <c r="NUT1" s="114"/>
      <c r="NUU1" s="114"/>
      <c r="NUV1" s="114"/>
      <c r="NUW1" s="114"/>
      <c r="NUX1" s="114"/>
      <c r="NUY1" s="114"/>
      <c r="NUZ1" s="114"/>
      <c r="NVA1" s="114"/>
      <c r="NVB1" s="114"/>
      <c r="NVC1" s="114"/>
      <c r="NVD1" s="114"/>
      <c r="NVE1" s="114"/>
      <c r="NVF1" s="114"/>
      <c r="NVG1" s="114"/>
      <c r="NVH1" s="114"/>
      <c r="NVI1" s="114"/>
      <c r="NVJ1" s="114"/>
      <c r="NVK1" s="114"/>
      <c r="NVL1" s="114"/>
      <c r="NVM1" s="114"/>
      <c r="NVN1" s="114"/>
      <c r="NVO1" s="114"/>
      <c r="NVP1" s="114"/>
      <c r="NVQ1" s="114"/>
      <c r="NVR1" s="114"/>
      <c r="NVS1" s="114"/>
      <c r="NVT1" s="114"/>
      <c r="NVU1" s="114"/>
      <c r="NVV1" s="114"/>
      <c r="NVW1" s="114"/>
      <c r="NVX1" s="114"/>
      <c r="NVY1" s="114"/>
      <c r="NVZ1" s="114"/>
      <c r="NWA1" s="114"/>
      <c r="NWB1" s="114"/>
      <c r="NWC1" s="114"/>
      <c r="NWD1" s="114"/>
      <c r="NWE1" s="114"/>
      <c r="NWF1" s="114"/>
      <c r="NWG1" s="114"/>
      <c r="NWH1" s="114"/>
      <c r="NWI1" s="114"/>
      <c r="NWJ1" s="114"/>
      <c r="NWK1" s="114"/>
      <c r="NWL1" s="114"/>
      <c r="NWM1" s="114"/>
      <c r="NWN1" s="114"/>
      <c r="NWO1" s="114"/>
      <c r="NWP1" s="114"/>
      <c r="NWQ1" s="114"/>
      <c r="NWR1" s="114"/>
      <c r="NWS1" s="114"/>
      <c r="NWT1" s="114"/>
      <c r="NWU1" s="114"/>
      <c r="NWV1" s="114"/>
      <c r="NWW1" s="114"/>
      <c r="NWX1" s="114"/>
      <c r="NWY1" s="114"/>
      <c r="NWZ1" s="114"/>
      <c r="NXA1" s="114"/>
      <c r="NXB1" s="114"/>
      <c r="NXC1" s="114"/>
      <c r="NXD1" s="114"/>
      <c r="NXE1" s="114"/>
      <c r="NXF1" s="114"/>
      <c r="NXG1" s="114"/>
      <c r="NXH1" s="114"/>
      <c r="NXI1" s="114"/>
      <c r="NXJ1" s="114"/>
      <c r="NXK1" s="114"/>
      <c r="NXL1" s="114"/>
      <c r="NXM1" s="114"/>
      <c r="NXN1" s="114"/>
      <c r="NXO1" s="114"/>
      <c r="NXP1" s="114"/>
      <c r="NXQ1" s="114"/>
      <c r="NXR1" s="114"/>
      <c r="NXS1" s="114"/>
      <c r="NXT1" s="114"/>
      <c r="NXU1" s="114"/>
      <c r="NXV1" s="114"/>
      <c r="NXW1" s="114"/>
      <c r="NXX1" s="114"/>
      <c r="NXY1" s="114"/>
      <c r="NXZ1" s="114"/>
      <c r="NYA1" s="114"/>
      <c r="NYB1" s="114"/>
      <c r="NYC1" s="114"/>
      <c r="NYD1" s="114"/>
      <c r="NYE1" s="114"/>
      <c r="NYF1" s="114"/>
      <c r="NYG1" s="114"/>
      <c r="NYH1" s="114"/>
      <c r="NYI1" s="114"/>
      <c r="NYJ1" s="114"/>
      <c r="NYK1" s="114"/>
      <c r="NYL1" s="114"/>
      <c r="NYM1" s="114"/>
      <c r="NYN1" s="114"/>
      <c r="NYO1" s="114"/>
      <c r="NYP1" s="114"/>
      <c r="NYQ1" s="114"/>
      <c r="NYR1" s="114"/>
      <c r="NYS1" s="114"/>
      <c r="NYT1" s="114"/>
      <c r="NYU1" s="114"/>
      <c r="NYV1" s="114"/>
      <c r="NYW1" s="114"/>
      <c r="NYX1" s="114"/>
      <c r="NYY1" s="114"/>
      <c r="NYZ1" s="114"/>
      <c r="NZA1" s="114"/>
      <c r="NZB1" s="114"/>
      <c r="NZC1" s="114"/>
      <c r="NZD1" s="114"/>
      <c r="NZE1" s="114"/>
      <c r="NZF1" s="114"/>
      <c r="NZG1" s="114"/>
      <c r="NZH1" s="114"/>
      <c r="NZI1" s="114"/>
      <c r="NZJ1" s="114"/>
      <c r="NZK1" s="114"/>
      <c r="NZL1" s="114"/>
      <c r="NZM1" s="114"/>
      <c r="NZN1" s="114"/>
      <c r="NZO1" s="114"/>
      <c r="NZP1" s="114"/>
      <c r="NZQ1" s="114"/>
      <c r="NZR1" s="114"/>
      <c r="NZS1" s="114"/>
      <c r="NZT1" s="114"/>
      <c r="NZU1" s="114"/>
      <c r="NZV1" s="114"/>
      <c r="NZW1" s="114"/>
      <c r="NZX1" s="114"/>
      <c r="NZY1" s="114"/>
      <c r="NZZ1" s="114"/>
      <c r="OAA1" s="114"/>
      <c r="OAB1" s="114"/>
      <c r="OAC1" s="114"/>
      <c r="OAD1" s="114"/>
      <c r="OAE1" s="114"/>
      <c r="OAF1" s="114"/>
      <c r="OAG1" s="114"/>
      <c r="OAH1" s="114"/>
      <c r="OAI1" s="114"/>
      <c r="OAJ1" s="114"/>
      <c r="OAK1" s="114"/>
      <c r="OAL1" s="114"/>
      <c r="OAM1" s="114"/>
      <c r="OAN1" s="114"/>
      <c r="OAO1" s="114"/>
      <c r="OAP1" s="114"/>
      <c r="OAQ1" s="114"/>
      <c r="OAR1" s="114"/>
      <c r="OAS1" s="114"/>
      <c r="OAT1" s="114"/>
      <c r="OAU1" s="114"/>
      <c r="OAV1" s="114"/>
      <c r="OAW1" s="114"/>
      <c r="OAX1" s="114"/>
      <c r="OAY1" s="114"/>
      <c r="OAZ1" s="114"/>
      <c r="OBA1" s="114"/>
      <c r="OBB1" s="114"/>
      <c r="OBC1" s="114"/>
      <c r="OBD1" s="114"/>
      <c r="OBE1" s="114"/>
      <c r="OBF1" s="114"/>
      <c r="OBG1" s="114"/>
      <c r="OBH1" s="114"/>
      <c r="OBI1" s="114"/>
      <c r="OBJ1" s="114"/>
      <c r="OBK1" s="114"/>
      <c r="OBL1" s="114"/>
      <c r="OBM1" s="114"/>
      <c r="OBN1" s="114"/>
      <c r="OBO1" s="114"/>
      <c r="OBP1" s="114"/>
      <c r="OBQ1" s="114"/>
      <c r="OBR1" s="114"/>
      <c r="OBS1" s="114"/>
      <c r="OBT1" s="114"/>
      <c r="OBU1" s="114"/>
      <c r="OBV1" s="114"/>
      <c r="OBW1" s="114"/>
      <c r="OBX1" s="114"/>
      <c r="OBY1" s="114"/>
      <c r="OBZ1" s="114"/>
      <c r="OCA1" s="114"/>
      <c r="OCB1" s="114"/>
      <c r="OCC1" s="114"/>
      <c r="OCD1" s="114"/>
      <c r="OCE1" s="114"/>
      <c r="OCF1" s="114"/>
      <c r="OCG1" s="114"/>
      <c r="OCH1" s="114"/>
      <c r="OCI1" s="114"/>
      <c r="OCJ1" s="114"/>
      <c r="OCK1" s="114"/>
      <c r="OCL1" s="114"/>
      <c r="OCM1" s="114"/>
      <c r="OCN1" s="114"/>
      <c r="OCO1" s="114"/>
      <c r="OCP1" s="114"/>
      <c r="OCQ1" s="114"/>
      <c r="OCR1" s="114"/>
      <c r="OCS1" s="114"/>
      <c r="OCT1" s="114"/>
      <c r="OCU1" s="114"/>
      <c r="OCV1" s="114"/>
      <c r="OCW1" s="114"/>
      <c r="OCX1" s="114"/>
      <c r="OCY1" s="114"/>
      <c r="OCZ1" s="114"/>
      <c r="ODA1" s="114"/>
      <c r="ODB1" s="114"/>
      <c r="ODC1" s="114"/>
      <c r="ODD1" s="114"/>
      <c r="ODE1" s="114"/>
      <c r="ODF1" s="114"/>
      <c r="ODG1" s="114"/>
      <c r="ODH1" s="114"/>
      <c r="ODI1" s="114"/>
      <c r="ODJ1" s="114"/>
      <c r="ODK1" s="114"/>
      <c r="ODL1" s="114"/>
      <c r="ODM1" s="114"/>
      <c r="ODN1" s="114"/>
      <c r="ODO1" s="114"/>
      <c r="ODP1" s="114"/>
      <c r="ODQ1" s="114"/>
      <c r="ODR1" s="114"/>
      <c r="ODS1" s="114"/>
      <c r="ODT1" s="114"/>
      <c r="ODU1" s="114"/>
      <c r="ODV1" s="114"/>
      <c r="ODW1" s="114"/>
      <c r="ODX1" s="114"/>
      <c r="ODY1" s="114"/>
      <c r="ODZ1" s="114"/>
      <c r="OEA1" s="114"/>
      <c r="OEB1" s="114"/>
      <c r="OEC1" s="114"/>
      <c r="OED1" s="114"/>
      <c r="OEE1" s="114"/>
      <c r="OEF1" s="114"/>
      <c r="OEG1" s="114"/>
      <c r="OEH1" s="114"/>
      <c r="OEI1" s="114"/>
      <c r="OEJ1" s="114"/>
      <c r="OEK1" s="114"/>
      <c r="OEL1" s="114"/>
      <c r="OEM1" s="114"/>
      <c r="OEN1" s="114"/>
      <c r="OEO1" s="114"/>
      <c r="OEP1" s="114"/>
      <c r="OEQ1" s="114"/>
      <c r="OER1" s="114"/>
      <c r="OES1" s="114"/>
      <c r="OET1" s="114"/>
      <c r="OEU1" s="114"/>
      <c r="OEV1" s="114"/>
      <c r="OEW1" s="114"/>
      <c r="OEX1" s="114"/>
      <c r="OEY1" s="114"/>
      <c r="OEZ1" s="114"/>
      <c r="OFA1" s="114"/>
      <c r="OFB1" s="114"/>
      <c r="OFC1" s="114"/>
      <c r="OFD1" s="114"/>
      <c r="OFE1" s="114"/>
      <c r="OFF1" s="114"/>
      <c r="OFG1" s="114"/>
      <c r="OFH1" s="114"/>
      <c r="OFI1" s="114"/>
      <c r="OFJ1" s="114"/>
      <c r="OFK1" s="114"/>
      <c r="OFL1" s="114"/>
      <c r="OFM1" s="114"/>
      <c r="OFN1" s="114"/>
      <c r="OFO1" s="114"/>
      <c r="OFP1" s="114"/>
      <c r="OFQ1" s="114"/>
      <c r="OFR1" s="114"/>
      <c r="OFS1" s="114"/>
      <c r="OFT1" s="114"/>
      <c r="OFU1" s="114"/>
      <c r="OFV1" s="114"/>
      <c r="OFW1" s="114"/>
      <c r="OFX1" s="114"/>
      <c r="OFY1" s="114"/>
      <c r="OFZ1" s="114"/>
      <c r="OGA1" s="114"/>
      <c r="OGB1" s="114"/>
      <c r="OGC1" s="114"/>
      <c r="OGD1" s="114"/>
      <c r="OGE1" s="114"/>
      <c r="OGF1" s="114"/>
      <c r="OGG1" s="114"/>
      <c r="OGH1" s="114"/>
      <c r="OGI1" s="114"/>
      <c r="OGJ1" s="114"/>
      <c r="OGK1" s="114"/>
      <c r="OGL1" s="114"/>
      <c r="OGM1" s="114"/>
      <c r="OGN1" s="114"/>
      <c r="OGO1" s="114"/>
      <c r="OGP1" s="114"/>
      <c r="OGQ1" s="114"/>
      <c r="OGR1" s="114"/>
      <c r="OGS1" s="114"/>
      <c r="OGT1" s="114"/>
      <c r="OGU1" s="114"/>
      <c r="OGV1" s="114"/>
      <c r="OGW1" s="114"/>
      <c r="OGX1" s="114"/>
      <c r="OGY1" s="114"/>
      <c r="OGZ1" s="114"/>
      <c r="OHA1" s="114"/>
      <c r="OHB1" s="114"/>
      <c r="OHC1" s="114"/>
      <c r="OHD1" s="114"/>
      <c r="OHE1" s="114"/>
      <c r="OHF1" s="114"/>
      <c r="OHG1" s="114"/>
      <c r="OHH1" s="114"/>
      <c r="OHI1" s="114"/>
      <c r="OHJ1" s="114"/>
      <c r="OHK1" s="114"/>
      <c r="OHL1" s="114"/>
      <c r="OHM1" s="114"/>
      <c r="OHN1" s="114"/>
      <c r="OHO1" s="114"/>
      <c r="OHP1" s="114"/>
      <c r="OHQ1" s="114"/>
      <c r="OHR1" s="114"/>
      <c r="OHS1" s="114"/>
      <c r="OHT1" s="114"/>
      <c r="OHU1" s="114"/>
      <c r="OHV1" s="114"/>
      <c r="OHW1" s="114"/>
      <c r="OHX1" s="114"/>
      <c r="OHY1" s="114"/>
      <c r="OHZ1" s="114"/>
      <c r="OIA1" s="114"/>
      <c r="OIB1" s="114"/>
      <c r="OIC1" s="114"/>
      <c r="OID1" s="114"/>
      <c r="OIE1" s="114"/>
      <c r="OIF1" s="114"/>
      <c r="OIG1" s="114"/>
      <c r="OIH1" s="114"/>
      <c r="OII1" s="114"/>
      <c r="OIJ1" s="114"/>
      <c r="OIK1" s="114"/>
      <c r="OIL1" s="114"/>
      <c r="OIM1" s="114"/>
      <c r="OIN1" s="114"/>
      <c r="OIO1" s="114"/>
      <c r="OIP1" s="114"/>
      <c r="OIQ1" s="114"/>
      <c r="OIR1" s="114"/>
      <c r="OIS1" s="114"/>
      <c r="OIT1" s="114"/>
      <c r="OIU1" s="114"/>
      <c r="OIV1" s="114"/>
      <c r="OIW1" s="114"/>
      <c r="OIX1" s="114"/>
      <c r="OIY1" s="114"/>
      <c r="OIZ1" s="114"/>
      <c r="OJA1" s="114"/>
      <c r="OJB1" s="114"/>
      <c r="OJC1" s="114"/>
      <c r="OJD1" s="114"/>
      <c r="OJE1" s="114"/>
      <c r="OJF1" s="114"/>
      <c r="OJG1" s="114"/>
      <c r="OJH1" s="114"/>
      <c r="OJI1" s="114"/>
      <c r="OJJ1" s="114"/>
      <c r="OJK1" s="114"/>
      <c r="OJL1" s="114"/>
      <c r="OJM1" s="114"/>
      <c r="OJN1" s="114"/>
      <c r="OJO1" s="114"/>
      <c r="OJP1" s="114"/>
      <c r="OJQ1" s="114"/>
      <c r="OJR1" s="114"/>
      <c r="OJS1" s="114"/>
      <c r="OJT1" s="114"/>
      <c r="OJU1" s="114"/>
      <c r="OJV1" s="114"/>
      <c r="OJW1" s="114"/>
      <c r="OJX1" s="114"/>
      <c r="OJY1" s="114"/>
      <c r="OJZ1" s="114"/>
      <c r="OKA1" s="114"/>
      <c r="OKB1" s="114"/>
      <c r="OKC1" s="114"/>
      <c r="OKD1" s="114"/>
      <c r="OKE1" s="114"/>
      <c r="OKF1" s="114"/>
      <c r="OKG1" s="114"/>
      <c r="OKH1" s="114"/>
      <c r="OKI1" s="114"/>
      <c r="OKJ1" s="114"/>
      <c r="OKK1" s="114"/>
      <c r="OKL1" s="114"/>
      <c r="OKM1" s="114"/>
      <c r="OKN1" s="114"/>
      <c r="OKO1" s="114"/>
      <c r="OKP1" s="114"/>
      <c r="OKQ1" s="114"/>
      <c r="OKR1" s="114"/>
      <c r="OKS1" s="114"/>
      <c r="OKT1" s="114"/>
      <c r="OKU1" s="114"/>
      <c r="OKV1" s="114"/>
      <c r="OKW1" s="114"/>
      <c r="OKX1" s="114"/>
      <c r="OKY1" s="114"/>
      <c r="OKZ1" s="114"/>
      <c r="OLA1" s="114"/>
      <c r="OLB1" s="114"/>
      <c r="OLC1" s="114"/>
      <c r="OLD1" s="114"/>
      <c r="OLE1" s="114"/>
      <c r="OLF1" s="114"/>
      <c r="OLG1" s="114"/>
      <c r="OLH1" s="114"/>
      <c r="OLI1" s="114"/>
      <c r="OLJ1" s="114"/>
      <c r="OLK1" s="114"/>
      <c r="OLL1" s="114"/>
      <c r="OLM1" s="114"/>
      <c r="OLN1" s="114"/>
      <c r="OLO1" s="114"/>
      <c r="OLP1" s="114"/>
      <c r="OLQ1" s="114"/>
      <c r="OLR1" s="114"/>
      <c r="OLS1" s="114"/>
      <c r="OLT1" s="114"/>
      <c r="OLU1" s="114"/>
      <c r="OLV1" s="114"/>
      <c r="OLW1" s="114"/>
      <c r="OLX1" s="114"/>
      <c r="OLY1" s="114"/>
      <c r="OLZ1" s="114"/>
      <c r="OMA1" s="114"/>
      <c r="OMB1" s="114"/>
      <c r="OMC1" s="114"/>
      <c r="OMD1" s="114"/>
      <c r="OME1" s="114"/>
      <c r="OMF1" s="114"/>
      <c r="OMG1" s="114"/>
      <c r="OMH1" s="114"/>
      <c r="OMI1" s="114"/>
      <c r="OMJ1" s="114"/>
      <c r="OMK1" s="114"/>
      <c r="OML1" s="114"/>
      <c r="OMM1" s="114"/>
      <c r="OMN1" s="114"/>
      <c r="OMO1" s="114"/>
      <c r="OMP1" s="114"/>
      <c r="OMQ1" s="114"/>
      <c r="OMR1" s="114"/>
      <c r="OMS1" s="114"/>
      <c r="OMT1" s="114"/>
      <c r="OMU1" s="114"/>
      <c r="OMV1" s="114"/>
      <c r="OMW1" s="114"/>
      <c r="OMX1" s="114"/>
      <c r="OMY1" s="114"/>
      <c r="OMZ1" s="114"/>
      <c r="ONA1" s="114"/>
      <c r="ONB1" s="114"/>
      <c r="ONC1" s="114"/>
      <c r="OND1" s="114"/>
      <c r="ONE1" s="114"/>
      <c r="ONF1" s="114"/>
      <c r="ONG1" s="114"/>
      <c r="ONH1" s="114"/>
      <c r="ONI1" s="114"/>
      <c r="ONJ1" s="114"/>
      <c r="ONK1" s="114"/>
      <c r="ONL1" s="114"/>
      <c r="ONM1" s="114"/>
      <c r="ONN1" s="114"/>
      <c r="ONO1" s="114"/>
      <c r="ONP1" s="114"/>
      <c r="ONQ1" s="114"/>
      <c r="ONR1" s="114"/>
      <c r="ONS1" s="114"/>
      <c r="ONT1" s="114"/>
      <c r="ONU1" s="114"/>
      <c r="ONV1" s="114"/>
      <c r="ONW1" s="114"/>
      <c r="ONX1" s="114"/>
      <c r="ONY1" s="114"/>
      <c r="ONZ1" s="114"/>
      <c r="OOA1" s="114"/>
      <c r="OOB1" s="114"/>
      <c r="OOC1" s="114"/>
      <c r="OOD1" s="114"/>
      <c r="OOE1" s="114"/>
      <c r="OOF1" s="114"/>
      <c r="OOG1" s="114"/>
      <c r="OOH1" s="114"/>
      <c r="OOI1" s="114"/>
      <c r="OOJ1" s="114"/>
      <c r="OOK1" s="114"/>
      <c r="OOL1" s="114"/>
      <c r="OOM1" s="114"/>
      <c r="OON1" s="114"/>
      <c r="OOO1" s="114"/>
      <c r="OOP1" s="114"/>
      <c r="OOQ1" s="114"/>
      <c r="OOR1" s="114"/>
      <c r="OOS1" s="114"/>
      <c r="OOT1" s="114"/>
      <c r="OOU1" s="114"/>
      <c r="OOV1" s="114"/>
      <c r="OOW1" s="114"/>
      <c r="OOX1" s="114"/>
      <c r="OOY1" s="114"/>
      <c r="OOZ1" s="114"/>
      <c r="OPA1" s="114"/>
      <c r="OPB1" s="114"/>
      <c r="OPC1" s="114"/>
      <c r="OPD1" s="114"/>
      <c r="OPE1" s="114"/>
      <c r="OPF1" s="114"/>
      <c r="OPG1" s="114"/>
      <c r="OPH1" s="114"/>
      <c r="OPI1" s="114"/>
      <c r="OPJ1" s="114"/>
      <c r="OPK1" s="114"/>
      <c r="OPL1" s="114"/>
      <c r="OPM1" s="114"/>
      <c r="OPN1" s="114"/>
      <c r="OPO1" s="114"/>
      <c r="OPP1" s="114"/>
      <c r="OPQ1" s="114"/>
      <c r="OPR1" s="114"/>
      <c r="OPS1" s="114"/>
      <c r="OPT1" s="114"/>
      <c r="OPU1" s="114"/>
      <c r="OPV1" s="114"/>
      <c r="OPW1" s="114"/>
      <c r="OPX1" s="114"/>
      <c r="OPY1" s="114"/>
      <c r="OPZ1" s="114"/>
      <c r="OQA1" s="114"/>
      <c r="OQB1" s="114"/>
      <c r="OQC1" s="114"/>
      <c r="OQD1" s="114"/>
      <c r="OQE1" s="114"/>
      <c r="OQF1" s="114"/>
      <c r="OQG1" s="114"/>
      <c r="OQH1" s="114"/>
      <c r="OQI1" s="114"/>
      <c r="OQJ1" s="114"/>
      <c r="OQK1" s="114"/>
      <c r="OQL1" s="114"/>
      <c r="OQM1" s="114"/>
      <c r="OQN1" s="114"/>
      <c r="OQO1" s="114"/>
      <c r="OQP1" s="114"/>
      <c r="OQQ1" s="114"/>
      <c r="OQR1" s="114"/>
      <c r="OQS1" s="114"/>
      <c r="OQT1" s="114"/>
      <c r="OQU1" s="114"/>
      <c r="OQV1" s="114"/>
      <c r="OQW1" s="114"/>
      <c r="OQX1" s="114"/>
      <c r="OQY1" s="114"/>
      <c r="OQZ1" s="114"/>
      <c r="ORA1" s="114"/>
      <c r="ORB1" s="114"/>
      <c r="ORC1" s="114"/>
      <c r="ORD1" s="114"/>
      <c r="ORE1" s="114"/>
      <c r="ORF1" s="114"/>
      <c r="ORG1" s="114"/>
      <c r="ORH1" s="114"/>
      <c r="ORI1" s="114"/>
      <c r="ORJ1" s="114"/>
      <c r="ORK1" s="114"/>
      <c r="ORL1" s="114"/>
      <c r="ORM1" s="114"/>
      <c r="ORN1" s="114"/>
      <c r="ORO1" s="114"/>
      <c r="ORP1" s="114"/>
      <c r="ORQ1" s="114"/>
      <c r="ORR1" s="114"/>
      <c r="ORS1" s="114"/>
      <c r="ORT1" s="114"/>
      <c r="ORU1" s="114"/>
      <c r="ORV1" s="114"/>
      <c r="ORW1" s="114"/>
      <c r="ORX1" s="114"/>
      <c r="ORY1" s="114"/>
      <c r="ORZ1" s="114"/>
      <c r="OSA1" s="114"/>
      <c r="OSB1" s="114"/>
      <c r="OSC1" s="114"/>
      <c r="OSD1" s="114"/>
      <c r="OSE1" s="114"/>
      <c r="OSF1" s="114"/>
      <c r="OSG1" s="114"/>
      <c r="OSH1" s="114"/>
      <c r="OSI1" s="114"/>
      <c r="OSJ1" s="114"/>
      <c r="OSK1" s="114"/>
      <c r="OSL1" s="114"/>
      <c r="OSM1" s="114"/>
      <c r="OSN1" s="114"/>
      <c r="OSO1" s="114"/>
      <c r="OSP1" s="114"/>
      <c r="OSQ1" s="114"/>
      <c r="OSR1" s="114"/>
      <c r="OSS1" s="114"/>
      <c r="OST1" s="114"/>
      <c r="OSU1" s="114"/>
      <c r="OSV1" s="114"/>
      <c r="OSW1" s="114"/>
      <c r="OSX1" s="114"/>
      <c r="OSY1" s="114"/>
      <c r="OSZ1" s="114"/>
      <c r="OTA1" s="114"/>
      <c r="OTB1" s="114"/>
      <c r="OTC1" s="114"/>
      <c r="OTD1" s="114"/>
      <c r="OTE1" s="114"/>
      <c r="OTF1" s="114"/>
      <c r="OTG1" s="114"/>
      <c r="OTH1" s="114"/>
      <c r="OTI1" s="114"/>
      <c r="OTJ1" s="114"/>
      <c r="OTK1" s="114"/>
      <c r="OTL1" s="114"/>
      <c r="OTM1" s="114"/>
      <c r="OTN1" s="114"/>
      <c r="OTO1" s="114"/>
      <c r="OTP1" s="114"/>
      <c r="OTQ1" s="114"/>
      <c r="OTR1" s="114"/>
      <c r="OTS1" s="114"/>
      <c r="OTT1" s="114"/>
      <c r="OTU1" s="114"/>
      <c r="OTV1" s="114"/>
      <c r="OTW1" s="114"/>
      <c r="OTX1" s="114"/>
      <c r="OTY1" s="114"/>
      <c r="OTZ1" s="114"/>
      <c r="OUA1" s="114"/>
      <c r="OUB1" s="114"/>
      <c r="OUC1" s="114"/>
      <c r="OUD1" s="114"/>
      <c r="OUE1" s="114"/>
      <c r="OUF1" s="114"/>
      <c r="OUG1" s="114"/>
      <c r="OUH1" s="114"/>
      <c r="OUI1" s="114"/>
      <c r="OUJ1" s="114"/>
      <c r="OUK1" s="114"/>
      <c r="OUL1" s="114"/>
      <c r="OUM1" s="114"/>
      <c r="OUN1" s="114"/>
      <c r="OUO1" s="114"/>
      <c r="OUP1" s="114"/>
      <c r="OUQ1" s="114"/>
      <c r="OUR1" s="114"/>
      <c r="OUS1" s="114"/>
      <c r="OUT1" s="114"/>
      <c r="OUU1" s="114"/>
      <c r="OUV1" s="114"/>
      <c r="OUW1" s="114"/>
      <c r="OUX1" s="114"/>
      <c r="OUY1" s="114"/>
      <c r="OUZ1" s="114"/>
      <c r="OVA1" s="114"/>
      <c r="OVB1" s="114"/>
      <c r="OVC1" s="114"/>
      <c r="OVD1" s="114"/>
      <c r="OVE1" s="114"/>
      <c r="OVF1" s="114"/>
      <c r="OVG1" s="114"/>
      <c r="OVH1" s="114"/>
      <c r="OVI1" s="114"/>
      <c r="OVJ1" s="114"/>
      <c r="OVK1" s="114"/>
      <c r="OVL1" s="114"/>
      <c r="OVM1" s="114"/>
      <c r="OVN1" s="114"/>
      <c r="OVO1" s="114"/>
      <c r="OVP1" s="114"/>
      <c r="OVQ1" s="114"/>
      <c r="OVR1" s="114"/>
      <c r="OVS1" s="114"/>
      <c r="OVT1" s="114"/>
      <c r="OVU1" s="114"/>
      <c r="OVV1" s="114"/>
      <c r="OVW1" s="114"/>
      <c r="OVX1" s="114"/>
      <c r="OVY1" s="114"/>
      <c r="OVZ1" s="114"/>
      <c r="OWA1" s="114"/>
      <c r="OWB1" s="114"/>
      <c r="OWC1" s="114"/>
      <c r="OWD1" s="114"/>
      <c r="OWE1" s="114"/>
      <c r="OWF1" s="114"/>
      <c r="OWG1" s="114"/>
      <c r="OWH1" s="114"/>
      <c r="OWI1" s="114"/>
      <c r="OWJ1" s="114"/>
      <c r="OWK1" s="114"/>
      <c r="OWL1" s="114"/>
      <c r="OWM1" s="114"/>
      <c r="OWN1" s="114"/>
      <c r="OWO1" s="114"/>
      <c r="OWP1" s="114"/>
      <c r="OWQ1" s="114"/>
      <c r="OWR1" s="114"/>
      <c r="OWS1" s="114"/>
      <c r="OWT1" s="114"/>
      <c r="OWU1" s="114"/>
      <c r="OWV1" s="114"/>
      <c r="OWW1" s="114"/>
      <c r="OWX1" s="114"/>
      <c r="OWY1" s="114"/>
      <c r="OWZ1" s="114"/>
      <c r="OXA1" s="114"/>
      <c r="OXB1" s="114"/>
      <c r="OXC1" s="114"/>
      <c r="OXD1" s="114"/>
      <c r="OXE1" s="114"/>
      <c r="OXF1" s="114"/>
      <c r="OXG1" s="114"/>
      <c r="OXH1" s="114"/>
      <c r="OXI1" s="114"/>
      <c r="OXJ1" s="114"/>
      <c r="OXK1" s="114"/>
      <c r="OXL1" s="114"/>
      <c r="OXM1" s="114"/>
      <c r="OXN1" s="114"/>
      <c r="OXO1" s="114"/>
      <c r="OXP1" s="114"/>
      <c r="OXQ1" s="114"/>
      <c r="OXR1" s="114"/>
      <c r="OXS1" s="114"/>
      <c r="OXT1" s="114"/>
      <c r="OXU1" s="114"/>
      <c r="OXV1" s="114"/>
      <c r="OXW1" s="114"/>
      <c r="OXX1" s="114"/>
      <c r="OXY1" s="114"/>
      <c r="OXZ1" s="114"/>
      <c r="OYA1" s="114"/>
      <c r="OYB1" s="114"/>
      <c r="OYC1" s="114"/>
      <c r="OYD1" s="114"/>
      <c r="OYE1" s="114"/>
      <c r="OYF1" s="114"/>
      <c r="OYG1" s="114"/>
      <c r="OYH1" s="114"/>
      <c r="OYI1" s="114"/>
      <c r="OYJ1" s="114"/>
      <c r="OYK1" s="114"/>
      <c r="OYL1" s="114"/>
      <c r="OYM1" s="114"/>
      <c r="OYN1" s="114"/>
      <c r="OYO1" s="114"/>
      <c r="OYP1" s="114"/>
      <c r="OYQ1" s="114"/>
      <c r="OYR1" s="114"/>
      <c r="OYS1" s="114"/>
      <c r="OYT1" s="114"/>
      <c r="OYU1" s="114"/>
      <c r="OYV1" s="114"/>
      <c r="OYW1" s="114"/>
      <c r="OYX1" s="114"/>
      <c r="OYY1" s="114"/>
      <c r="OYZ1" s="114"/>
      <c r="OZA1" s="114"/>
      <c r="OZB1" s="114"/>
      <c r="OZC1" s="114"/>
      <c r="OZD1" s="114"/>
      <c r="OZE1" s="114"/>
      <c r="OZF1" s="114"/>
      <c r="OZG1" s="114"/>
      <c r="OZH1" s="114"/>
      <c r="OZI1" s="114"/>
      <c r="OZJ1" s="114"/>
      <c r="OZK1" s="114"/>
      <c r="OZL1" s="114"/>
      <c r="OZM1" s="114"/>
      <c r="OZN1" s="114"/>
      <c r="OZO1" s="114"/>
      <c r="OZP1" s="114"/>
      <c r="OZQ1" s="114"/>
      <c r="OZR1" s="114"/>
      <c r="OZS1" s="114"/>
      <c r="OZT1" s="114"/>
      <c r="OZU1" s="114"/>
      <c r="OZV1" s="114"/>
      <c r="OZW1" s="114"/>
      <c r="OZX1" s="114"/>
      <c r="OZY1" s="114"/>
      <c r="OZZ1" s="114"/>
      <c r="PAA1" s="114"/>
      <c r="PAB1" s="114"/>
      <c r="PAC1" s="114"/>
      <c r="PAD1" s="114"/>
      <c r="PAE1" s="114"/>
      <c r="PAF1" s="114"/>
      <c r="PAG1" s="114"/>
      <c r="PAH1" s="114"/>
      <c r="PAI1" s="114"/>
      <c r="PAJ1" s="114"/>
      <c r="PAK1" s="114"/>
      <c r="PAL1" s="114"/>
      <c r="PAM1" s="114"/>
      <c r="PAN1" s="114"/>
      <c r="PAO1" s="114"/>
      <c r="PAP1" s="114"/>
      <c r="PAQ1" s="114"/>
      <c r="PAR1" s="114"/>
      <c r="PAS1" s="114"/>
      <c r="PAT1" s="114"/>
      <c r="PAU1" s="114"/>
      <c r="PAV1" s="114"/>
      <c r="PAW1" s="114"/>
      <c r="PAX1" s="114"/>
      <c r="PAY1" s="114"/>
      <c r="PAZ1" s="114"/>
      <c r="PBA1" s="114"/>
      <c r="PBB1" s="114"/>
      <c r="PBC1" s="114"/>
      <c r="PBD1" s="114"/>
      <c r="PBE1" s="114"/>
      <c r="PBF1" s="114"/>
      <c r="PBG1" s="114"/>
      <c r="PBH1" s="114"/>
      <c r="PBI1" s="114"/>
      <c r="PBJ1" s="114"/>
      <c r="PBK1" s="114"/>
      <c r="PBL1" s="114"/>
      <c r="PBM1" s="114"/>
      <c r="PBN1" s="114"/>
      <c r="PBO1" s="114"/>
      <c r="PBP1" s="114"/>
      <c r="PBQ1" s="114"/>
      <c r="PBR1" s="114"/>
      <c r="PBS1" s="114"/>
      <c r="PBT1" s="114"/>
      <c r="PBU1" s="114"/>
      <c r="PBV1" s="114"/>
      <c r="PBW1" s="114"/>
      <c r="PBX1" s="114"/>
      <c r="PBY1" s="114"/>
      <c r="PBZ1" s="114"/>
      <c r="PCA1" s="114"/>
      <c r="PCB1" s="114"/>
      <c r="PCC1" s="114"/>
      <c r="PCD1" s="114"/>
      <c r="PCE1" s="114"/>
      <c r="PCF1" s="114"/>
      <c r="PCG1" s="114"/>
      <c r="PCH1" s="114"/>
      <c r="PCI1" s="114"/>
      <c r="PCJ1" s="114"/>
      <c r="PCK1" s="114"/>
      <c r="PCL1" s="114"/>
      <c r="PCM1" s="114"/>
      <c r="PCN1" s="114"/>
      <c r="PCO1" s="114"/>
      <c r="PCP1" s="114"/>
      <c r="PCQ1" s="114"/>
      <c r="PCR1" s="114"/>
      <c r="PCS1" s="114"/>
      <c r="PCT1" s="114"/>
      <c r="PCU1" s="114"/>
      <c r="PCV1" s="114"/>
      <c r="PCW1" s="114"/>
      <c r="PCX1" s="114"/>
      <c r="PCY1" s="114"/>
      <c r="PCZ1" s="114"/>
      <c r="PDA1" s="114"/>
      <c r="PDB1" s="114"/>
      <c r="PDC1" s="114"/>
      <c r="PDD1" s="114"/>
      <c r="PDE1" s="114"/>
      <c r="PDF1" s="114"/>
      <c r="PDG1" s="114"/>
      <c r="PDH1" s="114"/>
      <c r="PDI1" s="114"/>
      <c r="PDJ1" s="114"/>
      <c r="PDK1" s="114"/>
      <c r="PDL1" s="114"/>
      <c r="PDM1" s="114"/>
      <c r="PDN1" s="114"/>
      <c r="PDO1" s="114"/>
      <c r="PDP1" s="114"/>
      <c r="PDQ1" s="114"/>
      <c r="PDR1" s="114"/>
      <c r="PDS1" s="114"/>
      <c r="PDT1" s="114"/>
      <c r="PDU1" s="114"/>
      <c r="PDV1" s="114"/>
      <c r="PDW1" s="114"/>
      <c r="PDX1" s="114"/>
      <c r="PDY1" s="114"/>
      <c r="PDZ1" s="114"/>
      <c r="PEA1" s="114"/>
      <c r="PEB1" s="114"/>
      <c r="PEC1" s="114"/>
      <c r="PED1" s="114"/>
      <c r="PEE1" s="114"/>
      <c r="PEF1" s="114"/>
      <c r="PEG1" s="114"/>
      <c r="PEH1" s="114"/>
      <c r="PEI1" s="114"/>
      <c r="PEJ1" s="114"/>
      <c r="PEK1" s="114"/>
      <c r="PEL1" s="114"/>
      <c r="PEM1" s="114"/>
      <c r="PEN1" s="114"/>
      <c r="PEO1" s="114"/>
      <c r="PEP1" s="114"/>
      <c r="PEQ1" s="114"/>
      <c r="PER1" s="114"/>
      <c r="PES1" s="114"/>
      <c r="PET1" s="114"/>
      <c r="PEU1" s="114"/>
      <c r="PEV1" s="114"/>
      <c r="PEW1" s="114"/>
      <c r="PEX1" s="114"/>
      <c r="PEY1" s="114"/>
      <c r="PEZ1" s="114"/>
      <c r="PFA1" s="114"/>
      <c r="PFB1" s="114"/>
      <c r="PFC1" s="114"/>
      <c r="PFD1" s="114"/>
      <c r="PFE1" s="114"/>
      <c r="PFF1" s="114"/>
      <c r="PFG1" s="114"/>
      <c r="PFH1" s="114"/>
      <c r="PFI1" s="114"/>
      <c r="PFJ1" s="114"/>
      <c r="PFK1" s="114"/>
      <c r="PFL1" s="114"/>
      <c r="PFM1" s="114"/>
      <c r="PFN1" s="114"/>
      <c r="PFO1" s="114"/>
      <c r="PFP1" s="114"/>
      <c r="PFQ1" s="114"/>
      <c r="PFR1" s="114"/>
      <c r="PFS1" s="114"/>
      <c r="PFT1" s="114"/>
      <c r="PFU1" s="114"/>
      <c r="PFV1" s="114"/>
      <c r="PFW1" s="114"/>
      <c r="PFX1" s="114"/>
      <c r="PFY1" s="114"/>
      <c r="PFZ1" s="114"/>
      <c r="PGA1" s="114"/>
      <c r="PGB1" s="114"/>
      <c r="PGC1" s="114"/>
      <c r="PGD1" s="114"/>
      <c r="PGE1" s="114"/>
      <c r="PGF1" s="114"/>
      <c r="PGG1" s="114"/>
      <c r="PGH1" s="114"/>
      <c r="PGI1" s="114"/>
      <c r="PGJ1" s="114"/>
      <c r="PGK1" s="114"/>
      <c r="PGL1" s="114"/>
      <c r="PGM1" s="114"/>
      <c r="PGN1" s="114"/>
      <c r="PGO1" s="114"/>
      <c r="PGP1" s="114"/>
      <c r="PGQ1" s="114"/>
      <c r="PGR1" s="114"/>
      <c r="PGS1" s="114"/>
      <c r="PGT1" s="114"/>
      <c r="PGU1" s="114"/>
      <c r="PGV1" s="114"/>
      <c r="PGW1" s="114"/>
      <c r="PGX1" s="114"/>
      <c r="PGY1" s="114"/>
      <c r="PGZ1" s="114"/>
      <c r="PHA1" s="114"/>
      <c r="PHB1" s="114"/>
      <c r="PHC1" s="114"/>
      <c r="PHD1" s="114"/>
      <c r="PHE1" s="114"/>
      <c r="PHF1" s="114"/>
      <c r="PHG1" s="114"/>
      <c r="PHH1" s="114"/>
      <c r="PHI1" s="114"/>
      <c r="PHJ1" s="114"/>
      <c r="PHK1" s="114"/>
      <c r="PHL1" s="114"/>
      <c r="PHM1" s="114"/>
      <c r="PHN1" s="114"/>
      <c r="PHO1" s="114"/>
      <c r="PHP1" s="114"/>
      <c r="PHQ1" s="114"/>
      <c r="PHR1" s="114"/>
      <c r="PHS1" s="114"/>
      <c r="PHT1" s="114"/>
      <c r="PHU1" s="114"/>
      <c r="PHV1" s="114"/>
      <c r="PHW1" s="114"/>
      <c r="PHX1" s="114"/>
      <c r="PHY1" s="114"/>
      <c r="PHZ1" s="114"/>
      <c r="PIA1" s="114"/>
      <c r="PIB1" s="114"/>
      <c r="PIC1" s="114"/>
      <c r="PID1" s="114"/>
      <c r="PIE1" s="114"/>
      <c r="PIF1" s="114"/>
      <c r="PIG1" s="114"/>
      <c r="PIH1" s="114"/>
      <c r="PII1" s="114"/>
      <c r="PIJ1" s="114"/>
      <c r="PIK1" s="114"/>
      <c r="PIL1" s="114"/>
      <c r="PIM1" s="114"/>
      <c r="PIN1" s="114"/>
      <c r="PIO1" s="114"/>
      <c r="PIP1" s="114"/>
      <c r="PIQ1" s="114"/>
      <c r="PIR1" s="114"/>
      <c r="PIS1" s="114"/>
      <c r="PIT1" s="114"/>
      <c r="PIU1" s="114"/>
      <c r="PIV1" s="114"/>
      <c r="PIW1" s="114"/>
      <c r="PIX1" s="114"/>
      <c r="PIY1" s="114"/>
      <c r="PIZ1" s="114"/>
      <c r="PJA1" s="114"/>
      <c r="PJB1" s="114"/>
      <c r="PJC1" s="114"/>
      <c r="PJD1" s="114"/>
      <c r="PJE1" s="114"/>
      <c r="PJF1" s="114"/>
      <c r="PJG1" s="114"/>
      <c r="PJH1" s="114"/>
      <c r="PJI1" s="114"/>
      <c r="PJJ1" s="114"/>
      <c r="PJK1" s="114"/>
      <c r="PJL1" s="114"/>
      <c r="PJM1" s="114"/>
      <c r="PJN1" s="114"/>
      <c r="PJO1" s="114"/>
      <c r="PJP1" s="114"/>
      <c r="PJQ1" s="114"/>
      <c r="PJR1" s="114"/>
      <c r="PJS1" s="114"/>
      <c r="PJT1" s="114"/>
      <c r="PJU1" s="114"/>
      <c r="PJV1" s="114"/>
      <c r="PJW1" s="114"/>
      <c r="PJX1" s="114"/>
      <c r="PJY1" s="114"/>
      <c r="PJZ1" s="114"/>
      <c r="PKA1" s="114"/>
      <c r="PKB1" s="114"/>
      <c r="PKC1" s="114"/>
      <c r="PKD1" s="114"/>
      <c r="PKE1" s="114"/>
      <c r="PKF1" s="114"/>
      <c r="PKG1" s="114"/>
      <c r="PKH1" s="114"/>
      <c r="PKI1" s="114"/>
      <c r="PKJ1" s="114"/>
      <c r="PKK1" s="114"/>
      <c r="PKL1" s="114"/>
      <c r="PKM1" s="114"/>
      <c r="PKN1" s="114"/>
      <c r="PKO1" s="114"/>
      <c r="PKP1" s="114"/>
      <c r="PKQ1" s="114"/>
      <c r="PKR1" s="114"/>
      <c r="PKS1" s="114"/>
      <c r="PKT1" s="114"/>
      <c r="PKU1" s="114"/>
      <c r="PKV1" s="114"/>
      <c r="PKW1" s="114"/>
      <c r="PKX1" s="114"/>
      <c r="PKY1" s="114"/>
      <c r="PKZ1" s="114"/>
      <c r="PLA1" s="114"/>
      <c r="PLB1" s="114"/>
      <c r="PLC1" s="114"/>
      <c r="PLD1" s="114"/>
      <c r="PLE1" s="114"/>
      <c r="PLF1" s="114"/>
      <c r="PLG1" s="114"/>
      <c r="PLH1" s="114"/>
      <c r="PLI1" s="114"/>
      <c r="PLJ1" s="114"/>
      <c r="PLK1" s="114"/>
      <c r="PLL1" s="114"/>
      <c r="PLM1" s="114"/>
      <c r="PLN1" s="114"/>
      <c r="PLO1" s="114"/>
      <c r="PLP1" s="114"/>
      <c r="PLQ1" s="114"/>
      <c r="PLR1" s="114"/>
      <c r="PLS1" s="114"/>
      <c r="PLT1" s="114"/>
      <c r="PLU1" s="114"/>
      <c r="PLV1" s="114"/>
      <c r="PLW1" s="114"/>
      <c r="PLX1" s="114"/>
      <c r="PLY1" s="114"/>
      <c r="PLZ1" s="114"/>
      <c r="PMA1" s="114"/>
      <c r="PMB1" s="114"/>
      <c r="PMC1" s="114"/>
      <c r="PMD1" s="114"/>
      <c r="PME1" s="114"/>
      <c r="PMF1" s="114"/>
      <c r="PMG1" s="114"/>
      <c r="PMH1" s="114"/>
      <c r="PMI1" s="114"/>
      <c r="PMJ1" s="114"/>
      <c r="PMK1" s="114"/>
      <c r="PML1" s="114"/>
      <c r="PMM1" s="114"/>
      <c r="PMN1" s="114"/>
      <c r="PMO1" s="114"/>
      <c r="PMP1" s="114"/>
      <c r="PMQ1" s="114"/>
      <c r="PMR1" s="114"/>
      <c r="PMS1" s="114"/>
      <c r="PMT1" s="114"/>
      <c r="PMU1" s="114"/>
      <c r="PMV1" s="114"/>
      <c r="PMW1" s="114"/>
      <c r="PMX1" s="114"/>
      <c r="PMY1" s="114"/>
      <c r="PMZ1" s="114"/>
      <c r="PNA1" s="114"/>
      <c r="PNB1" s="114"/>
      <c r="PNC1" s="114"/>
      <c r="PND1" s="114"/>
      <c r="PNE1" s="114"/>
      <c r="PNF1" s="114"/>
      <c r="PNG1" s="114"/>
      <c r="PNH1" s="114"/>
      <c r="PNI1" s="114"/>
      <c r="PNJ1" s="114"/>
      <c r="PNK1" s="114"/>
      <c r="PNL1" s="114"/>
      <c r="PNM1" s="114"/>
      <c r="PNN1" s="114"/>
      <c r="PNO1" s="114"/>
      <c r="PNP1" s="114"/>
      <c r="PNQ1" s="114"/>
      <c r="PNR1" s="114"/>
      <c r="PNS1" s="114"/>
      <c r="PNT1" s="114"/>
      <c r="PNU1" s="114"/>
      <c r="PNV1" s="114"/>
      <c r="PNW1" s="114"/>
      <c r="PNX1" s="114"/>
      <c r="PNY1" s="114"/>
      <c r="PNZ1" s="114"/>
      <c r="POA1" s="114"/>
      <c r="POB1" s="114"/>
      <c r="POC1" s="114"/>
      <c r="POD1" s="114"/>
      <c r="POE1" s="114"/>
      <c r="POF1" s="114"/>
      <c r="POG1" s="114"/>
      <c r="POH1" s="114"/>
      <c r="POI1" s="114"/>
      <c r="POJ1" s="114"/>
      <c r="POK1" s="114"/>
      <c r="POL1" s="114"/>
      <c r="POM1" s="114"/>
      <c r="PON1" s="114"/>
      <c r="POO1" s="114"/>
      <c r="POP1" s="114"/>
      <c r="POQ1" s="114"/>
      <c r="POR1" s="114"/>
      <c r="POS1" s="114"/>
      <c r="POT1" s="114"/>
      <c r="POU1" s="114"/>
      <c r="POV1" s="114"/>
      <c r="POW1" s="114"/>
      <c r="POX1" s="114"/>
      <c r="POY1" s="114"/>
      <c r="POZ1" s="114"/>
      <c r="PPA1" s="114"/>
      <c r="PPB1" s="114"/>
      <c r="PPC1" s="114"/>
      <c r="PPD1" s="114"/>
      <c r="PPE1" s="114"/>
      <c r="PPF1" s="114"/>
      <c r="PPG1" s="114"/>
      <c r="PPH1" s="114"/>
      <c r="PPI1" s="114"/>
      <c r="PPJ1" s="114"/>
      <c r="PPK1" s="114"/>
      <c r="PPL1" s="114"/>
      <c r="PPM1" s="114"/>
      <c r="PPN1" s="114"/>
      <c r="PPO1" s="114"/>
      <c r="PPP1" s="114"/>
      <c r="PPQ1" s="114"/>
      <c r="PPR1" s="114"/>
      <c r="PPS1" s="114"/>
      <c r="PPT1" s="114"/>
      <c r="PPU1" s="114"/>
      <c r="PPV1" s="114"/>
      <c r="PPW1" s="114"/>
      <c r="PPX1" s="114"/>
      <c r="PPY1" s="114"/>
      <c r="PPZ1" s="114"/>
      <c r="PQA1" s="114"/>
      <c r="PQB1" s="114"/>
      <c r="PQC1" s="114"/>
      <c r="PQD1" s="114"/>
      <c r="PQE1" s="114"/>
      <c r="PQF1" s="114"/>
      <c r="PQG1" s="114"/>
      <c r="PQH1" s="114"/>
      <c r="PQI1" s="114"/>
      <c r="PQJ1" s="114"/>
      <c r="PQK1" s="114"/>
      <c r="PQL1" s="114"/>
      <c r="PQM1" s="114"/>
      <c r="PQN1" s="114"/>
      <c r="PQO1" s="114"/>
      <c r="PQP1" s="114"/>
      <c r="PQQ1" s="114"/>
      <c r="PQR1" s="114"/>
      <c r="PQS1" s="114"/>
      <c r="PQT1" s="114"/>
      <c r="PQU1" s="114"/>
      <c r="PQV1" s="114"/>
      <c r="PQW1" s="114"/>
      <c r="PQX1" s="114"/>
      <c r="PQY1" s="114"/>
      <c r="PQZ1" s="114"/>
      <c r="PRA1" s="114"/>
      <c r="PRB1" s="114"/>
      <c r="PRC1" s="114"/>
      <c r="PRD1" s="114"/>
      <c r="PRE1" s="114"/>
      <c r="PRF1" s="114"/>
      <c r="PRG1" s="114"/>
      <c r="PRH1" s="114"/>
      <c r="PRI1" s="114"/>
      <c r="PRJ1" s="114"/>
      <c r="PRK1" s="114"/>
      <c r="PRL1" s="114"/>
      <c r="PRM1" s="114"/>
      <c r="PRN1" s="114"/>
      <c r="PRO1" s="114"/>
      <c r="PRP1" s="114"/>
      <c r="PRQ1" s="114"/>
      <c r="PRR1" s="114"/>
      <c r="PRS1" s="114"/>
      <c r="PRT1" s="114"/>
      <c r="PRU1" s="114"/>
      <c r="PRV1" s="114"/>
      <c r="PRW1" s="114"/>
      <c r="PRX1" s="114"/>
      <c r="PRY1" s="114"/>
      <c r="PRZ1" s="114"/>
      <c r="PSA1" s="114"/>
      <c r="PSB1" s="114"/>
      <c r="PSC1" s="114"/>
      <c r="PSD1" s="114"/>
      <c r="PSE1" s="114"/>
      <c r="PSF1" s="114"/>
      <c r="PSG1" s="114"/>
      <c r="PSH1" s="114"/>
      <c r="PSI1" s="114"/>
      <c r="PSJ1" s="114"/>
      <c r="PSK1" s="114"/>
      <c r="PSL1" s="114"/>
      <c r="PSM1" s="114"/>
      <c r="PSN1" s="114"/>
      <c r="PSO1" s="114"/>
      <c r="PSP1" s="114"/>
      <c r="PSQ1" s="114"/>
      <c r="PSR1" s="114"/>
      <c r="PSS1" s="114"/>
      <c r="PST1" s="114"/>
      <c r="PSU1" s="114"/>
      <c r="PSV1" s="114"/>
      <c r="PSW1" s="114"/>
      <c r="PSX1" s="114"/>
      <c r="PSY1" s="114"/>
      <c r="PSZ1" s="114"/>
      <c r="PTA1" s="114"/>
      <c r="PTB1" s="114"/>
      <c r="PTC1" s="114"/>
      <c r="PTD1" s="114"/>
      <c r="PTE1" s="114"/>
      <c r="PTF1" s="114"/>
      <c r="PTG1" s="114"/>
      <c r="PTH1" s="114"/>
      <c r="PTI1" s="114"/>
      <c r="PTJ1" s="114"/>
      <c r="PTK1" s="114"/>
      <c r="PTL1" s="114"/>
      <c r="PTM1" s="114"/>
      <c r="PTN1" s="114"/>
      <c r="PTO1" s="114"/>
      <c r="PTP1" s="114"/>
      <c r="PTQ1" s="114"/>
      <c r="PTR1" s="114"/>
      <c r="PTS1" s="114"/>
      <c r="PTT1" s="114"/>
      <c r="PTU1" s="114"/>
      <c r="PTV1" s="114"/>
      <c r="PTW1" s="114"/>
      <c r="PTX1" s="114"/>
      <c r="PTY1" s="114"/>
      <c r="PTZ1" s="114"/>
      <c r="PUA1" s="114"/>
      <c r="PUB1" s="114"/>
      <c r="PUC1" s="114"/>
      <c r="PUD1" s="114"/>
      <c r="PUE1" s="114"/>
      <c r="PUF1" s="114"/>
      <c r="PUG1" s="114"/>
      <c r="PUH1" s="114"/>
      <c r="PUI1" s="114"/>
      <c r="PUJ1" s="114"/>
      <c r="PUK1" s="114"/>
      <c r="PUL1" s="114"/>
      <c r="PUM1" s="114"/>
      <c r="PUN1" s="114"/>
      <c r="PUO1" s="114"/>
      <c r="PUP1" s="114"/>
      <c r="PUQ1" s="114"/>
      <c r="PUR1" s="114"/>
      <c r="PUS1" s="114"/>
      <c r="PUT1" s="114"/>
      <c r="PUU1" s="114"/>
      <c r="PUV1" s="114"/>
      <c r="PUW1" s="114"/>
      <c r="PUX1" s="114"/>
      <c r="PUY1" s="114"/>
      <c r="PUZ1" s="114"/>
      <c r="PVA1" s="114"/>
      <c r="PVB1" s="114"/>
      <c r="PVC1" s="114"/>
      <c r="PVD1" s="114"/>
      <c r="PVE1" s="114"/>
      <c r="PVF1" s="114"/>
      <c r="PVG1" s="114"/>
      <c r="PVH1" s="114"/>
      <c r="PVI1" s="114"/>
      <c r="PVJ1" s="114"/>
      <c r="PVK1" s="114"/>
      <c r="PVL1" s="114"/>
      <c r="PVM1" s="114"/>
      <c r="PVN1" s="114"/>
      <c r="PVO1" s="114"/>
      <c r="PVP1" s="114"/>
      <c r="PVQ1" s="114"/>
      <c r="PVR1" s="114"/>
      <c r="PVS1" s="114"/>
      <c r="PVT1" s="114"/>
      <c r="PVU1" s="114"/>
      <c r="PVV1" s="114"/>
      <c r="PVW1" s="114"/>
      <c r="PVX1" s="114"/>
      <c r="PVY1" s="114"/>
      <c r="PVZ1" s="114"/>
      <c r="PWA1" s="114"/>
      <c r="PWB1" s="114"/>
      <c r="PWC1" s="114"/>
      <c r="PWD1" s="114"/>
      <c r="PWE1" s="114"/>
      <c r="PWF1" s="114"/>
      <c r="PWG1" s="114"/>
      <c r="PWH1" s="114"/>
      <c r="PWI1" s="114"/>
      <c r="PWJ1" s="114"/>
      <c r="PWK1" s="114"/>
      <c r="PWL1" s="114"/>
      <c r="PWM1" s="114"/>
      <c r="PWN1" s="114"/>
      <c r="PWO1" s="114"/>
      <c r="PWP1" s="114"/>
      <c r="PWQ1" s="114"/>
      <c r="PWR1" s="114"/>
      <c r="PWS1" s="114"/>
      <c r="PWT1" s="114"/>
      <c r="PWU1" s="114"/>
      <c r="PWV1" s="114"/>
      <c r="PWW1" s="114"/>
      <c r="PWX1" s="114"/>
      <c r="PWY1" s="114"/>
      <c r="PWZ1" s="114"/>
      <c r="PXA1" s="114"/>
      <c r="PXB1" s="114"/>
      <c r="PXC1" s="114"/>
      <c r="PXD1" s="114"/>
      <c r="PXE1" s="114"/>
      <c r="PXF1" s="114"/>
      <c r="PXG1" s="114"/>
      <c r="PXH1" s="114"/>
      <c r="PXI1" s="114"/>
      <c r="PXJ1" s="114"/>
      <c r="PXK1" s="114"/>
      <c r="PXL1" s="114"/>
      <c r="PXM1" s="114"/>
      <c r="PXN1" s="114"/>
      <c r="PXO1" s="114"/>
      <c r="PXP1" s="114"/>
      <c r="PXQ1" s="114"/>
      <c r="PXR1" s="114"/>
      <c r="PXS1" s="114"/>
      <c r="PXT1" s="114"/>
      <c r="PXU1" s="114"/>
      <c r="PXV1" s="114"/>
      <c r="PXW1" s="114"/>
      <c r="PXX1" s="114"/>
      <c r="PXY1" s="114"/>
      <c r="PXZ1" s="114"/>
      <c r="PYA1" s="114"/>
      <c r="PYB1" s="114"/>
      <c r="PYC1" s="114"/>
      <c r="PYD1" s="114"/>
      <c r="PYE1" s="114"/>
      <c r="PYF1" s="114"/>
      <c r="PYG1" s="114"/>
      <c r="PYH1" s="114"/>
      <c r="PYI1" s="114"/>
      <c r="PYJ1" s="114"/>
      <c r="PYK1" s="114"/>
      <c r="PYL1" s="114"/>
      <c r="PYM1" s="114"/>
      <c r="PYN1" s="114"/>
      <c r="PYO1" s="114"/>
      <c r="PYP1" s="114"/>
      <c r="PYQ1" s="114"/>
      <c r="PYR1" s="114"/>
      <c r="PYS1" s="114"/>
      <c r="PYT1" s="114"/>
      <c r="PYU1" s="114"/>
      <c r="PYV1" s="114"/>
      <c r="PYW1" s="114"/>
      <c r="PYX1" s="114"/>
      <c r="PYY1" s="114"/>
      <c r="PYZ1" s="114"/>
      <c r="PZA1" s="114"/>
      <c r="PZB1" s="114"/>
      <c r="PZC1" s="114"/>
      <c r="PZD1" s="114"/>
      <c r="PZE1" s="114"/>
      <c r="PZF1" s="114"/>
      <c r="PZG1" s="114"/>
      <c r="PZH1" s="114"/>
      <c r="PZI1" s="114"/>
      <c r="PZJ1" s="114"/>
      <c r="PZK1" s="114"/>
      <c r="PZL1" s="114"/>
      <c r="PZM1" s="114"/>
      <c r="PZN1" s="114"/>
      <c r="PZO1" s="114"/>
      <c r="PZP1" s="114"/>
      <c r="PZQ1" s="114"/>
      <c r="PZR1" s="114"/>
      <c r="PZS1" s="114"/>
      <c r="PZT1" s="114"/>
      <c r="PZU1" s="114"/>
      <c r="PZV1" s="114"/>
      <c r="PZW1" s="114"/>
      <c r="PZX1" s="114"/>
      <c r="PZY1" s="114"/>
      <c r="PZZ1" s="114"/>
      <c r="QAA1" s="114"/>
      <c r="QAB1" s="114"/>
      <c r="QAC1" s="114"/>
      <c r="QAD1" s="114"/>
      <c r="QAE1" s="114"/>
      <c r="QAF1" s="114"/>
      <c r="QAG1" s="114"/>
      <c r="QAH1" s="114"/>
      <c r="QAI1" s="114"/>
      <c r="QAJ1" s="114"/>
      <c r="QAK1" s="114"/>
      <c r="QAL1" s="114"/>
      <c r="QAM1" s="114"/>
      <c r="QAN1" s="114"/>
      <c r="QAO1" s="114"/>
      <c r="QAP1" s="114"/>
      <c r="QAQ1" s="114"/>
      <c r="QAR1" s="114"/>
      <c r="QAS1" s="114"/>
      <c r="QAT1" s="114"/>
      <c r="QAU1" s="114"/>
      <c r="QAV1" s="114"/>
      <c r="QAW1" s="114"/>
      <c r="QAX1" s="114"/>
      <c r="QAY1" s="114"/>
      <c r="QAZ1" s="114"/>
      <c r="QBA1" s="114"/>
      <c r="QBB1" s="114"/>
      <c r="QBC1" s="114"/>
      <c r="QBD1" s="114"/>
      <c r="QBE1" s="114"/>
      <c r="QBF1" s="114"/>
      <c r="QBG1" s="114"/>
      <c r="QBH1" s="114"/>
      <c r="QBI1" s="114"/>
      <c r="QBJ1" s="114"/>
      <c r="QBK1" s="114"/>
      <c r="QBL1" s="114"/>
      <c r="QBM1" s="114"/>
      <c r="QBN1" s="114"/>
      <c r="QBO1" s="114"/>
      <c r="QBP1" s="114"/>
      <c r="QBQ1" s="114"/>
      <c r="QBR1" s="114"/>
      <c r="QBS1" s="114"/>
      <c r="QBT1" s="114"/>
      <c r="QBU1" s="114"/>
      <c r="QBV1" s="114"/>
      <c r="QBW1" s="114"/>
      <c r="QBX1" s="114"/>
      <c r="QBY1" s="114"/>
      <c r="QBZ1" s="114"/>
      <c r="QCA1" s="114"/>
      <c r="QCB1" s="114"/>
      <c r="QCC1" s="114"/>
      <c r="QCD1" s="114"/>
      <c r="QCE1" s="114"/>
      <c r="QCF1" s="114"/>
      <c r="QCG1" s="114"/>
      <c r="QCH1" s="114"/>
      <c r="QCI1" s="114"/>
      <c r="QCJ1" s="114"/>
      <c r="QCK1" s="114"/>
      <c r="QCL1" s="114"/>
      <c r="QCM1" s="114"/>
      <c r="QCN1" s="114"/>
      <c r="QCO1" s="114"/>
      <c r="QCP1" s="114"/>
      <c r="QCQ1" s="114"/>
      <c r="QCR1" s="114"/>
      <c r="QCS1" s="114"/>
      <c r="QCT1" s="114"/>
      <c r="QCU1" s="114"/>
      <c r="QCV1" s="114"/>
      <c r="QCW1" s="114"/>
      <c r="QCX1" s="114"/>
      <c r="QCY1" s="114"/>
      <c r="QCZ1" s="114"/>
      <c r="QDA1" s="114"/>
      <c r="QDB1" s="114"/>
      <c r="QDC1" s="114"/>
      <c r="QDD1" s="114"/>
      <c r="QDE1" s="114"/>
      <c r="QDF1" s="114"/>
      <c r="QDG1" s="114"/>
      <c r="QDH1" s="114"/>
      <c r="QDI1" s="114"/>
      <c r="QDJ1" s="114"/>
      <c r="QDK1" s="114"/>
      <c r="QDL1" s="114"/>
      <c r="QDM1" s="114"/>
      <c r="QDN1" s="114"/>
      <c r="QDO1" s="114"/>
      <c r="QDP1" s="114"/>
      <c r="QDQ1" s="114"/>
      <c r="QDR1" s="114"/>
      <c r="QDS1" s="114"/>
      <c r="QDT1" s="114"/>
      <c r="QDU1" s="114"/>
      <c r="QDV1" s="114"/>
      <c r="QDW1" s="114"/>
      <c r="QDX1" s="114"/>
      <c r="QDY1" s="114"/>
      <c r="QDZ1" s="114"/>
      <c r="QEA1" s="114"/>
      <c r="QEB1" s="114"/>
      <c r="QEC1" s="114"/>
      <c r="QED1" s="114"/>
      <c r="QEE1" s="114"/>
      <c r="QEF1" s="114"/>
      <c r="QEG1" s="114"/>
      <c r="QEH1" s="114"/>
      <c r="QEI1" s="114"/>
      <c r="QEJ1" s="114"/>
      <c r="QEK1" s="114"/>
      <c r="QEL1" s="114"/>
      <c r="QEM1" s="114"/>
      <c r="QEN1" s="114"/>
      <c r="QEO1" s="114"/>
      <c r="QEP1" s="114"/>
      <c r="QEQ1" s="114"/>
      <c r="QER1" s="114"/>
      <c r="QES1" s="114"/>
      <c r="QET1" s="114"/>
      <c r="QEU1" s="114"/>
      <c r="QEV1" s="114"/>
      <c r="QEW1" s="114"/>
      <c r="QEX1" s="114"/>
      <c r="QEY1" s="114"/>
      <c r="QEZ1" s="114"/>
      <c r="QFA1" s="114"/>
      <c r="QFB1" s="114"/>
      <c r="QFC1" s="114"/>
      <c r="QFD1" s="114"/>
      <c r="QFE1" s="114"/>
      <c r="QFF1" s="114"/>
      <c r="QFG1" s="114"/>
      <c r="QFH1" s="114"/>
      <c r="QFI1" s="114"/>
      <c r="QFJ1" s="114"/>
      <c r="QFK1" s="114"/>
      <c r="QFL1" s="114"/>
      <c r="QFM1" s="114"/>
      <c r="QFN1" s="114"/>
      <c r="QFO1" s="114"/>
      <c r="QFP1" s="114"/>
      <c r="QFQ1" s="114"/>
      <c r="QFR1" s="114"/>
      <c r="QFS1" s="114"/>
      <c r="QFT1" s="114"/>
      <c r="QFU1" s="114"/>
      <c r="QFV1" s="114"/>
      <c r="QFW1" s="114"/>
      <c r="QFX1" s="114"/>
      <c r="QFY1" s="114"/>
      <c r="QFZ1" s="114"/>
      <c r="QGA1" s="114"/>
      <c r="QGB1" s="114"/>
      <c r="QGC1" s="114"/>
      <c r="QGD1" s="114"/>
      <c r="QGE1" s="114"/>
      <c r="QGF1" s="114"/>
      <c r="QGG1" s="114"/>
      <c r="QGH1" s="114"/>
      <c r="QGI1" s="114"/>
      <c r="QGJ1" s="114"/>
      <c r="QGK1" s="114"/>
      <c r="QGL1" s="114"/>
      <c r="QGM1" s="114"/>
      <c r="QGN1" s="114"/>
      <c r="QGO1" s="114"/>
      <c r="QGP1" s="114"/>
      <c r="QGQ1" s="114"/>
      <c r="QGR1" s="114"/>
      <c r="QGS1" s="114"/>
      <c r="QGT1" s="114"/>
      <c r="QGU1" s="114"/>
      <c r="QGV1" s="114"/>
      <c r="QGW1" s="114"/>
      <c r="QGX1" s="114"/>
      <c r="QGY1" s="114"/>
      <c r="QGZ1" s="114"/>
      <c r="QHA1" s="114"/>
      <c r="QHB1" s="114"/>
      <c r="QHC1" s="114"/>
      <c r="QHD1" s="114"/>
      <c r="QHE1" s="114"/>
      <c r="QHF1" s="114"/>
      <c r="QHG1" s="114"/>
      <c r="QHH1" s="114"/>
      <c r="QHI1" s="114"/>
      <c r="QHJ1" s="114"/>
      <c r="QHK1" s="114"/>
      <c r="QHL1" s="114"/>
      <c r="QHM1" s="114"/>
      <c r="QHN1" s="114"/>
      <c r="QHO1" s="114"/>
      <c r="QHP1" s="114"/>
      <c r="QHQ1" s="114"/>
      <c r="QHR1" s="114"/>
      <c r="QHS1" s="114"/>
      <c r="QHT1" s="114"/>
      <c r="QHU1" s="114"/>
      <c r="QHV1" s="114"/>
      <c r="QHW1" s="114"/>
      <c r="QHX1" s="114"/>
      <c r="QHY1" s="114"/>
      <c r="QHZ1" s="114"/>
      <c r="QIA1" s="114"/>
      <c r="QIB1" s="114"/>
      <c r="QIC1" s="114"/>
      <c r="QID1" s="114"/>
      <c r="QIE1" s="114"/>
      <c r="QIF1" s="114"/>
      <c r="QIG1" s="114"/>
      <c r="QIH1" s="114"/>
      <c r="QII1" s="114"/>
      <c r="QIJ1" s="114"/>
      <c r="QIK1" s="114"/>
      <c r="QIL1" s="114"/>
      <c r="QIM1" s="114"/>
      <c r="QIN1" s="114"/>
      <c r="QIO1" s="114"/>
      <c r="QIP1" s="114"/>
      <c r="QIQ1" s="114"/>
      <c r="QIR1" s="114"/>
      <c r="QIS1" s="114"/>
      <c r="QIT1" s="114"/>
      <c r="QIU1" s="114"/>
      <c r="QIV1" s="114"/>
      <c r="QIW1" s="114"/>
      <c r="QIX1" s="114"/>
      <c r="QIY1" s="114"/>
      <c r="QIZ1" s="114"/>
      <c r="QJA1" s="114"/>
      <c r="QJB1" s="114"/>
      <c r="QJC1" s="114"/>
      <c r="QJD1" s="114"/>
      <c r="QJE1" s="114"/>
      <c r="QJF1" s="114"/>
      <c r="QJG1" s="114"/>
      <c r="QJH1" s="114"/>
      <c r="QJI1" s="114"/>
      <c r="QJJ1" s="114"/>
      <c r="QJK1" s="114"/>
      <c r="QJL1" s="114"/>
      <c r="QJM1" s="114"/>
      <c r="QJN1" s="114"/>
      <c r="QJO1" s="114"/>
      <c r="QJP1" s="114"/>
      <c r="QJQ1" s="114"/>
      <c r="QJR1" s="114"/>
      <c r="QJS1" s="114"/>
      <c r="QJT1" s="114"/>
      <c r="QJU1" s="114"/>
      <c r="QJV1" s="114"/>
      <c r="QJW1" s="114"/>
      <c r="QJX1" s="114"/>
      <c r="QJY1" s="114"/>
      <c r="QJZ1" s="114"/>
      <c r="QKA1" s="114"/>
      <c r="QKB1" s="114"/>
      <c r="QKC1" s="114"/>
      <c r="QKD1" s="114"/>
      <c r="QKE1" s="114"/>
      <c r="QKF1" s="114"/>
      <c r="QKG1" s="114"/>
      <c r="QKH1" s="114"/>
      <c r="QKI1" s="114"/>
      <c r="QKJ1" s="114"/>
      <c r="QKK1" s="114"/>
      <c r="QKL1" s="114"/>
      <c r="QKM1" s="114"/>
      <c r="QKN1" s="114"/>
      <c r="QKO1" s="114"/>
      <c r="QKP1" s="114"/>
      <c r="QKQ1" s="114"/>
      <c r="QKR1" s="114"/>
      <c r="QKS1" s="114"/>
      <c r="QKT1" s="114"/>
      <c r="QKU1" s="114"/>
      <c r="QKV1" s="114"/>
      <c r="QKW1" s="114"/>
      <c r="QKX1" s="114"/>
      <c r="QKY1" s="114"/>
      <c r="QKZ1" s="114"/>
      <c r="QLA1" s="114"/>
      <c r="QLB1" s="114"/>
      <c r="QLC1" s="114"/>
      <c r="QLD1" s="114"/>
      <c r="QLE1" s="114"/>
      <c r="QLF1" s="114"/>
      <c r="QLG1" s="114"/>
      <c r="QLH1" s="114"/>
      <c r="QLI1" s="114"/>
      <c r="QLJ1" s="114"/>
      <c r="QLK1" s="114"/>
      <c r="QLL1" s="114"/>
      <c r="QLM1" s="114"/>
      <c r="QLN1" s="114"/>
      <c r="QLO1" s="114"/>
      <c r="QLP1" s="114"/>
      <c r="QLQ1" s="114"/>
      <c r="QLR1" s="114"/>
      <c r="QLS1" s="114"/>
      <c r="QLT1" s="114"/>
      <c r="QLU1" s="114"/>
      <c r="QLV1" s="114"/>
      <c r="QLW1" s="114"/>
      <c r="QLX1" s="114"/>
      <c r="QLY1" s="114"/>
      <c r="QLZ1" s="114"/>
      <c r="QMA1" s="114"/>
      <c r="QMB1" s="114"/>
      <c r="QMC1" s="114"/>
      <c r="QMD1" s="114"/>
      <c r="QME1" s="114"/>
      <c r="QMF1" s="114"/>
      <c r="QMG1" s="114"/>
      <c r="QMH1" s="114"/>
      <c r="QMI1" s="114"/>
      <c r="QMJ1" s="114"/>
      <c r="QMK1" s="114"/>
      <c r="QML1" s="114"/>
      <c r="QMM1" s="114"/>
      <c r="QMN1" s="114"/>
      <c r="QMO1" s="114"/>
      <c r="QMP1" s="114"/>
      <c r="QMQ1" s="114"/>
      <c r="QMR1" s="114"/>
      <c r="QMS1" s="114"/>
      <c r="QMT1" s="114"/>
      <c r="QMU1" s="114"/>
      <c r="QMV1" s="114"/>
      <c r="QMW1" s="114"/>
      <c r="QMX1" s="114"/>
      <c r="QMY1" s="114"/>
      <c r="QMZ1" s="114"/>
      <c r="QNA1" s="114"/>
      <c r="QNB1" s="114"/>
      <c r="QNC1" s="114"/>
      <c r="QND1" s="114"/>
      <c r="QNE1" s="114"/>
      <c r="QNF1" s="114"/>
      <c r="QNG1" s="114"/>
      <c r="QNH1" s="114"/>
      <c r="QNI1" s="114"/>
      <c r="QNJ1" s="114"/>
      <c r="QNK1" s="114"/>
      <c r="QNL1" s="114"/>
      <c r="QNM1" s="114"/>
      <c r="QNN1" s="114"/>
      <c r="QNO1" s="114"/>
      <c r="QNP1" s="114"/>
      <c r="QNQ1" s="114"/>
      <c r="QNR1" s="114"/>
      <c r="QNS1" s="114"/>
      <c r="QNT1" s="114"/>
      <c r="QNU1" s="114"/>
      <c r="QNV1" s="114"/>
      <c r="QNW1" s="114"/>
      <c r="QNX1" s="114"/>
      <c r="QNY1" s="114"/>
      <c r="QNZ1" s="114"/>
      <c r="QOA1" s="114"/>
      <c r="QOB1" s="114"/>
      <c r="QOC1" s="114"/>
      <c r="QOD1" s="114"/>
      <c r="QOE1" s="114"/>
      <c r="QOF1" s="114"/>
      <c r="QOG1" s="114"/>
      <c r="QOH1" s="114"/>
      <c r="QOI1" s="114"/>
      <c r="QOJ1" s="114"/>
      <c r="QOK1" s="114"/>
      <c r="QOL1" s="114"/>
      <c r="QOM1" s="114"/>
      <c r="QON1" s="114"/>
      <c r="QOO1" s="114"/>
      <c r="QOP1" s="114"/>
      <c r="QOQ1" s="114"/>
      <c r="QOR1" s="114"/>
      <c r="QOS1" s="114"/>
      <c r="QOT1" s="114"/>
      <c r="QOU1" s="114"/>
      <c r="QOV1" s="114"/>
      <c r="QOW1" s="114"/>
      <c r="QOX1" s="114"/>
      <c r="QOY1" s="114"/>
      <c r="QOZ1" s="114"/>
      <c r="QPA1" s="114"/>
      <c r="QPB1" s="114"/>
      <c r="QPC1" s="114"/>
      <c r="QPD1" s="114"/>
      <c r="QPE1" s="114"/>
      <c r="QPF1" s="114"/>
      <c r="QPG1" s="114"/>
      <c r="QPH1" s="114"/>
      <c r="QPI1" s="114"/>
      <c r="QPJ1" s="114"/>
      <c r="QPK1" s="114"/>
      <c r="QPL1" s="114"/>
      <c r="QPM1" s="114"/>
      <c r="QPN1" s="114"/>
      <c r="QPO1" s="114"/>
      <c r="QPP1" s="114"/>
      <c r="QPQ1" s="114"/>
      <c r="QPR1" s="114"/>
      <c r="QPS1" s="114"/>
      <c r="QPT1" s="114"/>
      <c r="QPU1" s="114"/>
      <c r="QPV1" s="114"/>
      <c r="QPW1" s="114"/>
      <c r="QPX1" s="114"/>
      <c r="QPY1" s="114"/>
      <c r="QPZ1" s="114"/>
      <c r="QQA1" s="114"/>
      <c r="QQB1" s="114"/>
      <c r="QQC1" s="114"/>
      <c r="QQD1" s="114"/>
      <c r="QQE1" s="114"/>
      <c r="QQF1" s="114"/>
      <c r="QQG1" s="114"/>
      <c r="QQH1" s="114"/>
      <c r="QQI1" s="114"/>
      <c r="QQJ1" s="114"/>
      <c r="QQK1" s="114"/>
      <c r="QQL1" s="114"/>
      <c r="QQM1" s="114"/>
      <c r="QQN1" s="114"/>
      <c r="QQO1" s="114"/>
      <c r="QQP1" s="114"/>
      <c r="QQQ1" s="114"/>
      <c r="QQR1" s="114"/>
      <c r="QQS1" s="114"/>
      <c r="QQT1" s="114"/>
      <c r="QQU1" s="114"/>
      <c r="QQV1" s="114"/>
      <c r="QQW1" s="114"/>
      <c r="QQX1" s="114"/>
      <c r="QQY1" s="114"/>
      <c r="QQZ1" s="114"/>
      <c r="QRA1" s="114"/>
      <c r="QRB1" s="114"/>
      <c r="QRC1" s="114"/>
      <c r="QRD1" s="114"/>
      <c r="QRE1" s="114"/>
      <c r="QRF1" s="114"/>
      <c r="QRG1" s="114"/>
      <c r="QRH1" s="114"/>
      <c r="QRI1" s="114"/>
      <c r="QRJ1" s="114"/>
      <c r="QRK1" s="114"/>
      <c r="QRL1" s="114"/>
      <c r="QRM1" s="114"/>
      <c r="QRN1" s="114"/>
      <c r="QRO1" s="114"/>
      <c r="QRP1" s="114"/>
      <c r="QRQ1" s="114"/>
      <c r="QRR1" s="114"/>
      <c r="QRS1" s="114"/>
      <c r="QRT1" s="114"/>
      <c r="QRU1" s="114"/>
      <c r="QRV1" s="114"/>
      <c r="QRW1" s="114"/>
      <c r="QRX1" s="114"/>
      <c r="QRY1" s="114"/>
      <c r="QRZ1" s="114"/>
      <c r="QSA1" s="114"/>
      <c r="QSB1" s="114"/>
      <c r="QSC1" s="114"/>
      <c r="QSD1" s="114"/>
      <c r="QSE1" s="114"/>
      <c r="QSF1" s="114"/>
      <c r="QSG1" s="114"/>
      <c r="QSH1" s="114"/>
      <c r="QSI1" s="114"/>
      <c r="QSJ1" s="114"/>
      <c r="QSK1" s="114"/>
      <c r="QSL1" s="114"/>
      <c r="QSM1" s="114"/>
      <c r="QSN1" s="114"/>
      <c r="QSO1" s="114"/>
      <c r="QSP1" s="114"/>
      <c r="QSQ1" s="114"/>
      <c r="QSR1" s="114"/>
      <c r="QSS1" s="114"/>
      <c r="QST1" s="114"/>
      <c r="QSU1" s="114"/>
      <c r="QSV1" s="114"/>
      <c r="QSW1" s="114"/>
      <c r="QSX1" s="114"/>
      <c r="QSY1" s="114"/>
      <c r="QSZ1" s="114"/>
      <c r="QTA1" s="114"/>
      <c r="QTB1" s="114"/>
      <c r="QTC1" s="114"/>
      <c r="QTD1" s="114"/>
      <c r="QTE1" s="114"/>
      <c r="QTF1" s="114"/>
      <c r="QTG1" s="114"/>
      <c r="QTH1" s="114"/>
      <c r="QTI1" s="114"/>
      <c r="QTJ1" s="114"/>
      <c r="QTK1" s="114"/>
      <c r="QTL1" s="114"/>
      <c r="QTM1" s="114"/>
      <c r="QTN1" s="114"/>
      <c r="QTO1" s="114"/>
      <c r="QTP1" s="114"/>
      <c r="QTQ1" s="114"/>
      <c r="QTR1" s="114"/>
      <c r="QTS1" s="114"/>
      <c r="QTT1" s="114"/>
      <c r="QTU1" s="114"/>
      <c r="QTV1" s="114"/>
      <c r="QTW1" s="114"/>
      <c r="QTX1" s="114"/>
      <c r="QTY1" s="114"/>
      <c r="QTZ1" s="114"/>
      <c r="QUA1" s="114"/>
      <c r="QUB1" s="114"/>
      <c r="QUC1" s="114"/>
      <c r="QUD1" s="114"/>
      <c r="QUE1" s="114"/>
      <c r="QUF1" s="114"/>
      <c r="QUG1" s="114"/>
      <c r="QUH1" s="114"/>
      <c r="QUI1" s="114"/>
      <c r="QUJ1" s="114"/>
      <c r="QUK1" s="114"/>
      <c r="QUL1" s="114"/>
      <c r="QUM1" s="114"/>
      <c r="QUN1" s="114"/>
      <c r="QUO1" s="114"/>
      <c r="QUP1" s="114"/>
      <c r="QUQ1" s="114"/>
      <c r="QUR1" s="114"/>
      <c r="QUS1" s="114"/>
      <c r="QUT1" s="114"/>
      <c r="QUU1" s="114"/>
      <c r="QUV1" s="114"/>
      <c r="QUW1" s="114"/>
      <c r="QUX1" s="114"/>
      <c r="QUY1" s="114"/>
      <c r="QUZ1" s="114"/>
      <c r="QVA1" s="114"/>
      <c r="QVB1" s="114"/>
      <c r="QVC1" s="114"/>
      <c r="QVD1" s="114"/>
      <c r="QVE1" s="114"/>
      <c r="QVF1" s="114"/>
      <c r="QVG1" s="114"/>
      <c r="QVH1" s="114"/>
      <c r="QVI1" s="114"/>
      <c r="QVJ1" s="114"/>
      <c r="QVK1" s="114"/>
      <c r="QVL1" s="114"/>
      <c r="QVM1" s="114"/>
      <c r="QVN1" s="114"/>
      <c r="QVO1" s="114"/>
      <c r="QVP1" s="114"/>
      <c r="QVQ1" s="114"/>
      <c r="QVR1" s="114"/>
      <c r="QVS1" s="114"/>
      <c r="QVT1" s="114"/>
      <c r="QVU1" s="114"/>
      <c r="QVV1" s="114"/>
      <c r="QVW1" s="114"/>
      <c r="QVX1" s="114"/>
      <c r="QVY1" s="114"/>
      <c r="QVZ1" s="114"/>
      <c r="QWA1" s="114"/>
      <c r="QWB1" s="114"/>
      <c r="QWC1" s="114"/>
      <c r="QWD1" s="114"/>
      <c r="QWE1" s="114"/>
      <c r="QWF1" s="114"/>
      <c r="QWG1" s="114"/>
      <c r="QWH1" s="114"/>
      <c r="QWI1" s="114"/>
      <c r="QWJ1" s="114"/>
      <c r="QWK1" s="114"/>
      <c r="QWL1" s="114"/>
      <c r="QWM1" s="114"/>
      <c r="QWN1" s="114"/>
      <c r="QWO1" s="114"/>
      <c r="QWP1" s="114"/>
      <c r="QWQ1" s="114"/>
      <c r="QWR1" s="114"/>
      <c r="QWS1" s="114"/>
      <c r="QWT1" s="114"/>
      <c r="QWU1" s="114"/>
      <c r="QWV1" s="114"/>
      <c r="QWW1" s="114"/>
      <c r="QWX1" s="114"/>
      <c r="QWY1" s="114"/>
      <c r="QWZ1" s="114"/>
      <c r="QXA1" s="114"/>
      <c r="QXB1" s="114"/>
      <c r="QXC1" s="114"/>
      <c r="QXD1" s="114"/>
      <c r="QXE1" s="114"/>
      <c r="QXF1" s="114"/>
      <c r="QXG1" s="114"/>
      <c r="QXH1" s="114"/>
      <c r="QXI1" s="114"/>
      <c r="QXJ1" s="114"/>
      <c r="QXK1" s="114"/>
      <c r="QXL1" s="114"/>
      <c r="QXM1" s="114"/>
      <c r="QXN1" s="114"/>
      <c r="QXO1" s="114"/>
      <c r="QXP1" s="114"/>
      <c r="QXQ1" s="114"/>
      <c r="QXR1" s="114"/>
      <c r="QXS1" s="114"/>
      <c r="QXT1" s="114"/>
      <c r="QXU1" s="114"/>
      <c r="QXV1" s="114"/>
      <c r="QXW1" s="114"/>
      <c r="QXX1" s="114"/>
      <c r="QXY1" s="114"/>
      <c r="QXZ1" s="114"/>
      <c r="QYA1" s="114"/>
      <c r="QYB1" s="114"/>
      <c r="QYC1" s="114"/>
      <c r="QYD1" s="114"/>
      <c r="QYE1" s="114"/>
      <c r="QYF1" s="114"/>
      <c r="QYG1" s="114"/>
      <c r="QYH1" s="114"/>
      <c r="QYI1" s="114"/>
      <c r="QYJ1" s="114"/>
      <c r="QYK1" s="114"/>
      <c r="QYL1" s="114"/>
      <c r="QYM1" s="114"/>
      <c r="QYN1" s="114"/>
      <c r="QYO1" s="114"/>
      <c r="QYP1" s="114"/>
      <c r="QYQ1" s="114"/>
      <c r="QYR1" s="114"/>
      <c r="QYS1" s="114"/>
      <c r="QYT1" s="114"/>
      <c r="QYU1" s="114"/>
      <c r="QYV1" s="114"/>
      <c r="QYW1" s="114"/>
      <c r="QYX1" s="114"/>
      <c r="QYY1" s="114"/>
      <c r="QYZ1" s="114"/>
      <c r="QZA1" s="114"/>
      <c r="QZB1" s="114"/>
      <c r="QZC1" s="114"/>
      <c r="QZD1" s="114"/>
      <c r="QZE1" s="114"/>
      <c r="QZF1" s="114"/>
      <c r="QZG1" s="114"/>
      <c r="QZH1" s="114"/>
      <c r="QZI1" s="114"/>
      <c r="QZJ1" s="114"/>
      <c r="QZK1" s="114"/>
      <c r="QZL1" s="114"/>
      <c r="QZM1" s="114"/>
      <c r="QZN1" s="114"/>
      <c r="QZO1" s="114"/>
      <c r="QZP1" s="114"/>
      <c r="QZQ1" s="114"/>
      <c r="QZR1" s="114"/>
      <c r="QZS1" s="114"/>
      <c r="QZT1" s="114"/>
      <c r="QZU1" s="114"/>
      <c r="QZV1" s="114"/>
      <c r="QZW1" s="114"/>
      <c r="QZX1" s="114"/>
      <c r="QZY1" s="114"/>
      <c r="QZZ1" s="114"/>
      <c r="RAA1" s="114"/>
      <c r="RAB1" s="114"/>
      <c r="RAC1" s="114"/>
      <c r="RAD1" s="114"/>
      <c r="RAE1" s="114"/>
      <c r="RAF1" s="114"/>
      <c r="RAG1" s="114"/>
      <c r="RAH1" s="114"/>
      <c r="RAI1" s="114"/>
      <c r="RAJ1" s="114"/>
      <c r="RAK1" s="114"/>
      <c r="RAL1" s="114"/>
      <c r="RAM1" s="114"/>
      <c r="RAN1" s="114"/>
      <c r="RAO1" s="114"/>
      <c r="RAP1" s="114"/>
      <c r="RAQ1" s="114"/>
      <c r="RAR1" s="114"/>
      <c r="RAS1" s="114"/>
      <c r="RAT1" s="114"/>
      <c r="RAU1" s="114"/>
      <c r="RAV1" s="114"/>
      <c r="RAW1" s="114"/>
      <c r="RAX1" s="114"/>
      <c r="RAY1" s="114"/>
      <c r="RAZ1" s="114"/>
      <c r="RBA1" s="114"/>
      <c r="RBB1" s="114"/>
      <c r="RBC1" s="114"/>
      <c r="RBD1" s="114"/>
      <c r="RBE1" s="114"/>
      <c r="RBF1" s="114"/>
      <c r="RBG1" s="114"/>
      <c r="RBH1" s="114"/>
      <c r="RBI1" s="114"/>
      <c r="RBJ1" s="114"/>
      <c r="RBK1" s="114"/>
      <c r="RBL1" s="114"/>
      <c r="RBM1" s="114"/>
      <c r="RBN1" s="114"/>
      <c r="RBO1" s="114"/>
      <c r="RBP1" s="114"/>
      <c r="RBQ1" s="114"/>
      <c r="RBR1" s="114"/>
      <c r="RBS1" s="114"/>
      <c r="RBT1" s="114"/>
      <c r="RBU1" s="114"/>
      <c r="RBV1" s="114"/>
      <c r="RBW1" s="114"/>
      <c r="RBX1" s="114"/>
      <c r="RBY1" s="114"/>
      <c r="RBZ1" s="114"/>
      <c r="RCA1" s="114"/>
      <c r="RCB1" s="114"/>
      <c r="RCC1" s="114"/>
      <c r="RCD1" s="114"/>
      <c r="RCE1" s="114"/>
      <c r="RCF1" s="114"/>
      <c r="RCG1" s="114"/>
      <c r="RCH1" s="114"/>
      <c r="RCI1" s="114"/>
      <c r="RCJ1" s="114"/>
      <c r="RCK1" s="114"/>
      <c r="RCL1" s="114"/>
      <c r="RCM1" s="114"/>
      <c r="RCN1" s="114"/>
      <c r="RCO1" s="114"/>
      <c r="RCP1" s="114"/>
      <c r="RCQ1" s="114"/>
      <c r="RCR1" s="114"/>
      <c r="RCS1" s="114"/>
      <c r="RCT1" s="114"/>
      <c r="RCU1" s="114"/>
      <c r="RCV1" s="114"/>
      <c r="RCW1" s="114"/>
      <c r="RCX1" s="114"/>
      <c r="RCY1" s="114"/>
      <c r="RCZ1" s="114"/>
      <c r="RDA1" s="114"/>
      <c r="RDB1" s="114"/>
      <c r="RDC1" s="114"/>
      <c r="RDD1" s="114"/>
      <c r="RDE1" s="114"/>
      <c r="RDF1" s="114"/>
      <c r="RDG1" s="114"/>
      <c r="RDH1" s="114"/>
      <c r="RDI1" s="114"/>
      <c r="RDJ1" s="114"/>
      <c r="RDK1" s="114"/>
      <c r="RDL1" s="114"/>
      <c r="RDM1" s="114"/>
      <c r="RDN1" s="114"/>
      <c r="RDO1" s="114"/>
      <c r="RDP1" s="114"/>
      <c r="RDQ1" s="114"/>
      <c r="RDR1" s="114"/>
      <c r="RDS1" s="114"/>
      <c r="RDT1" s="114"/>
      <c r="RDU1" s="114"/>
      <c r="RDV1" s="114"/>
      <c r="RDW1" s="114"/>
      <c r="RDX1" s="114"/>
      <c r="RDY1" s="114"/>
      <c r="RDZ1" s="114"/>
      <c r="REA1" s="114"/>
      <c r="REB1" s="114"/>
      <c r="REC1" s="114"/>
      <c r="RED1" s="114"/>
      <c r="REE1" s="114"/>
      <c r="REF1" s="114"/>
      <c r="REG1" s="114"/>
      <c r="REH1" s="114"/>
      <c r="REI1" s="114"/>
      <c r="REJ1" s="114"/>
      <c r="REK1" s="114"/>
      <c r="REL1" s="114"/>
      <c r="REM1" s="114"/>
      <c r="REN1" s="114"/>
      <c r="REO1" s="114"/>
      <c r="REP1" s="114"/>
      <c r="REQ1" s="114"/>
      <c r="RER1" s="114"/>
      <c r="RES1" s="114"/>
      <c r="RET1" s="114"/>
      <c r="REU1" s="114"/>
      <c r="REV1" s="114"/>
      <c r="REW1" s="114"/>
      <c r="REX1" s="114"/>
      <c r="REY1" s="114"/>
      <c r="REZ1" s="114"/>
      <c r="RFA1" s="114"/>
      <c r="RFB1" s="114"/>
      <c r="RFC1" s="114"/>
      <c r="RFD1" s="114"/>
      <c r="RFE1" s="114"/>
      <c r="RFF1" s="114"/>
      <c r="RFG1" s="114"/>
      <c r="RFH1" s="114"/>
      <c r="RFI1" s="114"/>
      <c r="RFJ1" s="114"/>
      <c r="RFK1" s="114"/>
      <c r="RFL1" s="114"/>
      <c r="RFM1" s="114"/>
      <c r="RFN1" s="114"/>
      <c r="RFO1" s="114"/>
      <c r="RFP1" s="114"/>
      <c r="RFQ1" s="114"/>
      <c r="RFR1" s="114"/>
      <c r="RFS1" s="114"/>
      <c r="RFT1" s="114"/>
      <c r="RFU1" s="114"/>
      <c r="RFV1" s="114"/>
      <c r="RFW1" s="114"/>
      <c r="RFX1" s="114"/>
      <c r="RFY1" s="114"/>
      <c r="RFZ1" s="114"/>
      <c r="RGA1" s="114"/>
      <c r="RGB1" s="114"/>
      <c r="RGC1" s="114"/>
      <c r="RGD1" s="114"/>
      <c r="RGE1" s="114"/>
      <c r="RGF1" s="114"/>
      <c r="RGG1" s="114"/>
      <c r="RGH1" s="114"/>
      <c r="RGI1" s="114"/>
      <c r="RGJ1" s="114"/>
      <c r="RGK1" s="114"/>
      <c r="RGL1" s="114"/>
      <c r="RGM1" s="114"/>
      <c r="RGN1" s="114"/>
      <c r="RGO1" s="114"/>
      <c r="RGP1" s="114"/>
      <c r="RGQ1" s="114"/>
      <c r="RGR1" s="114"/>
      <c r="RGS1" s="114"/>
      <c r="RGT1" s="114"/>
      <c r="RGU1" s="114"/>
      <c r="RGV1" s="114"/>
      <c r="RGW1" s="114"/>
      <c r="RGX1" s="114"/>
      <c r="RGY1" s="114"/>
      <c r="RGZ1" s="114"/>
      <c r="RHA1" s="114"/>
      <c r="RHB1" s="114"/>
      <c r="RHC1" s="114"/>
      <c r="RHD1" s="114"/>
      <c r="RHE1" s="114"/>
      <c r="RHF1" s="114"/>
      <c r="RHG1" s="114"/>
      <c r="RHH1" s="114"/>
      <c r="RHI1" s="114"/>
      <c r="RHJ1" s="114"/>
      <c r="RHK1" s="114"/>
      <c r="RHL1" s="114"/>
      <c r="RHM1" s="114"/>
      <c r="RHN1" s="114"/>
      <c r="RHO1" s="114"/>
      <c r="RHP1" s="114"/>
      <c r="RHQ1" s="114"/>
      <c r="RHR1" s="114"/>
      <c r="RHS1" s="114"/>
      <c r="RHT1" s="114"/>
      <c r="RHU1" s="114"/>
      <c r="RHV1" s="114"/>
      <c r="RHW1" s="114"/>
      <c r="RHX1" s="114"/>
      <c r="RHY1" s="114"/>
      <c r="RHZ1" s="114"/>
      <c r="RIA1" s="114"/>
      <c r="RIB1" s="114"/>
      <c r="RIC1" s="114"/>
      <c r="RID1" s="114"/>
      <c r="RIE1" s="114"/>
      <c r="RIF1" s="114"/>
      <c r="RIG1" s="114"/>
      <c r="RIH1" s="114"/>
      <c r="RII1" s="114"/>
      <c r="RIJ1" s="114"/>
      <c r="RIK1" s="114"/>
      <c r="RIL1" s="114"/>
      <c r="RIM1" s="114"/>
      <c r="RIN1" s="114"/>
      <c r="RIO1" s="114"/>
      <c r="RIP1" s="114"/>
      <c r="RIQ1" s="114"/>
      <c r="RIR1" s="114"/>
      <c r="RIS1" s="114"/>
      <c r="RIT1" s="114"/>
      <c r="RIU1" s="114"/>
      <c r="RIV1" s="114"/>
      <c r="RIW1" s="114"/>
      <c r="RIX1" s="114"/>
      <c r="RIY1" s="114"/>
      <c r="RIZ1" s="114"/>
      <c r="RJA1" s="114"/>
      <c r="RJB1" s="114"/>
      <c r="RJC1" s="114"/>
      <c r="RJD1" s="114"/>
      <c r="RJE1" s="114"/>
      <c r="RJF1" s="114"/>
      <c r="RJG1" s="114"/>
      <c r="RJH1" s="114"/>
      <c r="RJI1" s="114"/>
      <c r="RJJ1" s="114"/>
      <c r="RJK1" s="114"/>
      <c r="RJL1" s="114"/>
      <c r="RJM1" s="114"/>
      <c r="RJN1" s="114"/>
      <c r="RJO1" s="114"/>
      <c r="RJP1" s="114"/>
      <c r="RJQ1" s="114"/>
      <c r="RJR1" s="114"/>
      <c r="RJS1" s="114"/>
      <c r="RJT1" s="114"/>
      <c r="RJU1" s="114"/>
      <c r="RJV1" s="114"/>
      <c r="RJW1" s="114"/>
      <c r="RJX1" s="114"/>
      <c r="RJY1" s="114"/>
      <c r="RJZ1" s="114"/>
      <c r="RKA1" s="114"/>
      <c r="RKB1" s="114"/>
      <c r="RKC1" s="114"/>
      <c r="RKD1" s="114"/>
      <c r="RKE1" s="114"/>
      <c r="RKF1" s="114"/>
      <c r="RKG1" s="114"/>
      <c r="RKH1" s="114"/>
      <c r="RKI1" s="114"/>
      <c r="RKJ1" s="114"/>
      <c r="RKK1" s="114"/>
      <c r="RKL1" s="114"/>
      <c r="RKM1" s="114"/>
      <c r="RKN1" s="114"/>
      <c r="RKO1" s="114"/>
      <c r="RKP1" s="114"/>
      <c r="RKQ1" s="114"/>
      <c r="RKR1" s="114"/>
      <c r="RKS1" s="114"/>
      <c r="RKT1" s="114"/>
      <c r="RKU1" s="114"/>
      <c r="RKV1" s="114"/>
      <c r="RKW1" s="114"/>
      <c r="RKX1" s="114"/>
      <c r="RKY1" s="114"/>
      <c r="RKZ1" s="114"/>
      <c r="RLA1" s="114"/>
      <c r="RLB1" s="114"/>
      <c r="RLC1" s="114"/>
      <c r="RLD1" s="114"/>
      <c r="RLE1" s="114"/>
      <c r="RLF1" s="114"/>
      <c r="RLG1" s="114"/>
      <c r="RLH1" s="114"/>
      <c r="RLI1" s="114"/>
      <c r="RLJ1" s="114"/>
      <c r="RLK1" s="114"/>
      <c r="RLL1" s="114"/>
      <c r="RLM1" s="114"/>
      <c r="RLN1" s="114"/>
      <c r="RLO1" s="114"/>
      <c r="RLP1" s="114"/>
      <c r="RLQ1" s="114"/>
      <c r="RLR1" s="114"/>
      <c r="RLS1" s="114"/>
      <c r="RLT1" s="114"/>
      <c r="RLU1" s="114"/>
      <c r="RLV1" s="114"/>
      <c r="RLW1" s="114"/>
      <c r="RLX1" s="114"/>
      <c r="RLY1" s="114"/>
      <c r="RLZ1" s="114"/>
      <c r="RMA1" s="114"/>
      <c r="RMB1" s="114"/>
      <c r="RMC1" s="114"/>
      <c r="RMD1" s="114"/>
      <c r="RME1" s="114"/>
      <c r="RMF1" s="114"/>
      <c r="RMG1" s="114"/>
      <c r="RMH1" s="114"/>
      <c r="RMI1" s="114"/>
      <c r="RMJ1" s="114"/>
      <c r="RMK1" s="114"/>
      <c r="RML1" s="114"/>
      <c r="RMM1" s="114"/>
      <c r="RMN1" s="114"/>
      <c r="RMO1" s="114"/>
      <c r="RMP1" s="114"/>
      <c r="RMQ1" s="114"/>
      <c r="RMR1" s="114"/>
      <c r="RMS1" s="114"/>
      <c r="RMT1" s="114"/>
      <c r="RMU1" s="114"/>
      <c r="RMV1" s="114"/>
      <c r="RMW1" s="114"/>
      <c r="RMX1" s="114"/>
      <c r="RMY1" s="114"/>
      <c r="RMZ1" s="114"/>
      <c r="RNA1" s="114"/>
      <c r="RNB1" s="114"/>
      <c r="RNC1" s="114"/>
      <c r="RND1" s="114"/>
      <c r="RNE1" s="114"/>
      <c r="RNF1" s="114"/>
      <c r="RNG1" s="114"/>
      <c r="RNH1" s="114"/>
      <c r="RNI1" s="114"/>
      <c r="RNJ1" s="114"/>
      <c r="RNK1" s="114"/>
      <c r="RNL1" s="114"/>
      <c r="RNM1" s="114"/>
      <c r="RNN1" s="114"/>
      <c r="RNO1" s="114"/>
      <c r="RNP1" s="114"/>
      <c r="RNQ1" s="114"/>
      <c r="RNR1" s="114"/>
      <c r="RNS1" s="114"/>
      <c r="RNT1" s="114"/>
      <c r="RNU1" s="114"/>
      <c r="RNV1" s="114"/>
      <c r="RNW1" s="114"/>
      <c r="RNX1" s="114"/>
      <c r="RNY1" s="114"/>
      <c r="RNZ1" s="114"/>
      <c r="ROA1" s="114"/>
      <c r="ROB1" s="114"/>
      <c r="ROC1" s="114"/>
      <c r="ROD1" s="114"/>
      <c r="ROE1" s="114"/>
      <c r="ROF1" s="114"/>
      <c r="ROG1" s="114"/>
      <c r="ROH1" s="114"/>
      <c r="ROI1" s="114"/>
      <c r="ROJ1" s="114"/>
      <c r="ROK1" s="114"/>
      <c r="ROL1" s="114"/>
      <c r="ROM1" s="114"/>
      <c r="RON1" s="114"/>
      <c r="ROO1" s="114"/>
      <c r="ROP1" s="114"/>
      <c r="ROQ1" s="114"/>
      <c r="ROR1" s="114"/>
      <c r="ROS1" s="114"/>
      <c r="ROT1" s="114"/>
      <c r="ROU1" s="114"/>
      <c r="ROV1" s="114"/>
      <c r="ROW1" s="114"/>
      <c r="ROX1" s="114"/>
      <c r="ROY1" s="114"/>
      <c r="ROZ1" s="114"/>
      <c r="RPA1" s="114"/>
      <c r="RPB1" s="114"/>
      <c r="RPC1" s="114"/>
      <c r="RPD1" s="114"/>
      <c r="RPE1" s="114"/>
      <c r="RPF1" s="114"/>
      <c r="RPG1" s="114"/>
      <c r="RPH1" s="114"/>
      <c r="RPI1" s="114"/>
      <c r="RPJ1" s="114"/>
      <c r="RPK1" s="114"/>
      <c r="RPL1" s="114"/>
      <c r="RPM1" s="114"/>
      <c r="RPN1" s="114"/>
      <c r="RPO1" s="114"/>
      <c r="RPP1" s="114"/>
      <c r="RPQ1" s="114"/>
      <c r="RPR1" s="114"/>
      <c r="RPS1" s="114"/>
      <c r="RPT1" s="114"/>
      <c r="RPU1" s="114"/>
      <c r="RPV1" s="114"/>
      <c r="RPW1" s="114"/>
      <c r="RPX1" s="114"/>
      <c r="RPY1" s="114"/>
      <c r="RPZ1" s="114"/>
      <c r="RQA1" s="114"/>
      <c r="RQB1" s="114"/>
      <c r="RQC1" s="114"/>
      <c r="RQD1" s="114"/>
      <c r="RQE1" s="114"/>
      <c r="RQF1" s="114"/>
      <c r="RQG1" s="114"/>
      <c r="RQH1" s="114"/>
      <c r="RQI1" s="114"/>
      <c r="RQJ1" s="114"/>
      <c r="RQK1" s="114"/>
      <c r="RQL1" s="114"/>
      <c r="RQM1" s="114"/>
      <c r="RQN1" s="114"/>
      <c r="RQO1" s="114"/>
      <c r="RQP1" s="114"/>
      <c r="RQQ1" s="114"/>
      <c r="RQR1" s="114"/>
      <c r="RQS1" s="114"/>
      <c r="RQT1" s="114"/>
      <c r="RQU1" s="114"/>
      <c r="RQV1" s="114"/>
      <c r="RQW1" s="114"/>
      <c r="RQX1" s="114"/>
      <c r="RQY1" s="114"/>
      <c r="RQZ1" s="114"/>
      <c r="RRA1" s="114"/>
      <c r="RRB1" s="114"/>
      <c r="RRC1" s="114"/>
      <c r="RRD1" s="114"/>
      <c r="RRE1" s="114"/>
      <c r="RRF1" s="114"/>
      <c r="RRG1" s="114"/>
      <c r="RRH1" s="114"/>
      <c r="RRI1" s="114"/>
      <c r="RRJ1" s="114"/>
      <c r="RRK1" s="114"/>
      <c r="RRL1" s="114"/>
      <c r="RRM1" s="114"/>
      <c r="RRN1" s="114"/>
      <c r="RRO1" s="114"/>
      <c r="RRP1" s="114"/>
      <c r="RRQ1" s="114"/>
      <c r="RRR1" s="114"/>
      <c r="RRS1" s="114"/>
      <c r="RRT1" s="114"/>
      <c r="RRU1" s="114"/>
      <c r="RRV1" s="114"/>
      <c r="RRW1" s="114"/>
      <c r="RRX1" s="114"/>
      <c r="RRY1" s="114"/>
      <c r="RRZ1" s="114"/>
      <c r="RSA1" s="114"/>
      <c r="RSB1" s="114"/>
      <c r="RSC1" s="114"/>
      <c r="RSD1" s="114"/>
      <c r="RSE1" s="114"/>
      <c r="RSF1" s="114"/>
      <c r="RSG1" s="114"/>
      <c r="RSH1" s="114"/>
      <c r="RSI1" s="114"/>
      <c r="RSJ1" s="114"/>
      <c r="RSK1" s="114"/>
      <c r="RSL1" s="114"/>
      <c r="RSM1" s="114"/>
      <c r="RSN1" s="114"/>
      <c r="RSO1" s="114"/>
      <c r="RSP1" s="114"/>
      <c r="RSQ1" s="114"/>
      <c r="RSR1" s="114"/>
      <c r="RSS1" s="114"/>
      <c r="RST1" s="114"/>
      <c r="RSU1" s="114"/>
      <c r="RSV1" s="114"/>
      <c r="RSW1" s="114"/>
      <c r="RSX1" s="114"/>
      <c r="RSY1" s="114"/>
      <c r="RSZ1" s="114"/>
      <c r="RTA1" s="114"/>
      <c r="RTB1" s="114"/>
      <c r="RTC1" s="114"/>
      <c r="RTD1" s="114"/>
      <c r="RTE1" s="114"/>
      <c r="RTF1" s="114"/>
      <c r="RTG1" s="114"/>
      <c r="RTH1" s="114"/>
      <c r="RTI1" s="114"/>
      <c r="RTJ1" s="114"/>
      <c r="RTK1" s="114"/>
      <c r="RTL1" s="114"/>
      <c r="RTM1" s="114"/>
      <c r="RTN1" s="114"/>
      <c r="RTO1" s="114"/>
      <c r="RTP1" s="114"/>
      <c r="RTQ1" s="114"/>
      <c r="RTR1" s="114"/>
      <c r="RTS1" s="114"/>
      <c r="RTT1" s="114"/>
      <c r="RTU1" s="114"/>
      <c r="RTV1" s="114"/>
      <c r="RTW1" s="114"/>
      <c r="RTX1" s="114"/>
      <c r="RTY1" s="114"/>
      <c r="RTZ1" s="114"/>
      <c r="RUA1" s="114"/>
      <c r="RUB1" s="114"/>
      <c r="RUC1" s="114"/>
      <c r="RUD1" s="114"/>
      <c r="RUE1" s="114"/>
      <c r="RUF1" s="114"/>
      <c r="RUG1" s="114"/>
      <c r="RUH1" s="114"/>
      <c r="RUI1" s="114"/>
      <c r="RUJ1" s="114"/>
      <c r="RUK1" s="114"/>
      <c r="RUL1" s="114"/>
      <c r="RUM1" s="114"/>
      <c r="RUN1" s="114"/>
      <c r="RUO1" s="114"/>
      <c r="RUP1" s="114"/>
      <c r="RUQ1" s="114"/>
      <c r="RUR1" s="114"/>
      <c r="RUS1" s="114"/>
      <c r="RUT1" s="114"/>
      <c r="RUU1" s="114"/>
      <c r="RUV1" s="114"/>
      <c r="RUW1" s="114"/>
      <c r="RUX1" s="114"/>
      <c r="RUY1" s="114"/>
      <c r="RUZ1" s="114"/>
      <c r="RVA1" s="114"/>
      <c r="RVB1" s="114"/>
      <c r="RVC1" s="114"/>
      <c r="RVD1" s="114"/>
      <c r="RVE1" s="114"/>
      <c r="RVF1" s="114"/>
      <c r="RVG1" s="114"/>
      <c r="RVH1" s="114"/>
      <c r="RVI1" s="114"/>
      <c r="RVJ1" s="114"/>
      <c r="RVK1" s="114"/>
      <c r="RVL1" s="114"/>
      <c r="RVM1" s="114"/>
      <c r="RVN1" s="114"/>
      <c r="RVO1" s="114"/>
      <c r="RVP1" s="114"/>
      <c r="RVQ1" s="114"/>
      <c r="RVR1" s="114"/>
      <c r="RVS1" s="114"/>
      <c r="RVT1" s="114"/>
      <c r="RVU1" s="114"/>
      <c r="RVV1" s="114"/>
      <c r="RVW1" s="114"/>
      <c r="RVX1" s="114"/>
      <c r="RVY1" s="114"/>
      <c r="RVZ1" s="114"/>
      <c r="RWA1" s="114"/>
      <c r="RWB1" s="114"/>
      <c r="RWC1" s="114"/>
      <c r="RWD1" s="114"/>
      <c r="RWE1" s="114"/>
      <c r="RWF1" s="114"/>
      <c r="RWG1" s="114"/>
      <c r="RWH1" s="114"/>
      <c r="RWI1" s="114"/>
      <c r="RWJ1" s="114"/>
      <c r="RWK1" s="114"/>
      <c r="RWL1" s="114"/>
      <c r="RWM1" s="114"/>
      <c r="RWN1" s="114"/>
      <c r="RWO1" s="114"/>
      <c r="RWP1" s="114"/>
      <c r="RWQ1" s="114"/>
      <c r="RWR1" s="114"/>
      <c r="RWS1" s="114"/>
      <c r="RWT1" s="114"/>
      <c r="RWU1" s="114"/>
      <c r="RWV1" s="114"/>
      <c r="RWW1" s="114"/>
      <c r="RWX1" s="114"/>
      <c r="RWY1" s="114"/>
      <c r="RWZ1" s="114"/>
      <c r="RXA1" s="114"/>
      <c r="RXB1" s="114"/>
      <c r="RXC1" s="114"/>
      <c r="RXD1" s="114"/>
      <c r="RXE1" s="114"/>
      <c r="RXF1" s="114"/>
      <c r="RXG1" s="114"/>
      <c r="RXH1" s="114"/>
      <c r="RXI1" s="114"/>
      <c r="RXJ1" s="114"/>
      <c r="RXK1" s="114"/>
      <c r="RXL1" s="114"/>
      <c r="RXM1" s="114"/>
      <c r="RXN1" s="114"/>
      <c r="RXO1" s="114"/>
      <c r="RXP1" s="114"/>
      <c r="RXQ1" s="114"/>
      <c r="RXR1" s="114"/>
      <c r="RXS1" s="114"/>
      <c r="RXT1" s="114"/>
      <c r="RXU1" s="114"/>
      <c r="RXV1" s="114"/>
      <c r="RXW1" s="114"/>
      <c r="RXX1" s="114"/>
      <c r="RXY1" s="114"/>
      <c r="RXZ1" s="114"/>
      <c r="RYA1" s="114"/>
      <c r="RYB1" s="114"/>
      <c r="RYC1" s="114"/>
      <c r="RYD1" s="114"/>
      <c r="RYE1" s="114"/>
      <c r="RYF1" s="114"/>
      <c r="RYG1" s="114"/>
      <c r="RYH1" s="114"/>
      <c r="RYI1" s="114"/>
      <c r="RYJ1" s="114"/>
      <c r="RYK1" s="114"/>
      <c r="RYL1" s="114"/>
      <c r="RYM1" s="114"/>
      <c r="RYN1" s="114"/>
      <c r="RYO1" s="114"/>
      <c r="RYP1" s="114"/>
      <c r="RYQ1" s="114"/>
      <c r="RYR1" s="114"/>
      <c r="RYS1" s="114"/>
      <c r="RYT1" s="114"/>
      <c r="RYU1" s="114"/>
      <c r="RYV1" s="114"/>
      <c r="RYW1" s="114"/>
      <c r="RYX1" s="114"/>
      <c r="RYY1" s="114"/>
      <c r="RYZ1" s="114"/>
      <c r="RZA1" s="114"/>
      <c r="RZB1" s="114"/>
      <c r="RZC1" s="114"/>
      <c r="RZD1" s="114"/>
      <c r="RZE1" s="114"/>
      <c r="RZF1" s="114"/>
      <c r="RZG1" s="114"/>
      <c r="RZH1" s="114"/>
      <c r="RZI1" s="114"/>
      <c r="RZJ1" s="114"/>
      <c r="RZK1" s="114"/>
      <c r="RZL1" s="114"/>
      <c r="RZM1" s="114"/>
      <c r="RZN1" s="114"/>
      <c r="RZO1" s="114"/>
      <c r="RZP1" s="114"/>
      <c r="RZQ1" s="114"/>
      <c r="RZR1" s="114"/>
      <c r="RZS1" s="114"/>
      <c r="RZT1" s="114"/>
      <c r="RZU1" s="114"/>
      <c r="RZV1" s="114"/>
      <c r="RZW1" s="114"/>
      <c r="RZX1" s="114"/>
      <c r="RZY1" s="114"/>
      <c r="RZZ1" s="114"/>
      <c r="SAA1" s="114"/>
      <c r="SAB1" s="114"/>
      <c r="SAC1" s="114"/>
      <c r="SAD1" s="114"/>
      <c r="SAE1" s="114"/>
      <c r="SAF1" s="114"/>
      <c r="SAG1" s="114"/>
      <c r="SAH1" s="114"/>
      <c r="SAI1" s="114"/>
      <c r="SAJ1" s="114"/>
      <c r="SAK1" s="114"/>
      <c r="SAL1" s="114"/>
      <c r="SAM1" s="114"/>
      <c r="SAN1" s="114"/>
      <c r="SAO1" s="114"/>
      <c r="SAP1" s="114"/>
      <c r="SAQ1" s="114"/>
      <c r="SAR1" s="114"/>
      <c r="SAS1" s="114"/>
      <c r="SAT1" s="114"/>
      <c r="SAU1" s="114"/>
      <c r="SAV1" s="114"/>
      <c r="SAW1" s="114"/>
      <c r="SAX1" s="114"/>
      <c r="SAY1" s="114"/>
      <c r="SAZ1" s="114"/>
      <c r="SBA1" s="114"/>
      <c r="SBB1" s="114"/>
      <c r="SBC1" s="114"/>
      <c r="SBD1" s="114"/>
      <c r="SBE1" s="114"/>
      <c r="SBF1" s="114"/>
      <c r="SBG1" s="114"/>
      <c r="SBH1" s="114"/>
      <c r="SBI1" s="114"/>
      <c r="SBJ1" s="114"/>
      <c r="SBK1" s="114"/>
      <c r="SBL1" s="114"/>
      <c r="SBM1" s="114"/>
      <c r="SBN1" s="114"/>
      <c r="SBO1" s="114"/>
      <c r="SBP1" s="114"/>
      <c r="SBQ1" s="114"/>
      <c r="SBR1" s="114"/>
      <c r="SBS1" s="114"/>
      <c r="SBT1" s="114"/>
      <c r="SBU1" s="114"/>
      <c r="SBV1" s="114"/>
      <c r="SBW1" s="114"/>
      <c r="SBX1" s="114"/>
      <c r="SBY1" s="114"/>
      <c r="SBZ1" s="114"/>
      <c r="SCA1" s="114"/>
      <c r="SCB1" s="114"/>
      <c r="SCC1" s="114"/>
      <c r="SCD1" s="114"/>
      <c r="SCE1" s="114"/>
      <c r="SCF1" s="114"/>
      <c r="SCG1" s="114"/>
      <c r="SCH1" s="114"/>
      <c r="SCI1" s="114"/>
      <c r="SCJ1" s="114"/>
      <c r="SCK1" s="114"/>
      <c r="SCL1" s="114"/>
      <c r="SCM1" s="114"/>
      <c r="SCN1" s="114"/>
      <c r="SCO1" s="114"/>
      <c r="SCP1" s="114"/>
      <c r="SCQ1" s="114"/>
      <c r="SCR1" s="114"/>
      <c r="SCS1" s="114"/>
      <c r="SCT1" s="114"/>
      <c r="SCU1" s="114"/>
      <c r="SCV1" s="114"/>
      <c r="SCW1" s="114"/>
      <c r="SCX1" s="114"/>
      <c r="SCY1" s="114"/>
      <c r="SCZ1" s="114"/>
      <c r="SDA1" s="114"/>
      <c r="SDB1" s="114"/>
      <c r="SDC1" s="114"/>
      <c r="SDD1" s="114"/>
      <c r="SDE1" s="114"/>
      <c r="SDF1" s="114"/>
      <c r="SDG1" s="114"/>
      <c r="SDH1" s="114"/>
      <c r="SDI1" s="114"/>
      <c r="SDJ1" s="114"/>
      <c r="SDK1" s="114"/>
      <c r="SDL1" s="114"/>
      <c r="SDM1" s="114"/>
      <c r="SDN1" s="114"/>
      <c r="SDO1" s="114"/>
      <c r="SDP1" s="114"/>
      <c r="SDQ1" s="114"/>
      <c r="SDR1" s="114"/>
      <c r="SDS1" s="114"/>
      <c r="SDT1" s="114"/>
      <c r="SDU1" s="114"/>
      <c r="SDV1" s="114"/>
      <c r="SDW1" s="114"/>
      <c r="SDX1" s="114"/>
      <c r="SDY1" s="114"/>
      <c r="SDZ1" s="114"/>
      <c r="SEA1" s="114"/>
      <c r="SEB1" s="114"/>
      <c r="SEC1" s="114"/>
      <c r="SED1" s="114"/>
      <c r="SEE1" s="114"/>
      <c r="SEF1" s="114"/>
      <c r="SEG1" s="114"/>
      <c r="SEH1" s="114"/>
      <c r="SEI1" s="114"/>
      <c r="SEJ1" s="114"/>
      <c r="SEK1" s="114"/>
      <c r="SEL1" s="114"/>
      <c r="SEM1" s="114"/>
      <c r="SEN1" s="114"/>
      <c r="SEO1" s="114"/>
      <c r="SEP1" s="114"/>
      <c r="SEQ1" s="114"/>
      <c r="SER1" s="114"/>
      <c r="SES1" s="114"/>
      <c r="SET1" s="114"/>
      <c r="SEU1" s="114"/>
      <c r="SEV1" s="114"/>
      <c r="SEW1" s="114"/>
      <c r="SEX1" s="114"/>
      <c r="SEY1" s="114"/>
      <c r="SEZ1" s="114"/>
      <c r="SFA1" s="114"/>
      <c r="SFB1" s="114"/>
      <c r="SFC1" s="114"/>
      <c r="SFD1" s="114"/>
      <c r="SFE1" s="114"/>
      <c r="SFF1" s="114"/>
      <c r="SFG1" s="114"/>
      <c r="SFH1" s="114"/>
      <c r="SFI1" s="114"/>
      <c r="SFJ1" s="114"/>
      <c r="SFK1" s="114"/>
      <c r="SFL1" s="114"/>
      <c r="SFM1" s="114"/>
      <c r="SFN1" s="114"/>
      <c r="SFO1" s="114"/>
      <c r="SFP1" s="114"/>
      <c r="SFQ1" s="114"/>
      <c r="SFR1" s="114"/>
      <c r="SFS1" s="114"/>
      <c r="SFT1" s="114"/>
      <c r="SFU1" s="114"/>
      <c r="SFV1" s="114"/>
      <c r="SFW1" s="114"/>
      <c r="SFX1" s="114"/>
      <c r="SFY1" s="114"/>
      <c r="SFZ1" s="114"/>
      <c r="SGA1" s="114"/>
      <c r="SGB1" s="114"/>
      <c r="SGC1" s="114"/>
      <c r="SGD1" s="114"/>
      <c r="SGE1" s="114"/>
      <c r="SGF1" s="114"/>
      <c r="SGG1" s="114"/>
      <c r="SGH1" s="114"/>
      <c r="SGI1" s="114"/>
      <c r="SGJ1" s="114"/>
      <c r="SGK1" s="114"/>
      <c r="SGL1" s="114"/>
      <c r="SGM1" s="114"/>
      <c r="SGN1" s="114"/>
      <c r="SGO1" s="114"/>
      <c r="SGP1" s="114"/>
      <c r="SGQ1" s="114"/>
      <c r="SGR1" s="114"/>
      <c r="SGS1" s="114"/>
      <c r="SGT1" s="114"/>
      <c r="SGU1" s="114"/>
      <c r="SGV1" s="114"/>
      <c r="SGW1" s="114"/>
      <c r="SGX1" s="114"/>
      <c r="SGY1" s="114"/>
      <c r="SGZ1" s="114"/>
      <c r="SHA1" s="114"/>
      <c r="SHB1" s="114"/>
      <c r="SHC1" s="114"/>
      <c r="SHD1" s="114"/>
      <c r="SHE1" s="114"/>
      <c r="SHF1" s="114"/>
      <c r="SHG1" s="114"/>
      <c r="SHH1" s="114"/>
      <c r="SHI1" s="114"/>
      <c r="SHJ1" s="114"/>
      <c r="SHK1" s="114"/>
      <c r="SHL1" s="114"/>
      <c r="SHM1" s="114"/>
      <c r="SHN1" s="114"/>
      <c r="SHO1" s="114"/>
      <c r="SHP1" s="114"/>
      <c r="SHQ1" s="114"/>
      <c r="SHR1" s="114"/>
      <c r="SHS1" s="114"/>
      <c r="SHT1" s="114"/>
      <c r="SHU1" s="114"/>
      <c r="SHV1" s="114"/>
      <c r="SHW1" s="114"/>
      <c r="SHX1" s="114"/>
      <c r="SHY1" s="114"/>
      <c r="SHZ1" s="114"/>
      <c r="SIA1" s="114"/>
      <c r="SIB1" s="114"/>
      <c r="SIC1" s="114"/>
      <c r="SID1" s="114"/>
      <c r="SIE1" s="114"/>
      <c r="SIF1" s="114"/>
      <c r="SIG1" s="114"/>
      <c r="SIH1" s="114"/>
      <c r="SII1" s="114"/>
      <c r="SIJ1" s="114"/>
      <c r="SIK1" s="114"/>
      <c r="SIL1" s="114"/>
      <c r="SIM1" s="114"/>
      <c r="SIN1" s="114"/>
      <c r="SIO1" s="114"/>
      <c r="SIP1" s="114"/>
      <c r="SIQ1" s="114"/>
      <c r="SIR1" s="114"/>
      <c r="SIS1" s="114"/>
      <c r="SIT1" s="114"/>
      <c r="SIU1" s="114"/>
      <c r="SIV1" s="114"/>
      <c r="SIW1" s="114"/>
      <c r="SIX1" s="114"/>
      <c r="SIY1" s="114"/>
      <c r="SIZ1" s="114"/>
      <c r="SJA1" s="114"/>
      <c r="SJB1" s="114"/>
      <c r="SJC1" s="114"/>
      <c r="SJD1" s="114"/>
      <c r="SJE1" s="114"/>
      <c r="SJF1" s="114"/>
      <c r="SJG1" s="114"/>
      <c r="SJH1" s="114"/>
      <c r="SJI1" s="114"/>
      <c r="SJJ1" s="114"/>
      <c r="SJK1" s="114"/>
      <c r="SJL1" s="114"/>
      <c r="SJM1" s="114"/>
      <c r="SJN1" s="114"/>
      <c r="SJO1" s="114"/>
      <c r="SJP1" s="114"/>
      <c r="SJQ1" s="114"/>
      <c r="SJR1" s="114"/>
      <c r="SJS1" s="114"/>
      <c r="SJT1" s="114"/>
      <c r="SJU1" s="114"/>
      <c r="SJV1" s="114"/>
      <c r="SJW1" s="114"/>
      <c r="SJX1" s="114"/>
      <c r="SJY1" s="114"/>
      <c r="SJZ1" s="114"/>
      <c r="SKA1" s="114"/>
      <c r="SKB1" s="114"/>
      <c r="SKC1" s="114"/>
      <c r="SKD1" s="114"/>
      <c r="SKE1" s="114"/>
      <c r="SKF1" s="114"/>
      <c r="SKG1" s="114"/>
      <c r="SKH1" s="114"/>
      <c r="SKI1" s="114"/>
      <c r="SKJ1" s="114"/>
      <c r="SKK1" s="114"/>
      <c r="SKL1" s="114"/>
      <c r="SKM1" s="114"/>
      <c r="SKN1" s="114"/>
      <c r="SKO1" s="114"/>
      <c r="SKP1" s="114"/>
      <c r="SKQ1" s="114"/>
      <c r="SKR1" s="114"/>
      <c r="SKS1" s="114"/>
      <c r="SKT1" s="114"/>
      <c r="SKU1" s="114"/>
      <c r="SKV1" s="114"/>
      <c r="SKW1" s="114"/>
      <c r="SKX1" s="114"/>
      <c r="SKY1" s="114"/>
      <c r="SKZ1" s="114"/>
      <c r="SLA1" s="114"/>
      <c r="SLB1" s="114"/>
      <c r="SLC1" s="114"/>
      <c r="SLD1" s="114"/>
      <c r="SLE1" s="114"/>
      <c r="SLF1" s="114"/>
      <c r="SLG1" s="114"/>
      <c r="SLH1" s="114"/>
      <c r="SLI1" s="114"/>
      <c r="SLJ1" s="114"/>
      <c r="SLK1" s="114"/>
      <c r="SLL1" s="114"/>
      <c r="SLM1" s="114"/>
      <c r="SLN1" s="114"/>
      <c r="SLO1" s="114"/>
      <c r="SLP1" s="114"/>
      <c r="SLQ1" s="114"/>
      <c r="SLR1" s="114"/>
      <c r="SLS1" s="114"/>
      <c r="SLT1" s="114"/>
      <c r="SLU1" s="114"/>
      <c r="SLV1" s="114"/>
      <c r="SLW1" s="114"/>
      <c r="SLX1" s="114"/>
      <c r="SLY1" s="114"/>
      <c r="SLZ1" s="114"/>
      <c r="SMA1" s="114"/>
      <c r="SMB1" s="114"/>
      <c r="SMC1" s="114"/>
      <c r="SMD1" s="114"/>
      <c r="SME1" s="114"/>
      <c r="SMF1" s="114"/>
      <c r="SMG1" s="114"/>
      <c r="SMH1" s="114"/>
      <c r="SMI1" s="114"/>
      <c r="SMJ1" s="114"/>
      <c r="SMK1" s="114"/>
      <c r="SML1" s="114"/>
      <c r="SMM1" s="114"/>
      <c r="SMN1" s="114"/>
      <c r="SMO1" s="114"/>
      <c r="SMP1" s="114"/>
      <c r="SMQ1" s="114"/>
      <c r="SMR1" s="114"/>
      <c r="SMS1" s="114"/>
      <c r="SMT1" s="114"/>
      <c r="SMU1" s="114"/>
      <c r="SMV1" s="114"/>
      <c r="SMW1" s="114"/>
      <c r="SMX1" s="114"/>
      <c r="SMY1" s="114"/>
      <c r="SMZ1" s="114"/>
      <c r="SNA1" s="114"/>
      <c r="SNB1" s="114"/>
      <c r="SNC1" s="114"/>
      <c r="SND1" s="114"/>
      <c r="SNE1" s="114"/>
      <c r="SNF1" s="114"/>
      <c r="SNG1" s="114"/>
      <c r="SNH1" s="114"/>
      <c r="SNI1" s="114"/>
      <c r="SNJ1" s="114"/>
      <c r="SNK1" s="114"/>
      <c r="SNL1" s="114"/>
      <c r="SNM1" s="114"/>
      <c r="SNN1" s="114"/>
      <c r="SNO1" s="114"/>
      <c r="SNP1" s="114"/>
      <c r="SNQ1" s="114"/>
      <c r="SNR1" s="114"/>
      <c r="SNS1" s="114"/>
      <c r="SNT1" s="114"/>
      <c r="SNU1" s="114"/>
      <c r="SNV1" s="114"/>
      <c r="SNW1" s="114"/>
      <c r="SNX1" s="114"/>
      <c r="SNY1" s="114"/>
      <c r="SNZ1" s="114"/>
      <c r="SOA1" s="114"/>
      <c r="SOB1" s="114"/>
      <c r="SOC1" s="114"/>
      <c r="SOD1" s="114"/>
      <c r="SOE1" s="114"/>
      <c r="SOF1" s="114"/>
      <c r="SOG1" s="114"/>
      <c r="SOH1" s="114"/>
      <c r="SOI1" s="114"/>
      <c r="SOJ1" s="114"/>
      <c r="SOK1" s="114"/>
      <c r="SOL1" s="114"/>
      <c r="SOM1" s="114"/>
      <c r="SON1" s="114"/>
      <c r="SOO1" s="114"/>
      <c r="SOP1" s="114"/>
      <c r="SOQ1" s="114"/>
      <c r="SOR1" s="114"/>
      <c r="SOS1" s="114"/>
      <c r="SOT1" s="114"/>
      <c r="SOU1" s="114"/>
      <c r="SOV1" s="114"/>
      <c r="SOW1" s="114"/>
      <c r="SOX1" s="114"/>
      <c r="SOY1" s="114"/>
      <c r="SOZ1" s="114"/>
      <c r="SPA1" s="114"/>
      <c r="SPB1" s="114"/>
      <c r="SPC1" s="114"/>
      <c r="SPD1" s="114"/>
      <c r="SPE1" s="114"/>
      <c r="SPF1" s="114"/>
      <c r="SPG1" s="114"/>
      <c r="SPH1" s="114"/>
      <c r="SPI1" s="114"/>
      <c r="SPJ1" s="114"/>
      <c r="SPK1" s="114"/>
      <c r="SPL1" s="114"/>
      <c r="SPM1" s="114"/>
      <c r="SPN1" s="114"/>
      <c r="SPO1" s="114"/>
      <c r="SPP1" s="114"/>
      <c r="SPQ1" s="114"/>
      <c r="SPR1" s="114"/>
      <c r="SPS1" s="114"/>
      <c r="SPT1" s="114"/>
      <c r="SPU1" s="114"/>
      <c r="SPV1" s="114"/>
      <c r="SPW1" s="114"/>
      <c r="SPX1" s="114"/>
      <c r="SPY1" s="114"/>
      <c r="SPZ1" s="114"/>
      <c r="SQA1" s="114"/>
      <c r="SQB1" s="114"/>
      <c r="SQC1" s="114"/>
      <c r="SQD1" s="114"/>
      <c r="SQE1" s="114"/>
      <c r="SQF1" s="114"/>
      <c r="SQG1" s="114"/>
      <c r="SQH1" s="114"/>
      <c r="SQI1" s="114"/>
      <c r="SQJ1" s="114"/>
      <c r="SQK1" s="114"/>
      <c r="SQL1" s="114"/>
      <c r="SQM1" s="114"/>
      <c r="SQN1" s="114"/>
      <c r="SQO1" s="114"/>
      <c r="SQP1" s="114"/>
      <c r="SQQ1" s="114"/>
      <c r="SQR1" s="114"/>
      <c r="SQS1" s="114"/>
      <c r="SQT1" s="114"/>
      <c r="SQU1" s="114"/>
      <c r="SQV1" s="114"/>
      <c r="SQW1" s="114"/>
      <c r="SQX1" s="114"/>
      <c r="SQY1" s="114"/>
      <c r="SQZ1" s="114"/>
      <c r="SRA1" s="114"/>
      <c r="SRB1" s="114"/>
      <c r="SRC1" s="114"/>
      <c r="SRD1" s="114"/>
      <c r="SRE1" s="114"/>
      <c r="SRF1" s="114"/>
      <c r="SRG1" s="114"/>
      <c r="SRH1" s="114"/>
      <c r="SRI1" s="114"/>
      <c r="SRJ1" s="114"/>
      <c r="SRK1" s="114"/>
      <c r="SRL1" s="114"/>
      <c r="SRM1" s="114"/>
      <c r="SRN1" s="114"/>
      <c r="SRO1" s="114"/>
      <c r="SRP1" s="114"/>
      <c r="SRQ1" s="114"/>
      <c r="SRR1" s="114"/>
      <c r="SRS1" s="114"/>
      <c r="SRT1" s="114"/>
      <c r="SRU1" s="114"/>
      <c r="SRV1" s="114"/>
      <c r="SRW1" s="114"/>
      <c r="SRX1" s="114"/>
      <c r="SRY1" s="114"/>
      <c r="SRZ1" s="114"/>
      <c r="SSA1" s="114"/>
      <c r="SSB1" s="114"/>
      <c r="SSC1" s="114"/>
      <c r="SSD1" s="114"/>
      <c r="SSE1" s="114"/>
      <c r="SSF1" s="114"/>
      <c r="SSG1" s="114"/>
      <c r="SSH1" s="114"/>
      <c r="SSI1" s="114"/>
      <c r="SSJ1" s="114"/>
      <c r="SSK1" s="114"/>
      <c r="SSL1" s="114"/>
      <c r="SSM1" s="114"/>
      <c r="SSN1" s="114"/>
      <c r="SSO1" s="114"/>
      <c r="SSP1" s="114"/>
      <c r="SSQ1" s="114"/>
      <c r="SSR1" s="114"/>
      <c r="SSS1" s="114"/>
      <c r="SST1" s="114"/>
      <c r="SSU1" s="114"/>
      <c r="SSV1" s="114"/>
      <c r="SSW1" s="114"/>
      <c r="SSX1" s="114"/>
      <c r="SSY1" s="114"/>
      <c r="SSZ1" s="114"/>
      <c r="STA1" s="114"/>
      <c r="STB1" s="114"/>
      <c r="STC1" s="114"/>
      <c r="STD1" s="114"/>
      <c r="STE1" s="114"/>
      <c r="STF1" s="114"/>
      <c r="STG1" s="114"/>
      <c r="STH1" s="114"/>
      <c r="STI1" s="114"/>
      <c r="STJ1" s="114"/>
      <c r="STK1" s="114"/>
      <c r="STL1" s="114"/>
      <c r="STM1" s="114"/>
      <c r="STN1" s="114"/>
      <c r="STO1" s="114"/>
      <c r="STP1" s="114"/>
      <c r="STQ1" s="114"/>
      <c r="STR1" s="114"/>
      <c r="STS1" s="114"/>
      <c r="STT1" s="114"/>
      <c r="STU1" s="114"/>
      <c r="STV1" s="114"/>
      <c r="STW1" s="114"/>
      <c r="STX1" s="114"/>
      <c r="STY1" s="114"/>
      <c r="STZ1" s="114"/>
      <c r="SUA1" s="114"/>
      <c r="SUB1" s="114"/>
      <c r="SUC1" s="114"/>
      <c r="SUD1" s="114"/>
      <c r="SUE1" s="114"/>
      <c r="SUF1" s="114"/>
      <c r="SUG1" s="114"/>
      <c r="SUH1" s="114"/>
      <c r="SUI1" s="114"/>
      <c r="SUJ1" s="114"/>
      <c r="SUK1" s="114"/>
      <c r="SUL1" s="114"/>
      <c r="SUM1" s="114"/>
      <c r="SUN1" s="114"/>
      <c r="SUO1" s="114"/>
      <c r="SUP1" s="114"/>
      <c r="SUQ1" s="114"/>
      <c r="SUR1" s="114"/>
      <c r="SUS1" s="114"/>
      <c r="SUT1" s="114"/>
      <c r="SUU1" s="114"/>
      <c r="SUV1" s="114"/>
      <c r="SUW1" s="114"/>
      <c r="SUX1" s="114"/>
      <c r="SUY1" s="114"/>
      <c r="SUZ1" s="114"/>
      <c r="SVA1" s="114"/>
      <c r="SVB1" s="114"/>
      <c r="SVC1" s="114"/>
      <c r="SVD1" s="114"/>
      <c r="SVE1" s="114"/>
      <c r="SVF1" s="114"/>
      <c r="SVG1" s="114"/>
      <c r="SVH1" s="114"/>
      <c r="SVI1" s="114"/>
      <c r="SVJ1" s="114"/>
      <c r="SVK1" s="114"/>
      <c r="SVL1" s="114"/>
      <c r="SVM1" s="114"/>
      <c r="SVN1" s="114"/>
      <c r="SVO1" s="114"/>
      <c r="SVP1" s="114"/>
      <c r="SVQ1" s="114"/>
      <c r="SVR1" s="114"/>
      <c r="SVS1" s="114"/>
      <c r="SVT1" s="114"/>
      <c r="SVU1" s="114"/>
      <c r="SVV1" s="114"/>
      <c r="SVW1" s="114"/>
      <c r="SVX1" s="114"/>
      <c r="SVY1" s="114"/>
      <c r="SVZ1" s="114"/>
      <c r="SWA1" s="114"/>
      <c r="SWB1" s="114"/>
      <c r="SWC1" s="114"/>
      <c r="SWD1" s="114"/>
      <c r="SWE1" s="114"/>
      <c r="SWF1" s="114"/>
      <c r="SWG1" s="114"/>
      <c r="SWH1" s="114"/>
      <c r="SWI1" s="114"/>
      <c r="SWJ1" s="114"/>
      <c r="SWK1" s="114"/>
      <c r="SWL1" s="114"/>
      <c r="SWM1" s="114"/>
      <c r="SWN1" s="114"/>
      <c r="SWO1" s="114"/>
      <c r="SWP1" s="114"/>
      <c r="SWQ1" s="114"/>
      <c r="SWR1" s="114"/>
      <c r="SWS1" s="114"/>
      <c r="SWT1" s="114"/>
      <c r="SWU1" s="114"/>
      <c r="SWV1" s="114"/>
      <c r="SWW1" s="114"/>
      <c r="SWX1" s="114"/>
      <c r="SWY1" s="114"/>
      <c r="SWZ1" s="114"/>
      <c r="SXA1" s="114"/>
      <c r="SXB1" s="114"/>
      <c r="SXC1" s="114"/>
      <c r="SXD1" s="114"/>
      <c r="SXE1" s="114"/>
      <c r="SXF1" s="114"/>
      <c r="SXG1" s="114"/>
      <c r="SXH1" s="114"/>
      <c r="SXI1" s="114"/>
      <c r="SXJ1" s="114"/>
      <c r="SXK1" s="114"/>
      <c r="SXL1" s="114"/>
      <c r="SXM1" s="114"/>
      <c r="SXN1" s="114"/>
      <c r="SXO1" s="114"/>
      <c r="SXP1" s="114"/>
      <c r="SXQ1" s="114"/>
      <c r="SXR1" s="114"/>
      <c r="SXS1" s="114"/>
      <c r="SXT1" s="114"/>
      <c r="SXU1" s="114"/>
      <c r="SXV1" s="114"/>
      <c r="SXW1" s="114"/>
      <c r="SXX1" s="114"/>
      <c r="SXY1" s="114"/>
      <c r="SXZ1" s="114"/>
      <c r="SYA1" s="114"/>
      <c r="SYB1" s="114"/>
      <c r="SYC1" s="114"/>
      <c r="SYD1" s="114"/>
      <c r="SYE1" s="114"/>
      <c r="SYF1" s="114"/>
      <c r="SYG1" s="114"/>
      <c r="SYH1" s="114"/>
      <c r="SYI1" s="114"/>
      <c r="SYJ1" s="114"/>
      <c r="SYK1" s="114"/>
      <c r="SYL1" s="114"/>
      <c r="SYM1" s="114"/>
      <c r="SYN1" s="114"/>
      <c r="SYO1" s="114"/>
      <c r="SYP1" s="114"/>
      <c r="SYQ1" s="114"/>
      <c r="SYR1" s="114"/>
      <c r="SYS1" s="114"/>
      <c r="SYT1" s="114"/>
      <c r="SYU1" s="114"/>
      <c r="SYV1" s="114"/>
      <c r="SYW1" s="114"/>
      <c r="SYX1" s="114"/>
      <c r="SYY1" s="114"/>
      <c r="SYZ1" s="114"/>
      <c r="SZA1" s="114"/>
      <c r="SZB1" s="114"/>
      <c r="SZC1" s="114"/>
      <c r="SZD1" s="114"/>
      <c r="SZE1" s="114"/>
      <c r="SZF1" s="114"/>
      <c r="SZG1" s="114"/>
      <c r="SZH1" s="114"/>
      <c r="SZI1" s="114"/>
      <c r="SZJ1" s="114"/>
      <c r="SZK1" s="114"/>
      <c r="SZL1" s="114"/>
      <c r="SZM1" s="114"/>
      <c r="SZN1" s="114"/>
      <c r="SZO1" s="114"/>
      <c r="SZP1" s="114"/>
      <c r="SZQ1" s="114"/>
      <c r="SZR1" s="114"/>
      <c r="SZS1" s="114"/>
      <c r="SZT1" s="114"/>
      <c r="SZU1" s="114"/>
      <c r="SZV1" s="114"/>
      <c r="SZW1" s="114"/>
      <c r="SZX1" s="114"/>
      <c r="SZY1" s="114"/>
      <c r="SZZ1" s="114"/>
      <c r="TAA1" s="114"/>
      <c r="TAB1" s="114"/>
      <c r="TAC1" s="114"/>
      <c r="TAD1" s="114"/>
      <c r="TAE1" s="114"/>
      <c r="TAF1" s="114"/>
      <c r="TAG1" s="114"/>
      <c r="TAH1" s="114"/>
      <c r="TAI1" s="114"/>
      <c r="TAJ1" s="114"/>
      <c r="TAK1" s="114"/>
      <c r="TAL1" s="114"/>
      <c r="TAM1" s="114"/>
      <c r="TAN1" s="114"/>
      <c r="TAO1" s="114"/>
      <c r="TAP1" s="114"/>
      <c r="TAQ1" s="114"/>
      <c r="TAR1" s="114"/>
      <c r="TAS1" s="114"/>
      <c r="TAT1" s="114"/>
      <c r="TAU1" s="114"/>
      <c r="TAV1" s="114"/>
      <c r="TAW1" s="114"/>
      <c r="TAX1" s="114"/>
      <c r="TAY1" s="114"/>
      <c r="TAZ1" s="114"/>
      <c r="TBA1" s="114"/>
      <c r="TBB1" s="114"/>
      <c r="TBC1" s="114"/>
      <c r="TBD1" s="114"/>
      <c r="TBE1" s="114"/>
      <c r="TBF1" s="114"/>
      <c r="TBG1" s="114"/>
      <c r="TBH1" s="114"/>
      <c r="TBI1" s="114"/>
      <c r="TBJ1" s="114"/>
      <c r="TBK1" s="114"/>
      <c r="TBL1" s="114"/>
      <c r="TBM1" s="114"/>
      <c r="TBN1" s="114"/>
      <c r="TBO1" s="114"/>
      <c r="TBP1" s="114"/>
      <c r="TBQ1" s="114"/>
      <c r="TBR1" s="114"/>
      <c r="TBS1" s="114"/>
      <c r="TBT1" s="114"/>
      <c r="TBU1" s="114"/>
      <c r="TBV1" s="114"/>
      <c r="TBW1" s="114"/>
      <c r="TBX1" s="114"/>
      <c r="TBY1" s="114"/>
      <c r="TBZ1" s="114"/>
      <c r="TCA1" s="114"/>
      <c r="TCB1" s="114"/>
      <c r="TCC1" s="114"/>
      <c r="TCD1" s="114"/>
      <c r="TCE1" s="114"/>
      <c r="TCF1" s="114"/>
      <c r="TCG1" s="114"/>
      <c r="TCH1" s="114"/>
      <c r="TCI1" s="114"/>
      <c r="TCJ1" s="114"/>
      <c r="TCK1" s="114"/>
      <c r="TCL1" s="114"/>
      <c r="TCM1" s="114"/>
      <c r="TCN1" s="114"/>
      <c r="TCO1" s="114"/>
      <c r="TCP1" s="114"/>
      <c r="TCQ1" s="114"/>
      <c r="TCR1" s="114"/>
      <c r="TCS1" s="114"/>
      <c r="TCT1" s="114"/>
      <c r="TCU1" s="114"/>
      <c r="TCV1" s="114"/>
      <c r="TCW1" s="114"/>
      <c r="TCX1" s="114"/>
      <c r="TCY1" s="114"/>
      <c r="TCZ1" s="114"/>
      <c r="TDA1" s="114"/>
      <c r="TDB1" s="114"/>
      <c r="TDC1" s="114"/>
      <c r="TDD1" s="114"/>
      <c r="TDE1" s="114"/>
      <c r="TDF1" s="114"/>
      <c r="TDG1" s="114"/>
      <c r="TDH1" s="114"/>
      <c r="TDI1" s="114"/>
      <c r="TDJ1" s="114"/>
      <c r="TDK1" s="114"/>
      <c r="TDL1" s="114"/>
      <c r="TDM1" s="114"/>
      <c r="TDN1" s="114"/>
      <c r="TDO1" s="114"/>
      <c r="TDP1" s="114"/>
      <c r="TDQ1" s="114"/>
      <c r="TDR1" s="114"/>
      <c r="TDS1" s="114"/>
      <c r="TDT1" s="114"/>
      <c r="TDU1" s="114"/>
      <c r="TDV1" s="114"/>
      <c r="TDW1" s="114"/>
      <c r="TDX1" s="114"/>
      <c r="TDY1" s="114"/>
      <c r="TDZ1" s="114"/>
      <c r="TEA1" s="114"/>
      <c r="TEB1" s="114"/>
      <c r="TEC1" s="114"/>
      <c r="TED1" s="114"/>
      <c r="TEE1" s="114"/>
      <c r="TEF1" s="114"/>
      <c r="TEG1" s="114"/>
      <c r="TEH1" s="114"/>
      <c r="TEI1" s="114"/>
      <c r="TEJ1" s="114"/>
      <c r="TEK1" s="114"/>
      <c r="TEL1" s="114"/>
      <c r="TEM1" s="114"/>
      <c r="TEN1" s="114"/>
      <c r="TEO1" s="114"/>
      <c r="TEP1" s="114"/>
      <c r="TEQ1" s="114"/>
      <c r="TER1" s="114"/>
      <c r="TES1" s="114"/>
      <c r="TET1" s="114"/>
      <c r="TEU1" s="114"/>
      <c r="TEV1" s="114"/>
      <c r="TEW1" s="114"/>
      <c r="TEX1" s="114"/>
      <c r="TEY1" s="114"/>
      <c r="TEZ1" s="114"/>
      <c r="TFA1" s="114"/>
      <c r="TFB1" s="114"/>
      <c r="TFC1" s="114"/>
      <c r="TFD1" s="114"/>
      <c r="TFE1" s="114"/>
      <c r="TFF1" s="114"/>
      <c r="TFG1" s="114"/>
      <c r="TFH1" s="114"/>
      <c r="TFI1" s="114"/>
      <c r="TFJ1" s="114"/>
      <c r="TFK1" s="114"/>
      <c r="TFL1" s="114"/>
      <c r="TFM1" s="114"/>
      <c r="TFN1" s="114"/>
      <c r="TFO1" s="114"/>
      <c r="TFP1" s="114"/>
      <c r="TFQ1" s="114"/>
      <c r="TFR1" s="114"/>
      <c r="TFS1" s="114"/>
      <c r="TFT1" s="114"/>
      <c r="TFU1" s="114"/>
      <c r="TFV1" s="114"/>
      <c r="TFW1" s="114"/>
      <c r="TFX1" s="114"/>
      <c r="TFY1" s="114"/>
      <c r="TFZ1" s="114"/>
      <c r="TGA1" s="114"/>
      <c r="TGB1" s="114"/>
      <c r="TGC1" s="114"/>
      <c r="TGD1" s="114"/>
      <c r="TGE1" s="114"/>
      <c r="TGF1" s="114"/>
      <c r="TGG1" s="114"/>
      <c r="TGH1" s="114"/>
      <c r="TGI1" s="114"/>
      <c r="TGJ1" s="114"/>
      <c r="TGK1" s="114"/>
      <c r="TGL1" s="114"/>
      <c r="TGM1" s="114"/>
      <c r="TGN1" s="114"/>
      <c r="TGO1" s="114"/>
      <c r="TGP1" s="114"/>
      <c r="TGQ1" s="114"/>
      <c r="TGR1" s="114"/>
      <c r="TGS1" s="114"/>
      <c r="TGT1" s="114"/>
      <c r="TGU1" s="114"/>
      <c r="TGV1" s="114"/>
      <c r="TGW1" s="114"/>
      <c r="TGX1" s="114"/>
      <c r="TGY1" s="114"/>
      <c r="TGZ1" s="114"/>
      <c r="THA1" s="114"/>
      <c r="THB1" s="114"/>
      <c r="THC1" s="114"/>
      <c r="THD1" s="114"/>
      <c r="THE1" s="114"/>
      <c r="THF1" s="114"/>
      <c r="THG1" s="114"/>
      <c r="THH1" s="114"/>
      <c r="THI1" s="114"/>
      <c r="THJ1" s="114"/>
      <c r="THK1" s="114"/>
      <c r="THL1" s="114"/>
      <c r="THM1" s="114"/>
      <c r="THN1" s="114"/>
      <c r="THO1" s="114"/>
      <c r="THP1" s="114"/>
      <c r="THQ1" s="114"/>
      <c r="THR1" s="114"/>
      <c r="THS1" s="114"/>
      <c r="THT1" s="114"/>
      <c r="THU1" s="114"/>
      <c r="THV1" s="114"/>
      <c r="THW1" s="114"/>
      <c r="THX1" s="114"/>
      <c r="THY1" s="114"/>
      <c r="THZ1" s="114"/>
      <c r="TIA1" s="114"/>
      <c r="TIB1" s="114"/>
      <c r="TIC1" s="114"/>
      <c r="TID1" s="114"/>
      <c r="TIE1" s="114"/>
      <c r="TIF1" s="114"/>
      <c r="TIG1" s="114"/>
      <c r="TIH1" s="114"/>
      <c r="TII1" s="114"/>
      <c r="TIJ1" s="114"/>
      <c r="TIK1" s="114"/>
      <c r="TIL1" s="114"/>
      <c r="TIM1" s="114"/>
      <c r="TIN1" s="114"/>
      <c r="TIO1" s="114"/>
      <c r="TIP1" s="114"/>
      <c r="TIQ1" s="114"/>
      <c r="TIR1" s="114"/>
      <c r="TIS1" s="114"/>
      <c r="TIT1" s="114"/>
      <c r="TIU1" s="114"/>
      <c r="TIV1" s="114"/>
      <c r="TIW1" s="114"/>
      <c r="TIX1" s="114"/>
      <c r="TIY1" s="114"/>
      <c r="TIZ1" s="114"/>
      <c r="TJA1" s="114"/>
      <c r="TJB1" s="114"/>
      <c r="TJC1" s="114"/>
      <c r="TJD1" s="114"/>
      <c r="TJE1" s="114"/>
      <c r="TJF1" s="114"/>
      <c r="TJG1" s="114"/>
      <c r="TJH1" s="114"/>
      <c r="TJI1" s="114"/>
      <c r="TJJ1" s="114"/>
      <c r="TJK1" s="114"/>
      <c r="TJL1" s="114"/>
      <c r="TJM1" s="114"/>
      <c r="TJN1" s="114"/>
      <c r="TJO1" s="114"/>
      <c r="TJP1" s="114"/>
      <c r="TJQ1" s="114"/>
      <c r="TJR1" s="114"/>
      <c r="TJS1" s="114"/>
      <c r="TJT1" s="114"/>
      <c r="TJU1" s="114"/>
      <c r="TJV1" s="114"/>
      <c r="TJW1" s="114"/>
      <c r="TJX1" s="114"/>
      <c r="TJY1" s="114"/>
      <c r="TJZ1" s="114"/>
      <c r="TKA1" s="114"/>
      <c r="TKB1" s="114"/>
      <c r="TKC1" s="114"/>
      <c r="TKD1" s="114"/>
      <c r="TKE1" s="114"/>
      <c r="TKF1" s="114"/>
      <c r="TKG1" s="114"/>
      <c r="TKH1" s="114"/>
      <c r="TKI1" s="114"/>
      <c r="TKJ1" s="114"/>
      <c r="TKK1" s="114"/>
      <c r="TKL1" s="114"/>
      <c r="TKM1" s="114"/>
      <c r="TKN1" s="114"/>
      <c r="TKO1" s="114"/>
      <c r="TKP1" s="114"/>
      <c r="TKQ1" s="114"/>
      <c r="TKR1" s="114"/>
      <c r="TKS1" s="114"/>
      <c r="TKT1" s="114"/>
      <c r="TKU1" s="114"/>
      <c r="TKV1" s="114"/>
      <c r="TKW1" s="114"/>
      <c r="TKX1" s="114"/>
      <c r="TKY1" s="114"/>
      <c r="TKZ1" s="114"/>
      <c r="TLA1" s="114"/>
      <c r="TLB1" s="114"/>
      <c r="TLC1" s="114"/>
      <c r="TLD1" s="114"/>
      <c r="TLE1" s="114"/>
      <c r="TLF1" s="114"/>
      <c r="TLG1" s="114"/>
      <c r="TLH1" s="114"/>
      <c r="TLI1" s="114"/>
      <c r="TLJ1" s="114"/>
      <c r="TLK1" s="114"/>
      <c r="TLL1" s="114"/>
      <c r="TLM1" s="114"/>
      <c r="TLN1" s="114"/>
      <c r="TLO1" s="114"/>
      <c r="TLP1" s="114"/>
      <c r="TLQ1" s="114"/>
      <c r="TLR1" s="114"/>
      <c r="TLS1" s="114"/>
      <c r="TLT1" s="114"/>
      <c r="TLU1" s="114"/>
      <c r="TLV1" s="114"/>
      <c r="TLW1" s="114"/>
      <c r="TLX1" s="114"/>
      <c r="TLY1" s="114"/>
      <c r="TLZ1" s="114"/>
      <c r="TMA1" s="114"/>
      <c r="TMB1" s="114"/>
      <c r="TMC1" s="114"/>
      <c r="TMD1" s="114"/>
      <c r="TME1" s="114"/>
      <c r="TMF1" s="114"/>
      <c r="TMG1" s="114"/>
      <c r="TMH1" s="114"/>
      <c r="TMI1" s="114"/>
      <c r="TMJ1" s="114"/>
      <c r="TMK1" s="114"/>
      <c r="TML1" s="114"/>
      <c r="TMM1" s="114"/>
      <c r="TMN1" s="114"/>
      <c r="TMO1" s="114"/>
      <c r="TMP1" s="114"/>
      <c r="TMQ1" s="114"/>
      <c r="TMR1" s="114"/>
      <c r="TMS1" s="114"/>
      <c r="TMT1" s="114"/>
      <c r="TMU1" s="114"/>
      <c r="TMV1" s="114"/>
      <c r="TMW1" s="114"/>
      <c r="TMX1" s="114"/>
      <c r="TMY1" s="114"/>
      <c r="TMZ1" s="114"/>
      <c r="TNA1" s="114"/>
      <c r="TNB1" s="114"/>
      <c r="TNC1" s="114"/>
      <c r="TND1" s="114"/>
      <c r="TNE1" s="114"/>
      <c r="TNF1" s="114"/>
      <c r="TNG1" s="114"/>
      <c r="TNH1" s="114"/>
      <c r="TNI1" s="114"/>
      <c r="TNJ1" s="114"/>
      <c r="TNK1" s="114"/>
      <c r="TNL1" s="114"/>
      <c r="TNM1" s="114"/>
      <c r="TNN1" s="114"/>
      <c r="TNO1" s="114"/>
      <c r="TNP1" s="114"/>
      <c r="TNQ1" s="114"/>
      <c r="TNR1" s="114"/>
      <c r="TNS1" s="114"/>
      <c r="TNT1" s="114"/>
      <c r="TNU1" s="114"/>
      <c r="TNV1" s="114"/>
      <c r="TNW1" s="114"/>
      <c r="TNX1" s="114"/>
      <c r="TNY1" s="114"/>
      <c r="TNZ1" s="114"/>
      <c r="TOA1" s="114"/>
      <c r="TOB1" s="114"/>
      <c r="TOC1" s="114"/>
      <c r="TOD1" s="114"/>
      <c r="TOE1" s="114"/>
      <c r="TOF1" s="114"/>
      <c r="TOG1" s="114"/>
      <c r="TOH1" s="114"/>
      <c r="TOI1" s="114"/>
      <c r="TOJ1" s="114"/>
      <c r="TOK1" s="114"/>
      <c r="TOL1" s="114"/>
      <c r="TOM1" s="114"/>
      <c r="TON1" s="114"/>
      <c r="TOO1" s="114"/>
      <c r="TOP1" s="114"/>
      <c r="TOQ1" s="114"/>
      <c r="TOR1" s="114"/>
      <c r="TOS1" s="114"/>
      <c r="TOT1" s="114"/>
      <c r="TOU1" s="114"/>
      <c r="TOV1" s="114"/>
      <c r="TOW1" s="114"/>
      <c r="TOX1" s="114"/>
      <c r="TOY1" s="114"/>
      <c r="TOZ1" s="114"/>
      <c r="TPA1" s="114"/>
      <c r="TPB1" s="114"/>
      <c r="TPC1" s="114"/>
      <c r="TPD1" s="114"/>
      <c r="TPE1" s="114"/>
      <c r="TPF1" s="114"/>
      <c r="TPG1" s="114"/>
      <c r="TPH1" s="114"/>
      <c r="TPI1" s="114"/>
      <c r="TPJ1" s="114"/>
      <c r="TPK1" s="114"/>
      <c r="TPL1" s="114"/>
      <c r="TPM1" s="114"/>
      <c r="TPN1" s="114"/>
      <c r="TPO1" s="114"/>
      <c r="TPP1" s="114"/>
      <c r="TPQ1" s="114"/>
      <c r="TPR1" s="114"/>
      <c r="TPS1" s="114"/>
      <c r="TPT1" s="114"/>
      <c r="TPU1" s="114"/>
      <c r="TPV1" s="114"/>
      <c r="TPW1" s="114"/>
      <c r="TPX1" s="114"/>
      <c r="TPY1" s="114"/>
      <c r="TPZ1" s="114"/>
      <c r="TQA1" s="114"/>
      <c r="TQB1" s="114"/>
      <c r="TQC1" s="114"/>
      <c r="TQD1" s="114"/>
      <c r="TQE1" s="114"/>
      <c r="TQF1" s="114"/>
      <c r="TQG1" s="114"/>
      <c r="TQH1" s="114"/>
      <c r="TQI1" s="114"/>
      <c r="TQJ1" s="114"/>
      <c r="TQK1" s="114"/>
      <c r="TQL1" s="114"/>
      <c r="TQM1" s="114"/>
      <c r="TQN1" s="114"/>
      <c r="TQO1" s="114"/>
      <c r="TQP1" s="114"/>
      <c r="TQQ1" s="114"/>
      <c r="TQR1" s="114"/>
      <c r="TQS1" s="114"/>
      <c r="TQT1" s="114"/>
      <c r="TQU1" s="114"/>
      <c r="TQV1" s="114"/>
      <c r="TQW1" s="114"/>
      <c r="TQX1" s="114"/>
      <c r="TQY1" s="114"/>
      <c r="TQZ1" s="114"/>
      <c r="TRA1" s="114"/>
      <c r="TRB1" s="114"/>
      <c r="TRC1" s="114"/>
      <c r="TRD1" s="114"/>
      <c r="TRE1" s="114"/>
      <c r="TRF1" s="114"/>
      <c r="TRG1" s="114"/>
      <c r="TRH1" s="114"/>
      <c r="TRI1" s="114"/>
      <c r="TRJ1" s="114"/>
      <c r="TRK1" s="114"/>
      <c r="TRL1" s="114"/>
      <c r="TRM1" s="114"/>
      <c r="TRN1" s="114"/>
      <c r="TRO1" s="114"/>
      <c r="TRP1" s="114"/>
      <c r="TRQ1" s="114"/>
      <c r="TRR1" s="114"/>
      <c r="TRS1" s="114"/>
      <c r="TRT1" s="114"/>
      <c r="TRU1" s="114"/>
      <c r="TRV1" s="114"/>
      <c r="TRW1" s="114"/>
      <c r="TRX1" s="114"/>
      <c r="TRY1" s="114"/>
      <c r="TRZ1" s="114"/>
      <c r="TSA1" s="114"/>
      <c r="TSB1" s="114"/>
      <c r="TSC1" s="114"/>
      <c r="TSD1" s="114"/>
      <c r="TSE1" s="114"/>
      <c r="TSF1" s="114"/>
      <c r="TSG1" s="114"/>
      <c r="TSH1" s="114"/>
      <c r="TSI1" s="114"/>
      <c r="TSJ1" s="114"/>
      <c r="TSK1" s="114"/>
      <c r="TSL1" s="114"/>
      <c r="TSM1" s="114"/>
      <c r="TSN1" s="114"/>
      <c r="TSO1" s="114"/>
      <c r="TSP1" s="114"/>
      <c r="TSQ1" s="114"/>
      <c r="TSR1" s="114"/>
      <c r="TSS1" s="114"/>
      <c r="TST1" s="114"/>
      <c r="TSU1" s="114"/>
      <c r="TSV1" s="114"/>
      <c r="TSW1" s="114"/>
      <c r="TSX1" s="114"/>
      <c r="TSY1" s="114"/>
      <c r="TSZ1" s="114"/>
      <c r="TTA1" s="114"/>
      <c r="TTB1" s="114"/>
      <c r="TTC1" s="114"/>
      <c r="TTD1" s="114"/>
      <c r="TTE1" s="114"/>
      <c r="TTF1" s="114"/>
      <c r="TTG1" s="114"/>
      <c r="TTH1" s="114"/>
      <c r="TTI1" s="114"/>
      <c r="TTJ1" s="114"/>
      <c r="TTK1" s="114"/>
      <c r="TTL1" s="114"/>
      <c r="TTM1" s="114"/>
      <c r="TTN1" s="114"/>
      <c r="TTO1" s="114"/>
      <c r="TTP1" s="114"/>
      <c r="TTQ1" s="114"/>
      <c r="TTR1" s="114"/>
      <c r="TTS1" s="114"/>
      <c r="TTT1" s="114"/>
      <c r="TTU1" s="114"/>
      <c r="TTV1" s="114"/>
      <c r="TTW1" s="114"/>
      <c r="TTX1" s="114"/>
      <c r="TTY1" s="114"/>
      <c r="TTZ1" s="114"/>
      <c r="TUA1" s="114"/>
      <c r="TUB1" s="114"/>
      <c r="TUC1" s="114"/>
      <c r="TUD1" s="114"/>
      <c r="TUE1" s="114"/>
      <c r="TUF1" s="114"/>
      <c r="TUG1" s="114"/>
      <c r="TUH1" s="114"/>
      <c r="TUI1" s="114"/>
      <c r="TUJ1" s="114"/>
      <c r="TUK1" s="114"/>
      <c r="TUL1" s="114"/>
      <c r="TUM1" s="114"/>
      <c r="TUN1" s="114"/>
      <c r="TUO1" s="114"/>
      <c r="TUP1" s="114"/>
      <c r="TUQ1" s="114"/>
      <c r="TUR1" s="114"/>
      <c r="TUS1" s="114"/>
      <c r="TUT1" s="114"/>
      <c r="TUU1" s="114"/>
      <c r="TUV1" s="114"/>
      <c r="TUW1" s="114"/>
      <c r="TUX1" s="114"/>
      <c r="TUY1" s="114"/>
      <c r="TUZ1" s="114"/>
      <c r="TVA1" s="114"/>
      <c r="TVB1" s="114"/>
      <c r="TVC1" s="114"/>
      <c r="TVD1" s="114"/>
      <c r="TVE1" s="114"/>
      <c r="TVF1" s="114"/>
      <c r="TVG1" s="114"/>
      <c r="TVH1" s="114"/>
      <c r="TVI1" s="114"/>
      <c r="TVJ1" s="114"/>
      <c r="TVK1" s="114"/>
      <c r="TVL1" s="114"/>
      <c r="TVM1" s="114"/>
      <c r="TVN1" s="114"/>
      <c r="TVO1" s="114"/>
      <c r="TVP1" s="114"/>
      <c r="TVQ1" s="114"/>
      <c r="TVR1" s="114"/>
      <c r="TVS1" s="114"/>
      <c r="TVT1" s="114"/>
      <c r="TVU1" s="114"/>
      <c r="TVV1" s="114"/>
      <c r="TVW1" s="114"/>
      <c r="TVX1" s="114"/>
      <c r="TVY1" s="114"/>
      <c r="TVZ1" s="114"/>
      <c r="TWA1" s="114"/>
      <c r="TWB1" s="114"/>
      <c r="TWC1" s="114"/>
      <c r="TWD1" s="114"/>
      <c r="TWE1" s="114"/>
      <c r="TWF1" s="114"/>
      <c r="TWG1" s="114"/>
      <c r="TWH1" s="114"/>
      <c r="TWI1" s="114"/>
      <c r="TWJ1" s="114"/>
      <c r="TWK1" s="114"/>
      <c r="TWL1" s="114"/>
      <c r="TWM1" s="114"/>
      <c r="TWN1" s="114"/>
      <c r="TWO1" s="114"/>
      <c r="TWP1" s="114"/>
      <c r="TWQ1" s="114"/>
      <c r="TWR1" s="114"/>
      <c r="TWS1" s="114"/>
      <c r="TWT1" s="114"/>
      <c r="TWU1" s="114"/>
      <c r="TWV1" s="114"/>
      <c r="TWW1" s="114"/>
      <c r="TWX1" s="114"/>
      <c r="TWY1" s="114"/>
      <c r="TWZ1" s="114"/>
      <c r="TXA1" s="114"/>
      <c r="TXB1" s="114"/>
      <c r="TXC1" s="114"/>
      <c r="TXD1" s="114"/>
      <c r="TXE1" s="114"/>
      <c r="TXF1" s="114"/>
      <c r="TXG1" s="114"/>
      <c r="TXH1" s="114"/>
      <c r="TXI1" s="114"/>
      <c r="TXJ1" s="114"/>
      <c r="TXK1" s="114"/>
      <c r="TXL1" s="114"/>
      <c r="TXM1" s="114"/>
      <c r="TXN1" s="114"/>
      <c r="TXO1" s="114"/>
      <c r="TXP1" s="114"/>
      <c r="TXQ1" s="114"/>
      <c r="TXR1" s="114"/>
      <c r="TXS1" s="114"/>
      <c r="TXT1" s="114"/>
      <c r="TXU1" s="114"/>
      <c r="TXV1" s="114"/>
      <c r="TXW1" s="114"/>
      <c r="TXX1" s="114"/>
      <c r="TXY1" s="114"/>
      <c r="TXZ1" s="114"/>
      <c r="TYA1" s="114"/>
      <c r="TYB1" s="114"/>
      <c r="TYC1" s="114"/>
      <c r="TYD1" s="114"/>
      <c r="TYE1" s="114"/>
      <c r="TYF1" s="114"/>
      <c r="TYG1" s="114"/>
      <c r="TYH1" s="114"/>
      <c r="TYI1" s="114"/>
      <c r="TYJ1" s="114"/>
      <c r="TYK1" s="114"/>
      <c r="TYL1" s="114"/>
      <c r="TYM1" s="114"/>
      <c r="TYN1" s="114"/>
      <c r="TYO1" s="114"/>
      <c r="TYP1" s="114"/>
      <c r="TYQ1" s="114"/>
      <c r="TYR1" s="114"/>
      <c r="TYS1" s="114"/>
      <c r="TYT1" s="114"/>
      <c r="TYU1" s="114"/>
      <c r="TYV1" s="114"/>
      <c r="TYW1" s="114"/>
      <c r="TYX1" s="114"/>
      <c r="TYY1" s="114"/>
      <c r="TYZ1" s="114"/>
      <c r="TZA1" s="114"/>
      <c r="TZB1" s="114"/>
      <c r="TZC1" s="114"/>
      <c r="TZD1" s="114"/>
      <c r="TZE1" s="114"/>
      <c r="TZF1" s="114"/>
      <c r="TZG1" s="114"/>
      <c r="TZH1" s="114"/>
      <c r="TZI1" s="114"/>
      <c r="TZJ1" s="114"/>
      <c r="TZK1" s="114"/>
      <c r="TZL1" s="114"/>
      <c r="TZM1" s="114"/>
      <c r="TZN1" s="114"/>
      <c r="TZO1" s="114"/>
      <c r="TZP1" s="114"/>
      <c r="TZQ1" s="114"/>
      <c r="TZR1" s="114"/>
      <c r="TZS1" s="114"/>
      <c r="TZT1" s="114"/>
      <c r="TZU1" s="114"/>
      <c r="TZV1" s="114"/>
      <c r="TZW1" s="114"/>
      <c r="TZX1" s="114"/>
      <c r="TZY1" s="114"/>
      <c r="TZZ1" s="114"/>
      <c r="UAA1" s="114"/>
      <c r="UAB1" s="114"/>
      <c r="UAC1" s="114"/>
      <c r="UAD1" s="114"/>
      <c r="UAE1" s="114"/>
      <c r="UAF1" s="114"/>
      <c r="UAG1" s="114"/>
      <c r="UAH1" s="114"/>
      <c r="UAI1" s="114"/>
      <c r="UAJ1" s="114"/>
      <c r="UAK1" s="114"/>
      <c r="UAL1" s="114"/>
      <c r="UAM1" s="114"/>
      <c r="UAN1" s="114"/>
      <c r="UAO1" s="114"/>
      <c r="UAP1" s="114"/>
      <c r="UAQ1" s="114"/>
      <c r="UAR1" s="114"/>
      <c r="UAS1" s="114"/>
      <c r="UAT1" s="114"/>
      <c r="UAU1" s="114"/>
      <c r="UAV1" s="114"/>
      <c r="UAW1" s="114"/>
      <c r="UAX1" s="114"/>
      <c r="UAY1" s="114"/>
      <c r="UAZ1" s="114"/>
      <c r="UBA1" s="114"/>
      <c r="UBB1" s="114"/>
      <c r="UBC1" s="114"/>
      <c r="UBD1" s="114"/>
      <c r="UBE1" s="114"/>
      <c r="UBF1" s="114"/>
      <c r="UBG1" s="114"/>
      <c r="UBH1" s="114"/>
      <c r="UBI1" s="114"/>
      <c r="UBJ1" s="114"/>
      <c r="UBK1" s="114"/>
      <c r="UBL1" s="114"/>
      <c r="UBM1" s="114"/>
      <c r="UBN1" s="114"/>
      <c r="UBO1" s="114"/>
      <c r="UBP1" s="114"/>
      <c r="UBQ1" s="114"/>
      <c r="UBR1" s="114"/>
      <c r="UBS1" s="114"/>
      <c r="UBT1" s="114"/>
      <c r="UBU1" s="114"/>
      <c r="UBV1" s="114"/>
      <c r="UBW1" s="114"/>
      <c r="UBX1" s="114"/>
      <c r="UBY1" s="114"/>
      <c r="UBZ1" s="114"/>
      <c r="UCA1" s="114"/>
      <c r="UCB1" s="114"/>
      <c r="UCC1" s="114"/>
      <c r="UCD1" s="114"/>
      <c r="UCE1" s="114"/>
      <c r="UCF1" s="114"/>
      <c r="UCG1" s="114"/>
      <c r="UCH1" s="114"/>
      <c r="UCI1" s="114"/>
      <c r="UCJ1" s="114"/>
      <c r="UCK1" s="114"/>
      <c r="UCL1" s="114"/>
      <c r="UCM1" s="114"/>
      <c r="UCN1" s="114"/>
      <c r="UCO1" s="114"/>
      <c r="UCP1" s="114"/>
      <c r="UCQ1" s="114"/>
      <c r="UCR1" s="114"/>
      <c r="UCS1" s="114"/>
      <c r="UCT1" s="114"/>
      <c r="UCU1" s="114"/>
      <c r="UCV1" s="114"/>
      <c r="UCW1" s="114"/>
      <c r="UCX1" s="114"/>
      <c r="UCY1" s="114"/>
      <c r="UCZ1" s="114"/>
      <c r="UDA1" s="114"/>
      <c r="UDB1" s="114"/>
      <c r="UDC1" s="114"/>
      <c r="UDD1" s="114"/>
      <c r="UDE1" s="114"/>
      <c r="UDF1" s="114"/>
      <c r="UDG1" s="114"/>
      <c r="UDH1" s="114"/>
      <c r="UDI1" s="114"/>
      <c r="UDJ1" s="114"/>
      <c r="UDK1" s="114"/>
      <c r="UDL1" s="114"/>
      <c r="UDM1" s="114"/>
      <c r="UDN1" s="114"/>
      <c r="UDO1" s="114"/>
      <c r="UDP1" s="114"/>
      <c r="UDQ1" s="114"/>
      <c r="UDR1" s="114"/>
      <c r="UDS1" s="114"/>
      <c r="UDT1" s="114"/>
      <c r="UDU1" s="114"/>
      <c r="UDV1" s="114"/>
      <c r="UDW1" s="114"/>
      <c r="UDX1" s="114"/>
      <c r="UDY1" s="114"/>
      <c r="UDZ1" s="114"/>
      <c r="UEA1" s="114"/>
      <c r="UEB1" s="114"/>
      <c r="UEC1" s="114"/>
      <c r="UED1" s="114"/>
      <c r="UEE1" s="114"/>
      <c r="UEF1" s="114"/>
      <c r="UEG1" s="114"/>
      <c r="UEH1" s="114"/>
      <c r="UEI1" s="114"/>
      <c r="UEJ1" s="114"/>
      <c r="UEK1" s="114"/>
      <c r="UEL1" s="114"/>
      <c r="UEM1" s="114"/>
      <c r="UEN1" s="114"/>
      <c r="UEO1" s="114"/>
      <c r="UEP1" s="114"/>
      <c r="UEQ1" s="114"/>
      <c r="UER1" s="114"/>
      <c r="UES1" s="114"/>
      <c r="UET1" s="114"/>
      <c r="UEU1" s="114"/>
      <c r="UEV1" s="114"/>
      <c r="UEW1" s="114"/>
      <c r="UEX1" s="114"/>
      <c r="UEY1" s="114"/>
      <c r="UEZ1" s="114"/>
      <c r="UFA1" s="114"/>
      <c r="UFB1" s="114"/>
      <c r="UFC1" s="114"/>
      <c r="UFD1" s="114"/>
      <c r="UFE1" s="114"/>
      <c r="UFF1" s="114"/>
      <c r="UFG1" s="114"/>
      <c r="UFH1" s="114"/>
      <c r="UFI1" s="114"/>
      <c r="UFJ1" s="114"/>
      <c r="UFK1" s="114"/>
      <c r="UFL1" s="114"/>
      <c r="UFM1" s="114"/>
      <c r="UFN1" s="114"/>
      <c r="UFO1" s="114"/>
      <c r="UFP1" s="114"/>
      <c r="UFQ1" s="114"/>
      <c r="UFR1" s="114"/>
      <c r="UFS1" s="114"/>
      <c r="UFT1" s="114"/>
      <c r="UFU1" s="114"/>
      <c r="UFV1" s="114"/>
      <c r="UFW1" s="114"/>
      <c r="UFX1" s="114"/>
      <c r="UFY1" s="114"/>
      <c r="UFZ1" s="114"/>
      <c r="UGA1" s="114"/>
      <c r="UGB1" s="114"/>
      <c r="UGC1" s="114"/>
      <c r="UGD1" s="114"/>
      <c r="UGE1" s="114"/>
      <c r="UGF1" s="114"/>
      <c r="UGG1" s="114"/>
      <c r="UGH1" s="114"/>
      <c r="UGI1" s="114"/>
      <c r="UGJ1" s="114"/>
      <c r="UGK1" s="114"/>
      <c r="UGL1" s="114"/>
      <c r="UGM1" s="114"/>
      <c r="UGN1" s="114"/>
      <c r="UGO1" s="114"/>
      <c r="UGP1" s="114"/>
      <c r="UGQ1" s="114"/>
      <c r="UGR1" s="114"/>
      <c r="UGS1" s="114"/>
      <c r="UGT1" s="114"/>
      <c r="UGU1" s="114"/>
      <c r="UGV1" s="114"/>
      <c r="UGW1" s="114"/>
      <c r="UGX1" s="114"/>
      <c r="UGY1" s="114"/>
      <c r="UGZ1" s="114"/>
      <c r="UHA1" s="114"/>
      <c r="UHB1" s="114"/>
      <c r="UHC1" s="114"/>
      <c r="UHD1" s="114"/>
      <c r="UHE1" s="114"/>
      <c r="UHF1" s="114"/>
      <c r="UHG1" s="114"/>
      <c r="UHH1" s="114"/>
      <c r="UHI1" s="114"/>
      <c r="UHJ1" s="114"/>
      <c r="UHK1" s="114"/>
      <c r="UHL1" s="114"/>
      <c r="UHM1" s="114"/>
      <c r="UHN1" s="114"/>
      <c r="UHO1" s="114"/>
      <c r="UHP1" s="114"/>
      <c r="UHQ1" s="114"/>
      <c r="UHR1" s="114"/>
      <c r="UHS1" s="114"/>
      <c r="UHT1" s="114"/>
      <c r="UHU1" s="114"/>
      <c r="UHV1" s="114"/>
      <c r="UHW1" s="114"/>
      <c r="UHX1" s="114"/>
      <c r="UHY1" s="114"/>
      <c r="UHZ1" s="114"/>
      <c r="UIA1" s="114"/>
      <c r="UIB1" s="114"/>
      <c r="UIC1" s="114"/>
      <c r="UID1" s="114"/>
      <c r="UIE1" s="114"/>
      <c r="UIF1" s="114"/>
      <c r="UIG1" s="114"/>
      <c r="UIH1" s="114"/>
      <c r="UII1" s="114"/>
      <c r="UIJ1" s="114"/>
      <c r="UIK1" s="114"/>
      <c r="UIL1" s="114"/>
      <c r="UIM1" s="114"/>
      <c r="UIN1" s="114"/>
      <c r="UIO1" s="114"/>
      <c r="UIP1" s="114"/>
      <c r="UIQ1" s="114"/>
      <c r="UIR1" s="114"/>
      <c r="UIS1" s="114"/>
      <c r="UIT1" s="114"/>
      <c r="UIU1" s="114"/>
      <c r="UIV1" s="114"/>
      <c r="UIW1" s="114"/>
      <c r="UIX1" s="114"/>
      <c r="UIY1" s="114"/>
      <c r="UIZ1" s="114"/>
      <c r="UJA1" s="114"/>
      <c r="UJB1" s="114"/>
      <c r="UJC1" s="114"/>
      <c r="UJD1" s="114"/>
      <c r="UJE1" s="114"/>
      <c r="UJF1" s="114"/>
      <c r="UJG1" s="114"/>
      <c r="UJH1" s="114"/>
      <c r="UJI1" s="114"/>
      <c r="UJJ1" s="114"/>
      <c r="UJK1" s="114"/>
      <c r="UJL1" s="114"/>
      <c r="UJM1" s="114"/>
      <c r="UJN1" s="114"/>
      <c r="UJO1" s="114"/>
      <c r="UJP1" s="114"/>
      <c r="UJQ1" s="114"/>
      <c r="UJR1" s="114"/>
      <c r="UJS1" s="114"/>
      <c r="UJT1" s="114"/>
      <c r="UJU1" s="114"/>
      <c r="UJV1" s="114"/>
      <c r="UJW1" s="114"/>
      <c r="UJX1" s="114"/>
      <c r="UJY1" s="114"/>
      <c r="UJZ1" s="114"/>
      <c r="UKA1" s="114"/>
      <c r="UKB1" s="114"/>
      <c r="UKC1" s="114"/>
      <c r="UKD1" s="114"/>
      <c r="UKE1" s="114"/>
      <c r="UKF1" s="114"/>
      <c r="UKG1" s="114"/>
      <c r="UKH1" s="114"/>
      <c r="UKI1" s="114"/>
      <c r="UKJ1" s="114"/>
      <c r="UKK1" s="114"/>
      <c r="UKL1" s="114"/>
      <c r="UKM1" s="114"/>
      <c r="UKN1" s="114"/>
      <c r="UKO1" s="114"/>
      <c r="UKP1" s="114"/>
      <c r="UKQ1" s="114"/>
      <c r="UKR1" s="114"/>
      <c r="UKS1" s="114"/>
      <c r="UKT1" s="114"/>
      <c r="UKU1" s="114"/>
      <c r="UKV1" s="114"/>
      <c r="UKW1" s="114"/>
      <c r="UKX1" s="114"/>
      <c r="UKY1" s="114"/>
      <c r="UKZ1" s="114"/>
      <c r="ULA1" s="114"/>
      <c r="ULB1" s="114"/>
      <c r="ULC1" s="114"/>
      <c r="ULD1" s="114"/>
      <c r="ULE1" s="114"/>
      <c r="ULF1" s="114"/>
      <c r="ULG1" s="114"/>
      <c r="ULH1" s="114"/>
      <c r="ULI1" s="114"/>
      <c r="ULJ1" s="114"/>
      <c r="ULK1" s="114"/>
      <c r="ULL1" s="114"/>
      <c r="ULM1" s="114"/>
      <c r="ULN1" s="114"/>
      <c r="ULO1" s="114"/>
      <c r="ULP1" s="114"/>
      <c r="ULQ1" s="114"/>
      <c r="ULR1" s="114"/>
      <c r="ULS1" s="114"/>
      <c r="ULT1" s="114"/>
      <c r="ULU1" s="114"/>
      <c r="ULV1" s="114"/>
      <c r="ULW1" s="114"/>
      <c r="ULX1" s="114"/>
      <c r="ULY1" s="114"/>
      <c r="ULZ1" s="114"/>
      <c r="UMA1" s="114"/>
      <c r="UMB1" s="114"/>
      <c r="UMC1" s="114"/>
      <c r="UMD1" s="114"/>
      <c r="UME1" s="114"/>
      <c r="UMF1" s="114"/>
      <c r="UMG1" s="114"/>
      <c r="UMH1" s="114"/>
      <c r="UMI1" s="114"/>
      <c r="UMJ1" s="114"/>
      <c r="UMK1" s="114"/>
      <c r="UML1" s="114"/>
      <c r="UMM1" s="114"/>
      <c r="UMN1" s="114"/>
      <c r="UMO1" s="114"/>
      <c r="UMP1" s="114"/>
      <c r="UMQ1" s="114"/>
      <c r="UMR1" s="114"/>
      <c r="UMS1" s="114"/>
      <c r="UMT1" s="114"/>
      <c r="UMU1" s="114"/>
      <c r="UMV1" s="114"/>
      <c r="UMW1" s="114"/>
      <c r="UMX1" s="114"/>
      <c r="UMY1" s="114"/>
      <c r="UMZ1" s="114"/>
      <c r="UNA1" s="114"/>
      <c r="UNB1" s="114"/>
      <c r="UNC1" s="114"/>
      <c r="UND1" s="114"/>
      <c r="UNE1" s="114"/>
      <c r="UNF1" s="114"/>
      <c r="UNG1" s="114"/>
      <c r="UNH1" s="114"/>
      <c r="UNI1" s="114"/>
      <c r="UNJ1" s="114"/>
      <c r="UNK1" s="114"/>
      <c r="UNL1" s="114"/>
      <c r="UNM1" s="114"/>
      <c r="UNN1" s="114"/>
      <c r="UNO1" s="114"/>
      <c r="UNP1" s="114"/>
      <c r="UNQ1" s="114"/>
      <c r="UNR1" s="114"/>
      <c r="UNS1" s="114"/>
      <c r="UNT1" s="114"/>
      <c r="UNU1" s="114"/>
      <c r="UNV1" s="114"/>
      <c r="UNW1" s="114"/>
      <c r="UNX1" s="114"/>
      <c r="UNY1" s="114"/>
      <c r="UNZ1" s="114"/>
      <c r="UOA1" s="114"/>
      <c r="UOB1" s="114"/>
      <c r="UOC1" s="114"/>
      <c r="UOD1" s="114"/>
      <c r="UOE1" s="114"/>
      <c r="UOF1" s="114"/>
      <c r="UOG1" s="114"/>
      <c r="UOH1" s="114"/>
      <c r="UOI1" s="114"/>
      <c r="UOJ1" s="114"/>
      <c r="UOK1" s="114"/>
      <c r="UOL1" s="114"/>
      <c r="UOM1" s="114"/>
      <c r="UON1" s="114"/>
      <c r="UOO1" s="114"/>
      <c r="UOP1" s="114"/>
      <c r="UOQ1" s="114"/>
      <c r="UOR1" s="114"/>
      <c r="UOS1" s="114"/>
      <c r="UOT1" s="114"/>
      <c r="UOU1" s="114"/>
      <c r="UOV1" s="114"/>
      <c r="UOW1" s="114"/>
      <c r="UOX1" s="114"/>
      <c r="UOY1" s="114"/>
      <c r="UOZ1" s="114"/>
      <c r="UPA1" s="114"/>
      <c r="UPB1" s="114"/>
      <c r="UPC1" s="114"/>
      <c r="UPD1" s="114"/>
      <c r="UPE1" s="114"/>
      <c r="UPF1" s="114"/>
      <c r="UPG1" s="114"/>
      <c r="UPH1" s="114"/>
      <c r="UPI1" s="114"/>
      <c r="UPJ1" s="114"/>
      <c r="UPK1" s="114"/>
      <c r="UPL1" s="114"/>
      <c r="UPM1" s="114"/>
      <c r="UPN1" s="114"/>
      <c r="UPO1" s="114"/>
      <c r="UPP1" s="114"/>
      <c r="UPQ1" s="114"/>
      <c r="UPR1" s="114"/>
      <c r="UPS1" s="114"/>
      <c r="UPT1" s="114"/>
      <c r="UPU1" s="114"/>
      <c r="UPV1" s="114"/>
      <c r="UPW1" s="114"/>
      <c r="UPX1" s="114"/>
      <c r="UPY1" s="114"/>
      <c r="UPZ1" s="114"/>
      <c r="UQA1" s="114"/>
      <c r="UQB1" s="114"/>
      <c r="UQC1" s="114"/>
      <c r="UQD1" s="114"/>
      <c r="UQE1" s="114"/>
      <c r="UQF1" s="114"/>
      <c r="UQG1" s="114"/>
      <c r="UQH1" s="114"/>
      <c r="UQI1" s="114"/>
      <c r="UQJ1" s="114"/>
      <c r="UQK1" s="114"/>
      <c r="UQL1" s="114"/>
      <c r="UQM1" s="114"/>
      <c r="UQN1" s="114"/>
      <c r="UQO1" s="114"/>
      <c r="UQP1" s="114"/>
      <c r="UQQ1" s="114"/>
      <c r="UQR1" s="114"/>
      <c r="UQS1" s="114"/>
      <c r="UQT1" s="114"/>
      <c r="UQU1" s="114"/>
      <c r="UQV1" s="114"/>
      <c r="UQW1" s="114"/>
      <c r="UQX1" s="114"/>
      <c r="UQY1" s="114"/>
      <c r="UQZ1" s="114"/>
      <c r="URA1" s="114"/>
      <c r="URB1" s="114"/>
      <c r="URC1" s="114"/>
      <c r="URD1" s="114"/>
      <c r="URE1" s="114"/>
      <c r="URF1" s="114"/>
      <c r="URG1" s="114"/>
      <c r="URH1" s="114"/>
      <c r="URI1" s="114"/>
      <c r="URJ1" s="114"/>
      <c r="URK1" s="114"/>
      <c r="URL1" s="114"/>
      <c r="URM1" s="114"/>
      <c r="URN1" s="114"/>
      <c r="URO1" s="114"/>
      <c r="URP1" s="114"/>
      <c r="URQ1" s="114"/>
      <c r="URR1" s="114"/>
      <c r="URS1" s="114"/>
      <c r="URT1" s="114"/>
      <c r="URU1" s="114"/>
      <c r="URV1" s="114"/>
      <c r="URW1" s="114"/>
      <c r="URX1" s="114"/>
      <c r="URY1" s="114"/>
      <c r="URZ1" s="114"/>
      <c r="USA1" s="114"/>
      <c r="USB1" s="114"/>
      <c r="USC1" s="114"/>
      <c r="USD1" s="114"/>
      <c r="USE1" s="114"/>
      <c r="USF1" s="114"/>
      <c r="USG1" s="114"/>
      <c r="USH1" s="114"/>
      <c r="USI1" s="114"/>
      <c r="USJ1" s="114"/>
      <c r="USK1" s="114"/>
      <c r="USL1" s="114"/>
      <c r="USM1" s="114"/>
      <c r="USN1" s="114"/>
      <c r="USO1" s="114"/>
      <c r="USP1" s="114"/>
      <c r="USQ1" s="114"/>
      <c r="USR1" s="114"/>
      <c r="USS1" s="114"/>
      <c r="UST1" s="114"/>
      <c r="USU1" s="114"/>
      <c r="USV1" s="114"/>
      <c r="USW1" s="114"/>
      <c r="USX1" s="114"/>
      <c r="USY1" s="114"/>
      <c r="USZ1" s="114"/>
      <c r="UTA1" s="114"/>
      <c r="UTB1" s="114"/>
      <c r="UTC1" s="114"/>
      <c r="UTD1" s="114"/>
      <c r="UTE1" s="114"/>
      <c r="UTF1" s="114"/>
      <c r="UTG1" s="114"/>
      <c r="UTH1" s="114"/>
      <c r="UTI1" s="114"/>
      <c r="UTJ1" s="114"/>
      <c r="UTK1" s="114"/>
      <c r="UTL1" s="114"/>
      <c r="UTM1" s="114"/>
      <c r="UTN1" s="114"/>
      <c r="UTO1" s="114"/>
      <c r="UTP1" s="114"/>
      <c r="UTQ1" s="114"/>
      <c r="UTR1" s="114"/>
      <c r="UTS1" s="114"/>
      <c r="UTT1" s="114"/>
      <c r="UTU1" s="114"/>
      <c r="UTV1" s="114"/>
      <c r="UTW1" s="114"/>
      <c r="UTX1" s="114"/>
      <c r="UTY1" s="114"/>
      <c r="UTZ1" s="114"/>
      <c r="UUA1" s="114"/>
      <c r="UUB1" s="114"/>
      <c r="UUC1" s="114"/>
      <c r="UUD1" s="114"/>
      <c r="UUE1" s="114"/>
      <c r="UUF1" s="114"/>
      <c r="UUG1" s="114"/>
      <c r="UUH1" s="114"/>
      <c r="UUI1" s="114"/>
      <c r="UUJ1" s="114"/>
      <c r="UUK1" s="114"/>
      <c r="UUL1" s="114"/>
      <c r="UUM1" s="114"/>
      <c r="UUN1" s="114"/>
      <c r="UUO1" s="114"/>
      <c r="UUP1" s="114"/>
      <c r="UUQ1" s="114"/>
      <c r="UUR1" s="114"/>
      <c r="UUS1" s="114"/>
      <c r="UUT1" s="114"/>
      <c r="UUU1" s="114"/>
      <c r="UUV1" s="114"/>
      <c r="UUW1" s="114"/>
      <c r="UUX1" s="114"/>
      <c r="UUY1" s="114"/>
      <c r="UUZ1" s="114"/>
      <c r="UVA1" s="114"/>
      <c r="UVB1" s="114"/>
      <c r="UVC1" s="114"/>
      <c r="UVD1" s="114"/>
      <c r="UVE1" s="114"/>
      <c r="UVF1" s="114"/>
      <c r="UVG1" s="114"/>
      <c r="UVH1" s="114"/>
      <c r="UVI1" s="114"/>
      <c r="UVJ1" s="114"/>
      <c r="UVK1" s="114"/>
      <c r="UVL1" s="114"/>
      <c r="UVM1" s="114"/>
      <c r="UVN1" s="114"/>
      <c r="UVO1" s="114"/>
      <c r="UVP1" s="114"/>
      <c r="UVQ1" s="114"/>
      <c r="UVR1" s="114"/>
      <c r="UVS1" s="114"/>
      <c r="UVT1" s="114"/>
      <c r="UVU1" s="114"/>
      <c r="UVV1" s="114"/>
      <c r="UVW1" s="114"/>
      <c r="UVX1" s="114"/>
      <c r="UVY1" s="114"/>
      <c r="UVZ1" s="114"/>
      <c r="UWA1" s="114"/>
      <c r="UWB1" s="114"/>
      <c r="UWC1" s="114"/>
      <c r="UWD1" s="114"/>
      <c r="UWE1" s="114"/>
      <c r="UWF1" s="114"/>
      <c r="UWG1" s="114"/>
      <c r="UWH1" s="114"/>
      <c r="UWI1" s="114"/>
      <c r="UWJ1" s="114"/>
      <c r="UWK1" s="114"/>
      <c r="UWL1" s="114"/>
      <c r="UWM1" s="114"/>
      <c r="UWN1" s="114"/>
      <c r="UWO1" s="114"/>
      <c r="UWP1" s="114"/>
      <c r="UWQ1" s="114"/>
      <c r="UWR1" s="114"/>
      <c r="UWS1" s="114"/>
      <c r="UWT1" s="114"/>
      <c r="UWU1" s="114"/>
      <c r="UWV1" s="114"/>
      <c r="UWW1" s="114"/>
      <c r="UWX1" s="114"/>
      <c r="UWY1" s="114"/>
      <c r="UWZ1" s="114"/>
      <c r="UXA1" s="114"/>
      <c r="UXB1" s="114"/>
      <c r="UXC1" s="114"/>
      <c r="UXD1" s="114"/>
      <c r="UXE1" s="114"/>
      <c r="UXF1" s="114"/>
      <c r="UXG1" s="114"/>
      <c r="UXH1" s="114"/>
      <c r="UXI1" s="114"/>
      <c r="UXJ1" s="114"/>
      <c r="UXK1" s="114"/>
      <c r="UXL1" s="114"/>
      <c r="UXM1" s="114"/>
      <c r="UXN1" s="114"/>
      <c r="UXO1" s="114"/>
      <c r="UXP1" s="114"/>
      <c r="UXQ1" s="114"/>
      <c r="UXR1" s="114"/>
      <c r="UXS1" s="114"/>
      <c r="UXT1" s="114"/>
      <c r="UXU1" s="114"/>
      <c r="UXV1" s="114"/>
      <c r="UXW1" s="114"/>
      <c r="UXX1" s="114"/>
      <c r="UXY1" s="114"/>
      <c r="UXZ1" s="114"/>
      <c r="UYA1" s="114"/>
      <c r="UYB1" s="114"/>
      <c r="UYC1" s="114"/>
      <c r="UYD1" s="114"/>
      <c r="UYE1" s="114"/>
      <c r="UYF1" s="114"/>
      <c r="UYG1" s="114"/>
      <c r="UYH1" s="114"/>
      <c r="UYI1" s="114"/>
      <c r="UYJ1" s="114"/>
      <c r="UYK1" s="114"/>
      <c r="UYL1" s="114"/>
      <c r="UYM1" s="114"/>
      <c r="UYN1" s="114"/>
      <c r="UYO1" s="114"/>
      <c r="UYP1" s="114"/>
      <c r="UYQ1" s="114"/>
      <c r="UYR1" s="114"/>
      <c r="UYS1" s="114"/>
      <c r="UYT1" s="114"/>
      <c r="UYU1" s="114"/>
      <c r="UYV1" s="114"/>
      <c r="UYW1" s="114"/>
      <c r="UYX1" s="114"/>
      <c r="UYY1" s="114"/>
      <c r="UYZ1" s="114"/>
      <c r="UZA1" s="114"/>
      <c r="UZB1" s="114"/>
      <c r="UZC1" s="114"/>
      <c r="UZD1" s="114"/>
      <c r="UZE1" s="114"/>
      <c r="UZF1" s="114"/>
      <c r="UZG1" s="114"/>
      <c r="UZH1" s="114"/>
      <c r="UZI1" s="114"/>
      <c r="UZJ1" s="114"/>
      <c r="UZK1" s="114"/>
      <c r="UZL1" s="114"/>
      <c r="UZM1" s="114"/>
      <c r="UZN1" s="114"/>
      <c r="UZO1" s="114"/>
      <c r="UZP1" s="114"/>
      <c r="UZQ1" s="114"/>
      <c r="UZR1" s="114"/>
      <c r="UZS1" s="114"/>
      <c r="UZT1" s="114"/>
      <c r="UZU1" s="114"/>
      <c r="UZV1" s="114"/>
      <c r="UZW1" s="114"/>
      <c r="UZX1" s="114"/>
      <c r="UZY1" s="114"/>
      <c r="UZZ1" s="114"/>
      <c r="VAA1" s="114"/>
      <c r="VAB1" s="114"/>
      <c r="VAC1" s="114"/>
      <c r="VAD1" s="114"/>
      <c r="VAE1" s="114"/>
      <c r="VAF1" s="114"/>
      <c r="VAG1" s="114"/>
      <c r="VAH1" s="114"/>
      <c r="VAI1" s="114"/>
      <c r="VAJ1" s="114"/>
      <c r="VAK1" s="114"/>
      <c r="VAL1" s="114"/>
      <c r="VAM1" s="114"/>
      <c r="VAN1" s="114"/>
      <c r="VAO1" s="114"/>
      <c r="VAP1" s="114"/>
      <c r="VAQ1" s="114"/>
      <c r="VAR1" s="114"/>
      <c r="VAS1" s="114"/>
      <c r="VAT1" s="114"/>
      <c r="VAU1" s="114"/>
      <c r="VAV1" s="114"/>
      <c r="VAW1" s="114"/>
      <c r="VAX1" s="114"/>
      <c r="VAY1" s="114"/>
      <c r="VAZ1" s="114"/>
      <c r="VBA1" s="114"/>
      <c r="VBB1" s="114"/>
      <c r="VBC1" s="114"/>
      <c r="VBD1" s="114"/>
      <c r="VBE1" s="114"/>
      <c r="VBF1" s="114"/>
      <c r="VBG1" s="114"/>
      <c r="VBH1" s="114"/>
      <c r="VBI1" s="114"/>
      <c r="VBJ1" s="114"/>
      <c r="VBK1" s="114"/>
      <c r="VBL1" s="114"/>
      <c r="VBM1" s="114"/>
      <c r="VBN1" s="114"/>
      <c r="VBO1" s="114"/>
      <c r="VBP1" s="114"/>
      <c r="VBQ1" s="114"/>
      <c r="VBR1" s="114"/>
      <c r="VBS1" s="114"/>
      <c r="VBT1" s="114"/>
      <c r="VBU1" s="114"/>
      <c r="VBV1" s="114"/>
      <c r="VBW1" s="114"/>
      <c r="VBX1" s="114"/>
      <c r="VBY1" s="114"/>
      <c r="VBZ1" s="114"/>
      <c r="VCA1" s="114"/>
      <c r="VCB1" s="114"/>
      <c r="VCC1" s="114"/>
      <c r="VCD1" s="114"/>
      <c r="VCE1" s="114"/>
      <c r="VCF1" s="114"/>
      <c r="VCG1" s="114"/>
      <c r="VCH1" s="114"/>
      <c r="VCI1" s="114"/>
      <c r="VCJ1" s="114"/>
      <c r="VCK1" s="114"/>
      <c r="VCL1" s="114"/>
      <c r="VCM1" s="114"/>
      <c r="VCN1" s="114"/>
      <c r="VCO1" s="114"/>
      <c r="VCP1" s="114"/>
      <c r="VCQ1" s="114"/>
      <c r="VCR1" s="114"/>
      <c r="VCS1" s="114"/>
      <c r="VCT1" s="114"/>
      <c r="VCU1" s="114"/>
      <c r="VCV1" s="114"/>
      <c r="VCW1" s="114"/>
      <c r="VCX1" s="114"/>
      <c r="VCY1" s="114"/>
      <c r="VCZ1" s="114"/>
      <c r="VDA1" s="114"/>
      <c r="VDB1" s="114"/>
      <c r="VDC1" s="114"/>
      <c r="VDD1" s="114"/>
      <c r="VDE1" s="114"/>
      <c r="VDF1" s="114"/>
      <c r="VDG1" s="114"/>
      <c r="VDH1" s="114"/>
      <c r="VDI1" s="114"/>
      <c r="VDJ1" s="114"/>
      <c r="VDK1" s="114"/>
      <c r="VDL1" s="114"/>
      <c r="VDM1" s="114"/>
      <c r="VDN1" s="114"/>
      <c r="VDO1" s="114"/>
      <c r="VDP1" s="114"/>
      <c r="VDQ1" s="114"/>
      <c r="VDR1" s="114"/>
      <c r="VDS1" s="114"/>
      <c r="VDT1" s="114"/>
      <c r="VDU1" s="114"/>
      <c r="VDV1" s="114"/>
      <c r="VDW1" s="114"/>
      <c r="VDX1" s="114"/>
      <c r="VDY1" s="114"/>
      <c r="VDZ1" s="114"/>
      <c r="VEA1" s="114"/>
      <c r="VEB1" s="114"/>
      <c r="VEC1" s="114"/>
      <c r="VED1" s="114"/>
      <c r="VEE1" s="114"/>
      <c r="VEF1" s="114"/>
      <c r="VEG1" s="114"/>
      <c r="VEH1" s="114"/>
      <c r="VEI1" s="114"/>
      <c r="VEJ1" s="114"/>
      <c r="VEK1" s="114"/>
      <c r="VEL1" s="114"/>
      <c r="VEM1" s="114"/>
      <c r="VEN1" s="114"/>
      <c r="VEO1" s="114"/>
      <c r="VEP1" s="114"/>
      <c r="VEQ1" s="114"/>
      <c r="VER1" s="114"/>
      <c r="VES1" s="114"/>
      <c r="VET1" s="114"/>
      <c r="VEU1" s="114"/>
      <c r="VEV1" s="114"/>
      <c r="VEW1" s="114"/>
      <c r="VEX1" s="114"/>
      <c r="VEY1" s="114"/>
      <c r="VEZ1" s="114"/>
      <c r="VFA1" s="114"/>
      <c r="VFB1" s="114"/>
      <c r="VFC1" s="114"/>
      <c r="VFD1" s="114"/>
      <c r="VFE1" s="114"/>
      <c r="VFF1" s="114"/>
      <c r="VFG1" s="114"/>
      <c r="VFH1" s="114"/>
      <c r="VFI1" s="114"/>
      <c r="VFJ1" s="114"/>
      <c r="VFK1" s="114"/>
      <c r="VFL1" s="114"/>
      <c r="VFM1" s="114"/>
      <c r="VFN1" s="114"/>
      <c r="VFO1" s="114"/>
      <c r="VFP1" s="114"/>
      <c r="VFQ1" s="114"/>
      <c r="VFR1" s="114"/>
      <c r="VFS1" s="114"/>
      <c r="VFT1" s="114"/>
      <c r="VFU1" s="114"/>
      <c r="VFV1" s="114"/>
      <c r="VFW1" s="114"/>
      <c r="VFX1" s="114"/>
      <c r="VFY1" s="114"/>
      <c r="VFZ1" s="114"/>
      <c r="VGA1" s="114"/>
      <c r="VGB1" s="114"/>
      <c r="VGC1" s="114"/>
      <c r="VGD1" s="114"/>
      <c r="VGE1" s="114"/>
      <c r="VGF1" s="114"/>
      <c r="VGG1" s="114"/>
      <c r="VGH1" s="114"/>
      <c r="VGI1" s="114"/>
      <c r="VGJ1" s="114"/>
      <c r="VGK1" s="114"/>
      <c r="VGL1" s="114"/>
      <c r="VGM1" s="114"/>
      <c r="VGN1" s="114"/>
      <c r="VGO1" s="114"/>
      <c r="VGP1" s="114"/>
      <c r="VGQ1" s="114"/>
      <c r="VGR1" s="114"/>
      <c r="VGS1" s="114"/>
      <c r="VGT1" s="114"/>
      <c r="VGU1" s="114"/>
      <c r="VGV1" s="114"/>
      <c r="VGW1" s="114"/>
      <c r="VGX1" s="114"/>
      <c r="VGY1" s="114"/>
      <c r="VGZ1" s="114"/>
      <c r="VHA1" s="114"/>
      <c r="VHB1" s="114"/>
      <c r="VHC1" s="114"/>
      <c r="VHD1" s="114"/>
      <c r="VHE1" s="114"/>
      <c r="VHF1" s="114"/>
      <c r="VHG1" s="114"/>
      <c r="VHH1" s="114"/>
      <c r="VHI1" s="114"/>
      <c r="VHJ1" s="114"/>
      <c r="VHK1" s="114"/>
      <c r="VHL1" s="114"/>
      <c r="VHM1" s="114"/>
      <c r="VHN1" s="114"/>
      <c r="VHO1" s="114"/>
      <c r="VHP1" s="114"/>
      <c r="VHQ1" s="114"/>
      <c r="VHR1" s="114"/>
      <c r="VHS1" s="114"/>
      <c r="VHT1" s="114"/>
      <c r="VHU1" s="114"/>
      <c r="VHV1" s="114"/>
      <c r="VHW1" s="114"/>
      <c r="VHX1" s="114"/>
      <c r="VHY1" s="114"/>
      <c r="VHZ1" s="114"/>
      <c r="VIA1" s="114"/>
      <c r="VIB1" s="114"/>
      <c r="VIC1" s="114"/>
      <c r="VID1" s="114"/>
      <c r="VIE1" s="114"/>
      <c r="VIF1" s="114"/>
      <c r="VIG1" s="114"/>
      <c r="VIH1" s="114"/>
      <c r="VII1" s="114"/>
      <c r="VIJ1" s="114"/>
      <c r="VIK1" s="114"/>
      <c r="VIL1" s="114"/>
      <c r="VIM1" s="114"/>
      <c r="VIN1" s="114"/>
      <c r="VIO1" s="114"/>
      <c r="VIP1" s="114"/>
      <c r="VIQ1" s="114"/>
      <c r="VIR1" s="114"/>
      <c r="VIS1" s="114"/>
      <c r="VIT1" s="114"/>
      <c r="VIU1" s="114"/>
      <c r="VIV1" s="114"/>
      <c r="VIW1" s="114"/>
      <c r="VIX1" s="114"/>
      <c r="VIY1" s="114"/>
      <c r="VIZ1" s="114"/>
      <c r="VJA1" s="114"/>
      <c r="VJB1" s="114"/>
      <c r="VJC1" s="114"/>
      <c r="VJD1" s="114"/>
      <c r="VJE1" s="114"/>
      <c r="VJF1" s="114"/>
      <c r="VJG1" s="114"/>
      <c r="VJH1" s="114"/>
      <c r="VJI1" s="114"/>
      <c r="VJJ1" s="114"/>
      <c r="VJK1" s="114"/>
      <c r="VJL1" s="114"/>
      <c r="VJM1" s="114"/>
      <c r="VJN1" s="114"/>
      <c r="VJO1" s="114"/>
      <c r="VJP1" s="114"/>
      <c r="VJQ1" s="114"/>
      <c r="VJR1" s="114"/>
      <c r="VJS1" s="114"/>
      <c r="VJT1" s="114"/>
      <c r="VJU1" s="114"/>
      <c r="VJV1" s="114"/>
      <c r="VJW1" s="114"/>
      <c r="VJX1" s="114"/>
      <c r="VJY1" s="114"/>
      <c r="VJZ1" s="114"/>
      <c r="VKA1" s="114"/>
      <c r="VKB1" s="114"/>
      <c r="VKC1" s="114"/>
      <c r="VKD1" s="114"/>
      <c r="VKE1" s="114"/>
      <c r="VKF1" s="114"/>
      <c r="VKG1" s="114"/>
      <c r="VKH1" s="114"/>
      <c r="VKI1" s="114"/>
      <c r="VKJ1" s="114"/>
      <c r="VKK1" s="114"/>
      <c r="VKL1" s="114"/>
      <c r="VKM1" s="114"/>
      <c r="VKN1" s="114"/>
      <c r="VKO1" s="114"/>
      <c r="VKP1" s="114"/>
      <c r="VKQ1" s="114"/>
      <c r="VKR1" s="114"/>
      <c r="VKS1" s="114"/>
      <c r="VKT1" s="114"/>
      <c r="VKU1" s="114"/>
      <c r="VKV1" s="114"/>
      <c r="VKW1" s="114"/>
      <c r="VKX1" s="114"/>
      <c r="VKY1" s="114"/>
      <c r="VKZ1" s="114"/>
      <c r="VLA1" s="114"/>
      <c r="VLB1" s="114"/>
      <c r="VLC1" s="114"/>
      <c r="VLD1" s="114"/>
      <c r="VLE1" s="114"/>
      <c r="VLF1" s="114"/>
      <c r="VLG1" s="114"/>
      <c r="VLH1" s="114"/>
      <c r="VLI1" s="114"/>
      <c r="VLJ1" s="114"/>
      <c r="VLK1" s="114"/>
      <c r="VLL1" s="114"/>
      <c r="VLM1" s="114"/>
      <c r="VLN1" s="114"/>
      <c r="VLO1" s="114"/>
      <c r="VLP1" s="114"/>
      <c r="VLQ1" s="114"/>
      <c r="VLR1" s="114"/>
      <c r="VLS1" s="114"/>
      <c r="VLT1" s="114"/>
      <c r="VLU1" s="114"/>
      <c r="VLV1" s="114"/>
      <c r="VLW1" s="114"/>
      <c r="VLX1" s="114"/>
      <c r="VLY1" s="114"/>
      <c r="VLZ1" s="114"/>
      <c r="VMA1" s="114"/>
      <c r="VMB1" s="114"/>
      <c r="VMC1" s="114"/>
      <c r="VMD1" s="114"/>
      <c r="VME1" s="114"/>
      <c r="VMF1" s="114"/>
      <c r="VMG1" s="114"/>
      <c r="VMH1" s="114"/>
      <c r="VMI1" s="114"/>
      <c r="VMJ1" s="114"/>
      <c r="VMK1" s="114"/>
      <c r="VML1" s="114"/>
      <c r="VMM1" s="114"/>
      <c r="VMN1" s="114"/>
      <c r="VMO1" s="114"/>
      <c r="VMP1" s="114"/>
      <c r="VMQ1" s="114"/>
      <c r="VMR1" s="114"/>
      <c r="VMS1" s="114"/>
      <c r="VMT1" s="114"/>
      <c r="VMU1" s="114"/>
      <c r="VMV1" s="114"/>
      <c r="VMW1" s="114"/>
      <c r="VMX1" s="114"/>
      <c r="VMY1" s="114"/>
      <c r="VMZ1" s="114"/>
      <c r="VNA1" s="114"/>
      <c r="VNB1" s="114"/>
      <c r="VNC1" s="114"/>
      <c r="VND1" s="114"/>
      <c r="VNE1" s="114"/>
      <c r="VNF1" s="114"/>
      <c r="VNG1" s="114"/>
      <c r="VNH1" s="114"/>
      <c r="VNI1" s="114"/>
      <c r="VNJ1" s="114"/>
      <c r="VNK1" s="114"/>
      <c r="VNL1" s="114"/>
      <c r="VNM1" s="114"/>
      <c r="VNN1" s="114"/>
      <c r="VNO1" s="114"/>
      <c r="VNP1" s="114"/>
      <c r="VNQ1" s="114"/>
      <c r="VNR1" s="114"/>
      <c r="VNS1" s="114"/>
      <c r="VNT1" s="114"/>
      <c r="VNU1" s="114"/>
      <c r="VNV1" s="114"/>
      <c r="VNW1" s="114"/>
      <c r="VNX1" s="114"/>
      <c r="VNY1" s="114"/>
      <c r="VNZ1" s="114"/>
      <c r="VOA1" s="114"/>
      <c r="VOB1" s="114"/>
      <c r="VOC1" s="114"/>
      <c r="VOD1" s="114"/>
      <c r="VOE1" s="114"/>
      <c r="VOF1" s="114"/>
      <c r="VOG1" s="114"/>
      <c r="VOH1" s="114"/>
      <c r="VOI1" s="114"/>
      <c r="VOJ1" s="114"/>
      <c r="VOK1" s="114"/>
      <c r="VOL1" s="114"/>
      <c r="VOM1" s="114"/>
      <c r="VON1" s="114"/>
      <c r="VOO1" s="114"/>
      <c r="VOP1" s="114"/>
      <c r="VOQ1" s="114"/>
      <c r="VOR1" s="114"/>
      <c r="VOS1" s="114"/>
      <c r="VOT1" s="114"/>
      <c r="VOU1" s="114"/>
      <c r="VOV1" s="114"/>
      <c r="VOW1" s="114"/>
      <c r="VOX1" s="114"/>
      <c r="VOY1" s="114"/>
      <c r="VOZ1" s="114"/>
      <c r="VPA1" s="114"/>
      <c r="VPB1" s="114"/>
      <c r="VPC1" s="114"/>
      <c r="VPD1" s="114"/>
      <c r="VPE1" s="114"/>
      <c r="VPF1" s="114"/>
      <c r="VPG1" s="114"/>
      <c r="VPH1" s="114"/>
      <c r="VPI1" s="114"/>
      <c r="VPJ1" s="114"/>
      <c r="VPK1" s="114"/>
      <c r="VPL1" s="114"/>
      <c r="VPM1" s="114"/>
      <c r="VPN1" s="114"/>
      <c r="VPO1" s="114"/>
      <c r="VPP1" s="114"/>
      <c r="VPQ1" s="114"/>
      <c r="VPR1" s="114"/>
      <c r="VPS1" s="114"/>
      <c r="VPT1" s="114"/>
      <c r="VPU1" s="114"/>
      <c r="VPV1" s="114"/>
      <c r="VPW1" s="114"/>
      <c r="VPX1" s="114"/>
      <c r="VPY1" s="114"/>
      <c r="VPZ1" s="114"/>
      <c r="VQA1" s="114"/>
      <c r="VQB1" s="114"/>
      <c r="VQC1" s="114"/>
      <c r="VQD1" s="114"/>
      <c r="VQE1" s="114"/>
      <c r="VQF1" s="114"/>
      <c r="VQG1" s="114"/>
      <c r="VQH1" s="114"/>
      <c r="VQI1" s="114"/>
      <c r="VQJ1" s="114"/>
      <c r="VQK1" s="114"/>
      <c r="VQL1" s="114"/>
      <c r="VQM1" s="114"/>
      <c r="VQN1" s="114"/>
      <c r="VQO1" s="114"/>
      <c r="VQP1" s="114"/>
      <c r="VQQ1" s="114"/>
      <c r="VQR1" s="114"/>
      <c r="VQS1" s="114"/>
      <c r="VQT1" s="114"/>
      <c r="VQU1" s="114"/>
      <c r="VQV1" s="114"/>
      <c r="VQW1" s="114"/>
      <c r="VQX1" s="114"/>
      <c r="VQY1" s="114"/>
      <c r="VQZ1" s="114"/>
      <c r="VRA1" s="114"/>
      <c r="VRB1" s="114"/>
      <c r="VRC1" s="114"/>
      <c r="VRD1" s="114"/>
      <c r="VRE1" s="114"/>
      <c r="VRF1" s="114"/>
      <c r="VRG1" s="114"/>
      <c r="VRH1" s="114"/>
      <c r="VRI1" s="114"/>
      <c r="VRJ1" s="114"/>
      <c r="VRK1" s="114"/>
      <c r="VRL1" s="114"/>
      <c r="VRM1" s="114"/>
      <c r="VRN1" s="114"/>
      <c r="VRO1" s="114"/>
      <c r="VRP1" s="114"/>
      <c r="VRQ1" s="114"/>
      <c r="VRR1" s="114"/>
      <c r="VRS1" s="114"/>
      <c r="VRT1" s="114"/>
      <c r="VRU1" s="114"/>
      <c r="VRV1" s="114"/>
      <c r="VRW1" s="114"/>
      <c r="VRX1" s="114"/>
      <c r="VRY1" s="114"/>
      <c r="VRZ1" s="114"/>
      <c r="VSA1" s="114"/>
      <c r="VSB1" s="114"/>
      <c r="VSC1" s="114"/>
      <c r="VSD1" s="114"/>
      <c r="VSE1" s="114"/>
      <c r="VSF1" s="114"/>
      <c r="VSG1" s="114"/>
      <c r="VSH1" s="114"/>
      <c r="VSI1" s="114"/>
      <c r="VSJ1" s="114"/>
      <c r="VSK1" s="114"/>
      <c r="VSL1" s="114"/>
      <c r="VSM1" s="114"/>
      <c r="VSN1" s="114"/>
      <c r="VSO1" s="114"/>
      <c r="VSP1" s="114"/>
      <c r="VSQ1" s="114"/>
      <c r="VSR1" s="114"/>
      <c r="VSS1" s="114"/>
      <c r="VST1" s="114"/>
      <c r="VSU1" s="114"/>
      <c r="VSV1" s="114"/>
      <c r="VSW1" s="114"/>
      <c r="VSX1" s="114"/>
      <c r="VSY1" s="114"/>
      <c r="VSZ1" s="114"/>
      <c r="VTA1" s="114"/>
      <c r="VTB1" s="114"/>
      <c r="VTC1" s="114"/>
      <c r="VTD1" s="114"/>
      <c r="VTE1" s="114"/>
      <c r="VTF1" s="114"/>
      <c r="VTG1" s="114"/>
      <c r="VTH1" s="114"/>
      <c r="VTI1" s="114"/>
      <c r="VTJ1" s="114"/>
      <c r="VTK1" s="114"/>
      <c r="VTL1" s="114"/>
      <c r="VTM1" s="114"/>
      <c r="VTN1" s="114"/>
      <c r="VTO1" s="114"/>
      <c r="VTP1" s="114"/>
      <c r="VTQ1" s="114"/>
      <c r="VTR1" s="114"/>
      <c r="VTS1" s="114"/>
      <c r="VTT1" s="114"/>
      <c r="VTU1" s="114"/>
      <c r="VTV1" s="114"/>
      <c r="VTW1" s="114"/>
      <c r="VTX1" s="114"/>
      <c r="VTY1" s="114"/>
      <c r="VTZ1" s="114"/>
      <c r="VUA1" s="114"/>
      <c r="VUB1" s="114"/>
      <c r="VUC1" s="114"/>
      <c r="VUD1" s="114"/>
      <c r="VUE1" s="114"/>
      <c r="VUF1" s="114"/>
      <c r="VUG1" s="114"/>
      <c r="VUH1" s="114"/>
      <c r="VUI1" s="114"/>
      <c r="VUJ1" s="114"/>
      <c r="VUK1" s="114"/>
      <c r="VUL1" s="114"/>
      <c r="VUM1" s="114"/>
      <c r="VUN1" s="114"/>
      <c r="VUO1" s="114"/>
      <c r="VUP1" s="114"/>
      <c r="VUQ1" s="114"/>
      <c r="VUR1" s="114"/>
      <c r="VUS1" s="114"/>
      <c r="VUT1" s="114"/>
      <c r="VUU1" s="114"/>
      <c r="VUV1" s="114"/>
      <c r="VUW1" s="114"/>
      <c r="VUX1" s="114"/>
      <c r="VUY1" s="114"/>
      <c r="VUZ1" s="114"/>
      <c r="VVA1" s="114"/>
      <c r="VVB1" s="114"/>
      <c r="VVC1" s="114"/>
      <c r="VVD1" s="114"/>
      <c r="VVE1" s="114"/>
      <c r="VVF1" s="114"/>
      <c r="VVG1" s="114"/>
      <c r="VVH1" s="114"/>
      <c r="VVI1" s="114"/>
      <c r="VVJ1" s="114"/>
      <c r="VVK1" s="114"/>
      <c r="VVL1" s="114"/>
      <c r="VVM1" s="114"/>
      <c r="VVN1" s="114"/>
      <c r="VVO1" s="114"/>
      <c r="VVP1" s="114"/>
      <c r="VVQ1" s="114"/>
      <c r="VVR1" s="114"/>
      <c r="VVS1" s="114"/>
      <c r="VVT1" s="114"/>
      <c r="VVU1" s="114"/>
      <c r="VVV1" s="114"/>
      <c r="VVW1" s="114"/>
      <c r="VVX1" s="114"/>
      <c r="VVY1" s="114"/>
      <c r="VVZ1" s="114"/>
      <c r="VWA1" s="114"/>
      <c r="VWB1" s="114"/>
      <c r="VWC1" s="114"/>
      <c r="VWD1" s="114"/>
      <c r="VWE1" s="114"/>
      <c r="VWF1" s="114"/>
      <c r="VWG1" s="114"/>
      <c r="VWH1" s="114"/>
      <c r="VWI1" s="114"/>
      <c r="VWJ1" s="114"/>
      <c r="VWK1" s="114"/>
      <c r="VWL1" s="114"/>
      <c r="VWM1" s="114"/>
      <c r="VWN1" s="114"/>
      <c r="VWO1" s="114"/>
      <c r="VWP1" s="114"/>
      <c r="VWQ1" s="114"/>
      <c r="VWR1" s="114"/>
      <c r="VWS1" s="114"/>
      <c r="VWT1" s="114"/>
      <c r="VWU1" s="114"/>
      <c r="VWV1" s="114"/>
      <c r="VWW1" s="114"/>
      <c r="VWX1" s="114"/>
      <c r="VWY1" s="114"/>
      <c r="VWZ1" s="114"/>
      <c r="VXA1" s="114"/>
      <c r="VXB1" s="114"/>
      <c r="VXC1" s="114"/>
      <c r="VXD1" s="114"/>
      <c r="VXE1" s="114"/>
      <c r="VXF1" s="114"/>
      <c r="VXG1" s="114"/>
      <c r="VXH1" s="114"/>
      <c r="VXI1" s="114"/>
      <c r="VXJ1" s="114"/>
      <c r="VXK1" s="114"/>
      <c r="VXL1" s="114"/>
      <c r="VXM1" s="114"/>
      <c r="VXN1" s="114"/>
      <c r="VXO1" s="114"/>
      <c r="VXP1" s="114"/>
      <c r="VXQ1" s="114"/>
      <c r="VXR1" s="114"/>
      <c r="VXS1" s="114"/>
      <c r="VXT1" s="114"/>
      <c r="VXU1" s="114"/>
      <c r="VXV1" s="114"/>
      <c r="VXW1" s="114"/>
      <c r="VXX1" s="114"/>
      <c r="VXY1" s="114"/>
      <c r="VXZ1" s="114"/>
      <c r="VYA1" s="114"/>
      <c r="VYB1" s="114"/>
      <c r="VYC1" s="114"/>
      <c r="VYD1" s="114"/>
      <c r="VYE1" s="114"/>
      <c r="VYF1" s="114"/>
      <c r="VYG1" s="114"/>
      <c r="VYH1" s="114"/>
      <c r="VYI1" s="114"/>
      <c r="VYJ1" s="114"/>
      <c r="VYK1" s="114"/>
      <c r="VYL1" s="114"/>
      <c r="VYM1" s="114"/>
      <c r="VYN1" s="114"/>
      <c r="VYO1" s="114"/>
      <c r="VYP1" s="114"/>
      <c r="VYQ1" s="114"/>
      <c r="VYR1" s="114"/>
      <c r="VYS1" s="114"/>
      <c r="VYT1" s="114"/>
      <c r="VYU1" s="114"/>
      <c r="VYV1" s="114"/>
      <c r="VYW1" s="114"/>
      <c r="VYX1" s="114"/>
      <c r="VYY1" s="114"/>
      <c r="VYZ1" s="114"/>
      <c r="VZA1" s="114"/>
      <c r="VZB1" s="114"/>
      <c r="VZC1" s="114"/>
      <c r="VZD1" s="114"/>
      <c r="VZE1" s="114"/>
      <c r="VZF1" s="114"/>
      <c r="VZG1" s="114"/>
      <c r="VZH1" s="114"/>
      <c r="VZI1" s="114"/>
      <c r="VZJ1" s="114"/>
      <c r="VZK1" s="114"/>
      <c r="VZL1" s="114"/>
      <c r="VZM1" s="114"/>
      <c r="VZN1" s="114"/>
      <c r="VZO1" s="114"/>
      <c r="VZP1" s="114"/>
      <c r="VZQ1" s="114"/>
      <c r="VZR1" s="114"/>
      <c r="VZS1" s="114"/>
      <c r="VZT1" s="114"/>
      <c r="VZU1" s="114"/>
      <c r="VZV1" s="114"/>
      <c r="VZW1" s="114"/>
      <c r="VZX1" s="114"/>
      <c r="VZY1" s="114"/>
      <c r="VZZ1" s="114"/>
      <c r="WAA1" s="114"/>
      <c r="WAB1" s="114"/>
      <c r="WAC1" s="114"/>
      <c r="WAD1" s="114"/>
      <c r="WAE1" s="114"/>
      <c r="WAF1" s="114"/>
      <c r="WAG1" s="114"/>
      <c r="WAH1" s="114"/>
      <c r="WAI1" s="114"/>
      <c r="WAJ1" s="114"/>
      <c r="WAK1" s="114"/>
      <c r="WAL1" s="114"/>
      <c r="WAM1" s="114"/>
      <c r="WAN1" s="114"/>
      <c r="WAO1" s="114"/>
      <c r="WAP1" s="114"/>
      <c r="WAQ1" s="114"/>
      <c r="WAR1" s="114"/>
      <c r="WAS1" s="114"/>
      <c r="WAT1" s="114"/>
      <c r="WAU1" s="114"/>
      <c r="WAV1" s="114"/>
      <c r="WAW1" s="114"/>
      <c r="WAX1" s="114"/>
      <c r="WAY1" s="114"/>
      <c r="WAZ1" s="114"/>
      <c r="WBA1" s="114"/>
      <c r="WBB1" s="114"/>
      <c r="WBC1" s="114"/>
      <c r="WBD1" s="114"/>
      <c r="WBE1" s="114"/>
      <c r="WBF1" s="114"/>
      <c r="WBG1" s="114"/>
      <c r="WBH1" s="114"/>
      <c r="WBI1" s="114"/>
      <c r="WBJ1" s="114"/>
      <c r="WBK1" s="114"/>
      <c r="WBL1" s="114"/>
      <c r="WBM1" s="114"/>
      <c r="WBN1" s="114"/>
      <c r="WBO1" s="114"/>
      <c r="WBP1" s="114"/>
      <c r="WBQ1" s="114"/>
      <c r="WBR1" s="114"/>
      <c r="WBS1" s="114"/>
      <c r="WBT1" s="114"/>
      <c r="WBU1" s="114"/>
      <c r="WBV1" s="114"/>
      <c r="WBW1" s="114"/>
      <c r="WBX1" s="114"/>
      <c r="WBY1" s="114"/>
      <c r="WBZ1" s="114"/>
      <c r="WCA1" s="114"/>
      <c r="WCB1" s="114"/>
      <c r="WCC1" s="114"/>
      <c r="WCD1" s="114"/>
      <c r="WCE1" s="114"/>
      <c r="WCF1" s="114"/>
      <c r="WCG1" s="114"/>
      <c r="WCH1" s="114"/>
      <c r="WCI1" s="114"/>
      <c r="WCJ1" s="114"/>
      <c r="WCK1" s="114"/>
      <c r="WCL1" s="114"/>
      <c r="WCM1" s="114"/>
      <c r="WCN1" s="114"/>
      <c r="WCO1" s="114"/>
      <c r="WCP1" s="114"/>
      <c r="WCQ1" s="114"/>
      <c r="WCR1" s="114"/>
      <c r="WCS1" s="114"/>
      <c r="WCT1" s="114"/>
      <c r="WCU1" s="114"/>
      <c r="WCV1" s="114"/>
      <c r="WCW1" s="114"/>
      <c r="WCX1" s="114"/>
      <c r="WCY1" s="114"/>
      <c r="WCZ1" s="114"/>
      <c r="WDA1" s="114"/>
      <c r="WDB1" s="114"/>
      <c r="WDC1" s="114"/>
      <c r="WDD1" s="114"/>
      <c r="WDE1" s="114"/>
      <c r="WDF1" s="114"/>
      <c r="WDG1" s="114"/>
      <c r="WDH1" s="114"/>
      <c r="WDI1" s="114"/>
      <c r="WDJ1" s="114"/>
      <c r="WDK1" s="114"/>
      <c r="WDL1" s="114"/>
      <c r="WDM1" s="114"/>
      <c r="WDN1" s="114"/>
      <c r="WDO1" s="114"/>
      <c r="WDP1" s="114"/>
      <c r="WDQ1" s="114"/>
      <c r="WDR1" s="114"/>
      <c r="WDS1" s="114"/>
      <c r="WDT1" s="114"/>
      <c r="WDU1" s="114"/>
      <c r="WDV1" s="114"/>
      <c r="WDW1" s="114"/>
      <c r="WDX1" s="114"/>
      <c r="WDY1" s="114"/>
      <c r="WDZ1" s="114"/>
      <c r="WEA1" s="114"/>
      <c r="WEB1" s="114"/>
      <c r="WEC1" s="114"/>
      <c r="WED1" s="114"/>
      <c r="WEE1" s="114"/>
      <c r="WEF1" s="114"/>
      <c r="WEG1" s="114"/>
      <c r="WEH1" s="114"/>
      <c r="WEI1" s="114"/>
      <c r="WEJ1" s="114"/>
      <c r="WEK1" s="114"/>
      <c r="WEL1" s="114"/>
      <c r="WEM1" s="114"/>
      <c r="WEN1" s="114"/>
      <c r="WEO1" s="114"/>
      <c r="WEP1" s="114"/>
      <c r="WEQ1" s="114"/>
      <c r="WER1" s="114"/>
      <c r="WES1" s="114"/>
      <c r="WET1" s="114"/>
      <c r="WEU1" s="114"/>
      <c r="WEV1" s="114"/>
      <c r="WEW1" s="114"/>
      <c r="WEX1" s="114"/>
      <c r="WEY1" s="114"/>
      <c r="WEZ1" s="114"/>
      <c r="WFA1" s="114"/>
      <c r="WFB1" s="114"/>
      <c r="WFC1" s="114"/>
      <c r="WFD1" s="114"/>
      <c r="WFE1" s="114"/>
      <c r="WFF1" s="114"/>
      <c r="WFG1" s="114"/>
      <c r="WFH1" s="114"/>
      <c r="WFI1" s="114"/>
      <c r="WFJ1" s="114"/>
      <c r="WFK1" s="114"/>
      <c r="WFL1" s="114"/>
      <c r="WFM1" s="114"/>
      <c r="WFN1" s="114"/>
      <c r="WFO1" s="114"/>
      <c r="WFP1" s="114"/>
      <c r="WFQ1" s="114"/>
      <c r="WFR1" s="114"/>
      <c r="WFS1" s="114"/>
      <c r="WFT1" s="114"/>
      <c r="WFU1" s="114"/>
      <c r="WFV1" s="114"/>
      <c r="WFW1" s="114"/>
      <c r="WFX1" s="114"/>
      <c r="WFY1" s="114"/>
      <c r="WFZ1" s="114"/>
      <c r="WGA1" s="114"/>
      <c r="WGB1" s="114"/>
      <c r="WGC1" s="114"/>
      <c r="WGD1" s="114"/>
      <c r="WGE1" s="114"/>
      <c r="WGF1" s="114"/>
      <c r="WGG1" s="114"/>
      <c r="WGH1" s="114"/>
      <c r="WGI1" s="114"/>
      <c r="WGJ1" s="114"/>
      <c r="WGK1" s="114"/>
      <c r="WGL1" s="114"/>
      <c r="WGM1" s="114"/>
      <c r="WGN1" s="114"/>
      <c r="WGO1" s="114"/>
      <c r="WGP1" s="114"/>
      <c r="WGQ1" s="114"/>
      <c r="WGR1" s="114"/>
      <c r="WGS1" s="114"/>
      <c r="WGT1" s="114"/>
      <c r="WGU1" s="114"/>
      <c r="WGV1" s="114"/>
      <c r="WGW1" s="114"/>
      <c r="WGX1" s="114"/>
      <c r="WGY1" s="114"/>
      <c r="WGZ1" s="114"/>
      <c r="WHA1" s="114"/>
      <c r="WHB1" s="114"/>
      <c r="WHC1" s="114"/>
      <c r="WHD1" s="114"/>
      <c r="WHE1" s="114"/>
      <c r="WHF1" s="114"/>
      <c r="WHG1" s="114"/>
      <c r="WHH1" s="114"/>
      <c r="WHI1" s="114"/>
      <c r="WHJ1" s="114"/>
      <c r="WHK1" s="114"/>
      <c r="WHL1" s="114"/>
      <c r="WHM1" s="114"/>
      <c r="WHN1" s="114"/>
      <c r="WHO1" s="114"/>
      <c r="WHP1" s="114"/>
      <c r="WHQ1" s="114"/>
      <c r="WHR1" s="114"/>
      <c r="WHS1" s="114"/>
      <c r="WHT1" s="114"/>
      <c r="WHU1" s="114"/>
      <c r="WHV1" s="114"/>
      <c r="WHW1" s="114"/>
      <c r="WHX1" s="114"/>
      <c r="WHY1" s="114"/>
      <c r="WHZ1" s="114"/>
      <c r="WIA1" s="114"/>
      <c r="WIB1" s="114"/>
      <c r="WIC1" s="114"/>
      <c r="WID1" s="114"/>
      <c r="WIE1" s="114"/>
      <c r="WIF1" s="114"/>
      <c r="WIG1" s="114"/>
      <c r="WIH1" s="114"/>
      <c r="WII1" s="114"/>
      <c r="WIJ1" s="114"/>
      <c r="WIK1" s="114"/>
      <c r="WIL1" s="114"/>
      <c r="WIM1" s="114"/>
      <c r="WIN1" s="114"/>
      <c r="WIO1" s="114"/>
      <c r="WIP1" s="114"/>
      <c r="WIQ1" s="114"/>
      <c r="WIR1" s="114"/>
      <c r="WIS1" s="114"/>
      <c r="WIT1" s="114"/>
      <c r="WIU1" s="114"/>
      <c r="WIV1" s="114"/>
      <c r="WIW1" s="114"/>
      <c r="WIX1" s="114"/>
      <c r="WIY1" s="114"/>
      <c r="WIZ1" s="114"/>
      <c r="WJA1" s="114"/>
      <c r="WJB1" s="114"/>
      <c r="WJC1" s="114"/>
      <c r="WJD1" s="114"/>
      <c r="WJE1" s="114"/>
      <c r="WJF1" s="114"/>
      <c r="WJG1" s="114"/>
      <c r="WJH1" s="114"/>
      <c r="WJI1" s="114"/>
      <c r="WJJ1" s="114"/>
      <c r="WJK1" s="114"/>
      <c r="WJL1" s="114"/>
      <c r="WJM1" s="114"/>
      <c r="WJN1" s="114"/>
      <c r="WJO1" s="114"/>
      <c r="WJP1" s="114"/>
      <c r="WJQ1" s="114"/>
      <c r="WJR1" s="114"/>
      <c r="WJS1" s="114"/>
      <c r="WJT1" s="114"/>
      <c r="WJU1" s="114"/>
      <c r="WJV1" s="114"/>
      <c r="WJW1" s="114"/>
      <c r="WJX1" s="114"/>
      <c r="WJY1" s="114"/>
      <c r="WJZ1" s="114"/>
      <c r="WKA1" s="114"/>
      <c r="WKB1" s="114"/>
      <c r="WKC1" s="114"/>
      <c r="WKD1" s="114"/>
      <c r="WKE1" s="114"/>
      <c r="WKF1" s="114"/>
      <c r="WKG1" s="114"/>
      <c r="WKH1" s="114"/>
      <c r="WKI1" s="114"/>
      <c r="WKJ1" s="114"/>
      <c r="WKK1" s="114"/>
      <c r="WKL1" s="114"/>
      <c r="WKM1" s="114"/>
      <c r="WKN1" s="114"/>
      <c r="WKO1" s="114"/>
      <c r="WKP1" s="114"/>
      <c r="WKQ1" s="114"/>
      <c r="WKR1" s="114"/>
      <c r="WKS1" s="114"/>
      <c r="WKT1" s="114"/>
      <c r="WKU1" s="114"/>
      <c r="WKV1" s="114"/>
      <c r="WKW1" s="114"/>
      <c r="WKX1" s="114"/>
      <c r="WKY1" s="114"/>
      <c r="WKZ1" s="114"/>
      <c r="WLA1" s="114"/>
      <c r="WLB1" s="114"/>
      <c r="WLC1" s="114"/>
      <c r="WLD1" s="114"/>
      <c r="WLE1" s="114"/>
      <c r="WLF1" s="114"/>
      <c r="WLG1" s="114"/>
      <c r="WLH1" s="114"/>
      <c r="WLI1" s="114"/>
      <c r="WLJ1" s="114"/>
      <c r="WLK1" s="114"/>
      <c r="WLL1" s="114"/>
      <c r="WLM1" s="114"/>
      <c r="WLN1" s="114"/>
      <c r="WLO1" s="114"/>
      <c r="WLP1" s="114"/>
      <c r="WLQ1" s="114"/>
      <c r="WLR1" s="114"/>
      <c r="WLS1" s="114"/>
      <c r="WLT1" s="114"/>
      <c r="WLU1" s="114"/>
      <c r="WLV1" s="114"/>
      <c r="WLW1" s="114"/>
      <c r="WLX1" s="114"/>
      <c r="WLY1" s="114"/>
      <c r="WLZ1" s="114"/>
      <c r="WMA1" s="114"/>
      <c r="WMB1" s="114"/>
      <c r="WMC1" s="114"/>
      <c r="WMD1" s="114"/>
      <c r="WME1" s="114"/>
      <c r="WMF1" s="114"/>
      <c r="WMG1" s="114"/>
      <c r="WMH1" s="114"/>
      <c r="WMI1" s="114"/>
      <c r="WMJ1" s="114"/>
      <c r="WMK1" s="114"/>
      <c r="WML1" s="114"/>
      <c r="WMM1" s="114"/>
      <c r="WMN1" s="114"/>
      <c r="WMO1" s="114"/>
      <c r="WMP1" s="114"/>
      <c r="WMQ1" s="114"/>
      <c r="WMR1" s="114"/>
      <c r="WMS1" s="114"/>
      <c r="WMT1" s="114"/>
      <c r="WMU1" s="114"/>
      <c r="WMV1" s="114"/>
      <c r="WMW1" s="114"/>
      <c r="WMX1" s="114"/>
      <c r="WMY1" s="114"/>
      <c r="WMZ1" s="114"/>
      <c r="WNA1" s="114"/>
      <c r="WNB1" s="114"/>
      <c r="WNC1" s="114"/>
      <c r="WND1" s="114"/>
      <c r="WNE1" s="114"/>
      <c r="WNF1" s="114"/>
      <c r="WNG1" s="114"/>
      <c r="WNH1" s="114"/>
      <c r="WNI1" s="114"/>
      <c r="WNJ1" s="114"/>
      <c r="WNK1" s="114"/>
      <c r="WNL1" s="114"/>
      <c r="WNM1" s="114"/>
      <c r="WNN1" s="114"/>
      <c r="WNO1" s="114"/>
      <c r="WNP1" s="114"/>
      <c r="WNQ1" s="114"/>
      <c r="WNR1" s="114"/>
      <c r="WNS1" s="114"/>
      <c r="WNT1" s="114"/>
      <c r="WNU1" s="114"/>
      <c r="WNV1" s="114"/>
      <c r="WNW1" s="114"/>
      <c r="WNX1" s="114"/>
      <c r="WNY1" s="114"/>
      <c r="WNZ1" s="114"/>
      <c r="WOA1" s="114"/>
      <c r="WOB1" s="114"/>
      <c r="WOC1" s="114"/>
      <c r="WOD1" s="114"/>
      <c r="WOE1" s="114"/>
      <c r="WOF1" s="114"/>
      <c r="WOG1" s="114"/>
      <c r="WOH1" s="114"/>
      <c r="WOI1" s="114"/>
      <c r="WOJ1" s="114"/>
      <c r="WOK1" s="114"/>
      <c r="WOL1" s="114"/>
      <c r="WOM1" s="114"/>
      <c r="WON1" s="114"/>
      <c r="WOO1" s="114"/>
      <c r="WOP1" s="114"/>
      <c r="WOQ1" s="114"/>
      <c r="WOR1" s="114"/>
      <c r="WOS1" s="114"/>
      <c r="WOT1" s="114"/>
      <c r="WOU1" s="114"/>
      <c r="WOV1" s="114"/>
      <c r="WOW1" s="114"/>
      <c r="WOX1" s="114"/>
      <c r="WOY1" s="114"/>
      <c r="WOZ1" s="114"/>
      <c r="WPA1" s="114"/>
      <c r="WPB1" s="114"/>
      <c r="WPC1" s="114"/>
      <c r="WPD1" s="114"/>
      <c r="WPE1" s="114"/>
      <c r="WPF1" s="114"/>
      <c r="WPG1" s="114"/>
      <c r="WPH1" s="114"/>
      <c r="WPI1" s="114"/>
      <c r="WPJ1" s="114"/>
      <c r="WPK1" s="114"/>
      <c r="WPL1" s="114"/>
      <c r="WPM1" s="114"/>
      <c r="WPN1" s="114"/>
      <c r="WPO1" s="114"/>
      <c r="WPP1" s="114"/>
      <c r="WPQ1" s="114"/>
      <c r="WPR1" s="114"/>
      <c r="WPS1" s="114"/>
      <c r="WPT1" s="114"/>
      <c r="WPU1" s="114"/>
      <c r="WPV1" s="114"/>
      <c r="WPW1" s="114"/>
      <c r="WPX1" s="114"/>
      <c r="WPY1" s="114"/>
      <c r="WPZ1" s="114"/>
      <c r="WQA1" s="114"/>
      <c r="WQB1" s="114"/>
      <c r="WQC1" s="114"/>
      <c r="WQD1" s="114"/>
      <c r="WQE1" s="114"/>
      <c r="WQF1" s="114"/>
      <c r="WQG1" s="114"/>
      <c r="WQH1" s="114"/>
      <c r="WQI1" s="114"/>
      <c r="WQJ1" s="114"/>
      <c r="WQK1" s="114"/>
      <c r="WQL1" s="114"/>
      <c r="WQM1" s="114"/>
      <c r="WQN1" s="114"/>
      <c r="WQO1" s="114"/>
      <c r="WQP1" s="114"/>
      <c r="WQQ1" s="114"/>
      <c r="WQR1" s="114"/>
      <c r="WQS1" s="114"/>
      <c r="WQT1" s="114"/>
      <c r="WQU1" s="114"/>
      <c r="WQV1" s="114"/>
      <c r="WQW1" s="114"/>
      <c r="WQX1" s="114"/>
      <c r="WQY1" s="114"/>
      <c r="WQZ1" s="114"/>
      <c r="WRA1" s="114"/>
      <c r="WRB1" s="114"/>
      <c r="WRC1" s="114"/>
      <c r="WRD1" s="114"/>
      <c r="WRE1" s="114"/>
      <c r="WRF1" s="114"/>
      <c r="WRG1" s="114"/>
      <c r="WRH1" s="114"/>
      <c r="WRI1" s="114"/>
      <c r="WRJ1" s="114"/>
      <c r="WRK1" s="114"/>
      <c r="WRL1" s="114"/>
      <c r="WRM1" s="114"/>
      <c r="WRN1" s="114"/>
      <c r="WRO1" s="114"/>
      <c r="WRP1" s="114"/>
      <c r="WRQ1" s="114"/>
      <c r="WRR1" s="114"/>
      <c r="WRS1" s="114"/>
      <c r="WRT1" s="114"/>
      <c r="WRU1" s="114"/>
      <c r="WRV1" s="114"/>
      <c r="WRW1" s="114"/>
      <c r="WRX1" s="114"/>
      <c r="WRY1" s="114"/>
      <c r="WRZ1" s="114"/>
      <c r="WSA1" s="114"/>
      <c r="WSB1" s="114"/>
      <c r="WSC1" s="114"/>
      <c r="WSD1" s="114"/>
      <c r="WSE1" s="114"/>
      <c r="WSF1" s="114"/>
      <c r="WSG1" s="114"/>
      <c r="WSH1" s="114"/>
      <c r="WSI1" s="114"/>
      <c r="WSJ1" s="114"/>
      <c r="WSK1" s="114"/>
      <c r="WSL1" s="114"/>
      <c r="WSM1" s="114"/>
      <c r="WSN1" s="114"/>
      <c r="WSO1" s="114"/>
      <c r="WSP1" s="114"/>
      <c r="WSQ1" s="114"/>
      <c r="WSR1" s="114"/>
      <c r="WSS1" s="114"/>
      <c r="WST1" s="114"/>
      <c r="WSU1" s="114"/>
      <c r="WSV1" s="114"/>
      <c r="WSW1" s="114"/>
      <c r="WSX1" s="114"/>
      <c r="WSY1" s="114"/>
      <c r="WSZ1" s="114"/>
      <c r="WTA1" s="114"/>
      <c r="WTB1" s="114"/>
      <c r="WTC1" s="114"/>
      <c r="WTD1" s="114"/>
      <c r="WTE1" s="114"/>
      <c r="WTF1" s="114"/>
      <c r="WTG1" s="114"/>
      <c r="WTH1" s="114"/>
      <c r="WTI1" s="114"/>
      <c r="WTJ1" s="114"/>
      <c r="WTK1" s="114"/>
      <c r="WTL1" s="114"/>
      <c r="WTM1" s="114"/>
      <c r="WTN1" s="114"/>
      <c r="WTO1" s="114"/>
      <c r="WTP1" s="114"/>
      <c r="WTQ1" s="114"/>
      <c r="WTR1" s="114"/>
      <c r="WTS1" s="114"/>
      <c r="WTT1" s="114"/>
      <c r="WTU1" s="114"/>
      <c r="WTV1" s="114"/>
      <c r="WTW1" s="114"/>
      <c r="WTX1" s="114"/>
      <c r="WTY1" s="114"/>
      <c r="WTZ1" s="114"/>
      <c r="WUA1" s="114"/>
      <c r="WUB1" s="114"/>
      <c r="WUC1" s="114"/>
      <c r="WUD1" s="114"/>
      <c r="WUE1" s="114"/>
      <c r="WUF1" s="114"/>
      <c r="WUG1" s="114"/>
      <c r="WUH1" s="114"/>
      <c r="WUI1" s="114"/>
      <c r="WUJ1" s="114"/>
      <c r="WUK1" s="114"/>
      <c r="WUL1" s="114"/>
      <c r="WUM1" s="114"/>
      <c r="WUN1" s="114"/>
      <c r="WUO1" s="114"/>
      <c r="WUP1" s="114"/>
      <c r="WUQ1" s="114"/>
      <c r="WUR1" s="114"/>
      <c r="WUS1" s="114"/>
      <c r="WUT1" s="114"/>
      <c r="WUU1" s="114"/>
      <c r="WUV1" s="114"/>
      <c r="WUW1" s="114"/>
      <c r="WUX1" s="114"/>
      <c r="WUY1" s="114"/>
      <c r="WUZ1" s="114"/>
      <c r="WVA1" s="114"/>
      <c r="WVB1" s="114"/>
      <c r="WVC1" s="114"/>
      <c r="WVD1" s="114"/>
      <c r="WVE1" s="114"/>
      <c r="WVF1" s="114"/>
      <c r="WVG1" s="114"/>
      <c r="WVH1" s="114"/>
      <c r="WVI1" s="114"/>
      <c r="WVJ1" s="114"/>
      <c r="WVK1" s="114"/>
      <c r="WVL1" s="114"/>
      <c r="WVM1" s="114"/>
      <c r="WVN1" s="114"/>
      <c r="WVO1" s="114"/>
      <c r="WVP1" s="114"/>
      <c r="WVQ1" s="114"/>
      <c r="WVR1" s="114"/>
      <c r="WVS1" s="114"/>
      <c r="WVT1" s="114"/>
      <c r="WVU1" s="114"/>
      <c r="WVV1" s="114"/>
      <c r="WVW1" s="114"/>
      <c r="WVX1" s="114"/>
      <c r="WVY1" s="114"/>
      <c r="WVZ1" s="114"/>
      <c r="WWA1" s="114"/>
      <c r="WWB1" s="114"/>
      <c r="WWC1" s="114"/>
      <c r="WWD1" s="114"/>
      <c r="WWE1" s="114"/>
      <c r="WWF1" s="114"/>
      <c r="WWG1" s="114"/>
      <c r="WWH1" s="114"/>
      <c r="WWI1" s="114"/>
      <c r="WWJ1" s="114"/>
      <c r="WWK1" s="114"/>
      <c r="WWL1" s="114"/>
      <c r="WWM1" s="114"/>
      <c r="WWN1" s="114"/>
      <c r="WWO1" s="114"/>
      <c r="WWP1" s="114"/>
      <c r="WWQ1" s="114"/>
      <c r="WWR1" s="114"/>
      <c r="WWS1" s="114"/>
      <c r="WWT1" s="114"/>
      <c r="WWU1" s="114"/>
      <c r="WWV1" s="114"/>
      <c r="WWW1" s="114"/>
      <c r="WWX1" s="114"/>
      <c r="WWY1" s="114"/>
      <c r="WWZ1" s="114"/>
      <c r="WXA1" s="114"/>
      <c r="WXB1" s="114"/>
      <c r="WXC1" s="114"/>
      <c r="WXD1" s="114"/>
      <c r="WXE1" s="114"/>
      <c r="WXF1" s="114"/>
      <c r="WXG1" s="114"/>
      <c r="WXH1" s="114"/>
      <c r="WXI1" s="114"/>
      <c r="WXJ1" s="114"/>
      <c r="WXK1" s="114"/>
      <c r="WXL1" s="114"/>
      <c r="WXM1" s="114"/>
      <c r="WXN1" s="114"/>
      <c r="WXO1" s="114"/>
      <c r="WXP1" s="114"/>
      <c r="WXQ1" s="114"/>
      <c r="WXR1" s="114"/>
      <c r="WXS1" s="114"/>
      <c r="WXT1" s="114"/>
      <c r="WXU1" s="114"/>
      <c r="WXV1" s="114"/>
      <c r="WXW1" s="114"/>
      <c r="WXX1" s="114"/>
      <c r="WXY1" s="114"/>
      <c r="WXZ1" s="114"/>
      <c r="WYA1" s="114"/>
      <c r="WYB1" s="114"/>
      <c r="WYC1" s="114"/>
      <c r="WYD1" s="114"/>
      <c r="WYE1" s="114"/>
      <c r="WYF1" s="114"/>
      <c r="WYG1" s="114"/>
      <c r="WYH1" s="114"/>
      <c r="WYI1" s="114"/>
      <c r="WYJ1" s="114"/>
      <c r="WYK1" s="114"/>
      <c r="WYL1" s="114"/>
      <c r="WYM1" s="114"/>
      <c r="WYN1" s="114"/>
      <c r="WYO1" s="114"/>
      <c r="WYP1" s="114"/>
      <c r="WYQ1" s="114"/>
      <c r="WYR1" s="114"/>
      <c r="WYS1" s="114"/>
      <c r="WYT1" s="114"/>
      <c r="WYU1" s="114"/>
      <c r="WYV1" s="114"/>
      <c r="WYW1" s="114"/>
      <c r="WYX1" s="114"/>
      <c r="WYY1" s="114"/>
      <c r="WYZ1" s="114"/>
      <c r="WZA1" s="114"/>
      <c r="WZB1" s="114"/>
      <c r="WZC1" s="114"/>
      <c r="WZD1" s="114"/>
      <c r="WZE1" s="114"/>
      <c r="WZF1" s="114"/>
      <c r="WZG1" s="114"/>
      <c r="WZH1" s="114"/>
      <c r="WZI1" s="114"/>
      <c r="WZJ1" s="114"/>
      <c r="WZK1" s="114"/>
      <c r="WZL1" s="114"/>
      <c r="WZM1" s="114"/>
      <c r="WZN1" s="114"/>
      <c r="WZO1" s="114"/>
      <c r="WZP1" s="114"/>
      <c r="WZQ1" s="114"/>
      <c r="WZR1" s="114"/>
      <c r="WZS1" s="114"/>
      <c r="WZT1" s="114"/>
      <c r="WZU1" s="114"/>
      <c r="WZV1" s="114"/>
      <c r="WZW1" s="114"/>
      <c r="WZX1" s="114"/>
      <c r="WZY1" s="114"/>
      <c r="WZZ1" s="114"/>
      <c r="XAA1" s="114"/>
      <c r="XAB1" s="114"/>
      <c r="XAC1" s="114"/>
      <c r="XAD1" s="114"/>
      <c r="XAE1" s="114"/>
      <c r="XAF1" s="114"/>
      <c r="XAG1" s="114"/>
      <c r="XAH1" s="114"/>
      <c r="XAI1" s="114"/>
      <c r="XAJ1" s="114"/>
      <c r="XAK1" s="114"/>
      <c r="XAL1" s="114"/>
      <c r="XAM1" s="114"/>
      <c r="XAN1" s="114"/>
      <c r="XAO1" s="114"/>
      <c r="XAP1" s="114"/>
      <c r="XAQ1" s="114"/>
      <c r="XAR1" s="114"/>
      <c r="XAS1" s="114"/>
      <c r="XAT1" s="114"/>
      <c r="XAU1" s="114"/>
      <c r="XAV1" s="114"/>
      <c r="XAW1" s="114"/>
      <c r="XAX1" s="114"/>
      <c r="XAY1" s="114"/>
      <c r="XAZ1" s="114"/>
      <c r="XBA1" s="114"/>
      <c r="XBB1" s="114"/>
      <c r="XBC1" s="114"/>
      <c r="XBD1" s="114"/>
      <c r="XBE1" s="114"/>
      <c r="XBF1" s="114"/>
      <c r="XBG1" s="114"/>
      <c r="XBH1" s="114"/>
      <c r="XBI1" s="114"/>
      <c r="XBJ1" s="114"/>
      <c r="XBK1" s="114"/>
      <c r="XBL1" s="114"/>
      <c r="XBM1" s="114"/>
      <c r="XBN1" s="114"/>
      <c r="XBO1" s="114"/>
      <c r="XBP1" s="114"/>
      <c r="XBQ1" s="114"/>
      <c r="XBR1" s="114"/>
      <c r="XBS1" s="114"/>
      <c r="XBT1" s="114"/>
      <c r="XBU1" s="114"/>
      <c r="XBV1" s="114"/>
      <c r="XBW1" s="114"/>
      <c r="XBX1" s="114"/>
      <c r="XBY1" s="114"/>
      <c r="XBZ1" s="114"/>
      <c r="XCA1" s="114"/>
      <c r="XCB1" s="114"/>
      <c r="XCC1" s="114"/>
      <c r="XCD1" s="114"/>
      <c r="XCE1" s="114"/>
      <c r="XCF1" s="114"/>
      <c r="XCG1" s="114"/>
      <c r="XCH1" s="114"/>
      <c r="XCI1" s="114"/>
      <c r="XCJ1" s="114"/>
      <c r="XCK1" s="114"/>
      <c r="XCL1" s="114"/>
      <c r="XCM1" s="114"/>
      <c r="XCN1" s="114"/>
      <c r="XCO1" s="114"/>
      <c r="XCP1" s="114"/>
      <c r="XCQ1" s="114"/>
      <c r="XCR1" s="114"/>
      <c r="XCS1" s="114"/>
      <c r="XCT1" s="114"/>
      <c r="XCU1" s="114"/>
      <c r="XCV1" s="114"/>
      <c r="XCW1" s="114"/>
      <c r="XCX1" s="114"/>
      <c r="XCY1" s="114"/>
      <c r="XCZ1" s="114"/>
      <c r="XDA1" s="114"/>
      <c r="XDB1" s="114"/>
      <c r="XDC1" s="114"/>
      <c r="XDD1" s="114"/>
      <c r="XDE1" s="114"/>
      <c r="XDF1" s="114"/>
      <c r="XDG1" s="114"/>
      <c r="XDH1" s="114"/>
      <c r="XDI1" s="114"/>
      <c r="XDJ1" s="114"/>
      <c r="XDK1" s="114"/>
      <c r="XDL1" s="114"/>
      <c r="XDM1" s="114"/>
      <c r="XDN1" s="114"/>
      <c r="XDO1" s="114"/>
      <c r="XDP1" s="114"/>
      <c r="XDQ1" s="114"/>
      <c r="XDR1" s="114"/>
      <c r="XDS1" s="114"/>
      <c r="XDT1" s="114"/>
      <c r="XDU1" s="114"/>
      <c r="XDV1" s="114"/>
      <c r="XDW1" s="114"/>
      <c r="XDX1" s="114"/>
      <c r="XDY1" s="114"/>
      <c r="XDZ1" s="114"/>
      <c r="XEA1" s="114"/>
      <c r="XEB1" s="114"/>
      <c r="XEC1" s="114"/>
      <c r="XED1" s="114"/>
      <c r="XEE1" s="114"/>
      <c r="XEF1" s="114"/>
      <c r="XEG1" s="114"/>
      <c r="XEH1" s="114"/>
      <c r="XEI1" s="114"/>
      <c r="XEJ1" s="114"/>
      <c r="XEK1" s="114"/>
      <c r="XEL1" s="114"/>
      <c r="XEM1" s="114"/>
      <c r="XEN1" s="114"/>
      <c r="XEO1" s="114"/>
      <c r="XEP1" s="114"/>
      <c r="XEQ1" s="114"/>
      <c r="XER1" s="114"/>
      <c r="XES1" s="114"/>
      <c r="XET1" s="114"/>
      <c r="XEU1" s="114"/>
      <c r="XEV1" s="114"/>
      <c r="XEW1" s="114"/>
    </row>
    <row r="2" s="75" customFormat="1" ht="40" customHeight="1" spans="1:16377">
      <c r="A2" s="89" t="s">
        <v>1</v>
      </c>
      <c r="B2" s="89"/>
      <c r="C2" s="89"/>
      <c r="D2" s="90"/>
      <c r="E2" s="89"/>
      <c r="F2" s="89"/>
      <c r="G2" s="89"/>
      <c r="H2" s="89"/>
      <c r="I2" s="89"/>
      <c r="J2" s="89"/>
      <c r="K2" s="89"/>
      <c r="L2" s="89"/>
      <c r="M2" s="89"/>
      <c r="N2" s="106"/>
      <c r="O2" s="89"/>
      <c r="P2" s="89"/>
      <c r="Q2" s="89"/>
      <c r="R2" s="89"/>
      <c r="S2" s="89"/>
      <c r="T2" s="89"/>
      <c r="U2" s="106"/>
      <c r="V2" s="106"/>
      <c r="W2" s="89"/>
      <c r="X2" s="111" t="s">
        <v>2</v>
      </c>
      <c r="Y2" s="116"/>
      <c r="Z2" s="114"/>
      <c r="AA2" s="114"/>
      <c r="AB2" s="114"/>
      <c r="AC2" s="114"/>
      <c r="AD2" s="114"/>
      <c r="AE2" s="115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4"/>
      <c r="GE2" s="114"/>
      <c r="GF2" s="114"/>
      <c r="GG2" s="114"/>
      <c r="GH2" s="114"/>
      <c r="GI2" s="114"/>
      <c r="GJ2" s="114"/>
      <c r="GK2" s="114"/>
      <c r="GL2" s="114"/>
      <c r="GM2" s="114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  <c r="IW2" s="114"/>
      <c r="IX2" s="114"/>
      <c r="IY2" s="114"/>
      <c r="IZ2" s="114"/>
      <c r="JA2" s="114"/>
      <c r="JB2" s="114"/>
      <c r="JC2" s="114"/>
      <c r="JD2" s="114"/>
      <c r="JE2" s="114"/>
      <c r="JF2" s="114"/>
      <c r="JG2" s="114"/>
      <c r="JH2" s="114"/>
      <c r="JI2" s="114"/>
      <c r="JJ2" s="114"/>
      <c r="JK2" s="114"/>
      <c r="JL2" s="114"/>
      <c r="JM2" s="114"/>
      <c r="JN2" s="114"/>
      <c r="JO2" s="114"/>
      <c r="JP2" s="114"/>
      <c r="JQ2" s="114"/>
      <c r="JR2" s="114"/>
      <c r="JS2" s="114"/>
      <c r="JT2" s="114"/>
      <c r="JU2" s="114"/>
      <c r="JV2" s="114"/>
      <c r="JW2" s="114"/>
      <c r="JX2" s="114"/>
      <c r="JY2" s="114"/>
      <c r="JZ2" s="114"/>
      <c r="KA2" s="114"/>
      <c r="KB2" s="114"/>
      <c r="KC2" s="114"/>
      <c r="KD2" s="114"/>
      <c r="KE2" s="114"/>
      <c r="KF2" s="114"/>
      <c r="KG2" s="114"/>
      <c r="KH2" s="114"/>
      <c r="KI2" s="114"/>
      <c r="KJ2" s="114"/>
      <c r="KK2" s="114"/>
      <c r="KL2" s="114"/>
      <c r="KM2" s="114"/>
      <c r="KN2" s="114"/>
      <c r="KO2" s="114"/>
      <c r="KP2" s="114"/>
      <c r="KQ2" s="114"/>
      <c r="KR2" s="114"/>
      <c r="KS2" s="114"/>
      <c r="KT2" s="114"/>
      <c r="KU2" s="114"/>
      <c r="KV2" s="114"/>
      <c r="KW2" s="114"/>
      <c r="KX2" s="114"/>
      <c r="KY2" s="114"/>
      <c r="KZ2" s="114"/>
      <c r="LA2" s="114"/>
      <c r="LB2" s="114"/>
      <c r="LC2" s="114"/>
      <c r="LD2" s="114"/>
      <c r="LE2" s="114"/>
      <c r="LF2" s="114"/>
      <c r="LG2" s="114"/>
      <c r="LH2" s="114"/>
      <c r="LI2" s="114"/>
      <c r="LJ2" s="114"/>
      <c r="LK2" s="114"/>
      <c r="LL2" s="114"/>
      <c r="LM2" s="114"/>
      <c r="LN2" s="114"/>
      <c r="LO2" s="114"/>
      <c r="LP2" s="114"/>
      <c r="LQ2" s="114"/>
      <c r="LR2" s="114"/>
      <c r="LS2" s="114"/>
      <c r="LT2" s="114"/>
      <c r="LU2" s="114"/>
      <c r="LV2" s="114"/>
      <c r="LW2" s="114"/>
      <c r="LX2" s="114"/>
      <c r="LY2" s="114"/>
      <c r="LZ2" s="114"/>
      <c r="MA2" s="114"/>
      <c r="MB2" s="114"/>
      <c r="MC2" s="114"/>
      <c r="MD2" s="114"/>
      <c r="ME2" s="114"/>
      <c r="MF2" s="114"/>
      <c r="MG2" s="114"/>
      <c r="MH2" s="114"/>
      <c r="MI2" s="114"/>
      <c r="MJ2" s="114"/>
      <c r="MK2" s="114"/>
      <c r="ML2" s="114"/>
      <c r="MM2" s="114"/>
      <c r="MN2" s="114"/>
      <c r="MO2" s="114"/>
      <c r="MP2" s="114"/>
      <c r="MQ2" s="114"/>
      <c r="MR2" s="114"/>
      <c r="MS2" s="114"/>
      <c r="MT2" s="114"/>
      <c r="MU2" s="114"/>
      <c r="MV2" s="114"/>
      <c r="MW2" s="114"/>
      <c r="MX2" s="114"/>
      <c r="MY2" s="114"/>
      <c r="MZ2" s="114"/>
      <c r="NA2" s="114"/>
      <c r="NB2" s="114"/>
      <c r="NC2" s="114"/>
      <c r="ND2" s="114"/>
      <c r="NE2" s="114"/>
      <c r="NF2" s="114"/>
      <c r="NG2" s="114"/>
      <c r="NH2" s="114"/>
      <c r="NI2" s="114"/>
      <c r="NJ2" s="114"/>
      <c r="NK2" s="114"/>
      <c r="NL2" s="114"/>
      <c r="NM2" s="114"/>
      <c r="NN2" s="114"/>
      <c r="NO2" s="114"/>
      <c r="NP2" s="114"/>
      <c r="NQ2" s="114"/>
      <c r="NR2" s="114"/>
      <c r="NS2" s="114"/>
      <c r="NT2" s="114"/>
      <c r="NU2" s="114"/>
      <c r="NV2" s="114"/>
      <c r="NW2" s="114"/>
      <c r="NX2" s="114"/>
      <c r="NY2" s="114"/>
      <c r="NZ2" s="114"/>
      <c r="OA2" s="114"/>
      <c r="OB2" s="114"/>
      <c r="OC2" s="114"/>
      <c r="OD2" s="114"/>
      <c r="OE2" s="114"/>
      <c r="OF2" s="114"/>
      <c r="OG2" s="114"/>
      <c r="OH2" s="114"/>
      <c r="OI2" s="114"/>
      <c r="OJ2" s="114"/>
      <c r="OK2" s="114"/>
      <c r="OL2" s="114"/>
      <c r="OM2" s="114"/>
      <c r="ON2" s="114"/>
      <c r="OO2" s="114"/>
      <c r="OP2" s="114"/>
      <c r="OQ2" s="114"/>
      <c r="OR2" s="114"/>
      <c r="OS2" s="114"/>
      <c r="OT2" s="114"/>
      <c r="OU2" s="114"/>
      <c r="OV2" s="114"/>
      <c r="OW2" s="114"/>
      <c r="OX2" s="114"/>
      <c r="OY2" s="114"/>
      <c r="OZ2" s="114"/>
      <c r="PA2" s="114"/>
      <c r="PB2" s="114"/>
      <c r="PC2" s="114"/>
      <c r="PD2" s="114"/>
      <c r="PE2" s="114"/>
      <c r="PF2" s="114"/>
      <c r="PG2" s="114"/>
      <c r="PH2" s="114"/>
      <c r="PI2" s="114"/>
      <c r="PJ2" s="114"/>
      <c r="PK2" s="114"/>
      <c r="PL2" s="114"/>
      <c r="PM2" s="114"/>
      <c r="PN2" s="114"/>
      <c r="PO2" s="114"/>
      <c r="PP2" s="114"/>
      <c r="PQ2" s="114"/>
      <c r="PR2" s="114"/>
      <c r="PS2" s="114"/>
      <c r="PT2" s="114"/>
      <c r="PU2" s="114"/>
      <c r="PV2" s="114"/>
      <c r="PW2" s="114"/>
      <c r="PX2" s="114"/>
      <c r="PY2" s="114"/>
      <c r="PZ2" s="114"/>
      <c r="QA2" s="114"/>
      <c r="QB2" s="114"/>
      <c r="QC2" s="114"/>
      <c r="QD2" s="114"/>
      <c r="QE2" s="114"/>
      <c r="QF2" s="114"/>
      <c r="QG2" s="114"/>
      <c r="QH2" s="114"/>
      <c r="QI2" s="114"/>
      <c r="QJ2" s="114"/>
      <c r="QK2" s="114"/>
      <c r="QL2" s="114"/>
      <c r="QM2" s="114"/>
      <c r="QN2" s="114"/>
      <c r="QO2" s="114"/>
      <c r="QP2" s="114"/>
      <c r="QQ2" s="114"/>
      <c r="QR2" s="114"/>
      <c r="QS2" s="114"/>
      <c r="QT2" s="114"/>
      <c r="QU2" s="114"/>
      <c r="QV2" s="114"/>
      <c r="QW2" s="114"/>
      <c r="QX2" s="114"/>
      <c r="QY2" s="114"/>
      <c r="QZ2" s="114"/>
      <c r="RA2" s="114"/>
      <c r="RB2" s="114"/>
      <c r="RC2" s="114"/>
      <c r="RD2" s="114"/>
      <c r="RE2" s="114"/>
      <c r="RF2" s="114"/>
      <c r="RG2" s="114"/>
      <c r="RH2" s="114"/>
      <c r="RI2" s="114"/>
      <c r="RJ2" s="114"/>
      <c r="RK2" s="114"/>
      <c r="RL2" s="114"/>
      <c r="RM2" s="114"/>
      <c r="RN2" s="114"/>
      <c r="RO2" s="114"/>
      <c r="RP2" s="114"/>
      <c r="RQ2" s="114"/>
      <c r="RR2" s="114"/>
      <c r="RS2" s="114"/>
      <c r="RT2" s="114"/>
      <c r="RU2" s="114"/>
      <c r="RV2" s="114"/>
      <c r="RW2" s="114"/>
      <c r="RX2" s="114"/>
      <c r="RY2" s="114"/>
      <c r="RZ2" s="114"/>
      <c r="SA2" s="114"/>
      <c r="SB2" s="114"/>
      <c r="SC2" s="114"/>
      <c r="SD2" s="114"/>
      <c r="SE2" s="114"/>
      <c r="SF2" s="114"/>
      <c r="SG2" s="114"/>
      <c r="SH2" s="114"/>
      <c r="SI2" s="114"/>
      <c r="SJ2" s="114"/>
      <c r="SK2" s="114"/>
      <c r="SL2" s="114"/>
      <c r="SM2" s="114"/>
      <c r="SN2" s="114"/>
      <c r="SO2" s="114"/>
      <c r="SP2" s="114"/>
      <c r="SQ2" s="114"/>
      <c r="SR2" s="114"/>
      <c r="SS2" s="114"/>
      <c r="ST2" s="114"/>
      <c r="SU2" s="114"/>
      <c r="SV2" s="114"/>
      <c r="SW2" s="114"/>
      <c r="SX2" s="114"/>
      <c r="SY2" s="114"/>
      <c r="SZ2" s="114"/>
      <c r="TA2" s="114"/>
      <c r="TB2" s="114"/>
      <c r="TC2" s="114"/>
      <c r="TD2" s="114"/>
      <c r="TE2" s="114"/>
      <c r="TF2" s="114"/>
      <c r="TG2" s="114"/>
      <c r="TH2" s="114"/>
      <c r="TI2" s="114"/>
      <c r="TJ2" s="114"/>
      <c r="TK2" s="114"/>
      <c r="TL2" s="114"/>
      <c r="TM2" s="114"/>
      <c r="TN2" s="114"/>
      <c r="TO2" s="114"/>
      <c r="TP2" s="114"/>
      <c r="TQ2" s="114"/>
      <c r="TR2" s="114"/>
      <c r="TS2" s="114"/>
      <c r="TT2" s="114"/>
      <c r="TU2" s="114"/>
      <c r="TV2" s="114"/>
      <c r="TW2" s="114"/>
      <c r="TX2" s="114"/>
      <c r="TY2" s="114"/>
      <c r="TZ2" s="114"/>
      <c r="UA2" s="114"/>
      <c r="UB2" s="114"/>
      <c r="UC2" s="114"/>
      <c r="UD2" s="114"/>
      <c r="UE2" s="114"/>
      <c r="UF2" s="114"/>
      <c r="UG2" s="114"/>
      <c r="UH2" s="114"/>
      <c r="UI2" s="114"/>
      <c r="UJ2" s="114"/>
      <c r="UK2" s="114"/>
      <c r="UL2" s="114"/>
      <c r="UM2" s="114"/>
      <c r="UN2" s="114"/>
      <c r="UO2" s="114"/>
      <c r="UP2" s="114"/>
      <c r="UQ2" s="114"/>
      <c r="UR2" s="114"/>
      <c r="US2" s="114"/>
      <c r="UT2" s="114"/>
      <c r="UU2" s="114"/>
      <c r="UV2" s="114"/>
      <c r="UW2" s="114"/>
      <c r="UX2" s="114"/>
      <c r="UY2" s="114"/>
      <c r="UZ2" s="114"/>
      <c r="VA2" s="114"/>
      <c r="VB2" s="114"/>
      <c r="VC2" s="114"/>
      <c r="VD2" s="114"/>
      <c r="VE2" s="114"/>
      <c r="VF2" s="114"/>
      <c r="VG2" s="114"/>
      <c r="VH2" s="114"/>
      <c r="VI2" s="114"/>
      <c r="VJ2" s="114"/>
      <c r="VK2" s="114"/>
      <c r="VL2" s="114"/>
      <c r="VM2" s="114"/>
      <c r="VN2" s="114"/>
      <c r="VO2" s="114"/>
      <c r="VP2" s="114"/>
      <c r="VQ2" s="114"/>
      <c r="VR2" s="114"/>
      <c r="VS2" s="114"/>
      <c r="VT2" s="114"/>
      <c r="VU2" s="114"/>
      <c r="VV2" s="114"/>
      <c r="VW2" s="114"/>
      <c r="VX2" s="114"/>
      <c r="VY2" s="114"/>
      <c r="VZ2" s="114"/>
      <c r="WA2" s="114"/>
      <c r="WB2" s="114"/>
      <c r="WC2" s="114"/>
      <c r="WD2" s="114"/>
      <c r="WE2" s="114"/>
      <c r="WF2" s="114"/>
      <c r="WG2" s="114"/>
      <c r="WH2" s="114"/>
      <c r="WI2" s="114"/>
      <c r="WJ2" s="114"/>
      <c r="WK2" s="114"/>
      <c r="WL2" s="114"/>
      <c r="WM2" s="114"/>
      <c r="WN2" s="114"/>
      <c r="WO2" s="114"/>
      <c r="WP2" s="114"/>
      <c r="WQ2" s="114"/>
      <c r="WR2" s="114"/>
      <c r="WS2" s="114"/>
      <c r="WT2" s="114"/>
      <c r="WU2" s="114"/>
      <c r="WV2" s="114"/>
      <c r="WW2" s="114"/>
      <c r="WX2" s="114"/>
      <c r="WY2" s="114"/>
      <c r="WZ2" s="114"/>
      <c r="XA2" s="114"/>
      <c r="XB2" s="114"/>
      <c r="XC2" s="114"/>
      <c r="XD2" s="114"/>
      <c r="XE2" s="114"/>
      <c r="XF2" s="114"/>
      <c r="XG2" s="114"/>
      <c r="XH2" s="114"/>
      <c r="XI2" s="114"/>
      <c r="XJ2" s="114"/>
      <c r="XK2" s="114"/>
      <c r="XL2" s="114"/>
      <c r="XM2" s="114"/>
      <c r="XN2" s="114"/>
      <c r="XO2" s="114"/>
      <c r="XP2" s="114"/>
      <c r="XQ2" s="114"/>
      <c r="XR2" s="114"/>
      <c r="XS2" s="114"/>
      <c r="XT2" s="114"/>
      <c r="XU2" s="114"/>
      <c r="XV2" s="114"/>
      <c r="XW2" s="114"/>
      <c r="XX2" s="114"/>
      <c r="XY2" s="114"/>
      <c r="XZ2" s="114"/>
      <c r="YA2" s="114"/>
      <c r="YB2" s="114"/>
      <c r="YC2" s="114"/>
      <c r="YD2" s="114"/>
      <c r="YE2" s="114"/>
      <c r="YF2" s="114"/>
      <c r="YG2" s="114"/>
      <c r="YH2" s="114"/>
      <c r="YI2" s="114"/>
      <c r="YJ2" s="114"/>
      <c r="YK2" s="114"/>
      <c r="YL2" s="114"/>
      <c r="YM2" s="114"/>
      <c r="YN2" s="114"/>
      <c r="YO2" s="114"/>
      <c r="YP2" s="114"/>
      <c r="YQ2" s="114"/>
      <c r="YR2" s="114"/>
      <c r="YS2" s="114"/>
      <c r="YT2" s="114"/>
      <c r="YU2" s="114"/>
      <c r="YV2" s="114"/>
      <c r="YW2" s="114"/>
      <c r="YX2" s="114"/>
      <c r="YY2" s="114"/>
      <c r="YZ2" s="114"/>
      <c r="ZA2" s="114"/>
      <c r="ZB2" s="114"/>
      <c r="ZC2" s="114"/>
      <c r="ZD2" s="114"/>
      <c r="ZE2" s="114"/>
      <c r="ZF2" s="114"/>
      <c r="ZG2" s="114"/>
      <c r="ZH2" s="114"/>
      <c r="ZI2" s="114"/>
      <c r="ZJ2" s="114"/>
      <c r="ZK2" s="114"/>
      <c r="ZL2" s="114"/>
      <c r="ZM2" s="114"/>
      <c r="ZN2" s="114"/>
      <c r="ZO2" s="114"/>
      <c r="ZP2" s="114"/>
      <c r="ZQ2" s="114"/>
      <c r="ZR2" s="114"/>
      <c r="ZS2" s="114"/>
      <c r="ZT2" s="114"/>
      <c r="ZU2" s="114"/>
      <c r="ZV2" s="114"/>
      <c r="ZW2" s="114"/>
      <c r="ZX2" s="114"/>
      <c r="ZY2" s="114"/>
      <c r="ZZ2" s="114"/>
      <c r="AAA2" s="114"/>
      <c r="AAB2" s="114"/>
      <c r="AAC2" s="114"/>
      <c r="AAD2" s="114"/>
      <c r="AAE2" s="114"/>
      <c r="AAF2" s="114"/>
      <c r="AAG2" s="114"/>
      <c r="AAH2" s="114"/>
      <c r="AAI2" s="114"/>
      <c r="AAJ2" s="114"/>
      <c r="AAK2" s="114"/>
      <c r="AAL2" s="114"/>
      <c r="AAM2" s="114"/>
      <c r="AAN2" s="114"/>
      <c r="AAO2" s="114"/>
      <c r="AAP2" s="114"/>
      <c r="AAQ2" s="114"/>
      <c r="AAR2" s="114"/>
      <c r="AAS2" s="114"/>
      <c r="AAT2" s="114"/>
      <c r="AAU2" s="114"/>
      <c r="AAV2" s="114"/>
      <c r="AAW2" s="114"/>
      <c r="AAX2" s="114"/>
      <c r="AAY2" s="114"/>
      <c r="AAZ2" s="114"/>
      <c r="ABA2" s="114"/>
      <c r="ABB2" s="114"/>
      <c r="ABC2" s="114"/>
      <c r="ABD2" s="114"/>
      <c r="ABE2" s="114"/>
      <c r="ABF2" s="114"/>
      <c r="ABG2" s="114"/>
      <c r="ABH2" s="114"/>
      <c r="ABI2" s="114"/>
      <c r="ABJ2" s="114"/>
      <c r="ABK2" s="114"/>
      <c r="ABL2" s="114"/>
      <c r="ABM2" s="114"/>
      <c r="ABN2" s="114"/>
      <c r="ABO2" s="114"/>
      <c r="ABP2" s="114"/>
      <c r="ABQ2" s="114"/>
      <c r="ABR2" s="114"/>
      <c r="ABS2" s="114"/>
      <c r="ABT2" s="114"/>
      <c r="ABU2" s="114"/>
      <c r="ABV2" s="114"/>
      <c r="ABW2" s="114"/>
      <c r="ABX2" s="114"/>
      <c r="ABY2" s="114"/>
      <c r="ABZ2" s="114"/>
      <c r="ACA2" s="114"/>
      <c r="ACB2" s="114"/>
      <c r="ACC2" s="114"/>
      <c r="ACD2" s="114"/>
      <c r="ACE2" s="114"/>
      <c r="ACF2" s="114"/>
      <c r="ACG2" s="114"/>
      <c r="ACH2" s="114"/>
      <c r="ACI2" s="114"/>
      <c r="ACJ2" s="114"/>
      <c r="ACK2" s="114"/>
      <c r="ACL2" s="114"/>
      <c r="ACM2" s="114"/>
      <c r="ACN2" s="114"/>
      <c r="ACO2" s="114"/>
      <c r="ACP2" s="114"/>
      <c r="ACQ2" s="114"/>
      <c r="ACR2" s="114"/>
      <c r="ACS2" s="114"/>
      <c r="ACT2" s="114"/>
      <c r="ACU2" s="114"/>
      <c r="ACV2" s="114"/>
      <c r="ACW2" s="114"/>
      <c r="ACX2" s="114"/>
      <c r="ACY2" s="114"/>
      <c r="ACZ2" s="114"/>
      <c r="ADA2" s="114"/>
      <c r="ADB2" s="114"/>
      <c r="ADC2" s="114"/>
      <c r="ADD2" s="114"/>
      <c r="ADE2" s="114"/>
      <c r="ADF2" s="114"/>
      <c r="ADG2" s="114"/>
      <c r="ADH2" s="114"/>
      <c r="ADI2" s="114"/>
      <c r="ADJ2" s="114"/>
      <c r="ADK2" s="114"/>
      <c r="ADL2" s="114"/>
      <c r="ADM2" s="114"/>
      <c r="ADN2" s="114"/>
      <c r="ADO2" s="114"/>
      <c r="ADP2" s="114"/>
      <c r="ADQ2" s="114"/>
      <c r="ADR2" s="114"/>
      <c r="ADS2" s="114"/>
      <c r="ADT2" s="114"/>
      <c r="ADU2" s="114"/>
      <c r="ADV2" s="114"/>
      <c r="ADW2" s="114"/>
      <c r="ADX2" s="114"/>
      <c r="ADY2" s="114"/>
      <c r="ADZ2" s="114"/>
      <c r="AEA2" s="114"/>
      <c r="AEB2" s="114"/>
      <c r="AEC2" s="114"/>
      <c r="AED2" s="114"/>
      <c r="AEE2" s="114"/>
      <c r="AEF2" s="114"/>
      <c r="AEG2" s="114"/>
      <c r="AEH2" s="114"/>
      <c r="AEI2" s="114"/>
      <c r="AEJ2" s="114"/>
      <c r="AEK2" s="114"/>
      <c r="AEL2" s="114"/>
      <c r="AEM2" s="114"/>
      <c r="AEN2" s="114"/>
      <c r="AEO2" s="114"/>
      <c r="AEP2" s="114"/>
      <c r="AEQ2" s="114"/>
      <c r="AER2" s="114"/>
      <c r="AES2" s="114"/>
      <c r="AET2" s="114"/>
      <c r="AEU2" s="114"/>
      <c r="AEV2" s="114"/>
      <c r="AEW2" s="114"/>
      <c r="AEX2" s="114"/>
      <c r="AEY2" s="114"/>
      <c r="AEZ2" s="114"/>
      <c r="AFA2" s="114"/>
      <c r="AFB2" s="114"/>
      <c r="AFC2" s="114"/>
      <c r="AFD2" s="114"/>
      <c r="AFE2" s="114"/>
      <c r="AFF2" s="114"/>
      <c r="AFG2" s="114"/>
      <c r="AFH2" s="114"/>
      <c r="AFI2" s="114"/>
      <c r="AFJ2" s="114"/>
      <c r="AFK2" s="114"/>
      <c r="AFL2" s="114"/>
      <c r="AFM2" s="114"/>
      <c r="AFN2" s="114"/>
      <c r="AFO2" s="114"/>
      <c r="AFP2" s="114"/>
      <c r="AFQ2" s="114"/>
      <c r="AFR2" s="114"/>
      <c r="AFS2" s="114"/>
      <c r="AFT2" s="114"/>
      <c r="AFU2" s="114"/>
      <c r="AFV2" s="114"/>
      <c r="AFW2" s="114"/>
      <c r="AFX2" s="114"/>
      <c r="AFY2" s="114"/>
      <c r="AFZ2" s="114"/>
      <c r="AGA2" s="114"/>
      <c r="AGB2" s="114"/>
      <c r="AGC2" s="114"/>
      <c r="AGD2" s="114"/>
      <c r="AGE2" s="114"/>
      <c r="AGF2" s="114"/>
      <c r="AGG2" s="114"/>
      <c r="AGH2" s="114"/>
      <c r="AGI2" s="114"/>
      <c r="AGJ2" s="114"/>
      <c r="AGK2" s="114"/>
      <c r="AGL2" s="114"/>
      <c r="AGM2" s="114"/>
      <c r="AGN2" s="114"/>
      <c r="AGO2" s="114"/>
      <c r="AGP2" s="114"/>
      <c r="AGQ2" s="114"/>
      <c r="AGR2" s="114"/>
      <c r="AGS2" s="114"/>
      <c r="AGT2" s="114"/>
      <c r="AGU2" s="114"/>
      <c r="AGV2" s="114"/>
      <c r="AGW2" s="114"/>
      <c r="AGX2" s="114"/>
      <c r="AGY2" s="114"/>
      <c r="AGZ2" s="114"/>
      <c r="AHA2" s="114"/>
      <c r="AHB2" s="114"/>
      <c r="AHC2" s="114"/>
      <c r="AHD2" s="114"/>
      <c r="AHE2" s="114"/>
      <c r="AHF2" s="114"/>
      <c r="AHG2" s="114"/>
      <c r="AHH2" s="114"/>
      <c r="AHI2" s="114"/>
      <c r="AHJ2" s="114"/>
      <c r="AHK2" s="114"/>
      <c r="AHL2" s="114"/>
      <c r="AHM2" s="114"/>
      <c r="AHN2" s="114"/>
      <c r="AHO2" s="114"/>
      <c r="AHP2" s="114"/>
      <c r="AHQ2" s="114"/>
      <c r="AHR2" s="114"/>
      <c r="AHS2" s="114"/>
      <c r="AHT2" s="114"/>
      <c r="AHU2" s="114"/>
      <c r="AHV2" s="114"/>
      <c r="AHW2" s="114"/>
      <c r="AHX2" s="114"/>
      <c r="AHY2" s="114"/>
      <c r="AHZ2" s="114"/>
      <c r="AIA2" s="114"/>
      <c r="AIB2" s="114"/>
      <c r="AIC2" s="114"/>
      <c r="AID2" s="114"/>
      <c r="AIE2" s="114"/>
      <c r="AIF2" s="114"/>
      <c r="AIG2" s="114"/>
      <c r="AIH2" s="114"/>
      <c r="AII2" s="114"/>
      <c r="AIJ2" s="114"/>
      <c r="AIK2" s="114"/>
      <c r="AIL2" s="114"/>
      <c r="AIM2" s="114"/>
      <c r="AIN2" s="114"/>
      <c r="AIO2" s="114"/>
      <c r="AIP2" s="114"/>
      <c r="AIQ2" s="114"/>
      <c r="AIR2" s="114"/>
      <c r="AIS2" s="114"/>
      <c r="AIT2" s="114"/>
      <c r="AIU2" s="114"/>
      <c r="AIV2" s="114"/>
      <c r="AIW2" s="114"/>
      <c r="AIX2" s="114"/>
      <c r="AIY2" s="114"/>
      <c r="AIZ2" s="114"/>
      <c r="AJA2" s="114"/>
      <c r="AJB2" s="114"/>
      <c r="AJC2" s="114"/>
      <c r="AJD2" s="114"/>
      <c r="AJE2" s="114"/>
      <c r="AJF2" s="114"/>
      <c r="AJG2" s="114"/>
      <c r="AJH2" s="114"/>
      <c r="AJI2" s="114"/>
      <c r="AJJ2" s="114"/>
      <c r="AJK2" s="114"/>
      <c r="AJL2" s="114"/>
      <c r="AJM2" s="114"/>
      <c r="AJN2" s="114"/>
      <c r="AJO2" s="114"/>
      <c r="AJP2" s="114"/>
      <c r="AJQ2" s="114"/>
      <c r="AJR2" s="114"/>
      <c r="AJS2" s="114"/>
      <c r="AJT2" s="114"/>
      <c r="AJU2" s="114"/>
      <c r="AJV2" s="114"/>
      <c r="AJW2" s="114"/>
      <c r="AJX2" s="114"/>
      <c r="AJY2" s="114"/>
      <c r="AJZ2" s="114"/>
      <c r="AKA2" s="114"/>
      <c r="AKB2" s="114"/>
      <c r="AKC2" s="114"/>
      <c r="AKD2" s="114"/>
      <c r="AKE2" s="114"/>
      <c r="AKF2" s="114"/>
      <c r="AKG2" s="114"/>
      <c r="AKH2" s="114"/>
      <c r="AKI2" s="114"/>
      <c r="AKJ2" s="114"/>
      <c r="AKK2" s="114"/>
      <c r="AKL2" s="114"/>
      <c r="AKM2" s="114"/>
      <c r="AKN2" s="114"/>
      <c r="AKO2" s="114"/>
      <c r="AKP2" s="114"/>
      <c r="AKQ2" s="114"/>
      <c r="AKR2" s="114"/>
      <c r="AKS2" s="114"/>
      <c r="AKT2" s="114"/>
      <c r="AKU2" s="114"/>
      <c r="AKV2" s="114"/>
      <c r="AKW2" s="114"/>
      <c r="AKX2" s="114"/>
      <c r="AKY2" s="114"/>
      <c r="AKZ2" s="114"/>
      <c r="ALA2" s="114"/>
      <c r="ALB2" s="114"/>
      <c r="ALC2" s="114"/>
      <c r="ALD2" s="114"/>
      <c r="ALE2" s="114"/>
      <c r="ALF2" s="114"/>
      <c r="ALG2" s="114"/>
      <c r="ALH2" s="114"/>
      <c r="ALI2" s="114"/>
      <c r="ALJ2" s="114"/>
      <c r="ALK2" s="114"/>
      <c r="ALL2" s="114"/>
      <c r="ALM2" s="114"/>
      <c r="ALN2" s="114"/>
      <c r="ALO2" s="114"/>
      <c r="ALP2" s="114"/>
      <c r="ALQ2" s="114"/>
      <c r="ALR2" s="114"/>
      <c r="ALS2" s="114"/>
      <c r="ALT2" s="114"/>
      <c r="ALU2" s="114"/>
      <c r="ALV2" s="114"/>
      <c r="ALW2" s="114"/>
      <c r="ALX2" s="114"/>
      <c r="ALY2" s="114"/>
      <c r="ALZ2" s="114"/>
      <c r="AMA2" s="114"/>
      <c r="AMB2" s="114"/>
      <c r="AMC2" s="114"/>
      <c r="AMD2" s="114"/>
      <c r="AME2" s="114"/>
      <c r="AMF2" s="114"/>
      <c r="AMG2" s="114"/>
      <c r="AMH2" s="114"/>
      <c r="AMI2" s="114"/>
      <c r="AMJ2" s="114"/>
      <c r="AMK2" s="114"/>
      <c r="AML2" s="114"/>
      <c r="AMM2" s="114"/>
      <c r="AMN2" s="114"/>
      <c r="AMO2" s="114"/>
      <c r="AMP2" s="114"/>
      <c r="AMQ2" s="114"/>
      <c r="AMR2" s="114"/>
      <c r="AMS2" s="114"/>
      <c r="AMT2" s="114"/>
      <c r="AMU2" s="114"/>
      <c r="AMV2" s="114"/>
      <c r="AMW2" s="114"/>
      <c r="AMX2" s="114"/>
      <c r="AMY2" s="114"/>
      <c r="AMZ2" s="114"/>
      <c r="ANA2" s="114"/>
      <c r="ANB2" s="114"/>
      <c r="ANC2" s="114"/>
      <c r="AND2" s="114"/>
      <c r="ANE2" s="114"/>
      <c r="ANF2" s="114"/>
      <c r="ANG2" s="114"/>
      <c r="ANH2" s="114"/>
      <c r="ANI2" s="114"/>
      <c r="ANJ2" s="114"/>
      <c r="ANK2" s="114"/>
      <c r="ANL2" s="114"/>
      <c r="ANM2" s="114"/>
      <c r="ANN2" s="114"/>
      <c r="ANO2" s="114"/>
      <c r="ANP2" s="114"/>
      <c r="ANQ2" s="114"/>
      <c r="ANR2" s="114"/>
      <c r="ANS2" s="114"/>
      <c r="ANT2" s="114"/>
      <c r="ANU2" s="114"/>
      <c r="ANV2" s="114"/>
      <c r="ANW2" s="114"/>
      <c r="ANX2" s="114"/>
      <c r="ANY2" s="114"/>
      <c r="ANZ2" s="114"/>
      <c r="AOA2" s="114"/>
      <c r="AOB2" s="114"/>
      <c r="AOC2" s="114"/>
      <c r="AOD2" s="114"/>
      <c r="AOE2" s="114"/>
      <c r="AOF2" s="114"/>
      <c r="AOG2" s="114"/>
      <c r="AOH2" s="114"/>
      <c r="AOI2" s="114"/>
      <c r="AOJ2" s="114"/>
      <c r="AOK2" s="114"/>
      <c r="AOL2" s="114"/>
      <c r="AOM2" s="114"/>
      <c r="AON2" s="114"/>
      <c r="AOO2" s="114"/>
      <c r="AOP2" s="114"/>
      <c r="AOQ2" s="114"/>
      <c r="AOR2" s="114"/>
      <c r="AOS2" s="114"/>
      <c r="AOT2" s="114"/>
      <c r="AOU2" s="114"/>
      <c r="AOV2" s="114"/>
      <c r="AOW2" s="114"/>
      <c r="AOX2" s="114"/>
      <c r="AOY2" s="114"/>
      <c r="AOZ2" s="114"/>
      <c r="APA2" s="114"/>
      <c r="APB2" s="114"/>
      <c r="APC2" s="114"/>
      <c r="APD2" s="114"/>
      <c r="APE2" s="114"/>
      <c r="APF2" s="114"/>
      <c r="APG2" s="114"/>
      <c r="APH2" s="114"/>
      <c r="API2" s="114"/>
      <c r="APJ2" s="114"/>
      <c r="APK2" s="114"/>
      <c r="APL2" s="114"/>
      <c r="APM2" s="114"/>
      <c r="APN2" s="114"/>
      <c r="APO2" s="114"/>
      <c r="APP2" s="114"/>
      <c r="APQ2" s="114"/>
      <c r="APR2" s="114"/>
      <c r="APS2" s="114"/>
      <c r="APT2" s="114"/>
      <c r="APU2" s="114"/>
      <c r="APV2" s="114"/>
      <c r="APW2" s="114"/>
      <c r="APX2" s="114"/>
      <c r="APY2" s="114"/>
      <c r="APZ2" s="114"/>
      <c r="AQA2" s="114"/>
      <c r="AQB2" s="114"/>
      <c r="AQC2" s="114"/>
      <c r="AQD2" s="114"/>
      <c r="AQE2" s="114"/>
      <c r="AQF2" s="114"/>
      <c r="AQG2" s="114"/>
      <c r="AQH2" s="114"/>
      <c r="AQI2" s="114"/>
      <c r="AQJ2" s="114"/>
      <c r="AQK2" s="114"/>
      <c r="AQL2" s="114"/>
      <c r="AQM2" s="114"/>
      <c r="AQN2" s="114"/>
      <c r="AQO2" s="114"/>
      <c r="AQP2" s="114"/>
      <c r="AQQ2" s="114"/>
      <c r="AQR2" s="114"/>
      <c r="AQS2" s="114"/>
      <c r="AQT2" s="114"/>
      <c r="AQU2" s="114"/>
      <c r="AQV2" s="114"/>
      <c r="AQW2" s="114"/>
      <c r="AQX2" s="114"/>
      <c r="AQY2" s="114"/>
      <c r="AQZ2" s="114"/>
      <c r="ARA2" s="114"/>
      <c r="ARB2" s="114"/>
      <c r="ARC2" s="114"/>
      <c r="ARD2" s="114"/>
      <c r="ARE2" s="114"/>
      <c r="ARF2" s="114"/>
      <c r="ARG2" s="114"/>
      <c r="ARH2" s="114"/>
      <c r="ARI2" s="114"/>
      <c r="ARJ2" s="114"/>
      <c r="ARK2" s="114"/>
      <c r="ARL2" s="114"/>
      <c r="ARM2" s="114"/>
      <c r="ARN2" s="114"/>
      <c r="ARO2" s="114"/>
      <c r="ARP2" s="114"/>
      <c r="ARQ2" s="114"/>
      <c r="ARR2" s="114"/>
      <c r="ARS2" s="114"/>
      <c r="ART2" s="114"/>
      <c r="ARU2" s="114"/>
      <c r="ARV2" s="114"/>
      <c r="ARW2" s="114"/>
      <c r="ARX2" s="114"/>
      <c r="ARY2" s="114"/>
      <c r="ARZ2" s="114"/>
      <c r="ASA2" s="114"/>
      <c r="ASB2" s="114"/>
      <c r="ASC2" s="114"/>
      <c r="ASD2" s="114"/>
      <c r="ASE2" s="114"/>
      <c r="ASF2" s="114"/>
      <c r="ASG2" s="114"/>
      <c r="ASH2" s="114"/>
      <c r="ASI2" s="114"/>
      <c r="ASJ2" s="114"/>
      <c r="ASK2" s="114"/>
      <c r="ASL2" s="114"/>
      <c r="ASM2" s="114"/>
      <c r="ASN2" s="114"/>
      <c r="ASO2" s="114"/>
      <c r="ASP2" s="114"/>
      <c r="ASQ2" s="114"/>
      <c r="ASR2" s="114"/>
      <c r="ASS2" s="114"/>
      <c r="AST2" s="114"/>
      <c r="ASU2" s="114"/>
      <c r="ASV2" s="114"/>
      <c r="ASW2" s="114"/>
      <c r="ASX2" s="114"/>
      <c r="ASY2" s="114"/>
      <c r="ASZ2" s="114"/>
      <c r="ATA2" s="114"/>
      <c r="ATB2" s="114"/>
      <c r="ATC2" s="114"/>
      <c r="ATD2" s="114"/>
      <c r="ATE2" s="114"/>
      <c r="ATF2" s="114"/>
      <c r="ATG2" s="114"/>
      <c r="ATH2" s="114"/>
      <c r="ATI2" s="114"/>
      <c r="ATJ2" s="114"/>
      <c r="ATK2" s="114"/>
      <c r="ATL2" s="114"/>
      <c r="ATM2" s="114"/>
      <c r="ATN2" s="114"/>
      <c r="ATO2" s="114"/>
      <c r="ATP2" s="114"/>
      <c r="ATQ2" s="114"/>
      <c r="ATR2" s="114"/>
      <c r="ATS2" s="114"/>
      <c r="ATT2" s="114"/>
      <c r="ATU2" s="114"/>
      <c r="ATV2" s="114"/>
      <c r="ATW2" s="114"/>
      <c r="ATX2" s="114"/>
      <c r="ATY2" s="114"/>
      <c r="ATZ2" s="114"/>
      <c r="AUA2" s="114"/>
      <c r="AUB2" s="114"/>
      <c r="AUC2" s="114"/>
      <c r="AUD2" s="114"/>
      <c r="AUE2" s="114"/>
      <c r="AUF2" s="114"/>
      <c r="AUG2" s="114"/>
      <c r="AUH2" s="114"/>
      <c r="AUI2" s="114"/>
      <c r="AUJ2" s="114"/>
      <c r="AUK2" s="114"/>
      <c r="AUL2" s="114"/>
      <c r="AUM2" s="114"/>
      <c r="AUN2" s="114"/>
      <c r="AUO2" s="114"/>
      <c r="AUP2" s="114"/>
      <c r="AUQ2" s="114"/>
      <c r="AUR2" s="114"/>
      <c r="AUS2" s="114"/>
      <c r="AUT2" s="114"/>
      <c r="AUU2" s="114"/>
      <c r="AUV2" s="114"/>
      <c r="AUW2" s="114"/>
      <c r="AUX2" s="114"/>
      <c r="AUY2" s="114"/>
      <c r="AUZ2" s="114"/>
      <c r="AVA2" s="114"/>
      <c r="AVB2" s="114"/>
      <c r="AVC2" s="114"/>
      <c r="AVD2" s="114"/>
      <c r="AVE2" s="114"/>
      <c r="AVF2" s="114"/>
      <c r="AVG2" s="114"/>
      <c r="AVH2" s="114"/>
      <c r="AVI2" s="114"/>
      <c r="AVJ2" s="114"/>
      <c r="AVK2" s="114"/>
      <c r="AVL2" s="114"/>
      <c r="AVM2" s="114"/>
      <c r="AVN2" s="114"/>
      <c r="AVO2" s="114"/>
      <c r="AVP2" s="114"/>
      <c r="AVQ2" s="114"/>
      <c r="AVR2" s="114"/>
      <c r="AVS2" s="114"/>
      <c r="AVT2" s="114"/>
      <c r="AVU2" s="114"/>
      <c r="AVV2" s="114"/>
      <c r="AVW2" s="114"/>
      <c r="AVX2" s="114"/>
      <c r="AVY2" s="114"/>
      <c r="AVZ2" s="114"/>
      <c r="AWA2" s="114"/>
      <c r="AWB2" s="114"/>
      <c r="AWC2" s="114"/>
      <c r="AWD2" s="114"/>
      <c r="AWE2" s="114"/>
      <c r="AWF2" s="114"/>
      <c r="AWG2" s="114"/>
      <c r="AWH2" s="114"/>
      <c r="AWI2" s="114"/>
      <c r="AWJ2" s="114"/>
      <c r="AWK2" s="114"/>
      <c r="AWL2" s="114"/>
      <c r="AWM2" s="114"/>
      <c r="AWN2" s="114"/>
      <c r="AWO2" s="114"/>
      <c r="AWP2" s="114"/>
      <c r="AWQ2" s="114"/>
      <c r="AWR2" s="114"/>
      <c r="AWS2" s="114"/>
      <c r="AWT2" s="114"/>
      <c r="AWU2" s="114"/>
      <c r="AWV2" s="114"/>
      <c r="AWW2" s="114"/>
      <c r="AWX2" s="114"/>
      <c r="AWY2" s="114"/>
      <c r="AWZ2" s="114"/>
      <c r="AXA2" s="114"/>
      <c r="AXB2" s="114"/>
      <c r="AXC2" s="114"/>
      <c r="AXD2" s="114"/>
      <c r="AXE2" s="114"/>
      <c r="AXF2" s="114"/>
      <c r="AXG2" s="114"/>
      <c r="AXH2" s="114"/>
      <c r="AXI2" s="114"/>
      <c r="AXJ2" s="114"/>
      <c r="AXK2" s="114"/>
      <c r="AXL2" s="114"/>
      <c r="AXM2" s="114"/>
      <c r="AXN2" s="114"/>
      <c r="AXO2" s="114"/>
      <c r="AXP2" s="114"/>
      <c r="AXQ2" s="114"/>
      <c r="AXR2" s="114"/>
      <c r="AXS2" s="114"/>
      <c r="AXT2" s="114"/>
      <c r="AXU2" s="114"/>
      <c r="AXV2" s="114"/>
      <c r="AXW2" s="114"/>
      <c r="AXX2" s="114"/>
      <c r="AXY2" s="114"/>
      <c r="AXZ2" s="114"/>
      <c r="AYA2" s="114"/>
      <c r="AYB2" s="114"/>
      <c r="AYC2" s="114"/>
      <c r="AYD2" s="114"/>
      <c r="AYE2" s="114"/>
      <c r="AYF2" s="114"/>
      <c r="AYG2" s="114"/>
      <c r="AYH2" s="114"/>
      <c r="AYI2" s="114"/>
      <c r="AYJ2" s="114"/>
      <c r="AYK2" s="114"/>
      <c r="AYL2" s="114"/>
      <c r="AYM2" s="114"/>
      <c r="AYN2" s="114"/>
      <c r="AYO2" s="114"/>
      <c r="AYP2" s="114"/>
      <c r="AYQ2" s="114"/>
      <c r="AYR2" s="114"/>
      <c r="AYS2" s="114"/>
      <c r="AYT2" s="114"/>
      <c r="AYU2" s="114"/>
      <c r="AYV2" s="114"/>
      <c r="AYW2" s="114"/>
      <c r="AYX2" s="114"/>
      <c r="AYY2" s="114"/>
      <c r="AYZ2" s="114"/>
      <c r="AZA2" s="114"/>
      <c r="AZB2" s="114"/>
      <c r="AZC2" s="114"/>
      <c r="AZD2" s="114"/>
      <c r="AZE2" s="114"/>
      <c r="AZF2" s="114"/>
      <c r="AZG2" s="114"/>
      <c r="AZH2" s="114"/>
      <c r="AZI2" s="114"/>
      <c r="AZJ2" s="114"/>
      <c r="AZK2" s="114"/>
      <c r="AZL2" s="114"/>
      <c r="AZM2" s="114"/>
      <c r="AZN2" s="114"/>
      <c r="AZO2" s="114"/>
      <c r="AZP2" s="114"/>
      <c r="AZQ2" s="114"/>
      <c r="AZR2" s="114"/>
      <c r="AZS2" s="114"/>
      <c r="AZT2" s="114"/>
      <c r="AZU2" s="114"/>
      <c r="AZV2" s="114"/>
      <c r="AZW2" s="114"/>
      <c r="AZX2" s="114"/>
      <c r="AZY2" s="114"/>
      <c r="AZZ2" s="114"/>
      <c r="BAA2" s="114"/>
      <c r="BAB2" s="114"/>
      <c r="BAC2" s="114"/>
      <c r="BAD2" s="114"/>
      <c r="BAE2" s="114"/>
      <c r="BAF2" s="114"/>
      <c r="BAG2" s="114"/>
      <c r="BAH2" s="114"/>
      <c r="BAI2" s="114"/>
      <c r="BAJ2" s="114"/>
      <c r="BAK2" s="114"/>
      <c r="BAL2" s="114"/>
      <c r="BAM2" s="114"/>
      <c r="BAN2" s="114"/>
      <c r="BAO2" s="114"/>
      <c r="BAP2" s="114"/>
      <c r="BAQ2" s="114"/>
      <c r="BAR2" s="114"/>
      <c r="BAS2" s="114"/>
      <c r="BAT2" s="114"/>
      <c r="BAU2" s="114"/>
      <c r="BAV2" s="114"/>
      <c r="BAW2" s="114"/>
      <c r="BAX2" s="114"/>
      <c r="BAY2" s="114"/>
      <c r="BAZ2" s="114"/>
      <c r="BBA2" s="114"/>
      <c r="BBB2" s="114"/>
      <c r="BBC2" s="114"/>
      <c r="BBD2" s="114"/>
      <c r="BBE2" s="114"/>
      <c r="BBF2" s="114"/>
      <c r="BBG2" s="114"/>
      <c r="BBH2" s="114"/>
      <c r="BBI2" s="114"/>
      <c r="BBJ2" s="114"/>
      <c r="BBK2" s="114"/>
      <c r="BBL2" s="114"/>
      <c r="BBM2" s="114"/>
      <c r="BBN2" s="114"/>
      <c r="BBO2" s="114"/>
      <c r="BBP2" s="114"/>
      <c r="BBQ2" s="114"/>
      <c r="BBR2" s="114"/>
      <c r="BBS2" s="114"/>
      <c r="BBT2" s="114"/>
      <c r="BBU2" s="114"/>
      <c r="BBV2" s="114"/>
      <c r="BBW2" s="114"/>
      <c r="BBX2" s="114"/>
      <c r="BBY2" s="114"/>
      <c r="BBZ2" s="114"/>
      <c r="BCA2" s="114"/>
      <c r="BCB2" s="114"/>
      <c r="BCC2" s="114"/>
      <c r="BCD2" s="114"/>
      <c r="BCE2" s="114"/>
      <c r="BCF2" s="114"/>
      <c r="BCG2" s="114"/>
      <c r="BCH2" s="114"/>
      <c r="BCI2" s="114"/>
      <c r="BCJ2" s="114"/>
      <c r="BCK2" s="114"/>
      <c r="BCL2" s="114"/>
      <c r="BCM2" s="114"/>
      <c r="BCN2" s="114"/>
      <c r="BCO2" s="114"/>
      <c r="BCP2" s="114"/>
      <c r="BCQ2" s="114"/>
      <c r="BCR2" s="114"/>
      <c r="BCS2" s="114"/>
      <c r="BCT2" s="114"/>
      <c r="BCU2" s="114"/>
      <c r="BCV2" s="114"/>
      <c r="BCW2" s="114"/>
      <c r="BCX2" s="114"/>
      <c r="BCY2" s="114"/>
      <c r="BCZ2" s="114"/>
      <c r="BDA2" s="114"/>
      <c r="BDB2" s="114"/>
      <c r="BDC2" s="114"/>
      <c r="BDD2" s="114"/>
      <c r="BDE2" s="114"/>
      <c r="BDF2" s="114"/>
      <c r="BDG2" s="114"/>
      <c r="BDH2" s="114"/>
      <c r="BDI2" s="114"/>
      <c r="BDJ2" s="114"/>
      <c r="BDK2" s="114"/>
      <c r="BDL2" s="114"/>
      <c r="BDM2" s="114"/>
      <c r="BDN2" s="114"/>
      <c r="BDO2" s="114"/>
      <c r="BDP2" s="114"/>
      <c r="BDQ2" s="114"/>
      <c r="BDR2" s="114"/>
      <c r="BDS2" s="114"/>
      <c r="BDT2" s="114"/>
      <c r="BDU2" s="114"/>
      <c r="BDV2" s="114"/>
      <c r="BDW2" s="114"/>
      <c r="BDX2" s="114"/>
      <c r="BDY2" s="114"/>
      <c r="BDZ2" s="114"/>
      <c r="BEA2" s="114"/>
      <c r="BEB2" s="114"/>
      <c r="BEC2" s="114"/>
      <c r="BED2" s="114"/>
      <c r="BEE2" s="114"/>
      <c r="BEF2" s="114"/>
      <c r="BEG2" s="114"/>
      <c r="BEH2" s="114"/>
      <c r="BEI2" s="114"/>
      <c r="BEJ2" s="114"/>
      <c r="BEK2" s="114"/>
      <c r="BEL2" s="114"/>
      <c r="BEM2" s="114"/>
      <c r="BEN2" s="114"/>
      <c r="BEO2" s="114"/>
      <c r="BEP2" s="114"/>
      <c r="BEQ2" s="114"/>
      <c r="BER2" s="114"/>
      <c r="BES2" s="114"/>
      <c r="BET2" s="114"/>
      <c r="BEU2" s="114"/>
      <c r="BEV2" s="114"/>
      <c r="BEW2" s="114"/>
      <c r="BEX2" s="114"/>
      <c r="BEY2" s="114"/>
      <c r="BEZ2" s="114"/>
      <c r="BFA2" s="114"/>
      <c r="BFB2" s="114"/>
      <c r="BFC2" s="114"/>
      <c r="BFD2" s="114"/>
      <c r="BFE2" s="114"/>
      <c r="BFF2" s="114"/>
      <c r="BFG2" s="114"/>
      <c r="BFH2" s="114"/>
      <c r="BFI2" s="114"/>
      <c r="BFJ2" s="114"/>
      <c r="BFK2" s="114"/>
      <c r="BFL2" s="114"/>
      <c r="BFM2" s="114"/>
      <c r="BFN2" s="114"/>
      <c r="BFO2" s="114"/>
      <c r="BFP2" s="114"/>
      <c r="BFQ2" s="114"/>
      <c r="BFR2" s="114"/>
      <c r="BFS2" s="114"/>
      <c r="BFT2" s="114"/>
      <c r="BFU2" s="114"/>
      <c r="BFV2" s="114"/>
      <c r="BFW2" s="114"/>
      <c r="BFX2" s="114"/>
      <c r="BFY2" s="114"/>
      <c r="BFZ2" s="114"/>
      <c r="BGA2" s="114"/>
      <c r="BGB2" s="114"/>
      <c r="BGC2" s="114"/>
      <c r="BGD2" s="114"/>
      <c r="BGE2" s="114"/>
      <c r="BGF2" s="114"/>
      <c r="BGG2" s="114"/>
      <c r="BGH2" s="114"/>
      <c r="BGI2" s="114"/>
      <c r="BGJ2" s="114"/>
      <c r="BGK2" s="114"/>
      <c r="BGL2" s="114"/>
      <c r="BGM2" s="114"/>
      <c r="BGN2" s="114"/>
      <c r="BGO2" s="114"/>
      <c r="BGP2" s="114"/>
      <c r="BGQ2" s="114"/>
      <c r="BGR2" s="114"/>
      <c r="BGS2" s="114"/>
      <c r="BGT2" s="114"/>
      <c r="BGU2" s="114"/>
      <c r="BGV2" s="114"/>
      <c r="BGW2" s="114"/>
      <c r="BGX2" s="114"/>
      <c r="BGY2" s="114"/>
      <c r="BGZ2" s="114"/>
      <c r="BHA2" s="114"/>
      <c r="BHB2" s="114"/>
      <c r="BHC2" s="114"/>
      <c r="BHD2" s="114"/>
      <c r="BHE2" s="114"/>
      <c r="BHF2" s="114"/>
      <c r="BHG2" s="114"/>
      <c r="BHH2" s="114"/>
      <c r="BHI2" s="114"/>
      <c r="BHJ2" s="114"/>
      <c r="BHK2" s="114"/>
      <c r="BHL2" s="114"/>
      <c r="BHM2" s="114"/>
      <c r="BHN2" s="114"/>
      <c r="BHO2" s="114"/>
      <c r="BHP2" s="114"/>
      <c r="BHQ2" s="114"/>
      <c r="BHR2" s="114"/>
      <c r="BHS2" s="114"/>
      <c r="BHT2" s="114"/>
      <c r="BHU2" s="114"/>
      <c r="BHV2" s="114"/>
      <c r="BHW2" s="114"/>
      <c r="BHX2" s="114"/>
      <c r="BHY2" s="114"/>
      <c r="BHZ2" s="114"/>
      <c r="BIA2" s="114"/>
      <c r="BIB2" s="114"/>
      <c r="BIC2" s="114"/>
      <c r="BID2" s="114"/>
      <c r="BIE2" s="114"/>
      <c r="BIF2" s="114"/>
      <c r="BIG2" s="114"/>
      <c r="BIH2" s="114"/>
      <c r="BII2" s="114"/>
      <c r="BIJ2" s="114"/>
      <c r="BIK2" s="114"/>
      <c r="BIL2" s="114"/>
      <c r="BIM2" s="114"/>
      <c r="BIN2" s="114"/>
      <c r="BIO2" s="114"/>
      <c r="BIP2" s="114"/>
      <c r="BIQ2" s="114"/>
      <c r="BIR2" s="114"/>
      <c r="BIS2" s="114"/>
      <c r="BIT2" s="114"/>
      <c r="BIU2" s="114"/>
      <c r="BIV2" s="114"/>
      <c r="BIW2" s="114"/>
      <c r="BIX2" s="114"/>
      <c r="BIY2" s="114"/>
      <c r="BIZ2" s="114"/>
      <c r="BJA2" s="114"/>
      <c r="BJB2" s="114"/>
      <c r="BJC2" s="114"/>
      <c r="BJD2" s="114"/>
      <c r="BJE2" s="114"/>
      <c r="BJF2" s="114"/>
      <c r="BJG2" s="114"/>
      <c r="BJH2" s="114"/>
      <c r="BJI2" s="114"/>
      <c r="BJJ2" s="114"/>
      <c r="BJK2" s="114"/>
      <c r="BJL2" s="114"/>
      <c r="BJM2" s="114"/>
      <c r="BJN2" s="114"/>
      <c r="BJO2" s="114"/>
      <c r="BJP2" s="114"/>
      <c r="BJQ2" s="114"/>
      <c r="BJR2" s="114"/>
      <c r="BJS2" s="114"/>
      <c r="BJT2" s="114"/>
      <c r="BJU2" s="114"/>
      <c r="BJV2" s="114"/>
      <c r="BJW2" s="114"/>
      <c r="BJX2" s="114"/>
      <c r="BJY2" s="114"/>
      <c r="BJZ2" s="114"/>
      <c r="BKA2" s="114"/>
      <c r="BKB2" s="114"/>
      <c r="BKC2" s="114"/>
      <c r="BKD2" s="114"/>
      <c r="BKE2" s="114"/>
      <c r="BKF2" s="114"/>
      <c r="BKG2" s="114"/>
      <c r="BKH2" s="114"/>
      <c r="BKI2" s="114"/>
      <c r="BKJ2" s="114"/>
      <c r="BKK2" s="114"/>
      <c r="BKL2" s="114"/>
      <c r="BKM2" s="114"/>
      <c r="BKN2" s="114"/>
      <c r="BKO2" s="114"/>
      <c r="BKP2" s="114"/>
      <c r="BKQ2" s="114"/>
      <c r="BKR2" s="114"/>
      <c r="BKS2" s="114"/>
      <c r="BKT2" s="114"/>
      <c r="BKU2" s="114"/>
      <c r="BKV2" s="114"/>
      <c r="BKW2" s="114"/>
      <c r="BKX2" s="114"/>
      <c r="BKY2" s="114"/>
      <c r="BKZ2" s="114"/>
      <c r="BLA2" s="114"/>
      <c r="BLB2" s="114"/>
      <c r="BLC2" s="114"/>
      <c r="BLD2" s="114"/>
      <c r="BLE2" s="114"/>
      <c r="BLF2" s="114"/>
      <c r="BLG2" s="114"/>
      <c r="BLH2" s="114"/>
      <c r="BLI2" s="114"/>
      <c r="BLJ2" s="114"/>
      <c r="BLK2" s="114"/>
      <c r="BLL2" s="114"/>
      <c r="BLM2" s="114"/>
      <c r="BLN2" s="114"/>
      <c r="BLO2" s="114"/>
      <c r="BLP2" s="114"/>
      <c r="BLQ2" s="114"/>
      <c r="BLR2" s="114"/>
      <c r="BLS2" s="114"/>
      <c r="BLT2" s="114"/>
      <c r="BLU2" s="114"/>
      <c r="BLV2" s="114"/>
      <c r="BLW2" s="114"/>
      <c r="BLX2" s="114"/>
      <c r="BLY2" s="114"/>
      <c r="BLZ2" s="114"/>
      <c r="BMA2" s="114"/>
      <c r="BMB2" s="114"/>
      <c r="BMC2" s="114"/>
      <c r="BMD2" s="114"/>
      <c r="BME2" s="114"/>
      <c r="BMF2" s="114"/>
      <c r="BMG2" s="114"/>
      <c r="BMH2" s="114"/>
      <c r="BMI2" s="114"/>
      <c r="BMJ2" s="114"/>
      <c r="BMK2" s="114"/>
      <c r="BML2" s="114"/>
      <c r="BMM2" s="114"/>
      <c r="BMN2" s="114"/>
      <c r="BMO2" s="114"/>
      <c r="BMP2" s="114"/>
      <c r="BMQ2" s="114"/>
      <c r="BMR2" s="114"/>
      <c r="BMS2" s="114"/>
      <c r="BMT2" s="114"/>
      <c r="BMU2" s="114"/>
      <c r="BMV2" s="114"/>
      <c r="BMW2" s="114"/>
      <c r="BMX2" s="114"/>
      <c r="BMY2" s="114"/>
      <c r="BMZ2" s="114"/>
      <c r="BNA2" s="114"/>
      <c r="BNB2" s="114"/>
      <c r="BNC2" s="114"/>
      <c r="BND2" s="114"/>
      <c r="BNE2" s="114"/>
      <c r="BNF2" s="114"/>
      <c r="BNG2" s="114"/>
      <c r="BNH2" s="114"/>
      <c r="BNI2" s="114"/>
      <c r="BNJ2" s="114"/>
      <c r="BNK2" s="114"/>
      <c r="BNL2" s="114"/>
      <c r="BNM2" s="114"/>
      <c r="BNN2" s="114"/>
      <c r="BNO2" s="114"/>
      <c r="BNP2" s="114"/>
      <c r="BNQ2" s="114"/>
      <c r="BNR2" s="114"/>
      <c r="BNS2" s="114"/>
      <c r="BNT2" s="114"/>
      <c r="BNU2" s="114"/>
      <c r="BNV2" s="114"/>
      <c r="BNW2" s="114"/>
      <c r="BNX2" s="114"/>
      <c r="BNY2" s="114"/>
      <c r="BNZ2" s="114"/>
      <c r="BOA2" s="114"/>
      <c r="BOB2" s="114"/>
      <c r="BOC2" s="114"/>
      <c r="BOD2" s="114"/>
      <c r="BOE2" s="114"/>
      <c r="BOF2" s="114"/>
      <c r="BOG2" s="114"/>
      <c r="BOH2" s="114"/>
      <c r="BOI2" s="114"/>
      <c r="BOJ2" s="114"/>
      <c r="BOK2" s="114"/>
      <c r="BOL2" s="114"/>
      <c r="BOM2" s="114"/>
      <c r="BON2" s="114"/>
      <c r="BOO2" s="114"/>
      <c r="BOP2" s="114"/>
      <c r="BOQ2" s="114"/>
      <c r="BOR2" s="114"/>
      <c r="BOS2" s="114"/>
      <c r="BOT2" s="114"/>
      <c r="BOU2" s="114"/>
      <c r="BOV2" s="114"/>
      <c r="BOW2" s="114"/>
      <c r="BOX2" s="114"/>
      <c r="BOY2" s="114"/>
      <c r="BOZ2" s="114"/>
      <c r="BPA2" s="114"/>
      <c r="BPB2" s="114"/>
      <c r="BPC2" s="114"/>
      <c r="BPD2" s="114"/>
      <c r="BPE2" s="114"/>
      <c r="BPF2" s="114"/>
      <c r="BPG2" s="114"/>
      <c r="BPH2" s="114"/>
      <c r="BPI2" s="114"/>
      <c r="BPJ2" s="114"/>
      <c r="BPK2" s="114"/>
      <c r="BPL2" s="114"/>
      <c r="BPM2" s="114"/>
      <c r="BPN2" s="114"/>
      <c r="BPO2" s="114"/>
      <c r="BPP2" s="114"/>
      <c r="BPQ2" s="114"/>
      <c r="BPR2" s="114"/>
      <c r="BPS2" s="114"/>
      <c r="BPT2" s="114"/>
      <c r="BPU2" s="114"/>
      <c r="BPV2" s="114"/>
      <c r="BPW2" s="114"/>
      <c r="BPX2" s="114"/>
      <c r="BPY2" s="114"/>
      <c r="BPZ2" s="114"/>
      <c r="BQA2" s="114"/>
      <c r="BQB2" s="114"/>
      <c r="BQC2" s="114"/>
      <c r="BQD2" s="114"/>
      <c r="BQE2" s="114"/>
      <c r="BQF2" s="114"/>
      <c r="BQG2" s="114"/>
      <c r="BQH2" s="114"/>
      <c r="BQI2" s="114"/>
      <c r="BQJ2" s="114"/>
      <c r="BQK2" s="114"/>
      <c r="BQL2" s="114"/>
      <c r="BQM2" s="114"/>
      <c r="BQN2" s="114"/>
      <c r="BQO2" s="114"/>
      <c r="BQP2" s="114"/>
      <c r="BQQ2" s="114"/>
      <c r="BQR2" s="114"/>
      <c r="BQS2" s="114"/>
      <c r="BQT2" s="114"/>
      <c r="BQU2" s="114"/>
      <c r="BQV2" s="114"/>
      <c r="BQW2" s="114"/>
      <c r="BQX2" s="114"/>
      <c r="BQY2" s="114"/>
      <c r="BQZ2" s="114"/>
      <c r="BRA2" s="114"/>
      <c r="BRB2" s="114"/>
      <c r="BRC2" s="114"/>
      <c r="BRD2" s="114"/>
      <c r="BRE2" s="114"/>
      <c r="BRF2" s="114"/>
      <c r="BRG2" s="114"/>
      <c r="BRH2" s="114"/>
      <c r="BRI2" s="114"/>
      <c r="BRJ2" s="114"/>
      <c r="BRK2" s="114"/>
      <c r="BRL2" s="114"/>
      <c r="BRM2" s="114"/>
      <c r="BRN2" s="114"/>
      <c r="BRO2" s="114"/>
      <c r="BRP2" s="114"/>
      <c r="BRQ2" s="114"/>
      <c r="BRR2" s="114"/>
      <c r="BRS2" s="114"/>
      <c r="BRT2" s="114"/>
      <c r="BRU2" s="114"/>
      <c r="BRV2" s="114"/>
      <c r="BRW2" s="114"/>
      <c r="BRX2" s="114"/>
      <c r="BRY2" s="114"/>
      <c r="BRZ2" s="114"/>
      <c r="BSA2" s="114"/>
      <c r="BSB2" s="114"/>
      <c r="BSC2" s="114"/>
      <c r="BSD2" s="114"/>
      <c r="BSE2" s="114"/>
      <c r="BSF2" s="114"/>
      <c r="BSG2" s="114"/>
      <c r="BSH2" s="114"/>
      <c r="BSI2" s="114"/>
      <c r="BSJ2" s="114"/>
      <c r="BSK2" s="114"/>
      <c r="BSL2" s="114"/>
      <c r="BSM2" s="114"/>
      <c r="BSN2" s="114"/>
      <c r="BSO2" s="114"/>
      <c r="BSP2" s="114"/>
      <c r="BSQ2" s="114"/>
      <c r="BSR2" s="114"/>
      <c r="BSS2" s="114"/>
      <c r="BST2" s="114"/>
      <c r="BSU2" s="114"/>
      <c r="BSV2" s="114"/>
      <c r="BSW2" s="114"/>
      <c r="BSX2" s="114"/>
      <c r="BSY2" s="114"/>
      <c r="BSZ2" s="114"/>
      <c r="BTA2" s="114"/>
      <c r="BTB2" s="114"/>
      <c r="BTC2" s="114"/>
      <c r="BTD2" s="114"/>
      <c r="BTE2" s="114"/>
      <c r="BTF2" s="114"/>
      <c r="BTG2" s="114"/>
      <c r="BTH2" s="114"/>
      <c r="BTI2" s="114"/>
      <c r="BTJ2" s="114"/>
      <c r="BTK2" s="114"/>
      <c r="BTL2" s="114"/>
      <c r="BTM2" s="114"/>
      <c r="BTN2" s="114"/>
      <c r="BTO2" s="114"/>
      <c r="BTP2" s="114"/>
      <c r="BTQ2" s="114"/>
      <c r="BTR2" s="114"/>
      <c r="BTS2" s="114"/>
      <c r="BTT2" s="114"/>
      <c r="BTU2" s="114"/>
      <c r="BTV2" s="114"/>
      <c r="BTW2" s="114"/>
      <c r="BTX2" s="114"/>
      <c r="BTY2" s="114"/>
      <c r="BTZ2" s="114"/>
      <c r="BUA2" s="114"/>
      <c r="BUB2" s="114"/>
      <c r="BUC2" s="114"/>
      <c r="BUD2" s="114"/>
      <c r="BUE2" s="114"/>
      <c r="BUF2" s="114"/>
      <c r="BUG2" s="114"/>
      <c r="BUH2" s="114"/>
      <c r="BUI2" s="114"/>
      <c r="BUJ2" s="114"/>
      <c r="BUK2" s="114"/>
      <c r="BUL2" s="114"/>
      <c r="BUM2" s="114"/>
      <c r="BUN2" s="114"/>
      <c r="BUO2" s="114"/>
      <c r="BUP2" s="114"/>
      <c r="BUQ2" s="114"/>
      <c r="BUR2" s="114"/>
      <c r="BUS2" s="114"/>
      <c r="BUT2" s="114"/>
      <c r="BUU2" s="114"/>
      <c r="BUV2" s="114"/>
      <c r="BUW2" s="114"/>
      <c r="BUX2" s="114"/>
      <c r="BUY2" s="114"/>
      <c r="BUZ2" s="114"/>
      <c r="BVA2" s="114"/>
      <c r="BVB2" s="114"/>
      <c r="BVC2" s="114"/>
      <c r="BVD2" s="114"/>
      <c r="BVE2" s="114"/>
      <c r="BVF2" s="114"/>
      <c r="BVG2" s="114"/>
      <c r="BVH2" s="114"/>
      <c r="BVI2" s="114"/>
      <c r="BVJ2" s="114"/>
      <c r="BVK2" s="114"/>
      <c r="BVL2" s="114"/>
      <c r="BVM2" s="114"/>
      <c r="BVN2" s="114"/>
      <c r="BVO2" s="114"/>
      <c r="BVP2" s="114"/>
      <c r="BVQ2" s="114"/>
      <c r="BVR2" s="114"/>
      <c r="BVS2" s="114"/>
      <c r="BVT2" s="114"/>
      <c r="BVU2" s="114"/>
      <c r="BVV2" s="114"/>
      <c r="BVW2" s="114"/>
      <c r="BVX2" s="114"/>
      <c r="BVY2" s="114"/>
      <c r="BVZ2" s="114"/>
      <c r="BWA2" s="114"/>
      <c r="BWB2" s="114"/>
      <c r="BWC2" s="114"/>
      <c r="BWD2" s="114"/>
      <c r="BWE2" s="114"/>
      <c r="BWF2" s="114"/>
      <c r="BWG2" s="114"/>
      <c r="BWH2" s="114"/>
      <c r="BWI2" s="114"/>
      <c r="BWJ2" s="114"/>
      <c r="BWK2" s="114"/>
      <c r="BWL2" s="114"/>
      <c r="BWM2" s="114"/>
      <c r="BWN2" s="114"/>
      <c r="BWO2" s="114"/>
      <c r="BWP2" s="114"/>
      <c r="BWQ2" s="114"/>
      <c r="BWR2" s="114"/>
      <c r="BWS2" s="114"/>
      <c r="BWT2" s="114"/>
      <c r="BWU2" s="114"/>
      <c r="BWV2" s="114"/>
      <c r="BWW2" s="114"/>
      <c r="BWX2" s="114"/>
      <c r="BWY2" s="114"/>
      <c r="BWZ2" s="114"/>
      <c r="BXA2" s="114"/>
      <c r="BXB2" s="114"/>
      <c r="BXC2" s="114"/>
      <c r="BXD2" s="114"/>
      <c r="BXE2" s="114"/>
      <c r="BXF2" s="114"/>
      <c r="BXG2" s="114"/>
      <c r="BXH2" s="114"/>
      <c r="BXI2" s="114"/>
      <c r="BXJ2" s="114"/>
      <c r="BXK2" s="114"/>
      <c r="BXL2" s="114"/>
      <c r="BXM2" s="114"/>
      <c r="BXN2" s="114"/>
      <c r="BXO2" s="114"/>
      <c r="BXP2" s="114"/>
      <c r="BXQ2" s="114"/>
      <c r="BXR2" s="114"/>
      <c r="BXS2" s="114"/>
      <c r="BXT2" s="114"/>
      <c r="BXU2" s="114"/>
      <c r="BXV2" s="114"/>
      <c r="BXW2" s="114"/>
      <c r="BXX2" s="114"/>
      <c r="BXY2" s="114"/>
      <c r="BXZ2" s="114"/>
      <c r="BYA2" s="114"/>
      <c r="BYB2" s="114"/>
      <c r="BYC2" s="114"/>
      <c r="BYD2" s="114"/>
      <c r="BYE2" s="114"/>
      <c r="BYF2" s="114"/>
      <c r="BYG2" s="114"/>
      <c r="BYH2" s="114"/>
      <c r="BYI2" s="114"/>
      <c r="BYJ2" s="114"/>
      <c r="BYK2" s="114"/>
      <c r="BYL2" s="114"/>
      <c r="BYM2" s="114"/>
      <c r="BYN2" s="114"/>
      <c r="BYO2" s="114"/>
      <c r="BYP2" s="114"/>
      <c r="BYQ2" s="114"/>
      <c r="BYR2" s="114"/>
      <c r="BYS2" s="114"/>
      <c r="BYT2" s="114"/>
      <c r="BYU2" s="114"/>
      <c r="BYV2" s="114"/>
      <c r="BYW2" s="114"/>
      <c r="BYX2" s="114"/>
      <c r="BYY2" s="114"/>
      <c r="BYZ2" s="114"/>
      <c r="BZA2" s="114"/>
      <c r="BZB2" s="114"/>
      <c r="BZC2" s="114"/>
      <c r="BZD2" s="114"/>
      <c r="BZE2" s="114"/>
      <c r="BZF2" s="114"/>
      <c r="BZG2" s="114"/>
      <c r="BZH2" s="114"/>
      <c r="BZI2" s="114"/>
      <c r="BZJ2" s="114"/>
      <c r="BZK2" s="114"/>
      <c r="BZL2" s="114"/>
      <c r="BZM2" s="114"/>
      <c r="BZN2" s="114"/>
      <c r="BZO2" s="114"/>
      <c r="BZP2" s="114"/>
      <c r="BZQ2" s="114"/>
      <c r="BZR2" s="114"/>
      <c r="BZS2" s="114"/>
      <c r="BZT2" s="114"/>
      <c r="BZU2" s="114"/>
      <c r="BZV2" s="114"/>
      <c r="BZW2" s="114"/>
      <c r="BZX2" s="114"/>
      <c r="BZY2" s="114"/>
      <c r="BZZ2" s="114"/>
      <c r="CAA2" s="114"/>
      <c r="CAB2" s="114"/>
      <c r="CAC2" s="114"/>
      <c r="CAD2" s="114"/>
      <c r="CAE2" s="114"/>
      <c r="CAF2" s="114"/>
      <c r="CAG2" s="114"/>
      <c r="CAH2" s="114"/>
      <c r="CAI2" s="114"/>
      <c r="CAJ2" s="114"/>
      <c r="CAK2" s="114"/>
      <c r="CAL2" s="114"/>
      <c r="CAM2" s="114"/>
      <c r="CAN2" s="114"/>
      <c r="CAO2" s="114"/>
      <c r="CAP2" s="114"/>
      <c r="CAQ2" s="114"/>
      <c r="CAR2" s="114"/>
      <c r="CAS2" s="114"/>
      <c r="CAT2" s="114"/>
      <c r="CAU2" s="114"/>
      <c r="CAV2" s="114"/>
      <c r="CAW2" s="114"/>
      <c r="CAX2" s="114"/>
      <c r="CAY2" s="114"/>
      <c r="CAZ2" s="114"/>
      <c r="CBA2" s="114"/>
      <c r="CBB2" s="114"/>
      <c r="CBC2" s="114"/>
      <c r="CBD2" s="114"/>
      <c r="CBE2" s="114"/>
      <c r="CBF2" s="114"/>
      <c r="CBG2" s="114"/>
      <c r="CBH2" s="114"/>
      <c r="CBI2" s="114"/>
      <c r="CBJ2" s="114"/>
      <c r="CBK2" s="114"/>
      <c r="CBL2" s="114"/>
      <c r="CBM2" s="114"/>
      <c r="CBN2" s="114"/>
      <c r="CBO2" s="114"/>
      <c r="CBP2" s="114"/>
      <c r="CBQ2" s="114"/>
      <c r="CBR2" s="114"/>
      <c r="CBS2" s="114"/>
      <c r="CBT2" s="114"/>
      <c r="CBU2" s="114"/>
      <c r="CBV2" s="114"/>
      <c r="CBW2" s="114"/>
      <c r="CBX2" s="114"/>
      <c r="CBY2" s="114"/>
      <c r="CBZ2" s="114"/>
      <c r="CCA2" s="114"/>
      <c r="CCB2" s="114"/>
      <c r="CCC2" s="114"/>
      <c r="CCD2" s="114"/>
      <c r="CCE2" s="114"/>
      <c r="CCF2" s="114"/>
      <c r="CCG2" s="114"/>
      <c r="CCH2" s="114"/>
      <c r="CCI2" s="114"/>
      <c r="CCJ2" s="114"/>
      <c r="CCK2" s="114"/>
      <c r="CCL2" s="114"/>
      <c r="CCM2" s="114"/>
      <c r="CCN2" s="114"/>
      <c r="CCO2" s="114"/>
      <c r="CCP2" s="114"/>
      <c r="CCQ2" s="114"/>
      <c r="CCR2" s="114"/>
      <c r="CCS2" s="114"/>
      <c r="CCT2" s="114"/>
      <c r="CCU2" s="114"/>
      <c r="CCV2" s="114"/>
      <c r="CCW2" s="114"/>
      <c r="CCX2" s="114"/>
      <c r="CCY2" s="114"/>
      <c r="CCZ2" s="114"/>
      <c r="CDA2" s="114"/>
      <c r="CDB2" s="114"/>
      <c r="CDC2" s="114"/>
      <c r="CDD2" s="114"/>
      <c r="CDE2" s="114"/>
      <c r="CDF2" s="114"/>
      <c r="CDG2" s="114"/>
      <c r="CDH2" s="114"/>
      <c r="CDI2" s="114"/>
      <c r="CDJ2" s="114"/>
      <c r="CDK2" s="114"/>
      <c r="CDL2" s="114"/>
      <c r="CDM2" s="114"/>
      <c r="CDN2" s="114"/>
      <c r="CDO2" s="114"/>
      <c r="CDP2" s="114"/>
      <c r="CDQ2" s="114"/>
      <c r="CDR2" s="114"/>
      <c r="CDS2" s="114"/>
      <c r="CDT2" s="114"/>
      <c r="CDU2" s="114"/>
      <c r="CDV2" s="114"/>
      <c r="CDW2" s="114"/>
      <c r="CDX2" s="114"/>
      <c r="CDY2" s="114"/>
      <c r="CDZ2" s="114"/>
      <c r="CEA2" s="114"/>
      <c r="CEB2" s="114"/>
      <c r="CEC2" s="114"/>
      <c r="CED2" s="114"/>
      <c r="CEE2" s="114"/>
      <c r="CEF2" s="114"/>
      <c r="CEG2" s="114"/>
      <c r="CEH2" s="114"/>
      <c r="CEI2" s="114"/>
      <c r="CEJ2" s="114"/>
      <c r="CEK2" s="114"/>
      <c r="CEL2" s="114"/>
      <c r="CEM2" s="114"/>
      <c r="CEN2" s="114"/>
      <c r="CEO2" s="114"/>
      <c r="CEP2" s="114"/>
      <c r="CEQ2" s="114"/>
      <c r="CER2" s="114"/>
      <c r="CES2" s="114"/>
      <c r="CET2" s="114"/>
      <c r="CEU2" s="114"/>
      <c r="CEV2" s="114"/>
      <c r="CEW2" s="114"/>
      <c r="CEX2" s="114"/>
      <c r="CEY2" s="114"/>
      <c r="CEZ2" s="114"/>
      <c r="CFA2" s="114"/>
      <c r="CFB2" s="114"/>
      <c r="CFC2" s="114"/>
      <c r="CFD2" s="114"/>
      <c r="CFE2" s="114"/>
      <c r="CFF2" s="114"/>
      <c r="CFG2" s="114"/>
      <c r="CFH2" s="114"/>
      <c r="CFI2" s="114"/>
      <c r="CFJ2" s="114"/>
      <c r="CFK2" s="114"/>
      <c r="CFL2" s="114"/>
      <c r="CFM2" s="114"/>
      <c r="CFN2" s="114"/>
      <c r="CFO2" s="114"/>
      <c r="CFP2" s="114"/>
      <c r="CFQ2" s="114"/>
      <c r="CFR2" s="114"/>
      <c r="CFS2" s="114"/>
      <c r="CFT2" s="114"/>
      <c r="CFU2" s="114"/>
      <c r="CFV2" s="114"/>
      <c r="CFW2" s="114"/>
      <c r="CFX2" s="114"/>
      <c r="CFY2" s="114"/>
      <c r="CFZ2" s="114"/>
      <c r="CGA2" s="114"/>
      <c r="CGB2" s="114"/>
      <c r="CGC2" s="114"/>
      <c r="CGD2" s="114"/>
      <c r="CGE2" s="114"/>
      <c r="CGF2" s="114"/>
      <c r="CGG2" s="114"/>
      <c r="CGH2" s="114"/>
      <c r="CGI2" s="114"/>
      <c r="CGJ2" s="114"/>
      <c r="CGK2" s="114"/>
      <c r="CGL2" s="114"/>
      <c r="CGM2" s="114"/>
      <c r="CGN2" s="114"/>
      <c r="CGO2" s="114"/>
      <c r="CGP2" s="114"/>
      <c r="CGQ2" s="114"/>
      <c r="CGR2" s="114"/>
      <c r="CGS2" s="114"/>
      <c r="CGT2" s="114"/>
      <c r="CGU2" s="114"/>
      <c r="CGV2" s="114"/>
      <c r="CGW2" s="114"/>
      <c r="CGX2" s="114"/>
      <c r="CGY2" s="114"/>
      <c r="CGZ2" s="114"/>
      <c r="CHA2" s="114"/>
      <c r="CHB2" s="114"/>
      <c r="CHC2" s="114"/>
      <c r="CHD2" s="114"/>
      <c r="CHE2" s="114"/>
      <c r="CHF2" s="114"/>
      <c r="CHG2" s="114"/>
      <c r="CHH2" s="114"/>
      <c r="CHI2" s="114"/>
      <c r="CHJ2" s="114"/>
      <c r="CHK2" s="114"/>
      <c r="CHL2" s="114"/>
      <c r="CHM2" s="114"/>
      <c r="CHN2" s="114"/>
      <c r="CHO2" s="114"/>
      <c r="CHP2" s="114"/>
      <c r="CHQ2" s="114"/>
      <c r="CHR2" s="114"/>
      <c r="CHS2" s="114"/>
      <c r="CHT2" s="114"/>
      <c r="CHU2" s="114"/>
      <c r="CHV2" s="114"/>
      <c r="CHW2" s="114"/>
      <c r="CHX2" s="114"/>
      <c r="CHY2" s="114"/>
      <c r="CHZ2" s="114"/>
      <c r="CIA2" s="114"/>
      <c r="CIB2" s="114"/>
      <c r="CIC2" s="114"/>
      <c r="CID2" s="114"/>
      <c r="CIE2" s="114"/>
      <c r="CIF2" s="114"/>
      <c r="CIG2" s="114"/>
      <c r="CIH2" s="114"/>
      <c r="CII2" s="114"/>
      <c r="CIJ2" s="114"/>
      <c r="CIK2" s="114"/>
      <c r="CIL2" s="114"/>
      <c r="CIM2" s="114"/>
      <c r="CIN2" s="114"/>
      <c r="CIO2" s="114"/>
      <c r="CIP2" s="114"/>
      <c r="CIQ2" s="114"/>
      <c r="CIR2" s="114"/>
      <c r="CIS2" s="114"/>
      <c r="CIT2" s="114"/>
      <c r="CIU2" s="114"/>
      <c r="CIV2" s="114"/>
      <c r="CIW2" s="114"/>
      <c r="CIX2" s="114"/>
      <c r="CIY2" s="114"/>
      <c r="CIZ2" s="114"/>
      <c r="CJA2" s="114"/>
      <c r="CJB2" s="114"/>
      <c r="CJC2" s="114"/>
      <c r="CJD2" s="114"/>
      <c r="CJE2" s="114"/>
      <c r="CJF2" s="114"/>
      <c r="CJG2" s="114"/>
      <c r="CJH2" s="114"/>
      <c r="CJI2" s="114"/>
      <c r="CJJ2" s="114"/>
      <c r="CJK2" s="114"/>
      <c r="CJL2" s="114"/>
      <c r="CJM2" s="114"/>
      <c r="CJN2" s="114"/>
      <c r="CJO2" s="114"/>
      <c r="CJP2" s="114"/>
      <c r="CJQ2" s="114"/>
      <c r="CJR2" s="114"/>
      <c r="CJS2" s="114"/>
      <c r="CJT2" s="114"/>
      <c r="CJU2" s="114"/>
      <c r="CJV2" s="114"/>
      <c r="CJW2" s="114"/>
      <c r="CJX2" s="114"/>
      <c r="CJY2" s="114"/>
      <c r="CJZ2" s="114"/>
      <c r="CKA2" s="114"/>
      <c r="CKB2" s="114"/>
      <c r="CKC2" s="114"/>
      <c r="CKD2" s="114"/>
      <c r="CKE2" s="114"/>
      <c r="CKF2" s="114"/>
      <c r="CKG2" s="114"/>
      <c r="CKH2" s="114"/>
      <c r="CKI2" s="114"/>
      <c r="CKJ2" s="114"/>
      <c r="CKK2" s="114"/>
      <c r="CKL2" s="114"/>
      <c r="CKM2" s="114"/>
      <c r="CKN2" s="114"/>
      <c r="CKO2" s="114"/>
      <c r="CKP2" s="114"/>
      <c r="CKQ2" s="114"/>
      <c r="CKR2" s="114"/>
      <c r="CKS2" s="114"/>
      <c r="CKT2" s="114"/>
      <c r="CKU2" s="114"/>
      <c r="CKV2" s="114"/>
      <c r="CKW2" s="114"/>
      <c r="CKX2" s="114"/>
      <c r="CKY2" s="114"/>
      <c r="CKZ2" s="114"/>
      <c r="CLA2" s="114"/>
      <c r="CLB2" s="114"/>
      <c r="CLC2" s="114"/>
      <c r="CLD2" s="114"/>
      <c r="CLE2" s="114"/>
      <c r="CLF2" s="114"/>
      <c r="CLG2" s="114"/>
      <c r="CLH2" s="114"/>
      <c r="CLI2" s="114"/>
      <c r="CLJ2" s="114"/>
      <c r="CLK2" s="114"/>
      <c r="CLL2" s="114"/>
      <c r="CLM2" s="114"/>
      <c r="CLN2" s="114"/>
      <c r="CLO2" s="114"/>
      <c r="CLP2" s="114"/>
      <c r="CLQ2" s="114"/>
      <c r="CLR2" s="114"/>
      <c r="CLS2" s="114"/>
      <c r="CLT2" s="114"/>
      <c r="CLU2" s="114"/>
      <c r="CLV2" s="114"/>
      <c r="CLW2" s="114"/>
      <c r="CLX2" s="114"/>
      <c r="CLY2" s="114"/>
      <c r="CLZ2" s="114"/>
      <c r="CMA2" s="114"/>
      <c r="CMB2" s="114"/>
      <c r="CMC2" s="114"/>
      <c r="CMD2" s="114"/>
      <c r="CME2" s="114"/>
      <c r="CMF2" s="114"/>
      <c r="CMG2" s="114"/>
      <c r="CMH2" s="114"/>
      <c r="CMI2" s="114"/>
      <c r="CMJ2" s="114"/>
      <c r="CMK2" s="114"/>
      <c r="CML2" s="114"/>
      <c r="CMM2" s="114"/>
      <c r="CMN2" s="114"/>
      <c r="CMO2" s="114"/>
      <c r="CMP2" s="114"/>
      <c r="CMQ2" s="114"/>
      <c r="CMR2" s="114"/>
      <c r="CMS2" s="114"/>
      <c r="CMT2" s="114"/>
      <c r="CMU2" s="114"/>
      <c r="CMV2" s="114"/>
      <c r="CMW2" s="114"/>
      <c r="CMX2" s="114"/>
      <c r="CMY2" s="114"/>
      <c r="CMZ2" s="114"/>
      <c r="CNA2" s="114"/>
      <c r="CNB2" s="114"/>
      <c r="CNC2" s="114"/>
      <c r="CND2" s="114"/>
      <c r="CNE2" s="114"/>
      <c r="CNF2" s="114"/>
      <c r="CNG2" s="114"/>
      <c r="CNH2" s="114"/>
      <c r="CNI2" s="114"/>
      <c r="CNJ2" s="114"/>
      <c r="CNK2" s="114"/>
      <c r="CNL2" s="114"/>
      <c r="CNM2" s="114"/>
      <c r="CNN2" s="114"/>
      <c r="CNO2" s="114"/>
      <c r="CNP2" s="114"/>
      <c r="CNQ2" s="114"/>
      <c r="CNR2" s="114"/>
      <c r="CNS2" s="114"/>
      <c r="CNT2" s="114"/>
      <c r="CNU2" s="114"/>
      <c r="CNV2" s="114"/>
      <c r="CNW2" s="114"/>
      <c r="CNX2" s="114"/>
      <c r="CNY2" s="114"/>
      <c r="CNZ2" s="114"/>
      <c r="COA2" s="114"/>
      <c r="COB2" s="114"/>
      <c r="COC2" s="114"/>
      <c r="COD2" s="114"/>
      <c r="COE2" s="114"/>
      <c r="COF2" s="114"/>
      <c r="COG2" s="114"/>
      <c r="COH2" s="114"/>
      <c r="COI2" s="114"/>
      <c r="COJ2" s="114"/>
      <c r="COK2" s="114"/>
      <c r="COL2" s="114"/>
      <c r="COM2" s="114"/>
      <c r="CON2" s="114"/>
      <c r="COO2" s="114"/>
      <c r="COP2" s="114"/>
      <c r="COQ2" s="114"/>
      <c r="COR2" s="114"/>
      <c r="COS2" s="114"/>
      <c r="COT2" s="114"/>
      <c r="COU2" s="114"/>
      <c r="COV2" s="114"/>
      <c r="COW2" s="114"/>
      <c r="COX2" s="114"/>
      <c r="COY2" s="114"/>
      <c r="COZ2" s="114"/>
      <c r="CPA2" s="114"/>
      <c r="CPB2" s="114"/>
      <c r="CPC2" s="114"/>
      <c r="CPD2" s="114"/>
      <c r="CPE2" s="114"/>
      <c r="CPF2" s="114"/>
      <c r="CPG2" s="114"/>
      <c r="CPH2" s="114"/>
      <c r="CPI2" s="114"/>
      <c r="CPJ2" s="114"/>
      <c r="CPK2" s="114"/>
      <c r="CPL2" s="114"/>
      <c r="CPM2" s="114"/>
      <c r="CPN2" s="114"/>
      <c r="CPO2" s="114"/>
      <c r="CPP2" s="114"/>
      <c r="CPQ2" s="114"/>
      <c r="CPR2" s="114"/>
      <c r="CPS2" s="114"/>
      <c r="CPT2" s="114"/>
      <c r="CPU2" s="114"/>
      <c r="CPV2" s="114"/>
      <c r="CPW2" s="114"/>
      <c r="CPX2" s="114"/>
      <c r="CPY2" s="114"/>
      <c r="CPZ2" s="114"/>
      <c r="CQA2" s="114"/>
      <c r="CQB2" s="114"/>
      <c r="CQC2" s="114"/>
      <c r="CQD2" s="114"/>
      <c r="CQE2" s="114"/>
      <c r="CQF2" s="114"/>
      <c r="CQG2" s="114"/>
      <c r="CQH2" s="114"/>
      <c r="CQI2" s="114"/>
      <c r="CQJ2" s="114"/>
      <c r="CQK2" s="114"/>
      <c r="CQL2" s="114"/>
      <c r="CQM2" s="114"/>
      <c r="CQN2" s="114"/>
      <c r="CQO2" s="114"/>
      <c r="CQP2" s="114"/>
      <c r="CQQ2" s="114"/>
      <c r="CQR2" s="114"/>
      <c r="CQS2" s="114"/>
      <c r="CQT2" s="114"/>
      <c r="CQU2" s="114"/>
      <c r="CQV2" s="114"/>
      <c r="CQW2" s="114"/>
      <c r="CQX2" s="114"/>
      <c r="CQY2" s="114"/>
      <c r="CQZ2" s="114"/>
      <c r="CRA2" s="114"/>
      <c r="CRB2" s="114"/>
      <c r="CRC2" s="114"/>
      <c r="CRD2" s="114"/>
      <c r="CRE2" s="114"/>
      <c r="CRF2" s="114"/>
      <c r="CRG2" s="114"/>
      <c r="CRH2" s="114"/>
      <c r="CRI2" s="114"/>
      <c r="CRJ2" s="114"/>
      <c r="CRK2" s="114"/>
      <c r="CRL2" s="114"/>
      <c r="CRM2" s="114"/>
      <c r="CRN2" s="114"/>
      <c r="CRO2" s="114"/>
      <c r="CRP2" s="114"/>
      <c r="CRQ2" s="114"/>
      <c r="CRR2" s="114"/>
      <c r="CRS2" s="114"/>
      <c r="CRT2" s="114"/>
      <c r="CRU2" s="114"/>
      <c r="CRV2" s="114"/>
      <c r="CRW2" s="114"/>
      <c r="CRX2" s="114"/>
      <c r="CRY2" s="114"/>
      <c r="CRZ2" s="114"/>
      <c r="CSA2" s="114"/>
      <c r="CSB2" s="114"/>
      <c r="CSC2" s="114"/>
      <c r="CSD2" s="114"/>
      <c r="CSE2" s="114"/>
      <c r="CSF2" s="114"/>
      <c r="CSG2" s="114"/>
      <c r="CSH2" s="114"/>
      <c r="CSI2" s="114"/>
      <c r="CSJ2" s="114"/>
      <c r="CSK2" s="114"/>
      <c r="CSL2" s="114"/>
      <c r="CSM2" s="114"/>
      <c r="CSN2" s="114"/>
      <c r="CSO2" s="114"/>
      <c r="CSP2" s="114"/>
      <c r="CSQ2" s="114"/>
      <c r="CSR2" s="114"/>
      <c r="CSS2" s="114"/>
      <c r="CST2" s="114"/>
      <c r="CSU2" s="114"/>
      <c r="CSV2" s="114"/>
      <c r="CSW2" s="114"/>
      <c r="CSX2" s="114"/>
      <c r="CSY2" s="114"/>
      <c r="CSZ2" s="114"/>
      <c r="CTA2" s="114"/>
      <c r="CTB2" s="114"/>
      <c r="CTC2" s="114"/>
      <c r="CTD2" s="114"/>
      <c r="CTE2" s="114"/>
      <c r="CTF2" s="114"/>
      <c r="CTG2" s="114"/>
      <c r="CTH2" s="114"/>
      <c r="CTI2" s="114"/>
      <c r="CTJ2" s="114"/>
      <c r="CTK2" s="114"/>
      <c r="CTL2" s="114"/>
      <c r="CTM2" s="114"/>
      <c r="CTN2" s="114"/>
      <c r="CTO2" s="114"/>
      <c r="CTP2" s="114"/>
      <c r="CTQ2" s="114"/>
      <c r="CTR2" s="114"/>
      <c r="CTS2" s="114"/>
      <c r="CTT2" s="114"/>
      <c r="CTU2" s="114"/>
      <c r="CTV2" s="114"/>
      <c r="CTW2" s="114"/>
      <c r="CTX2" s="114"/>
      <c r="CTY2" s="114"/>
      <c r="CTZ2" s="114"/>
      <c r="CUA2" s="114"/>
      <c r="CUB2" s="114"/>
      <c r="CUC2" s="114"/>
      <c r="CUD2" s="114"/>
      <c r="CUE2" s="114"/>
      <c r="CUF2" s="114"/>
      <c r="CUG2" s="114"/>
      <c r="CUH2" s="114"/>
      <c r="CUI2" s="114"/>
      <c r="CUJ2" s="114"/>
      <c r="CUK2" s="114"/>
      <c r="CUL2" s="114"/>
      <c r="CUM2" s="114"/>
      <c r="CUN2" s="114"/>
      <c r="CUO2" s="114"/>
      <c r="CUP2" s="114"/>
      <c r="CUQ2" s="114"/>
      <c r="CUR2" s="114"/>
      <c r="CUS2" s="114"/>
      <c r="CUT2" s="114"/>
      <c r="CUU2" s="114"/>
      <c r="CUV2" s="114"/>
      <c r="CUW2" s="114"/>
      <c r="CUX2" s="114"/>
      <c r="CUY2" s="114"/>
      <c r="CUZ2" s="114"/>
      <c r="CVA2" s="114"/>
      <c r="CVB2" s="114"/>
      <c r="CVC2" s="114"/>
      <c r="CVD2" s="114"/>
      <c r="CVE2" s="114"/>
      <c r="CVF2" s="114"/>
      <c r="CVG2" s="114"/>
      <c r="CVH2" s="114"/>
      <c r="CVI2" s="114"/>
      <c r="CVJ2" s="114"/>
      <c r="CVK2" s="114"/>
      <c r="CVL2" s="114"/>
      <c r="CVM2" s="114"/>
      <c r="CVN2" s="114"/>
      <c r="CVO2" s="114"/>
      <c r="CVP2" s="114"/>
      <c r="CVQ2" s="114"/>
      <c r="CVR2" s="114"/>
      <c r="CVS2" s="114"/>
      <c r="CVT2" s="114"/>
      <c r="CVU2" s="114"/>
      <c r="CVV2" s="114"/>
      <c r="CVW2" s="114"/>
      <c r="CVX2" s="114"/>
      <c r="CVY2" s="114"/>
      <c r="CVZ2" s="114"/>
      <c r="CWA2" s="114"/>
      <c r="CWB2" s="114"/>
      <c r="CWC2" s="114"/>
      <c r="CWD2" s="114"/>
      <c r="CWE2" s="114"/>
      <c r="CWF2" s="114"/>
      <c r="CWG2" s="114"/>
      <c r="CWH2" s="114"/>
      <c r="CWI2" s="114"/>
      <c r="CWJ2" s="114"/>
      <c r="CWK2" s="114"/>
      <c r="CWL2" s="114"/>
      <c r="CWM2" s="114"/>
      <c r="CWN2" s="114"/>
      <c r="CWO2" s="114"/>
      <c r="CWP2" s="114"/>
      <c r="CWQ2" s="114"/>
      <c r="CWR2" s="114"/>
      <c r="CWS2" s="114"/>
      <c r="CWT2" s="114"/>
      <c r="CWU2" s="114"/>
      <c r="CWV2" s="114"/>
      <c r="CWW2" s="114"/>
      <c r="CWX2" s="114"/>
      <c r="CWY2" s="114"/>
      <c r="CWZ2" s="114"/>
      <c r="CXA2" s="114"/>
      <c r="CXB2" s="114"/>
      <c r="CXC2" s="114"/>
      <c r="CXD2" s="114"/>
      <c r="CXE2" s="114"/>
      <c r="CXF2" s="114"/>
      <c r="CXG2" s="114"/>
      <c r="CXH2" s="114"/>
      <c r="CXI2" s="114"/>
      <c r="CXJ2" s="114"/>
      <c r="CXK2" s="114"/>
      <c r="CXL2" s="114"/>
      <c r="CXM2" s="114"/>
      <c r="CXN2" s="114"/>
      <c r="CXO2" s="114"/>
      <c r="CXP2" s="114"/>
      <c r="CXQ2" s="114"/>
      <c r="CXR2" s="114"/>
      <c r="CXS2" s="114"/>
      <c r="CXT2" s="114"/>
      <c r="CXU2" s="114"/>
      <c r="CXV2" s="114"/>
      <c r="CXW2" s="114"/>
      <c r="CXX2" s="114"/>
      <c r="CXY2" s="114"/>
      <c r="CXZ2" s="114"/>
      <c r="CYA2" s="114"/>
      <c r="CYB2" s="114"/>
      <c r="CYC2" s="114"/>
      <c r="CYD2" s="114"/>
      <c r="CYE2" s="114"/>
      <c r="CYF2" s="114"/>
      <c r="CYG2" s="114"/>
      <c r="CYH2" s="114"/>
      <c r="CYI2" s="114"/>
      <c r="CYJ2" s="114"/>
      <c r="CYK2" s="114"/>
      <c r="CYL2" s="114"/>
      <c r="CYM2" s="114"/>
      <c r="CYN2" s="114"/>
      <c r="CYO2" s="114"/>
      <c r="CYP2" s="114"/>
      <c r="CYQ2" s="114"/>
      <c r="CYR2" s="114"/>
      <c r="CYS2" s="114"/>
      <c r="CYT2" s="114"/>
      <c r="CYU2" s="114"/>
      <c r="CYV2" s="114"/>
      <c r="CYW2" s="114"/>
      <c r="CYX2" s="114"/>
      <c r="CYY2" s="114"/>
      <c r="CYZ2" s="114"/>
      <c r="CZA2" s="114"/>
      <c r="CZB2" s="114"/>
      <c r="CZC2" s="114"/>
      <c r="CZD2" s="114"/>
      <c r="CZE2" s="114"/>
      <c r="CZF2" s="114"/>
      <c r="CZG2" s="114"/>
      <c r="CZH2" s="114"/>
      <c r="CZI2" s="114"/>
      <c r="CZJ2" s="114"/>
      <c r="CZK2" s="114"/>
      <c r="CZL2" s="114"/>
      <c r="CZM2" s="114"/>
      <c r="CZN2" s="114"/>
      <c r="CZO2" s="114"/>
      <c r="CZP2" s="114"/>
      <c r="CZQ2" s="114"/>
      <c r="CZR2" s="114"/>
      <c r="CZS2" s="114"/>
      <c r="CZT2" s="114"/>
      <c r="CZU2" s="114"/>
      <c r="CZV2" s="114"/>
      <c r="CZW2" s="114"/>
      <c r="CZX2" s="114"/>
      <c r="CZY2" s="114"/>
      <c r="CZZ2" s="114"/>
      <c r="DAA2" s="114"/>
      <c r="DAB2" s="114"/>
      <c r="DAC2" s="114"/>
      <c r="DAD2" s="114"/>
      <c r="DAE2" s="114"/>
      <c r="DAF2" s="114"/>
      <c r="DAG2" s="114"/>
      <c r="DAH2" s="114"/>
      <c r="DAI2" s="114"/>
      <c r="DAJ2" s="114"/>
      <c r="DAK2" s="114"/>
      <c r="DAL2" s="114"/>
      <c r="DAM2" s="114"/>
      <c r="DAN2" s="114"/>
      <c r="DAO2" s="114"/>
      <c r="DAP2" s="114"/>
      <c r="DAQ2" s="114"/>
      <c r="DAR2" s="114"/>
      <c r="DAS2" s="114"/>
      <c r="DAT2" s="114"/>
      <c r="DAU2" s="114"/>
      <c r="DAV2" s="114"/>
      <c r="DAW2" s="114"/>
      <c r="DAX2" s="114"/>
      <c r="DAY2" s="114"/>
      <c r="DAZ2" s="114"/>
      <c r="DBA2" s="114"/>
      <c r="DBB2" s="114"/>
      <c r="DBC2" s="114"/>
      <c r="DBD2" s="114"/>
      <c r="DBE2" s="114"/>
      <c r="DBF2" s="114"/>
      <c r="DBG2" s="114"/>
      <c r="DBH2" s="114"/>
      <c r="DBI2" s="114"/>
      <c r="DBJ2" s="114"/>
      <c r="DBK2" s="114"/>
      <c r="DBL2" s="114"/>
      <c r="DBM2" s="114"/>
      <c r="DBN2" s="114"/>
      <c r="DBO2" s="114"/>
      <c r="DBP2" s="114"/>
      <c r="DBQ2" s="114"/>
      <c r="DBR2" s="114"/>
      <c r="DBS2" s="114"/>
      <c r="DBT2" s="114"/>
      <c r="DBU2" s="114"/>
      <c r="DBV2" s="114"/>
      <c r="DBW2" s="114"/>
      <c r="DBX2" s="114"/>
      <c r="DBY2" s="114"/>
      <c r="DBZ2" s="114"/>
      <c r="DCA2" s="114"/>
      <c r="DCB2" s="114"/>
      <c r="DCC2" s="114"/>
      <c r="DCD2" s="114"/>
      <c r="DCE2" s="114"/>
      <c r="DCF2" s="114"/>
      <c r="DCG2" s="114"/>
      <c r="DCH2" s="114"/>
      <c r="DCI2" s="114"/>
      <c r="DCJ2" s="114"/>
      <c r="DCK2" s="114"/>
      <c r="DCL2" s="114"/>
      <c r="DCM2" s="114"/>
      <c r="DCN2" s="114"/>
      <c r="DCO2" s="114"/>
      <c r="DCP2" s="114"/>
      <c r="DCQ2" s="114"/>
      <c r="DCR2" s="114"/>
      <c r="DCS2" s="114"/>
      <c r="DCT2" s="114"/>
      <c r="DCU2" s="114"/>
      <c r="DCV2" s="114"/>
      <c r="DCW2" s="114"/>
      <c r="DCX2" s="114"/>
      <c r="DCY2" s="114"/>
      <c r="DCZ2" s="114"/>
      <c r="DDA2" s="114"/>
      <c r="DDB2" s="114"/>
      <c r="DDC2" s="114"/>
      <c r="DDD2" s="114"/>
      <c r="DDE2" s="114"/>
      <c r="DDF2" s="114"/>
      <c r="DDG2" s="114"/>
      <c r="DDH2" s="114"/>
      <c r="DDI2" s="114"/>
      <c r="DDJ2" s="114"/>
      <c r="DDK2" s="114"/>
      <c r="DDL2" s="114"/>
      <c r="DDM2" s="114"/>
      <c r="DDN2" s="114"/>
      <c r="DDO2" s="114"/>
      <c r="DDP2" s="114"/>
      <c r="DDQ2" s="114"/>
      <c r="DDR2" s="114"/>
      <c r="DDS2" s="114"/>
      <c r="DDT2" s="114"/>
      <c r="DDU2" s="114"/>
      <c r="DDV2" s="114"/>
      <c r="DDW2" s="114"/>
      <c r="DDX2" s="114"/>
      <c r="DDY2" s="114"/>
      <c r="DDZ2" s="114"/>
      <c r="DEA2" s="114"/>
      <c r="DEB2" s="114"/>
      <c r="DEC2" s="114"/>
      <c r="DED2" s="114"/>
      <c r="DEE2" s="114"/>
      <c r="DEF2" s="114"/>
      <c r="DEG2" s="114"/>
      <c r="DEH2" s="114"/>
      <c r="DEI2" s="114"/>
      <c r="DEJ2" s="114"/>
      <c r="DEK2" s="114"/>
      <c r="DEL2" s="114"/>
      <c r="DEM2" s="114"/>
      <c r="DEN2" s="114"/>
      <c r="DEO2" s="114"/>
      <c r="DEP2" s="114"/>
      <c r="DEQ2" s="114"/>
      <c r="DER2" s="114"/>
      <c r="DES2" s="114"/>
      <c r="DET2" s="114"/>
      <c r="DEU2" s="114"/>
      <c r="DEV2" s="114"/>
      <c r="DEW2" s="114"/>
      <c r="DEX2" s="114"/>
      <c r="DEY2" s="114"/>
      <c r="DEZ2" s="114"/>
      <c r="DFA2" s="114"/>
      <c r="DFB2" s="114"/>
      <c r="DFC2" s="114"/>
      <c r="DFD2" s="114"/>
      <c r="DFE2" s="114"/>
      <c r="DFF2" s="114"/>
      <c r="DFG2" s="114"/>
      <c r="DFH2" s="114"/>
      <c r="DFI2" s="114"/>
      <c r="DFJ2" s="114"/>
      <c r="DFK2" s="114"/>
      <c r="DFL2" s="114"/>
      <c r="DFM2" s="114"/>
      <c r="DFN2" s="114"/>
      <c r="DFO2" s="114"/>
      <c r="DFP2" s="114"/>
      <c r="DFQ2" s="114"/>
      <c r="DFR2" s="114"/>
      <c r="DFS2" s="114"/>
      <c r="DFT2" s="114"/>
      <c r="DFU2" s="114"/>
      <c r="DFV2" s="114"/>
      <c r="DFW2" s="114"/>
      <c r="DFX2" s="114"/>
      <c r="DFY2" s="114"/>
      <c r="DFZ2" s="114"/>
      <c r="DGA2" s="114"/>
      <c r="DGB2" s="114"/>
      <c r="DGC2" s="114"/>
      <c r="DGD2" s="114"/>
      <c r="DGE2" s="114"/>
      <c r="DGF2" s="114"/>
      <c r="DGG2" s="114"/>
      <c r="DGH2" s="114"/>
      <c r="DGI2" s="114"/>
      <c r="DGJ2" s="114"/>
      <c r="DGK2" s="114"/>
      <c r="DGL2" s="114"/>
      <c r="DGM2" s="114"/>
      <c r="DGN2" s="114"/>
      <c r="DGO2" s="114"/>
      <c r="DGP2" s="114"/>
      <c r="DGQ2" s="114"/>
      <c r="DGR2" s="114"/>
      <c r="DGS2" s="114"/>
      <c r="DGT2" s="114"/>
      <c r="DGU2" s="114"/>
      <c r="DGV2" s="114"/>
      <c r="DGW2" s="114"/>
      <c r="DGX2" s="114"/>
      <c r="DGY2" s="114"/>
      <c r="DGZ2" s="114"/>
      <c r="DHA2" s="114"/>
      <c r="DHB2" s="114"/>
      <c r="DHC2" s="114"/>
      <c r="DHD2" s="114"/>
      <c r="DHE2" s="114"/>
      <c r="DHF2" s="114"/>
      <c r="DHG2" s="114"/>
      <c r="DHH2" s="114"/>
      <c r="DHI2" s="114"/>
      <c r="DHJ2" s="114"/>
      <c r="DHK2" s="114"/>
      <c r="DHL2" s="114"/>
      <c r="DHM2" s="114"/>
      <c r="DHN2" s="114"/>
      <c r="DHO2" s="114"/>
      <c r="DHP2" s="114"/>
      <c r="DHQ2" s="114"/>
      <c r="DHR2" s="114"/>
      <c r="DHS2" s="114"/>
      <c r="DHT2" s="114"/>
      <c r="DHU2" s="114"/>
      <c r="DHV2" s="114"/>
      <c r="DHW2" s="114"/>
      <c r="DHX2" s="114"/>
      <c r="DHY2" s="114"/>
      <c r="DHZ2" s="114"/>
      <c r="DIA2" s="114"/>
      <c r="DIB2" s="114"/>
      <c r="DIC2" s="114"/>
      <c r="DID2" s="114"/>
      <c r="DIE2" s="114"/>
      <c r="DIF2" s="114"/>
      <c r="DIG2" s="114"/>
      <c r="DIH2" s="114"/>
      <c r="DII2" s="114"/>
      <c r="DIJ2" s="114"/>
      <c r="DIK2" s="114"/>
      <c r="DIL2" s="114"/>
      <c r="DIM2" s="114"/>
      <c r="DIN2" s="114"/>
      <c r="DIO2" s="114"/>
      <c r="DIP2" s="114"/>
      <c r="DIQ2" s="114"/>
      <c r="DIR2" s="114"/>
      <c r="DIS2" s="114"/>
      <c r="DIT2" s="114"/>
      <c r="DIU2" s="114"/>
      <c r="DIV2" s="114"/>
      <c r="DIW2" s="114"/>
      <c r="DIX2" s="114"/>
      <c r="DIY2" s="114"/>
      <c r="DIZ2" s="114"/>
      <c r="DJA2" s="114"/>
      <c r="DJB2" s="114"/>
      <c r="DJC2" s="114"/>
      <c r="DJD2" s="114"/>
      <c r="DJE2" s="114"/>
      <c r="DJF2" s="114"/>
      <c r="DJG2" s="114"/>
      <c r="DJH2" s="114"/>
      <c r="DJI2" s="114"/>
      <c r="DJJ2" s="114"/>
      <c r="DJK2" s="114"/>
      <c r="DJL2" s="114"/>
      <c r="DJM2" s="114"/>
      <c r="DJN2" s="114"/>
      <c r="DJO2" s="114"/>
      <c r="DJP2" s="114"/>
      <c r="DJQ2" s="114"/>
      <c r="DJR2" s="114"/>
      <c r="DJS2" s="114"/>
      <c r="DJT2" s="114"/>
      <c r="DJU2" s="114"/>
      <c r="DJV2" s="114"/>
      <c r="DJW2" s="114"/>
      <c r="DJX2" s="114"/>
      <c r="DJY2" s="114"/>
      <c r="DJZ2" s="114"/>
      <c r="DKA2" s="114"/>
      <c r="DKB2" s="114"/>
      <c r="DKC2" s="114"/>
      <c r="DKD2" s="114"/>
      <c r="DKE2" s="114"/>
      <c r="DKF2" s="114"/>
      <c r="DKG2" s="114"/>
      <c r="DKH2" s="114"/>
      <c r="DKI2" s="114"/>
      <c r="DKJ2" s="114"/>
      <c r="DKK2" s="114"/>
      <c r="DKL2" s="114"/>
      <c r="DKM2" s="114"/>
      <c r="DKN2" s="114"/>
      <c r="DKO2" s="114"/>
      <c r="DKP2" s="114"/>
      <c r="DKQ2" s="114"/>
      <c r="DKR2" s="114"/>
      <c r="DKS2" s="114"/>
      <c r="DKT2" s="114"/>
      <c r="DKU2" s="114"/>
      <c r="DKV2" s="114"/>
      <c r="DKW2" s="114"/>
      <c r="DKX2" s="114"/>
      <c r="DKY2" s="114"/>
      <c r="DKZ2" s="114"/>
      <c r="DLA2" s="114"/>
      <c r="DLB2" s="114"/>
      <c r="DLC2" s="114"/>
      <c r="DLD2" s="114"/>
      <c r="DLE2" s="114"/>
      <c r="DLF2" s="114"/>
      <c r="DLG2" s="114"/>
      <c r="DLH2" s="114"/>
      <c r="DLI2" s="114"/>
      <c r="DLJ2" s="114"/>
      <c r="DLK2" s="114"/>
      <c r="DLL2" s="114"/>
      <c r="DLM2" s="114"/>
      <c r="DLN2" s="114"/>
      <c r="DLO2" s="114"/>
      <c r="DLP2" s="114"/>
      <c r="DLQ2" s="114"/>
      <c r="DLR2" s="114"/>
      <c r="DLS2" s="114"/>
      <c r="DLT2" s="114"/>
      <c r="DLU2" s="114"/>
      <c r="DLV2" s="114"/>
      <c r="DLW2" s="114"/>
      <c r="DLX2" s="114"/>
      <c r="DLY2" s="114"/>
      <c r="DLZ2" s="114"/>
      <c r="DMA2" s="114"/>
      <c r="DMB2" s="114"/>
      <c r="DMC2" s="114"/>
      <c r="DMD2" s="114"/>
      <c r="DME2" s="114"/>
      <c r="DMF2" s="114"/>
      <c r="DMG2" s="114"/>
      <c r="DMH2" s="114"/>
      <c r="DMI2" s="114"/>
      <c r="DMJ2" s="114"/>
      <c r="DMK2" s="114"/>
      <c r="DML2" s="114"/>
      <c r="DMM2" s="114"/>
      <c r="DMN2" s="114"/>
      <c r="DMO2" s="114"/>
      <c r="DMP2" s="114"/>
      <c r="DMQ2" s="114"/>
      <c r="DMR2" s="114"/>
      <c r="DMS2" s="114"/>
      <c r="DMT2" s="114"/>
      <c r="DMU2" s="114"/>
      <c r="DMV2" s="114"/>
      <c r="DMW2" s="114"/>
      <c r="DMX2" s="114"/>
      <c r="DMY2" s="114"/>
      <c r="DMZ2" s="114"/>
      <c r="DNA2" s="114"/>
      <c r="DNB2" s="114"/>
      <c r="DNC2" s="114"/>
      <c r="DND2" s="114"/>
      <c r="DNE2" s="114"/>
      <c r="DNF2" s="114"/>
      <c r="DNG2" s="114"/>
      <c r="DNH2" s="114"/>
      <c r="DNI2" s="114"/>
      <c r="DNJ2" s="114"/>
      <c r="DNK2" s="114"/>
      <c r="DNL2" s="114"/>
      <c r="DNM2" s="114"/>
      <c r="DNN2" s="114"/>
      <c r="DNO2" s="114"/>
      <c r="DNP2" s="114"/>
      <c r="DNQ2" s="114"/>
      <c r="DNR2" s="114"/>
      <c r="DNS2" s="114"/>
      <c r="DNT2" s="114"/>
      <c r="DNU2" s="114"/>
      <c r="DNV2" s="114"/>
      <c r="DNW2" s="114"/>
      <c r="DNX2" s="114"/>
      <c r="DNY2" s="114"/>
      <c r="DNZ2" s="114"/>
      <c r="DOA2" s="114"/>
      <c r="DOB2" s="114"/>
      <c r="DOC2" s="114"/>
      <c r="DOD2" s="114"/>
      <c r="DOE2" s="114"/>
      <c r="DOF2" s="114"/>
      <c r="DOG2" s="114"/>
      <c r="DOH2" s="114"/>
      <c r="DOI2" s="114"/>
      <c r="DOJ2" s="114"/>
      <c r="DOK2" s="114"/>
      <c r="DOL2" s="114"/>
      <c r="DOM2" s="114"/>
      <c r="DON2" s="114"/>
      <c r="DOO2" s="114"/>
      <c r="DOP2" s="114"/>
      <c r="DOQ2" s="114"/>
      <c r="DOR2" s="114"/>
      <c r="DOS2" s="114"/>
      <c r="DOT2" s="114"/>
      <c r="DOU2" s="114"/>
      <c r="DOV2" s="114"/>
      <c r="DOW2" s="114"/>
      <c r="DOX2" s="114"/>
      <c r="DOY2" s="114"/>
      <c r="DOZ2" s="114"/>
      <c r="DPA2" s="114"/>
      <c r="DPB2" s="114"/>
      <c r="DPC2" s="114"/>
      <c r="DPD2" s="114"/>
      <c r="DPE2" s="114"/>
      <c r="DPF2" s="114"/>
      <c r="DPG2" s="114"/>
      <c r="DPH2" s="114"/>
      <c r="DPI2" s="114"/>
      <c r="DPJ2" s="114"/>
      <c r="DPK2" s="114"/>
      <c r="DPL2" s="114"/>
      <c r="DPM2" s="114"/>
      <c r="DPN2" s="114"/>
      <c r="DPO2" s="114"/>
      <c r="DPP2" s="114"/>
      <c r="DPQ2" s="114"/>
      <c r="DPR2" s="114"/>
      <c r="DPS2" s="114"/>
      <c r="DPT2" s="114"/>
      <c r="DPU2" s="114"/>
      <c r="DPV2" s="114"/>
      <c r="DPW2" s="114"/>
      <c r="DPX2" s="114"/>
      <c r="DPY2" s="114"/>
      <c r="DPZ2" s="114"/>
      <c r="DQA2" s="114"/>
      <c r="DQB2" s="114"/>
      <c r="DQC2" s="114"/>
      <c r="DQD2" s="114"/>
      <c r="DQE2" s="114"/>
      <c r="DQF2" s="114"/>
      <c r="DQG2" s="114"/>
      <c r="DQH2" s="114"/>
      <c r="DQI2" s="114"/>
      <c r="DQJ2" s="114"/>
      <c r="DQK2" s="114"/>
      <c r="DQL2" s="114"/>
      <c r="DQM2" s="114"/>
      <c r="DQN2" s="114"/>
      <c r="DQO2" s="114"/>
      <c r="DQP2" s="114"/>
      <c r="DQQ2" s="114"/>
      <c r="DQR2" s="114"/>
      <c r="DQS2" s="114"/>
      <c r="DQT2" s="114"/>
      <c r="DQU2" s="114"/>
      <c r="DQV2" s="114"/>
      <c r="DQW2" s="114"/>
      <c r="DQX2" s="114"/>
      <c r="DQY2" s="114"/>
      <c r="DQZ2" s="114"/>
      <c r="DRA2" s="114"/>
      <c r="DRB2" s="114"/>
      <c r="DRC2" s="114"/>
      <c r="DRD2" s="114"/>
      <c r="DRE2" s="114"/>
      <c r="DRF2" s="114"/>
      <c r="DRG2" s="114"/>
      <c r="DRH2" s="114"/>
      <c r="DRI2" s="114"/>
      <c r="DRJ2" s="114"/>
      <c r="DRK2" s="114"/>
      <c r="DRL2" s="114"/>
      <c r="DRM2" s="114"/>
      <c r="DRN2" s="114"/>
      <c r="DRO2" s="114"/>
      <c r="DRP2" s="114"/>
      <c r="DRQ2" s="114"/>
      <c r="DRR2" s="114"/>
      <c r="DRS2" s="114"/>
      <c r="DRT2" s="114"/>
      <c r="DRU2" s="114"/>
      <c r="DRV2" s="114"/>
      <c r="DRW2" s="114"/>
      <c r="DRX2" s="114"/>
      <c r="DRY2" s="114"/>
      <c r="DRZ2" s="114"/>
      <c r="DSA2" s="114"/>
      <c r="DSB2" s="114"/>
      <c r="DSC2" s="114"/>
      <c r="DSD2" s="114"/>
      <c r="DSE2" s="114"/>
      <c r="DSF2" s="114"/>
      <c r="DSG2" s="114"/>
      <c r="DSH2" s="114"/>
      <c r="DSI2" s="114"/>
      <c r="DSJ2" s="114"/>
      <c r="DSK2" s="114"/>
      <c r="DSL2" s="114"/>
      <c r="DSM2" s="114"/>
      <c r="DSN2" s="114"/>
      <c r="DSO2" s="114"/>
      <c r="DSP2" s="114"/>
      <c r="DSQ2" s="114"/>
      <c r="DSR2" s="114"/>
      <c r="DSS2" s="114"/>
      <c r="DST2" s="114"/>
      <c r="DSU2" s="114"/>
      <c r="DSV2" s="114"/>
      <c r="DSW2" s="114"/>
      <c r="DSX2" s="114"/>
      <c r="DSY2" s="114"/>
      <c r="DSZ2" s="114"/>
      <c r="DTA2" s="114"/>
      <c r="DTB2" s="114"/>
      <c r="DTC2" s="114"/>
      <c r="DTD2" s="114"/>
      <c r="DTE2" s="114"/>
      <c r="DTF2" s="114"/>
      <c r="DTG2" s="114"/>
      <c r="DTH2" s="114"/>
      <c r="DTI2" s="114"/>
      <c r="DTJ2" s="114"/>
      <c r="DTK2" s="114"/>
      <c r="DTL2" s="114"/>
      <c r="DTM2" s="114"/>
      <c r="DTN2" s="114"/>
      <c r="DTO2" s="114"/>
      <c r="DTP2" s="114"/>
      <c r="DTQ2" s="114"/>
      <c r="DTR2" s="114"/>
      <c r="DTS2" s="114"/>
      <c r="DTT2" s="114"/>
      <c r="DTU2" s="114"/>
      <c r="DTV2" s="114"/>
      <c r="DTW2" s="114"/>
      <c r="DTX2" s="114"/>
      <c r="DTY2" s="114"/>
      <c r="DTZ2" s="114"/>
      <c r="DUA2" s="114"/>
      <c r="DUB2" s="114"/>
      <c r="DUC2" s="114"/>
      <c r="DUD2" s="114"/>
      <c r="DUE2" s="114"/>
      <c r="DUF2" s="114"/>
      <c r="DUG2" s="114"/>
      <c r="DUH2" s="114"/>
      <c r="DUI2" s="114"/>
      <c r="DUJ2" s="114"/>
      <c r="DUK2" s="114"/>
      <c r="DUL2" s="114"/>
      <c r="DUM2" s="114"/>
      <c r="DUN2" s="114"/>
      <c r="DUO2" s="114"/>
      <c r="DUP2" s="114"/>
      <c r="DUQ2" s="114"/>
      <c r="DUR2" s="114"/>
      <c r="DUS2" s="114"/>
      <c r="DUT2" s="114"/>
      <c r="DUU2" s="114"/>
      <c r="DUV2" s="114"/>
      <c r="DUW2" s="114"/>
      <c r="DUX2" s="114"/>
      <c r="DUY2" s="114"/>
      <c r="DUZ2" s="114"/>
      <c r="DVA2" s="114"/>
      <c r="DVB2" s="114"/>
      <c r="DVC2" s="114"/>
      <c r="DVD2" s="114"/>
      <c r="DVE2" s="114"/>
      <c r="DVF2" s="114"/>
      <c r="DVG2" s="114"/>
      <c r="DVH2" s="114"/>
      <c r="DVI2" s="114"/>
      <c r="DVJ2" s="114"/>
      <c r="DVK2" s="114"/>
      <c r="DVL2" s="114"/>
      <c r="DVM2" s="114"/>
      <c r="DVN2" s="114"/>
      <c r="DVO2" s="114"/>
      <c r="DVP2" s="114"/>
      <c r="DVQ2" s="114"/>
      <c r="DVR2" s="114"/>
      <c r="DVS2" s="114"/>
      <c r="DVT2" s="114"/>
      <c r="DVU2" s="114"/>
      <c r="DVV2" s="114"/>
      <c r="DVW2" s="114"/>
      <c r="DVX2" s="114"/>
      <c r="DVY2" s="114"/>
      <c r="DVZ2" s="114"/>
      <c r="DWA2" s="114"/>
      <c r="DWB2" s="114"/>
      <c r="DWC2" s="114"/>
      <c r="DWD2" s="114"/>
      <c r="DWE2" s="114"/>
      <c r="DWF2" s="114"/>
      <c r="DWG2" s="114"/>
      <c r="DWH2" s="114"/>
      <c r="DWI2" s="114"/>
      <c r="DWJ2" s="114"/>
      <c r="DWK2" s="114"/>
      <c r="DWL2" s="114"/>
      <c r="DWM2" s="114"/>
      <c r="DWN2" s="114"/>
      <c r="DWO2" s="114"/>
      <c r="DWP2" s="114"/>
      <c r="DWQ2" s="114"/>
      <c r="DWR2" s="114"/>
      <c r="DWS2" s="114"/>
      <c r="DWT2" s="114"/>
      <c r="DWU2" s="114"/>
      <c r="DWV2" s="114"/>
      <c r="DWW2" s="114"/>
      <c r="DWX2" s="114"/>
      <c r="DWY2" s="114"/>
      <c r="DWZ2" s="114"/>
      <c r="DXA2" s="114"/>
      <c r="DXB2" s="114"/>
      <c r="DXC2" s="114"/>
      <c r="DXD2" s="114"/>
      <c r="DXE2" s="114"/>
      <c r="DXF2" s="114"/>
      <c r="DXG2" s="114"/>
      <c r="DXH2" s="114"/>
      <c r="DXI2" s="114"/>
      <c r="DXJ2" s="114"/>
      <c r="DXK2" s="114"/>
      <c r="DXL2" s="114"/>
      <c r="DXM2" s="114"/>
      <c r="DXN2" s="114"/>
      <c r="DXO2" s="114"/>
      <c r="DXP2" s="114"/>
      <c r="DXQ2" s="114"/>
      <c r="DXR2" s="114"/>
      <c r="DXS2" s="114"/>
      <c r="DXT2" s="114"/>
      <c r="DXU2" s="114"/>
      <c r="DXV2" s="114"/>
      <c r="DXW2" s="114"/>
      <c r="DXX2" s="114"/>
      <c r="DXY2" s="114"/>
      <c r="DXZ2" s="114"/>
      <c r="DYA2" s="114"/>
      <c r="DYB2" s="114"/>
      <c r="DYC2" s="114"/>
      <c r="DYD2" s="114"/>
      <c r="DYE2" s="114"/>
      <c r="DYF2" s="114"/>
      <c r="DYG2" s="114"/>
      <c r="DYH2" s="114"/>
      <c r="DYI2" s="114"/>
      <c r="DYJ2" s="114"/>
      <c r="DYK2" s="114"/>
      <c r="DYL2" s="114"/>
      <c r="DYM2" s="114"/>
      <c r="DYN2" s="114"/>
      <c r="DYO2" s="114"/>
      <c r="DYP2" s="114"/>
      <c r="DYQ2" s="114"/>
      <c r="DYR2" s="114"/>
      <c r="DYS2" s="114"/>
      <c r="DYT2" s="114"/>
      <c r="DYU2" s="114"/>
      <c r="DYV2" s="114"/>
      <c r="DYW2" s="114"/>
      <c r="DYX2" s="114"/>
      <c r="DYY2" s="114"/>
      <c r="DYZ2" s="114"/>
      <c r="DZA2" s="114"/>
      <c r="DZB2" s="114"/>
      <c r="DZC2" s="114"/>
      <c r="DZD2" s="114"/>
      <c r="DZE2" s="114"/>
      <c r="DZF2" s="114"/>
      <c r="DZG2" s="114"/>
      <c r="DZH2" s="114"/>
      <c r="DZI2" s="114"/>
      <c r="DZJ2" s="114"/>
      <c r="DZK2" s="114"/>
      <c r="DZL2" s="114"/>
      <c r="DZM2" s="114"/>
      <c r="DZN2" s="114"/>
      <c r="DZO2" s="114"/>
      <c r="DZP2" s="114"/>
      <c r="DZQ2" s="114"/>
      <c r="DZR2" s="114"/>
      <c r="DZS2" s="114"/>
      <c r="DZT2" s="114"/>
      <c r="DZU2" s="114"/>
      <c r="DZV2" s="114"/>
      <c r="DZW2" s="114"/>
      <c r="DZX2" s="114"/>
      <c r="DZY2" s="114"/>
      <c r="DZZ2" s="114"/>
      <c r="EAA2" s="114"/>
      <c r="EAB2" s="114"/>
      <c r="EAC2" s="114"/>
      <c r="EAD2" s="114"/>
      <c r="EAE2" s="114"/>
      <c r="EAF2" s="114"/>
      <c r="EAG2" s="114"/>
      <c r="EAH2" s="114"/>
      <c r="EAI2" s="114"/>
      <c r="EAJ2" s="114"/>
      <c r="EAK2" s="114"/>
      <c r="EAL2" s="114"/>
      <c r="EAM2" s="114"/>
      <c r="EAN2" s="114"/>
      <c r="EAO2" s="114"/>
      <c r="EAP2" s="114"/>
      <c r="EAQ2" s="114"/>
      <c r="EAR2" s="114"/>
      <c r="EAS2" s="114"/>
      <c r="EAT2" s="114"/>
      <c r="EAU2" s="114"/>
      <c r="EAV2" s="114"/>
      <c r="EAW2" s="114"/>
      <c r="EAX2" s="114"/>
      <c r="EAY2" s="114"/>
      <c r="EAZ2" s="114"/>
      <c r="EBA2" s="114"/>
      <c r="EBB2" s="114"/>
      <c r="EBC2" s="114"/>
      <c r="EBD2" s="114"/>
      <c r="EBE2" s="114"/>
      <c r="EBF2" s="114"/>
      <c r="EBG2" s="114"/>
      <c r="EBH2" s="114"/>
      <c r="EBI2" s="114"/>
      <c r="EBJ2" s="114"/>
      <c r="EBK2" s="114"/>
      <c r="EBL2" s="114"/>
      <c r="EBM2" s="114"/>
      <c r="EBN2" s="114"/>
      <c r="EBO2" s="114"/>
      <c r="EBP2" s="114"/>
      <c r="EBQ2" s="114"/>
      <c r="EBR2" s="114"/>
      <c r="EBS2" s="114"/>
      <c r="EBT2" s="114"/>
      <c r="EBU2" s="114"/>
      <c r="EBV2" s="114"/>
      <c r="EBW2" s="114"/>
      <c r="EBX2" s="114"/>
      <c r="EBY2" s="114"/>
      <c r="EBZ2" s="114"/>
      <c r="ECA2" s="114"/>
      <c r="ECB2" s="114"/>
      <c r="ECC2" s="114"/>
      <c r="ECD2" s="114"/>
      <c r="ECE2" s="114"/>
      <c r="ECF2" s="114"/>
      <c r="ECG2" s="114"/>
      <c r="ECH2" s="114"/>
      <c r="ECI2" s="114"/>
      <c r="ECJ2" s="114"/>
      <c r="ECK2" s="114"/>
      <c r="ECL2" s="114"/>
      <c r="ECM2" s="114"/>
      <c r="ECN2" s="114"/>
      <c r="ECO2" s="114"/>
      <c r="ECP2" s="114"/>
      <c r="ECQ2" s="114"/>
      <c r="ECR2" s="114"/>
      <c r="ECS2" s="114"/>
      <c r="ECT2" s="114"/>
      <c r="ECU2" s="114"/>
      <c r="ECV2" s="114"/>
      <c r="ECW2" s="114"/>
      <c r="ECX2" s="114"/>
      <c r="ECY2" s="114"/>
      <c r="ECZ2" s="114"/>
      <c r="EDA2" s="114"/>
      <c r="EDB2" s="114"/>
      <c r="EDC2" s="114"/>
      <c r="EDD2" s="114"/>
      <c r="EDE2" s="114"/>
      <c r="EDF2" s="114"/>
      <c r="EDG2" s="114"/>
      <c r="EDH2" s="114"/>
      <c r="EDI2" s="114"/>
      <c r="EDJ2" s="114"/>
      <c r="EDK2" s="114"/>
      <c r="EDL2" s="114"/>
      <c r="EDM2" s="114"/>
      <c r="EDN2" s="114"/>
      <c r="EDO2" s="114"/>
      <c r="EDP2" s="114"/>
      <c r="EDQ2" s="114"/>
      <c r="EDR2" s="114"/>
      <c r="EDS2" s="114"/>
      <c r="EDT2" s="114"/>
      <c r="EDU2" s="114"/>
      <c r="EDV2" s="114"/>
      <c r="EDW2" s="114"/>
      <c r="EDX2" s="114"/>
      <c r="EDY2" s="114"/>
      <c r="EDZ2" s="114"/>
      <c r="EEA2" s="114"/>
      <c r="EEB2" s="114"/>
      <c r="EEC2" s="114"/>
      <c r="EED2" s="114"/>
      <c r="EEE2" s="114"/>
      <c r="EEF2" s="114"/>
      <c r="EEG2" s="114"/>
      <c r="EEH2" s="114"/>
      <c r="EEI2" s="114"/>
      <c r="EEJ2" s="114"/>
      <c r="EEK2" s="114"/>
      <c r="EEL2" s="114"/>
      <c r="EEM2" s="114"/>
      <c r="EEN2" s="114"/>
      <c r="EEO2" s="114"/>
      <c r="EEP2" s="114"/>
      <c r="EEQ2" s="114"/>
      <c r="EER2" s="114"/>
      <c r="EES2" s="114"/>
      <c r="EET2" s="114"/>
      <c r="EEU2" s="114"/>
      <c r="EEV2" s="114"/>
      <c r="EEW2" s="114"/>
      <c r="EEX2" s="114"/>
      <c r="EEY2" s="114"/>
      <c r="EEZ2" s="114"/>
      <c r="EFA2" s="114"/>
      <c r="EFB2" s="114"/>
      <c r="EFC2" s="114"/>
      <c r="EFD2" s="114"/>
      <c r="EFE2" s="114"/>
      <c r="EFF2" s="114"/>
      <c r="EFG2" s="114"/>
      <c r="EFH2" s="114"/>
      <c r="EFI2" s="114"/>
      <c r="EFJ2" s="114"/>
      <c r="EFK2" s="114"/>
      <c r="EFL2" s="114"/>
      <c r="EFM2" s="114"/>
      <c r="EFN2" s="114"/>
      <c r="EFO2" s="114"/>
      <c r="EFP2" s="114"/>
      <c r="EFQ2" s="114"/>
      <c r="EFR2" s="114"/>
      <c r="EFS2" s="114"/>
      <c r="EFT2" s="114"/>
      <c r="EFU2" s="114"/>
      <c r="EFV2" s="114"/>
      <c r="EFW2" s="114"/>
      <c r="EFX2" s="114"/>
      <c r="EFY2" s="114"/>
      <c r="EFZ2" s="114"/>
      <c r="EGA2" s="114"/>
      <c r="EGB2" s="114"/>
      <c r="EGC2" s="114"/>
      <c r="EGD2" s="114"/>
      <c r="EGE2" s="114"/>
      <c r="EGF2" s="114"/>
      <c r="EGG2" s="114"/>
      <c r="EGH2" s="114"/>
      <c r="EGI2" s="114"/>
      <c r="EGJ2" s="114"/>
      <c r="EGK2" s="114"/>
      <c r="EGL2" s="114"/>
      <c r="EGM2" s="114"/>
      <c r="EGN2" s="114"/>
      <c r="EGO2" s="114"/>
      <c r="EGP2" s="114"/>
      <c r="EGQ2" s="114"/>
      <c r="EGR2" s="114"/>
      <c r="EGS2" s="114"/>
      <c r="EGT2" s="114"/>
      <c r="EGU2" s="114"/>
      <c r="EGV2" s="114"/>
      <c r="EGW2" s="114"/>
      <c r="EGX2" s="114"/>
      <c r="EGY2" s="114"/>
      <c r="EGZ2" s="114"/>
      <c r="EHA2" s="114"/>
      <c r="EHB2" s="114"/>
      <c r="EHC2" s="114"/>
      <c r="EHD2" s="114"/>
      <c r="EHE2" s="114"/>
      <c r="EHF2" s="114"/>
      <c r="EHG2" s="114"/>
      <c r="EHH2" s="114"/>
      <c r="EHI2" s="114"/>
      <c r="EHJ2" s="114"/>
      <c r="EHK2" s="114"/>
      <c r="EHL2" s="114"/>
      <c r="EHM2" s="114"/>
      <c r="EHN2" s="114"/>
      <c r="EHO2" s="114"/>
      <c r="EHP2" s="114"/>
      <c r="EHQ2" s="114"/>
      <c r="EHR2" s="114"/>
      <c r="EHS2" s="114"/>
      <c r="EHT2" s="114"/>
      <c r="EHU2" s="114"/>
      <c r="EHV2" s="114"/>
      <c r="EHW2" s="114"/>
      <c r="EHX2" s="114"/>
      <c r="EHY2" s="114"/>
      <c r="EHZ2" s="114"/>
      <c r="EIA2" s="114"/>
      <c r="EIB2" s="114"/>
      <c r="EIC2" s="114"/>
      <c r="EID2" s="114"/>
      <c r="EIE2" s="114"/>
      <c r="EIF2" s="114"/>
      <c r="EIG2" s="114"/>
      <c r="EIH2" s="114"/>
      <c r="EII2" s="114"/>
      <c r="EIJ2" s="114"/>
      <c r="EIK2" s="114"/>
      <c r="EIL2" s="114"/>
      <c r="EIM2" s="114"/>
      <c r="EIN2" s="114"/>
      <c r="EIO2" s="114"/>
      <c r="EIP2" s="114"/>
      <c r="EIQ2" s="114"/>
      <c r="EIR2" s="114"/>
      <c r="EIS2" s="114"/>
      <c r="EIT2" s="114"/>
      <c r="EIU2" s="114"/>
      <c r="EIV2" s="114"/>
      <c r="EIW2" s="114"/>
      <c r="EIX2" s="114"/>
      <c r="EIY2" s="114"/>
      <c r="EIZ2" s="114"/>
      <c r="EJA2" s="114"/>
      <c r="EJB2" s="114"/>
      <c r="EJC2" s="114"/>
      <c r="EJD2" s="114"/>
      <c r="EJE2" s="114"/>
      <c r="EJF2" s="114"/>
      <c r="EJG2" s="114"/>
      <c r="EJH2" s="114"/>
      <c r="EJI2" s="114"/>
      <c r="EJJ2" s="114"/>
      <c r="EJK2" s="114"/>
      <c r="EJL2" s="114"/>
      <c r="EJM2" s="114"/>
      <c r="EJN2" s="114"/>
      <c r="EJO2" s="114"/>
      <c r="EJP2" s="114"/>
      <c r="EJQ2" s="114"/>
      <c r="EJR2" s="114"/>
      <c r="EJS2" s="114"/>
      <c r="EJT2" s="114"/>
      <c r="EJU2" s="114"/>
      <c r="EJV2" s="114"/>
      <c r="EJW2" s="114"/>
      <c r="EJX2" s="114"/>
      <c r="EJY2" s="114"/>
      <c r="EJZ2" s="114"/>
      <c r="EKA2" s="114"/>
      <c r="EKB2" s="114"/>
      <c r="EKC2" s="114"/>
      <c r="EKD2" s="114"/>
      <c r="EKE2" s="114"/>
      <c r="EKF2" s="114"/>
      <c r="EKG2" s="114"/>
      <c r="EKH2" s="114"/>
      <c r="EKI2" s="114"/>
      <c r="EKJ2" s="114"/>
      <c r="EKK2" s="114"/>
      <c r="EKL2" s="114"/>
      <c r="EKM2" s="114"/>
      <c r="EKN2" s="114"/>
      <c r="EKO2" s="114"/>
      <c r="EKP2" s="114"/>
      <c r="EKQ2" s="114"/>
      <c r="EKR2" s="114"/>
      <c r="EKS2" s="114"/>
      <c r="EKT2" s="114"/>
      <c r="EKU2" s="114"/>
      <c r="EKV2" s="114"/>
      <c r="EKW2" s="114"/>
      <c r="EKX2" s="114"/>
      <c r="EKY2" s="114"/>
      <c r="EKZ2" s="114"/>
      <c r="ELA2" s="114"/>
      <c r="ELB2" s="114"/>
      <c r="ELC2" s="114"/>
      <c r="ELD2" s="114"/>
      <c r="ELE2" s="114"/>
      <c r="ELF2" s="114"/>
      <c r="ELG2" s="114"/>
      <c r="ELH2" s="114"/>
      <c r="ELI2" s="114"/>
      <c r="ELJ2" s="114"/>
      <c r="ELK2" s="114"/>
      <c r="ELL2" s="114"/>
      <c r="ELM2" s="114"/>
      <c r="ELN2" s="114"/>
      <c r="ELO2" s="114"/>
      <c r="ELP2" s="114"/>
      <c r="ELQ2" s="114"/>
      <c r="ELR2" s="114"/>
      <c r="ELS2" s="114"/>
      <c r="ELT2" s="114"/>
      <c r="ELU2" s="114"/>
      <c r="ELV2" s="114"/>
      <c r="ELW2" s="114"/>
      <c r="ELX2" s="114"/>
      <c r="ELY2" s="114"/>
      <c r="ELZ2" s="114"/>
      <c r="EMA2" s="114"/>
      <c r="EMB2" s="114"/>
      <c r="EMC2" s="114"/>
      <c r="EMD2" s="114"/>
      <c r="EME2" s="114"/>
      <c r="EMF2" s="114"/>
      <c r="EMG2" s="114"/>
      <c r="EMH2" s="114"/>
      <c r="EMI2" s="114"/>
      <c r="EMJ2" s="114"/>
      <c r="EMK2" s="114"/>
      <c r="EML2" s="114"/>
      <c r="EMM2" s="114"/>
      <c r="EMN2" s="114"/>
      <c r="EMO2" s="114"/>
      <c r="EMP2" s="114"/>
      <c r="EMQ2" s="114"/>
      <c r="EMR2" s="114"/>
      <c r="EMS2" s="114"/>
      <c r="EMT2" s="114"/>
      <c r="EMU2" s="114"/>
      <c r="EMV2" s="114"/>
      <c r="EMW2" s="114"/>
      <c r="EMX2" s="114"/>
      <c r="EMY2" s="114"/>
      <c r="EMZ2" s="114"/>
      <c r="ENA2" s="114"/>
      <c r="ENB2" s="114"/>
      <c r="ENC2" s="114"/>
      <c r="END2" s="114"/>
      <c r="ENE2" s="114"/>
      <c r="ENF2" s="114"/>
      <c r="ENG2" s="114"/>
      <c r="ENH2" s="114"/>
      <c r="ENI2" s="114"/>
      <c r="ENJ2" s="114"/>
      <c r="ENK2" s="114"/>
      <c r="ENL2" s="114"/>
      <c r="ENM2" s="114"/>
      <c r="ENN2" s="114"/>
      <c r="ENO2" s="114"/>
      <c r="ENP2" s="114"/>
      <c r="ENQ2" s="114"/>
      <c r="ENR2" s="114"/>
      <c r="ENS2" s="114"/>
      <c r="ENT2" s="114"/>
      <c r="ENU2" s="114"/>
      <c r="ENV2" s="114"/>
      <c r="ENW2" s="114"/>
      <c r="ENX2" s="114"/>
      <c r="ENY2" s="114"/>
      <c r="ENZ2" s="114"/>
      <c r="EOA2" s="114"/>
      <c r="EOB2" s="114"/>
      <c r="EOC2" s="114"/>
      <c r="EOD2" s="114"/>
      <c r="EOE2" s="114"/>
      <c r="EOF2" s="114"/>
      <c r="EOG2" s="114"/>
      <c r="EOH2" s="114"/>
      <c r="EOI2" s="114"/>
      <c r="EOJ2" s="114"/>
      <c r="EOK2" s="114"/>
      <c r="EOL2" s="114"/>
      <c r="EOM2" s="114"/>
      <c r="EON2" s="114"/>
      <c r="EOO2" s="114"/>
      <c r="EOP2" s="114"/>
      <c r="EOQ2" s="114"/>
      <c r="EOR2" s="114"/>
      <c r="EOS2" s="114"/>
      <c r="EOT2" s="114"/>
      <c r="EOU2" s="114"/>
      <c r="EOV2" s="114"/>
      <c r="EOW2" s="114"/>
      <c r="EOX2" s="114"/>
      <c r="EOY2" s="114"/>
      <c r="EOZ2" s="114"/>
      <c r="EPA2" s="114"/>
      <c r="EPB2" s="114"/>
      <c r="EPC2" s="114"/>
      <c r="EPD2" s="114"/>
      <c r="EPE2" s="114"/>
      <c r="EPF2" s="114"/>
      <c r="EPG2" s="114"/>
      <c r="EPH2" s="114"/>
      <c r="EPI2" s="114"/>
      <c r="EPJ2" s="114"/>
      <c r="EPK2" s="114"/>
      <c r="EPL2" s="114"/>
      <c r="EPM2" s="114"/>
      <c r="EPN2" s="114"/>
      <c r="EPO2" s="114"/>
      <c r="EPP2" s="114"/>
      <c r="EPQ2" s="114"/>
      <c r="EPR2" s="114"/>
      <c r="EPS2" s="114"/>
      <c r="EPT2" s="114"/>
      <c r="EPU2" s="114"/>
      <c r="EPV2" s="114"/>
      <c r="EPW2" s="114"/>
      <c r="EPX2" s="114"/>
      <c r="EPY2" s="114"/>
      <c r="EPZ2" s="114"/>
      <c r="EQA2" s="114"/>
      <c r="EQB2" s="114"/>
      <c r="EQC2" s="114"/>
      <c r="EQD2" s="114"/>
      <c r="EQE2" s="114"/>
      <c r="EQF2" s="114"/>
      <c r="EQG2" s="114"/>
      <c r="EQH2" s="114"/>
      <c r="EQI2" s="114"/>
      <c r="EQJ2" s="114"/>
      <c r="EQK2" s="114"/>
      <c r="EQL2" s="114"/>
      <c r="EQM2" s="114"/>
      <c r="EQN2" s="114"/>
      <c r="EQO2" s="114"/>
      <c r="EQP2" s="114"/>
      <c r="EQQ2" s="114"/>
      <c r="EQR2" s="114"/>
      <c r="EQS2" s="114"/>
      <c r="EQT2" s="114"/>
      <c r="EQU2" s="114"/>
      <c r="EQV2" s="114"/>
      <c r="EQW2" s="114"/>
      <c r="EQX2" s="114"/>
      <c r="EQY2" s="114"/>
      <c r="EQZ2" s="114"/>
      <c r="ERA2" s="114"/>
      <c r="ERB2" s="114"/>
      <c r="ERC2" s="114"/>
      <c r="ERD2" s="114"/>
      <c r="ERE2" s="114"/>
      <c r="ERF2" s="114"/>
      <c r="ERG2" s="114"/>
      <c r="ERH2" s="114"/>
      <c r="ERI2" s="114"/>
      <c r="ERJ2" s="114"/>
      <c r="ERK2" s="114"/>
      <c r="ERL2" s="114"/>
      <c r="ERM2" s="114"/>
      <c r="ERN2" s="114"/>
      <c r="ERO2" s="114"/>
      <c r="ERP2" s="114"/>
      <c r="ERQ2" s="114"/>
      <c r="ERR2" s="114"/>
      <c r="ERS2" s="114"/>
      <c r="ERT2" s="114"/>
      <c r="ERU2" s="114"/>
      <c r="ERV2" s="114"/>
      <c r="ERW2" s="114"/>
      <c r="ERX2" s="114"/>
      <c r="ERY2" s="114"/>
      <c r="ERZ2" s="114"/>
      <c r="ESA2" s="114"/>
      <c r="ESB2" s="114"/>
      <c r="ESC2" s="114"/>
      <c r="ESD2" s="114"/>
      <c r="ESE2" s="114"/>
      <c r="ESF2" s="114"/>
      <c r="ESG2" s="114"/>
      <c r="ESH2" s="114"/>
      <c r="ESI2" s="114"/>
      <c r="ESJ2" s="114"/>
      <c r="ESK2" s="114"/>
      <c r="ESL2" s="114"/>
      <c r="ESM2" s="114"/>
      <c r="ESN2" s="114"/>
      <c r="ESO2" s="114"/>
      <c r="ESP2" s="114"/>
      <c r="ESQ2" s="114"/>
      <c r="ESR2" s="114"/>
      <c r="ESS2" s="114"/>
      <c r="EST2" s="114"/>
      <c r="ESU2" s="114"/>
      <c r="ESV2" s="114"/>
      <c r="ESW2" s="114"/>
      <c r="ESX2" s="114"/>
      <c r="ESY2" s="114"/>
      <c r="ESZ2" s="114"/>
      <c r="ETA2" s="114"/>
      <c r="ETB2" s="114"/>
      <c r="ETC2" s="114"/>
      <c r="ETD2" s="114"/>
      <c r="ETE2" s="114"/>
      <c r="ETF2" s="114"/>
      <c r="ETG2" s="114"/>
      <c r="ETH2" s="114"/>
      <c r="ETI2" s="114"/>
      <c r="ETJ2" s="114"/>
      <c r="ETK2" s="114"/>
      <c r="ETL2" s="114"/>
      <c r="ETM2" s="114"/>
      <c r="ETN2" s="114"/>
      <c r="ETO2" s="114"/>
      <c r="ETP2" s="114"/>
      <c r="ETQ2" s="114"/>
      <c r="ETR2" s="114"/>
      <c r="ETS2" s="114"/>
      <c r="ETT2" s="114"/>
      <c r="ETU2" s="114"/>
      <c r="ETV2" s="114"/>
      <c r="ETW2" s="114"/>
      <c r="ETX2" s="114"/>
      <c r="ETY2" s="114"/>
      <c r="ETZ2" s="114"/>
      <c r="EUA2" s="114"/>
      <c r="EUB2" s="114"/>
      <c r="EUC2" s="114"/>
      <c r="EUD2" s="114"/>
      <c r="EUE2" s="114"/>
      <c r="EUF2" s="114"/>
      <c r="EUG2" s="114"/>
      <c r="EUH2" s="114"/>
      <c r="EUI2" s="114"/>
      <c r="EUJ2" s="114"/>
      <c r="EUK2" s="114"/>
      <c r="EUL2" s="114"/>
      <c r="EUM2" s="114"/>
      <c r="EUN2" s="114"/>
      <c r="EUO2" s="114"/>
      <c r="EUP2" s="114"/>
      <c r="EUQ2" s="114"/>
      <c r="EUR2" s="114"/>
      <c r="EUS2" s="114"/>
      <c r="EUT2" s="114"/>
      <c r="EUU2" s="114"/>
      <c r="EUV2" s="114"/>
      <c r="EUW2" s="114"/>
      <c r="EUX2" s="114"/>
      <c r="EUY2" s="114"/>
      <c r="EUZ2" s="114"/>
      <c r="EVA2" s="114"/>
      <c r="EVB2" s="114"/>
      <c r="EVC2" s="114"/>
      <c r="EVD2" s="114"/>
      <c r="EVE2" s="114"/>
      <c r="EVF2" s="114"/>
      <c r="EVG2" s="114"/>
      <c r="EVH2" s="114"/>
      <c r="EVI2" s="114"/>
      <c r="EVJ2" s="114"/>
      <c r="EVK2" s="114"/>
      <c r="EVL2" s="114"/>
      <c r="EVM2" s="114"/>
      <c r="EVN2" s="114"/>
      <c r="EVO2" s="114"/>
      <c r="EVP2" s="114"/>
      <c r="EVQ2" s="114"/>
      <c r="EVR2" s="114"/>
      <c r="EVS2" s="114"/>
      <c r="EVT2" s="114"/>
      <c r="EVU2" s="114"/>
      <c r="EVV2" s="114"/>
      <c r="EVW2" s="114"/>
      <c r="EVX2" s="114"/>
      <c r="EVY2" s="114"/>
      <c r="EVZ2" s="114"/>
      <c r="EWA2" s="114"/>
      <c r="EWB2" s="114"/>
      <c r="EWC2" s="114"/>
      <c r="EWD2" s="114"/>
      <c r="EWE2" s="114"/>
      <c r="EWF2" s="114"/>
      <c r="EWG2" s="114"/>
      <c r="EWH2" s="114"/>
      <c r="EWI2" s="114"/>
      <c r="EWJ2" s="114"/>
      <c r="EWK2" s="114"/>
      <c r="EWL2" s="114"/>
      <c r="EWM2" s="114"/>
      <c r="EWN2" s="114"/>
      <c r="EWO2" s="114"/>
      <c r="EWP2" s="114"/>
      <c r="EWQ2" s="114"/>
      <c r="EWR2" s="114"/>
      <c r="EWS2" s="114"/>
      <c r="EWT2" s="114"/>
      <c r="EWU2" s="114"/>
      <c r="EWV2" s="114"/>
      <c r="EWW2" s="114"/>
      <c r="EWX2" s="114"/>
      <c r="EWY2" s="114"/>
      <c r="EWZ2" s="114"/>
      <c r="EXA2" s="114"/>
      <c r="EXB2" s="114"/>
      <c r="EXC2" s="114"/>
      <c r="EXD2" s="114"/>
      <c r="EXE2" s="114"/>
      <c r="EXF2" s="114"/>
      <c r="EXG2" s="114"/>
      <c r="EXH2" s="114"/>
      <c r="EXI2" s="114"/>
      <c r="EXJ2" s="114"/>
      <c r="EXK2" s="114"/>
      <c r="EXL2" s="114"/>
      <c r="EXM2" s="114"/>
      <c r="EXN2" s="114"/>
      <c r="EXO2" s="114"/>
      <c r="EXP2" s="114"/>
      <c r="EXQ2" s="114"/>
      <c r="EXR2" s="114"/>
      <c r="EXS2" s="114"/>
      <c r="EXT2" s="114"/>
      <c r="EXU2" s="114"/>
      <c r="EXV2" s="114"/>
      <c r="EXW2" s="114"/>
      <c r="EXX2" s="114"/>
      <c r="EXY2" s="114"/>
      <c r="EXZ2" s="114"/>
      <c r="EYA2" s="114"/>
      <c r="EYB2" s="114"/>
      <c r="EYC2" s="114"/>
      <c r="EYD2" s="114"/>
      <c r="EYE2" s="114"/>
      <c r="EYF2" s="114"/>
      <c r="EYG2" s="114"/>
      <c r="EYH2" s="114"/>
      <c r="EYI2" s="114"/>
      <c r="EYJ2" s="114"/>
      <c r="EYK2" s="114"/>
      <c r="EYL2" s="114"/>
      <c r="EYM2" s="114"/>
      <c r="EYN2" s="114"/>
      <c r="EYO2" s="114"/>
      <c r="EYP2" s="114"/>
      <c r="EYQ2" s="114"/>
      <c r="EYR2" s="114"/>
      <c r="EYS2" s="114"/>
      <c r="EYT2" s="114"/>
      <c r="EYU2" s="114"/>
      <c r="EYV2" s="114"/>
      <c r="EYW2" s="114"/>
      <c r="EYX2" s="114"/>
      <c r="EYY2" s="114"/>
      <c r="EYZ2" s="114"/>
      <c r="EZA2" s="114"/>
      <c r="EZB2" s="114"/>
      <c r="EZC2" s="114"/>
      <c r="EZD2" s="114"/>
      <c r="EZE2" s="114"/>
      <c r="EZF2" s="114"/>
      <c r="EZG2" s="114"/>
      <c r="EZH2" s="114"/>
      <c r="EZI2" s="114"/>
      <c r="EZJ2" s="114"/>
      <c r="EZK2" s="114"/>
      <c r="EZL2" s="114"/>
      <c r="EZM2" s="114"/>
      <c r="EZN2" s="114"/>
      <c r="EZO2" s="114"/>
      <c r="EZP2" s="114"/>
      <c r="EZQ2" s="114"/>
      <c r="EZR2" s="114"/>
      <c r="EZS2" s="114"/>
      <c r="EZT2" s="114"/>
      <c r="EZU2" s="114"/>
      <c r="EZV2" s="114"/>
      <c r="EZW2" s="114"/>
      <c r="EZX2" s="114"/>
      <c r="EZY2" s="114"/>
      <c r="EZZ2" s="114"/>
      <c r="FAA2" s="114"/>
      <c r="FAB2" s="114"/>
      <c r="FAC2" s="114"/>
      <c r="FAD2" s="114"/>
      <c r="FAE2" s="114"/>
      <c r="FAF2" s="114"/>
      <c r="FAG2" s="114"/>
      <c r="FAH2" s="114"/>
      <c r="FAI2" s="114"/>
      <c r="FAJ2" s="114"/>
      <c r="FAK2" s="114"/>
      <c r="FAL2" s="114"/>
      <c r="FAM2" s="114"/>
      <c r="FAN2" s="114"/>
      <c r="FAO2" s="114"/>
      <c r="FAP2" s="114"/>
      <c r="FAQ2" s="114"/>
      <c r="FAR2" s="114"/>
      <c r="FAS2" s="114"/>
      <c r="FAT2" s="114"/>
      <c r="FAU2" s="114"/>
      <c r="FAV2" s="114"/>
      <c r="FAW2" s="114"/>
      <c r="FAX2" s="114"/>
      <c r="FAY2" s="114"/>
      <c r="FAZ2" s="114"/>
      <c r="FBA2" s="114"/>
      <c r="FBB2" s="114"/>
      <c r="FBC2" s="114"/>
      <c r="FBD2" s="114"/>
      <c r="FBE2" s="114"/>
      <c r="FBF2" s="114"/>
      <c r="FBG2" s="114"/>
      <c r="FBH2" s="114"/>
      <c r="FBI2" s="114"/>
      <c r="FBJ2" s="114"/>
      <c r="FBK2" s="114"/>
      <c r="FBL2" s="114"/>
      <c r="FBM2" s="114"/>
      <c r="FBN2" s="114"/>
      <c r="FBO2" s="114"/>
      <c r="FBP2" s="114"/>
      <c r="FBQ2" s="114"/>
      <c r="FBR2" s="114"/>
      <c r="FBS2" s="114"/>
      <c r="FBT2" s="114"/>
      <c r="FBU2" s="114"/>
      <c r="FBV2" s="114"/>
      <c r="FBW2" s="114"/>
      <c r="FBX2" s="114"/>
      <c r="FBY2" s="114"/>
      <c r="FBZ2" s="114"/>
      <c r="FCA2" s="114"/>
      <c r="FCB2" s="114"/>
      <c r="FCC2" s="114"/>
      <c r="FCD2" s="114"/>
      <c r="FCE2" s="114"/>
      <c r="FCF2" s="114"/>
      <c r="FCG2" s="114"/>
      <c r="FCH2" s="114"/>
      <c r="FCI2" s="114"/>
      <c r="FCJ2" s="114"/>
      <c r="FCK2" s="114"/>
      <c r="FCL2" s="114"/>
      <c r="FCM2" s="114"/>
      <c r="FCN2" s="114"/>
      <c r="FCO2" s="114"/>
      <c r="FCP2" s="114"/>
      <c r="FCQ2" s="114"/>
      <c r="FCR2" s="114"/>
      <c r="FCS2" s="114"/>
      <c r="FCT2" s="114"/>
      <c r="FCU2" s="114"/>
      <c r="FCV2" s="114"/>
      <c r="FCW2" s="114"/>
      <c r="FCX2" s="114"/>
      <c r="FCY2" s="114"/>
      <c r="FCZ2" s="114"/>
      <c r="FDA2" s="114"/>
      <c r="FDB2" s="114"/>
      <c r="FDC2" s="114"/>
      <c r="FDD2" s="114"/>
      <c r="FDE2" s="114"/>
      <c r="FDF2" s="114"/>
      <c r="FDG2" s="114"/>
      <c r="FDH2" s="114"/>
      <c r="FDI2" s="114"/>
      <c r="FDJ2" s="114"/>
      <c r="FDK2" s="114"/>
      <c r="FDL2" s="114"/>
      <c r="FDM2" s="114"/>
      <c r="FDN2" s="114"/>
      <c r="FDO2" s="114"/>
      <c r="FDP2" s="114"/>
      <c r="FDQ2" s="114"/>
      <c r="FDR2" s="114"/>
      <c r="FDS2" s="114"/>
      <c r="FDT2" s="114"/>
      <c r="FDU2" s="114"/>
      <c r="FDV2" s="114"/>
      <c r="FDW2" s="114"/>
      <c r="FDX2" s="114"/>
      <c r="FDY2" s="114"/>
      <c r="FDZ2" s="114"/>
      <c r="FEA2" s="114"/>
      <c r="FEB2" s="114"/>
      <c r="FEC2" s="114"/>
      <c r="FED2" s="114"/>
      <c r="FEE2" s="114"/>
      <c r="FEF2" s="114"/>
      <c r="FEG2" s="114"/>
      <c r="FEH2" s="114"/>
      <c r="FEI2" s="114"/>
      <c r="FEJ2" s="114"/>
      <c r="FEK2" s="114"/>
      <c r="FEL2" s="114"/>
      <c r="FEM2" s="114"/>
      <c r="FEN2" s="114"/>
      <c r="FEO2" s="114"/>
      <c r="FEP2" s="114"/>
      <c r="FEQ2" s="114"/>
      <c r="FER2" s="114"/>
      <c r="FES2" s="114"/>
      <c r="FET2" s="114"/>
      <c r="FEU2" s="114"/>
      <c r="FEV2" s="114"/>
      <c r="FEW2" s="114"/>
      <c r="FEX2" s="114"/>
      <c r="FEY2" s="114"/>
      <c r="FEZ2" s="114"/>
      <c r="FFA2" s="114"/>
      <c r="FFB2" s="114"/>
      <c r="FFC2" s="114"/>
      <c r="FFD2" s="114"/>
      <c r="FFE2" s="114"/>
      <c r="FFF2" s="114"/>
      <c r="FFG2" s="114"/>
      <c r="FFH2" s="114"/>
      <c r="FFI2" s="114"/>
      <c r="FFJ2" s="114"/>
      <c r="FFK2" s="114"/>
      <c r="FFL2" s="114"/>
      <c r="FFM2" s="114"/>
      <c r="FFN2" s="114"/>
      <c r="FFO2" s="114"/>
      <c r="FFP2" s="114"/>
      <c r="FFQ2" s="114"/>
      <c r="FFR2" s="114"/>
      <c r="FFS2" s="114"/>
      <c r="FFT2" s="114"/>
      <c r="FFU2" s="114"/>
      <c r="FFV2" s="114"/>
      <c r="FFW2" s="114"/>
      <c r="FFX2" s="114"/>
      <c r="FFY2" s="114"/>
      <c r="FFZ2" s="114"/>
      <c r="FGA2" s="114"/>
      <c r="FGB2" s="114"/>
      <c r="FGC2" s="114"/>
      <c r="FGD2" s="114"/>
      <c r="FGE2" s="114"/>
      <c r="FGF2" s="114"/>
      <c r="FGG2" s="114"/>
      <c r="FGH2" s="114"/>
      <c r="FGI2" s="114"/>
      <c r="FGJ2" s="114"/>
      <c r="FGK2" s="114"/>
      <c r="FGL2" s="114"/>
      <c r="FGM2" s="114"/>
      <c r="FGN2" s="114"/>
      <c r="FGO2" s="114"/>
      <c r="FGP2" s="114"/>
      <c r="FGQ2" s="114"/>
      <c r="FGR2" s="114"/>
      <c r="FGS2" s="114"/>
      <c r="FGT2" s="114"/>
      <c r="FGU2" s="114"/>
      <c r="FGV2" s="114"/>
      <c r="FGW2" s="114"/>
      <c r="FGX2" s="114"/>
      <c r="FGY2" s="114"/>
      <c r="FGZ2" s="114"/>
      <c r="FHA2" s="114"/>
      <c r="FHB2" s="114"/>
      <c r="FHC2" s="114"/>
      <c r="FHD2" s="114"/>
      <c r="FHE2" s="114"/>
      <c r="FHF2" s="114"/>
      <c r="FHG2" s="114"/>
      <c r="FHH2" s="114"/>
      <c r="FHI2" s="114"/>
      <c r="FHJ2" s="114"/>
      <c r="FHK2" s="114"/>
      <c r="FHL2" s="114"/>
      <c r="FHM2" s="114"/>
      <c r="FHN2" s="114"/>
      <c r="FHO2" s="114"/>
      <c r="FHP2" s="114"/>
      <c r="FHQ2" s="114"/>
      <c r="FHR2" s="114"/>
      <c r="FHS2" s="114"/>
      <c r="FHT2" s="114"/>
      <c r="FHU2" s="114"/>
      <c r="FHV2" s="114"/>
      <c r="FHW2" s="114"/>
      <c r="FHX2" s="114"/>
      <c r="FHY2" s="114"/>
      <c r="FHZ2" s="114"/>
      <c r="FIA2" s="114"/>
      <c r="FIB2" s="114"/>
      <c r="FIC2" s="114"/>
      <c r="FID2" s="114"/>
      <c r="FIE2" s="114"/>
      <c r="FIF2" s="114"/>
      <c r="FIG2" s="114"/>
      <c r="FIH2" s="114"/>
      <c r="FII2" s="114"/>
      <c r="FIJ2" s="114"/>
      <c r="FIK2" s="114"/>
      <c r="FIL2" s="114"/>
      <c r="FIM2" s="114"/>
      <c r="FIN2" s="114"/>
      <c r="FIO2" s="114"/>
      <c r="FIP2" s="114"/>
      <c r="FIQ2" s="114"/>
      <c r="FIR2" s="114"/>
      <c r="FIS2" s="114"/>
      <c r="FIT2" s="114"/>
      <c r="FIU2" s="114"/>
      <c r="FIV2" s="114"/>
      <c r="FIW2" s="114"/>
      <c r="FIX2" s="114"/>
      <c r="FIY2" s="114"/>
      <c r="FIZ2" s="114"/>
      <c r="FJA2" s="114"/>
      <c r="FJB2" s="114"/>
      <c r="FJC2" s="114"/>
      <c r="FJD2" s="114"/>
      <c r="FJE2" s="114"/>
      <c r="FJF2" s="114"/>
      <c r="FJG2" s="114"/>
      <c r="FJH2" s="114"/>
      <c r="FJI2" s="114"/>
      <c r="FJJ2" s="114"/>
      <c r="FJK2" s="114"/>
      <c r="FJL2" s="114"/>
      <c r="FJM2" s="114"/>
      <c r="FJN2" s="114"/>
      <c r="FJO2" s="114"/>
      <c r="FJP2" s="114"/>
      <c r="FJQ2" s="114"/>
      <c r="FJR2" s="114"/>
      <c r="FJS2" s="114"/>
      <c r="FJT2" s="114"/>
      <c r="FJU2" s="114"/>
      <c r="FJV2" s="114"/>
      <c r="FJW2" s="114"/>
      <c r="FJX2" s="114"/>
      <c r="FJY2" s="114"/>
      <c r="FJZ2" s="114"/>
      <c r="FKA2" s="114"/>
      <c r="FKB2" s="114"/>
      <c r="FKC2" s="114"/>
      <c r="FKD2" s="114"/>
      <c r="FKE2" s="114"/>
      <c r="FKF2" s="114"/>
      <c r="FKG2" s="114"/>
      <c r="FKH2" s="114"/>
      <c r="FKI2" s="114"/>
      <c r="FKJ2" s="114"/>
      <c r="FKK2" s="114"/>
      <c r="FKL2" s="114"/>
      <c r="FKM2" s="114"/>
      <c r="FKN2" s="114"/>
      <c r="FKO2" s="114"/>
      <c r="FKP2" s="114"/>
      <c r="FKQ2" s="114"/>
      <c r="FKR2" s="114"/>
      <c r="FKS2" s="114"/>
      <c r="FKT2" s="114"/>
      <c r="FKU2" s="114"/>
      <c r="FKV2" s="114"/>
      <c r="FKW2" s="114"/>
      <c r="FKX2" s="114"/>
      <c r="FKY2" s="114"/>
      <c r="FKZ2" s="114"/>
      <c r="FLA2" s="114"/>
      <c r="FLB2" s="114"/>
      <c r="FLC2" s="114"/>
      <c r="FLD2" s="114"/>
      <c r="FLE2" s="114"/>
      <c r="FLF2" s="114"/>
      <c r="FLG2" s="114"/>
      <c r="FLH2" s="114"/>
      <c r="FLI2" s="114"/>
      <c r="FLJ2" s="114"/>
      <c r="FLK2" s="114"/>
      <c r="FLL2" s="114"/>
      <c r="FLM2" s="114"/>
      <c r="FLN2" s="114"/>
      <c r="FLO2" s="114"/>
      <c r="FLP2" s="114"/>
      <c r="FLQ2" s="114"/>
      <c r="FLR2" s="114"/>
      <c r="FLS2" s="114"/>
      <c r="FLT2" s="114"/>
      <c r="FLU2" s="114"/>
      <c r="FLV2" s="114"/>
      <c r="FLW2" s="114"/>
      <c r="FLX2" s="114"/>
      <c r="FLY2" s="114"/>
      <c r="FLZ2" s="114"/>
      <c r="FMA2" s="114"/>
      <c r="FMB2" s="114"/>
      <c r="FMC2" s="114"/>
      <c r="FMD2" s="114"/>
      <c r="FME2" s="114"/>
      <c r="FMF2" s="114"/>
      <c r="FMG2" s="114"/>
      <c r="FMH2" s="114"/>
      <c r="FMI2" s="114"/>
      <c r="FMJ2" s="114"/>
      <c r="FMK2" s="114"/>
      <c r="FML2" s="114"/>
      <c r="FMM2" s="114"/>
      <c r="FMN2" s="114"/>
      <c r="FMO2" s="114"/>
      <c r="FMP2" s="114"/>
      <c r="FMQ2" s="114"/>
      <c r="FMR2" s="114"/>
      <c r="FMS2" s="114"/>
      <c r="FMT2" s="114"/>
      <c r="FMU2" s="114"/>
      <c r="FMV2" s="114"/>
      <c r="FMW2" s="114"/>
      <c r="FMX2" s="114"/>
      <c r="FMY2" s="114"/>
      <c r="FMZ2" s="114"/>
      <c r="FNA2" s="114"/>
      <c r="FNB2" s="114"/>
      <c r="FNC2" s="114"/>
      <c r="FND2" s="114"/>
      <c r="FNE2" s="114"/>
      <c r="FNF2" s="114"/>
      <c r="FNG2" s="114"/>
      <c r="FNH2" s="114"/>
      <c r="FNI2" s="114"/>
      <c r="FNJ2" s="114"/>
      <c r="FNK2" s="114"/>
      <c r="FNL2" s="114"/>
      <c r="FNM2" s="114"/>
      <c r="FNN2" s="114"/>
      <c r="FNO2" s="114"/>
      <c r="FNP2" s="114"/>
      <c r="FNQ2" s="114"/>
      <c r="FNR2" s="114"/>
      <c r="FNS2" s="114"/>
      <c r="FNT2" s="114"/>
      <c r="FNU2" s="114"/>
      <c r="FNV2" s="114"/>
      <c r="FNW2" s="114"/>
      <c r="FNX2" s="114"/>
      <c r="FNY2" s="114"/>
      <c r="FNZ2" s="114"/>
      <c r="FOA2" s="114"/>
      <c r="FOB2" s="114"/>
      <c r="FOC2" s="114"/>
      <c r="FOD2" s="114"/>
      <c r="FOE2" s="114"/>
      <c r="FOF2" s="114"/>
      <c r="FOG2" s="114"/>
      <c r="FOH2" s="114"/>
      <c r="FOI2" s="114"/>
      <c r="FOJ2" s="114"/>
      <c r="FOK2" s="114"/>
      <c r="FOL2" s="114"/>
      <c r="FOM2" s="114"/>
      <c r="FON2" s="114"/>
      <c r="FOO2" s="114"/>
      <c r="FOP2" s="114"/>
      <c r="FOQ2" s="114"/>
      <c r="FOR2" s="114"/>
      <c r="FOS2" s="114"/>
      <c r="FOT2" s="114"/>
      <c r="FOU2" s="114"/>
      <c r="FOV2" s="114"/>
      <c r="FOW2" s="114"/>
      <c r="FOX2" s="114"/>
      <c r="FOY2" s="114"/>
      <c r="FOZ2" s="114"/>
      <c r="FPA2" s="114"/>
      <c r="FPB2" s="114"/>
      <c r="FPC2" s="114"/>
      <c r="FPD2" s="114"/>
      <c r="FPE2" s="114"/>
      <c r="FPF2" s="114"/>
      <c r="FPG2" s="114"/>
      <c r="FPH2" s="114"/>
      <c r="FPI2" s="114"/>
      <c r="FPJ2" s="114"/>
      <c r="FPK2" s="114"/>
      <c r="FPL2" s="114"/>
      <c r="FPM2" s="114"/>
      <c r="FPN2" s="114"/>
      <c r="FPO2" s="114"/>
      <c r="FPP2" s="114"/>
      <c r="FPQ2" s="114"/>
      <c r="FPR2" s="114"/>
      <c r="FPS2" s="114"/>
      <c r="FPT2" s="114"/>
      <c r="FPU2" s="114"/>
      <c r="FPV2" s="114"/>
      <c r="FPW2" s="114"/>
      <c r="FPX2" s="114"/>
      <c r="FPY2" s="114"/>
      <c r="FPZ2" s="114"/>
      <c r="FQA2" s="114"/>
      <c r="FQB2" s="114"/>
      <c r="FQC2" s="114"/>
      <c r="FQD2" s="114"/>
      <c r="FQE2" s="114"/>
      <c r="FQF2" s="114"/>
      <c r="FQG2" s="114"/>
      <c r="FQH2" s="114"/>
      <c r="FQI2" s="114"/>
      <c r="FQJ2" s="114"/>
      <c r="FQK2" s="114"/>
      <c r="FQL2" s="114"/>
      <c r="FQM2" s="114"/>
      <c r="FQN2" s="114"/>
      <c r="FQO2" s="114"/>
      <c r="FQP2" s="114"/>
      <c r="FQQ2" s="114"/>
      <c r="FQR2" s="114"/>
      <c r="FQS2" s="114"/>
      <c r="FQT2" s="114"/>
      <c r="FQU2" s="114"/>
      <c r="FQV2" s="114"/>
      <c r="FQW2" s="114"/>
      <c r="FQX2" s="114"/>
      <c r="FQY2" s="114"/>
      <c r="FQZ2" s="114"/>
      <c r="FRA2" s="114"/>
      <c r="FRB2" s="114"/>
      <c r="FRC2" s="114"/>
      <c r="FRD2" s="114"/>
      <c r="FRE2" s="114"/>
      <c r="FRF2" s="114"/>
      <c r="FRG2" s="114"/>
      <c r="FRH2" s="114"/>
      <c r="FRI2" s="114"/>
      <c r="FRJ2" s="114"/>
      <c r="FRK2" s="114"/>
      <c r="FRL2" s="114"/>
      <c r="FRM2" s="114"/>
      <c r="FRN2" s="114"/>
      <c r="FRO2" s="114"/>
      <c r="FRP2" s="114"/>
      <c r="FRQ2" s="114"/>
      <c r="FRR2" s="114"/>
      <c r="FRS2" s="114"/>
      <c r="FRT2" s="114"/>
      <c r="FRU2" s="114"/>
      <c r="FRV2" s="114"/>
      <c r="FRW2" s="114"/>
      <c r="FRX2" s="114"/>
      <c r="FRY2" s="114"/>
      <c r="FRZ2" s="114"/>
      <c r="FSA2" s="114"/>
      <c r="FSB2" s="114"/>
      <c r="FSC2" s="114"/>
      <c r="FSD2" s="114"/>
      <c r="FSE2" s="114"/>
      <c r="FSF2" s="114"/>
      <c r="FSG2" s="114"/>
      <c r="FSH2" s="114"/>
      <c r="FSI2" s="114"/>
      <c r="FSJ2" s="114"/>
      <c r="FSK2" s="114"/>
      <c r="FSL2" s="114"/>
      <c r="FSM2" s="114"/>
      <c r="FSN2" s="114"/>
      <c r="FSO2" s="114"/>
      <c r="FSP2" s="114"/>
      <c r="FSQ2" s="114"/>
      <c r="FSR2" s="114"/>
      <c r="FSS2" s="114"/>
      <c r="FST2" s="114"/>
      <c r="FSU2" s="114"/>
      <c r="FSV2" s="114"/>
      <c r="FSW2" s="114"/>
      <c r="FSX2" s="114"/>
      <c r="FSY2" s="114"/>
      <c r="FSZ2" s="114"/>
      <c r="FTA2" s="114"/>
      <c r="FTB2" s="114"/>
      <c r="FTC2" s="114"/>
      <c r="FTD2" s="114"/>
      <c r="FTE2" s="114"/>
      <c r="FTF2" s="114"/>
      <c r="FTG2" s="114"/>
      <c r="FTH2" s="114"/>
      <c r="FTI2" s="114"/>
      <c r="FTJ2" s="114"/>
      <c r="FTK2" s="114"/>
      <c r="FTL2" s="114"/>
      <c r="FTM2" s="114"/>
      <c r="FTN2" s="114"/>
      <c r="FTO2" s="114"/>
      <c r="FTP2" s="114"/>
      <c r="FTQ2" s="114"/>
      <c r="FTR2" s="114"/>
      <c r="FTS2" s="114"/>
      <c r="FTT2" s="114"/>
      <c r="FTU2" s="114"/>
      <c r="FTV2" s="114"/>
      <c r="FTW2" s="114"/>
      <c r="FTX2" s="114"/>
      <c r="FTY2" s="114"/>
      <c r="FTZ2" s="114"/>
      <c r="FUA2" s="114"/>
      <c r="FUB2" s="114"/>
      <c r="FUC2" s="114"/>
      <c r="FUD2" s="114"/>
      <c r="FUE2" s="114"/>
      <c r="FUF2" s="114"/>
      <c r="FUG2" s="114"/>
      <c r="FUH2" s="114"/>
      <c r="FUI2" s="114"/>
      <c r="FUJ2" s="114"/>
      <c r="FUK2" s="114"/>
      <c r="FUL2" s="114"/>
      <c r="FUM2" s="114"/>
      <c r="FUN2" s="114"/>
      <c r="FUO2" s="114"/>
      <c r="FUP2" s="114"/>
      <c r="FUQ2" s="114"/>
      <c r="FUR2" s="114"/>
      <c r="FUS2" s="114"/>
      <c r="FUT2" s="114"/>
      <c r="FUU2" s="114"/>
      <c r="FUV2" s="114"/>
      <c r="FUW2" s="114"/>
      <c r="FUX2" s="114"/>
      <c r="FUY2" s="114"/>
      <c r="FUZ2" s="114"/>
      <c r="FVA2" s="114"/>
      <c r="FVB2" s="114"/>
      <c r="FVC2" s="114"/>
      <c r="FVD2" s="114"/>
      <c r="FVE2" s="114"/>
      <c r="FVF2" s="114"/>
      <c r="FVG2" s="114"/>
      <c r="FVH2" s="114"/>
      <c r="FVI2" s="114"/>
      <c r="FVJ2" s="114"/>
      <c r="FVK2" s="114"/>
      <c r="FVL2" s="114"/>
      <c r="FVM2" s="114"/>
      <c r="FVN2" s="114"/>
      <c r="FVO2" s="114"/>
      <c r="FVP2" s="114"/>
      <c r="FVQ2" s="114"/>
      <c r="FVR2" s="114"/>
      <c r="FVS2" s="114"/>
      <c r="FVT2" s="114"/>
      <c r="FVU2" s="114"/>
      <c r="FVV2" s="114"/>
      <c r="FVW2" s="114"/>
      <c r="FVX2" s="114"/>
      <c r="FVY2" s="114"/>
      <c r="FVZ2" s="114"/>
      <c r="FWA2" s="114"/>
      <c r="FWB2" s="114"/>
      <c r="FWC2" s="114"/>
      <c r="FWD2" s="114"/>
      <c r="FWE2" s="114"/>
      <c r="FWF2" s="114"/>
      <c r="FWG2" s="114"/>
      <c r="FWH2" s="114"/>
      <c r="FWI2" s="114"/>
      <c r="FWJ2" s="114"/>
      <c r="FWK2" s="114"/>
      <c r="FWL2" s="114"/>
      <c r="FWM2" s="114"/>
      <c r="FWN2" s="114"/>
      <c r="FWO2" s="114"/>
      <c r="FWP2" s="114"/>
      <c r="FWQ2" s="114"/>
      <c r="FWR2" s="114"/>
      <c r="FWS2" s="114"/>
      <c r="FWT2" s="114"/>
      <c r="FWU2" s="114"/>
      <c r="FWV2" s="114"/>
      <c r="FWW2" s="114"/>
      <c r="FWX2" s="114"/>
      <c r="FWY2" s="114"/>
      <c r="FWZ2" s="114"/>
      <c r="FXA2" s="114"/>
      <c r="FXB2" s="114"/>
      <c r="FXC2" s="114"/>
      <c r="FXD2" s="114"/>
      <c r="FXE2" s="114"/>
      <c r="FXF2" s="114"/>
      <c r="FXG2" s="114"/>
      <c r="FXH2" s="114"/>
      <c r="FXI2" s="114"/>
      <c r="FXJ2" s="114"/>
      <c r="FXK2" s="114"/>
      <c r="FXL2" s="114"/>
      <c r="FXM2" s="114"/>
      <c r="FXN2" s="114"/>
      <c r="FXO2" s="114"/>
      <c r="FXP2" s="114"/>
      <c r="FXQ2" s="114"/>
      <c r="FXR2" s="114"/>
      <c r="FXS2" s="114"/>
      <c r="FXT2" s="114"/>
      <c r="FXU2" s="114"/>
      <c r="FXV2" s="114"/>
      <c r="FXW2" s="114"/>
      <c r="FXX2" s="114"/>
      <c r="FXY2" s="114"/>
      <c r="FXZ2" s="114"/>
      <c r="FYA2" s="114"/>
      <c r="FYB2" s="114"/>
      <c r="FYC2" s="114"/>
      <c r="FYD2" s="114"/>
      <c r="FYE2" s="114"/>
      <c r="FYF2" s="114"/>
      <c r="FYG2" s="114"/>
      <c r="FYH2" s="114"/>
      <c r="FYI2" s="114"/>
      <c r="FYJ2" s="114"/>
      <c r="FYK2" s="114"/>
      <c r="FYL2" s="114"/>
      <c r="FYM2" s="114"/>
      <c r="FYN2" s="114"/>
      <c r="FYO2" s="114"/>
      <c r="FYP2" s="114"/>
      <c r="FYQ2" s="114"/>
      <c r="FYR2" s="114"/>
      <c r="FYS2" s="114"/>
      <c r="FYT2" s="114"/>
      <c r="FYU2" s="114"/>
      <c r="FYV2" s="114"/>
      <c r="FYW2" s="114"/>
      <c r="FYX2" s="114"/>
      <c r="FYY2" s="114"/>
      <c r="FYZ2" s="114"/>
      <c r="FZA2" s="114"/>
      <c r="FZB2" s="114"/>
      <c r="FZC2" s="114"/>
      <c r="FZD2" s="114"/>
      <c r="FZE2" s="114"/>
      <c r="FZF2" s="114"/>
      <c r="FZG2" s="114"/>
      <c r="FZH2" s="114"/>
      <c r="FZI2" s="114"/>
      <c r="FZJ2" s="114"/>
      <c r="FZK2" s="114"/>
      <c r="FZL2" s="114"/>
      <c r="FZM2" s="114"/>
      <c r="FZN2" s="114"/>
      <c r="FZO2" s="114"/>
      <c r="FZP2" s="114"/>
      <c r="FZQ2" s="114"/>
      <c r="FZR2" s="114"/>
      <c r="FZS2" s="114"/>
      <c r="FZT2" s="114"/>
      <c r="FZU2" s="114"/>
      <c r="FZV2" s="114"/>
      <c r="FZW2" s="114"/>
      <c r="FZX2" s="114"/>
      <c r="FZY2" s="114"/>
      <c r="FZZ2" s="114"/>
      <c r="GAA2" s="114"/>
      <c r="GAB2" s="114"/>
      <c r="GAC2" s="114"/>
      <c r="GAD2" s="114"/>
      <c r="GAE2" s="114"/>
      <c r="GAF2" s="114"/>
      <c r="GAG2" s="114"/>
      <c r="GAH2" s="114"/>
      <c r="GAI2" s="114"/>
      <c r="GAJ2" s="114"/>
      <c r="GAK2" s="114"/>
      <c r="GAL2" s="114"/>
      <c r="GAM2" s="114"/>
      <c r="GAN2" s="114"/>
      <c r="GAO2" s="114"/>
      <c r="GAP2" s="114"/>
      <c r="GAQ2" s="114"/>
      <c r="GAR2" s="114"/>
      <c r="GAS2" s="114"/>
      <c r="GAT2" s="114"/>
      <c r="GAU2" s="114"/>
      <c r="GAV2" s="114"/>
      <c r="GAW2" s="114"/>
      <c r="GAX2" s="114"/>
      <c r="GAY2" s="114"/>
      <c r="GAZ2" s="114"/>
      <c r="GBA2" s="114"/>
      <c r="GBB2" s="114"/>
      <c r="GBC2" s="114"/>
      <c r="GBD2" s="114"/>
      <c r="GBE2" s="114"/>
      <c r="GBF2" s="114"/>
      <c r="GBG2" s="114"/>
      <c r="GBH2" s="114"/>
      <c r="GBI2" s="114"/>
      <c r="GBJ2" s="114"/>
      <c r="GBK2" s="114"/>
      <c r="GBL2" s="114"/>
      <c r="GBM2" s="114"/>
      <c r="GBN2" s="114"/>
      <c r="GBO2" s="114"/>
      <c r="GBP2" s="114"/>
      <c r="GBQ2" s="114"/>
      <c r="GBR2" s="114"/>
      <c r="GBS2" s="114"/>
      <c r="GBT2" s="114"/>
      <c r="GBU2" s="114"/>
      <c r="GBV2" s="114"/>
      <c r="GBW2" s="114"/>
      <c r="GBX2" s="114"/>
      <c r="GBY2" s="114"/>
      <c r="GBZ2" s="114"/>
      <c r="GCA2" s="114"/>
      <c r="GCB2" s="114"/>
      <c r="GCC2" s="114"/>
      <c r="GCD2" s="114"/>
      <c r="GCE2" s="114"/>
      <c r="GCF2" s="114"/>
      <c r="GCG2" s="114"/>
      <c r="GCH2" s="114"/>
      <c r="GCI2" s="114"/>
      <c r="GCJ2" s="114"/>
      <c r="GCK2" s="114"/>
      <c r="GCL2" s="114"/>
      <c r="GCM2" s="114"/>
      <c r="GCN2" s="114"/>
      <c r="GCO2" s="114"/>
      <c r="GCP2" s="114"/>
      <c r="GCQ2" s="114"/>
      <c r="GCR2" s="114"/>
      <c r="GCS2" s="114"/>
      <c r="GCT2" s="114"/>
      <c r="GCU2" s="114"/>
      <c r="GCV2" s="114"/>
      <c r="GCW2" s="114"/>
      <c r="GCX2" s="114"/>
      <c r="GCY2" s="114"/>
      <c r="GCZ2" s="114"/>
      <c r="GDA2" s="114"/>
      <c r="GDB2" s="114"/>
      <c r="GDC2" s="114"/>
      <c r="GDD2" s="114"/>
      <c r="GDE2" s="114"/>
      <c r="GDF2" s="114"/>
      <c r="GDG2" s="114"/>
      <c r="GDH2" s="114"/>
      <c r="GDI2" s="114"/>
      <c r="GDJ2" s="114"/>
      <c r="GDK2" s="114"/>
      <c r="GDL2" s="114"/>
      <c r="GDM2" s="114"/>
      <c r="GDN2" s="114"/>
      <c r="GDO2" s="114"/>
      <c r="GDP2" s="114"/>
      <c r="GDQ2" s="114"/>
      <c r="GDR2" s="114"/>
      <c r="GDS2" s="114"/>
      <c r="GDT2" s="114"/>
      <c r="GDU2" s="114"/>
      <c r="GDV2" s="114"/>
      <c r="GDW2" s="114"/>
      <c r="GDX2" s="114"/>
      <c r="GDY2" s="114"/>
      <c r="GDZ2" s="114"/>
      <c r="GEA2" s="114"/>
      <c r="GEB2" s="114"/>
      <c r="GEC2" s="114"/>
      <c r="GED2" s="114"/>
      <c r="GEE2" s="114"/>
      <c r="GEF2" s="114"/>
      <c r="GEG2" s="114"/>
      <c r="GEH2" s="114"/>
      <c r="GEI2" s="114"/>
      <c r="GEJ2" s="114"/>
      <c r="GEK2" s="114"/>
      <c r="GEL2" s="114"/>
      <c r="GEM2" s="114"/>
      <c r="GEN2" s="114"/>
      <c r="GEO2" s="114"/>
      <c r="GEP2" s="114"/>
      <c r="GEQ2" s="114"/>
      <c r="GER2" s="114"/>
      <c r="GES2" s="114"/>
      <c r="GET2" s="114"/>
      <c r="GEU2" s="114"/>
      <c r="GEV2" s="114"/>
      <c r="GEW2" s="114"/>
      <c r="GEX2" s="114"/>
      <c r="GEY2" s="114"/>
      <c r="GEZ2" s="114"/>
      <c r="GFA2" s="114"/>
      <c r="GFB2" s="114"/>
      <c r="GFC2" s="114"/>
      <c r="GFD2" s="114"/>
      <c r="GFE2" s="114"/>
      <c r="GFF2" s="114"/>
      <c r="GFG2" s="114"/>
      <c r="GFH2" s="114"/>
      <c r="GFI2" s="114"/>
      <c r="GFJ2" s="114"/>
      <c r="GFK2" s="114"/>
      <c r="GFL2" s="114"/>
      <c r="GFM2" s="114"/>
      <c r="GFN2" s="114"/>
      <c r="GFO2" s="114"/>
      <c r="GFP2" s="114"/>
      <c r="GFQ2" s="114"/>
      <c r="GFR2" s="114"/>
      <c r="GFS2" s="114"/>
      <c r="GFT2" s="114"/>
      <c r="GFU2" s="114"/>
      <c r="GFV2" s="114"/>
      <c r="GFW2" s="114"/>
      <c r="GFX2" s="114"/>
      <c r="GFY2" s="114"/>
      <c r="GFZ2" s="114"/>
      <c r="GGA2" s="114"/>
      <c r="GGB2" s="114"/>
      <c r="GGC2" s="114"/>
      <c r="GGD2" s="114"/>
      <c r="GGE2" s="114"/>
      <c r="GGF2" s="114"/>
      <c r="GGG2" s="114"/>
      <c r="GGH2" s="114"/>
      <c r="GGI2" s="114"/>
      <c r="GGJ2" s="114"/>
      <c r="GGK2" s="114"/>
      <c r="GGL2" s="114"/>
      <c r="GGM2" s="114"/>
      <c r="GGN2" s="114"/>
      <c r="GGO2" s="114"/>
      <c r="GGP2" s="114"/>
      <c r="GGQ2" s="114"/>
      <c r="GGR2" s="114"/>
      <c r="GGS2" s="114"/>
      <c r="GGT2" s="114"/>
      <c r="GGU2" s="114"/>
      <c r="GGV2" s="114"/>
      <c r="GGW2" s="114"/>
      <c r="GGX2" s="114"/>
      <c r="GGY2" s="114"/>
      <c r="GGZ2" s="114"/>
      <c r="GHA2" s="114"/>
      <c r="GHB2" s="114"/>
      <c r="GHC2" s="114"/>
      <c r="GHD2" s="114"/>
      <c r="GHE2" s="114"/>
      <c r="GHF2" s="114"/>
      <c r="GHG2" s="114"/>
      <c r="GHH2" s="114"/>
      <c r="GHI2" s="114"/>
      <c r="GHJ2" s="114"/>
      <c r="GHK2" s="114"/>
      <c r="GHL2" s="114"/>
      <c r="GHM2" s="114"/>
      <c r="GHN2" s="114"/>
      <c r="GHO2" s="114"/>
      <c r="GHP2" s="114"/>
      <c r="GHQ2" s="114"/>
      <c r="GHR2" s="114"/>
      <c r="GHS2" s="114"/>
      <c r="GHT2" s="114"/>
      <c r="GHU2" s="114"/>
      <c r="GHV2" s="114"/>
      <c r="GHW2" s="114"/>
      <c r="GHX2" s="114"/>
      <c r="GHY2" s="114"/>
      <c r="GHZ2" s="114"/>
      <c r="GIA2" s="114"/>
      <c r="GIB2" s="114"/>
      <c r="GIC2" s="114"/>
      <c r="GID2" s="114"/>
      <c r="GIE2" s="114"/>
      <c r="GIF2" s="114"/>
      <c r="GIG2" s="114"/>
      <c r="GIH2" s="114"/>
      <c r="GII2" s="114"/>
      <c r="GIJ2" s="114"/>
      <c r="GIK2" s="114"/>
      <c r="GIL2" s="114"/>
      <c r="GIM2" s="114"/>
      <c r="GIN2" s="114"/>
      <c r="GIO2" s="114"/>
      <c r="GIP2" s="114"/>
      <c r="GIQ2" s="114"/>
      <c r="GIR2" s="114"/>
      <c r="GIS2" s="114"/>
      <c r="GIT2" s="114"/>
      <c r="GIU2" s="114"/>
      <c r="GIV2" s="114"/>
      <c r="GIW2" s="114"/>
      <c r="GIX2" s="114"/>
      <c r="GIY2" s="114"/>
      <c r="GIZ2" s="114"/>
      <c r="GJA2" s="114"/>
      <c r="GJB2" s="114"/>
      <c r="GJC2" s="114"/>
      <c r="GJD2" s="114"/>
      <c r="GJE2" s="114"/>
      <c r="GJF2" s="114"/>
      <c r="GJG2" s="114"/>
      <c r="GJH2" s="114"/>
      <c r="GJI2" s="114"/>
      <c r="GJJ2" s="114"/>
      <c r="GJK2" s="114"/>
      <c r="GJL2" s="114"/>
      <c r="GJM2" s="114"/>
      <c r="GJN2" s="114"/>
      <c r="GJO2" s="114"/>
      <c r="GJP2" s="114"/>
      <c r="GJQ2" s="114"/>
      <c r="GJR2" s="114"/>
      <c r="GJS2" s="114"/>
      <c r="GJT2" s="114"/>
      <c r="GJU2" s="114"/>
      <c r="GJV2" s="114"/>
      <c r="GJW2" s="114"/>
      <c r="GJX2" s="114"/>
      <c r="GJY2" s="114"/>
      <c r="GJZ2" s="114"/>
      <c r="GKA2" s="114"/>
      <c r="GKB2" s="114"/>
      <c r="GKC2" s="114"/>
      <c r="GKD2" s="114"/>
      <c r="GKE2" s="114"/>
      <c r="GKF2" s="114"/>
      <c r="GKG2" s="114"/>
      <c r="GKH2" s="114"/>
      <c r="GKI2" s="114"/>
      <c r="GKJ2" s="114"/>
      <c r="GKK2" s="114"/>
      <c r="GKL2" s="114"/>
      <c r="GKM2" s="114"/>
      <c r="GKN2" s="114"/>
      <c r="GKO2" s="114"/>
      <c r="GKP2" s="114"/>
      <c r="GKQ2" s="114"/>
      <c r="GKR2" s="114"/>
      <c r="GKS2" s="114"/>
      <c r="GKT2" s="114"/>
      <c r="GKU2" s="114"/>
      <c r="GKV2" s="114"/>
      <c r="GKW2" s="114"/>
      <c r="GKX2" s="114"/>
      <c r="GKY2" s="114"/>
      <c r="GKZ2" s="114"/>
      <c r="GLA2" s="114"/>
      <c r="GLB2" s="114"/>
      <c r="GLC2" s="114"/>
      <c r="GLD2" s="114"/>
      <c r="GLE2" s="114"/>
      <c r="GLF2" s="114"/>
      <c r="GLG2" s="114"/>
      <c r="GLH2" s="114"/>
      <c r="GLI2" s="114"/>
      <c r="GLJ2" s="114"/>
      <c r="GLK2" s="114"/>
      <c r="GLL2" s="114"/>
      <c r="GLM2" s="114"/>
      <c r="GLN2" s="114"/>
      <c r="GLO2" s="114"/>
      <c r="GLP2" s="114"/>
      <c r="GLQ2" s="114"/>
      <c r="GLR2" s="114"/>
      <c r="GLS2" s="114"/>
      <c r="GLT2" s="114"/>
      <c r="GLU2" s="114"/>
      <c r="GLV2" s="114"/>
      <c r="GLW2" s="114"/>
      <c r="GLX2" s="114"/>
      <c r="GLY2" s="114"/>
      <c r="GLZ2" s="114"/>
      <c r="GMA2" s="114"/>
      <c r="GMB2" s="114"/>
      <c r="GMC2" s="114"/>
      <c r="GMD2" s="114"/>
      <c r="GME2" s="114"/>
      <c r="GMF2" s="114"/>
      <c r="GMG2" s="114"/>
      <c r="GMH2" s="114"/>
      <c r="GMI2" s="114"/>
      <c r="GMJ2" s="114"/>
      <c r="GMK2" s="114"/>
      <c r="GML2" s="114"/>
      <c r="GMM2" s="114"/>
      <c r="GMN2" s="114"/>
      <c r="GMO2" s="114"/>
      <c r="GMP2" s="114"/>
      <c r="GMQ2" s="114"/>
      <c r="GMR2" s="114"/>
      <c r="GMS2" s="114"/>
      <c r="GMT2" s="114"/>
      <c r="GMU2" s="114"/>
      <c r="GMV2" s="114"/>
      <c r="GMW2" s="114"/>
      <c r="GMX2" s="114"/>
      <c r="GMY2" s="114"/>
      <c r="GMZ2" s="114"/>
      <c r="GNA2" s="114"/>
      <c r="GNB2" s="114"/>
      <c r="GNC2" s="114"/>
      <c r="GND2" s="114"/>
      <c r="GNE2" s="114"/>
      <c r="GNF2" s="114"/>
      <c r="GNG2" s="114"/>
      <c r="GNH2" s="114"/>
      <c r="GNI2" s="114"/>
      <c r="GNJ2" s="114"/>
      <c r="GNK2" s="114"/>
      <c r="GNL2" s="114"/>
      <c r="GNM2" s="114"/>
      <c r="GNN2" s="114"/>
      <c r="GNO2" s="114"/>
      <c r="GNP2" s="114"/>
      <c r="GNQ2" s="114"/>
      <c r="GNR2" s="114"/>
      <c r="GNS2" s="114"/>
      <c r="GNT2" s="114"/>
      <c r="GNU2" s="114"/>
      <c r="GNV2" s="114"/>
      <c r="GNW2" s="114"/>
      <c r="GNX2" s="114"/>
      <c r="GNY2" s="114"/>
      <c r="GNZ2" s="114"/>
      <c r="GOA2" s="114"/>
      <c r="GOB2" s="114"/>
      <c r="GOC2" s="114"/>
      <c r="GOD2" s="114"/>
      <c r="GOE2" s="114"/>
      <c r="GOF2" s="114"/>
      <c r="GOG2" s="114"/>
      <c r="GOH2" s="114"/>
      <c r="GOI2" s="114"/>
      <c r="GOJ2" s="114"/>
      <c r="GOK2" s="114"/>
      <c r="GOL2" s="114"/>
      <c r="GOM2" s="114"/>
      <c r="GON2" s="114"/>
      <c r="GOO2" s="114"/>
      <c r="GOP2" s="114"/>
      <c r="GOQ2" s="114"/>
      <c r="GOR2" s="114"/>
      <c r="GOS2" s="114"/>
      <c r="GOT2" s="114"/>
      <c r="GOU2" s="114"/>
      <c r="GOV2" s="114"/>
      <c r="GOW2" s="114"/>
      <c r="GOX2" s="114"/>
      <c r="GOY2" s="114"/>
      <c r="GOZ2" s="114"/>
      <c r="GPA2" s="114"/>
      <c r="GPB2" s="114"/>
      <c r="GPC2" s="114"/>
      <c r="GPD2" s="114"/>
      <c r="GPE2" s="114"/>
      <c r="GPF2" s="114"/>
      <c r="GPG2" s="114"/>
      <c r="GPH2" s="114"/>
      <c r="GPI2" s="114"/>
      <c r="GPJ2" s="114"/>
      <c r="GPK2" s="114"/>
      <c r="GPL2" s="114"/>
      <c r="GPM2" s="114"/>
      <c r="GPN2" s="114"/>
      <c r="GPO2" s="114"/>
      <c r="GPP2" s="114"/>
      <c r="GPQ2" s="114"/>
      <c r="GPR2" s="114"/>
      <c r="GPS2" s="114"/>
      <c r="GPT2" s="114"/>
      <c r="GPU2" s="114"/>
      <c r="GPV2" s="114"/>
      <c r="GPW2" s="114"/>
      <c r="GPX2" s="114"/>
      <c r="GPY2" s="114"/>
      <c r="GPZ2" s="114"/>
      <c r="GQA2" s="114"/>
      <c r="GQB2" s="114"/>
      <c r="GQC2" s="114"/>
      <c r="GQD2" s="114"/>
      <c r="GQE2" s="114"/>
      <c r="GQF2" s="114"/>
      <c r="GQG2" s="114"/>
      <c r="GQH2" s="114"/>
      <c r="GQI2" s="114"/>
      <c r="GQJ2" s="114"/>
      <c r="GQK2" s="114"/>
      <c r="GQL2" s="114"/>
      <c r="GQM2" s="114"/>
      <c r="GQN2" s="114"/>
      <c r="GQO2" s="114"/>
      <c r="GQP2" s="114"/>
      <c r="GQQ2" s="114"/>
      <c r="GQR2" s="114"/>
      <c r="GQS2" s="114"/>
      <c r="GQT2" s="114"/>
      <c r="GQU2" s="114"/>
      <c r="GQV2" s="114"/>
      <c r="GQW2" s="114"/>
      <c r="GQX2" s="114"/>
      <c r="GQY2" s="114"/>
      <c r="GQZ2" s="114"/>
      <c r="GRA2" s="114"/>
      <c r="GRB2" s="114"/>
      <c r="GRC2" s="114"/>
      <c r="GRD2" s="114"/>
      <c r="GRE2" s="114"/>
      <c r="GRF2" s="114"/>
      <c r="GRG2" s="114"/>
      <c r="GRH2" s="114"/>
      <c r="GRI2" s="114"/>
      <c r="GRJ2" s="114"/>
      <c r="GRK2" s="114"/>
      <c r="GRL2" s="114"/>
      <c r="GRM2" s="114"/>
      <c r="GRN2" s="114"/>
      <c r="GRO2" s="114"/>
      <c r="GRP2" s="114"/>
      <c r="GRQ2" s="114"/>
      <c r="GRR2" s="114"/>
      <c r="GRS2" s="114"/>
      <c r="GRT2" s="114"/>
      <c r="GRU2" s="114"/>
      <c r="GRV2" s="114"/>
      <c r="GRW2" s="114"/>
      <c r="GRX2" s="114"/>
      <c r="GRY2" s="114"/>
      <c r="GRZ2" s="114"/>
      <c r="GSA2" s="114"/>
      <c r="GSB2" s="114"/>
      <c r="GSC2" s="114"/>
      <c r="GSD2" s="114"/>
      <c r="GSE2" s="114"/>
      <c r="GSF2" s="114"/>
      <c r="GSG2" s="114"/>
      <c r="GSH2" s="114"/>
      <c r="GSI2" s="114"/>
      <c r="GSJ2" s="114"/>
      <c r="GSK2" s="114"/>
      <c r="GSL2" s="114"/>
      <c r="GSM2" s="114"/>
      <c r="GSN2" s="114"/>
      <c r="GSO2" s="114"/>
      <c r="GSP2" s="114"/>
      <c r="GSQ2" s="114"/>
      <c r="GSR2" s="114"/>
      <c r="GSS2" s="114"/>
      <c r="GST2" s="114"/>
      <c r="GSU2" s="114"/>
      <c r="GSV2" s="114"/>
      <c r="GSW2" s="114"/>
      <c r="GSX2" s="114"/>
      <c r="GSY2" s="114"/>
      <c r="GSZ2" s="114"/>
      <c r="GTA2" s="114"/>
      <c r="GTB2" s="114"/>
      <c r="GTC2" s="114"/>
      <c r="GTD2" s="114"/>
      <c r="GTE2" s="114"/>
      <c r="GTF2" s="114"/>
      <c r="GTG2" s="114"/>
      <c r="GTH2" s="114"/>
      <c r="GTI2" s="114"/>
      <c r="GTJ2" s="114"/>
      <c r="GTK2" s="114"/>
      <c r="GTL2" s="114"/>
      <c r="GTM2" s="114"/>
      <c r="GTN2" s="114"/>
      <c r="GTO2" s="114"/>
      <c r="GTP2" s="114"/>
      <c r="GTQ2" s="114"/>
      <c r="GTR2" s="114"/>
      <c r="GTS2" s="114"/>
      <c r="GTT2" s="114"/>
      <c r="GTU2" s="114"/>
      <c r="GTV2" s="114"/>
      <c r="GTW2" s="114"/>
      <c r="GTX2" s="114"/>
      <c r="GTY2" s="114"/>
      <c r="GTZ2" s="114"/>
      <c r="GUA2" s="114"/>
      <c r="GUB2" s="114"/>
      <c r="GUC2" s="114"/>
      <c r="GUD2" s="114"/>
      <c r="GUE2" s="114"/>
      <c r="GUF2" s="114"/>
      <c r="GUG2" s="114"/>
      <c r="GUH2" s="114"/>
      <c r="GUI2" s="114"/>
      <c r="GUJ2" s="114"/>
      <c r="GUK2" s="114"/>
      <c r="GUL2" s="114"/>
      <c r="GUM2" s="114"/>
      <c r="GUN2" s="114"/>
      <c r="GUO2" s="114"/>
      <c r="GUP2" s="114"/>
      <c r="GUQ2" s="114"/>
      <c r="GUR2" s="114"/>
      <c r="GUS2" s="114"/>
      <c r="GUT2" s="114"/>
      <c r="GUU2" s="114"/>
      <c r="GUV2" s="114"/>
      <c r="GUW2" s="114"/>
      <c r="GUX2" s="114"/>
      <c r="GUY2" s="114"/>
      <c r="GUZ2" s="114"/>
      <c r="GVA2" s="114"/>
      <c r="GVB2" s="114"/>
      <c r="GVC2" s="114"/>
      <c r="GVD2" s="114"/>
      <c r="GVE2" s="114"/>
      <c r="GVF2" s="114"/>
      <c r="GVG2" s="114"/>
      <c r="GVH2" s="114"/>
      <c r="GVI2" s="114"/>
      <c r="GVJ2" s="114"/>
      <c r="GVK2" s="114"/>
      <c r="GVL2" s="114"/>
      <c r="GVM2" s="114"/>
      <c r="GVN2" s="114"/>
      <c r="GVO2" s="114"/>
      <c r="GVP2" s="114"/>
      <c r="GVQ2" s="114"/>
      <c r="GVR2" s="114"/>
      <c r="GVS2" s="114"/>
      <c r="GVT2" s="114"/>
      <c r="GVU2" s="114"/>
      <c r="GVV2" s="114"/>
      <c r="GVW2" s="114"/>
      <c r="GVX2" s="114"/>
      <c r="GVY2" s="114"/>
      <c r="GVZ2" s="114"/>
      <c r="GWA2" s="114"/>
      <c r="GWB2" s="114"/>
      <c r="GWC2" s="114"/>
      <c r="GWD2" s="114"/>
      <c r="GWE2" s="114"/>
      <c r="GWF2" s="114"/>
      <c r="GWG2" s="114"/>
      <c r="GWH2" s="114"/>
      <c r="GWI2" s="114"/>
      <c r="GWJ2" s="114"/>
      <c r="GWK2" s="114"/>
      <c r="GWL2" s="114"/>
      <c r="GWM2" s="114"/>
      <c r="GWN2" s="114"/>
      <c r="GWO2" s="114"/>
      <c r="GWP2" s="114"/>
      <c r="GWQ2" s="114"/>
      <c r="GWR2" s="114"/>
      <c r="GWS2" s="114"/>
      <c r="GWT2" s="114"/>
      <c r="GWU2" s="114"/>
      <c r="GWV2" s="114"/>
      <c r="GWW2" s="114"/>
      <c r="GWX2" s="114"/>
      <c r="GWY2" s="114"/>
      <c r="GWZ2" s="114"/>
      <c r="GXA2" s="114"/>
      <c r="GXB2" s="114"/>
      <c r="GXC2" s="114"/>
      <c r="GXD2" s="114"/>
      <c r="GXE2" s="114"/>
      <c r="GXF2" s="114"/>
      <c r="GXG2" s="114"/>
      <c r="GXH2" s="114"/>
      <c r="GXI2" s="114"/>
      <c r="GXJ2" s="114"/>
      <c r="GXK2" s="114"/>
      <c r="GXL2" s="114"/>
      <c r="GXM2" s="114"/>
      <c r="GXN2" s="114"/>
      <c r="GXO2" s="114"/>
      <c r="GXP2" s="114"/>
      <c r="GXQ2" s="114"/>
      <c r="GXR2" s="114"/>
      <c r="GXS2" s="114"/>
      <c r="GXT2" s="114"/>
      <c r="GXU2" s="114"/>
      <c r="GXV2" s="114"/>
      <c r="GXW2" s="114"/>
      <c r="GXX2" s="114"/>
      <c r="GXY2" s="114"/>
      <c r="GXZ2" s="114"/>
      <c r="GYA2" s="114"/>
      <c r="GYB2" s="114"/>
      <c r="GYC2" s="114"/>
      <c r="GYD2" s="114"/>
      <c r="GYE2" s="114"/>
      <c r="GYF2" s="114"/>
      <c r="GYG2" s="114"/>
      <c r="GYH2" s="114"/>
      <c r="GYI2" s="114"/>
      <c r="GYJ2" s="114"/>
      <c r="GYK2" s="114"/>
      <c r="GYL2" s="114"/>
      <c r="GYM2" s="114"/>
      <c r="GYN2" s="114"/>
      <c r="GYO2" s="114"/>
      <c r="GYP2" s="114"/>
      <c r="GYQ2" s="114"/>
      <c r="GYR2" s="114"/>
      <c r="GYS2" s="114"/>
      <c r="GYT2" s="114"/>
      <c r="GYU2" s="114"/>
      <c r="GYV2" s="114"/>
      <c r="GYW2" s="114"/>
      <c r="GYX2" s="114"/>
      <c r="GYY2" s="114"/>
      <c r="GYZ2" s="114"/>
      <c r="GZA2" s="114"/>
      <c r="GZB2" s="114"/>
      <c r="GZC2" s="114"/>
      <c r="GZD2" s="114"/>
      <c r="GZE2" s="114"/>
      <c r="GZF2" s="114"/>
      <c r="GZG2" s="114"/>
      <c r="GZH2" s="114"/>
      <c r="GZI2" s="114"/>
      <c r="GZJ2" s="114"/>
      <c r="GZK2" s="114"/>
      <c r="GZL2" s="114"/>
      <c r="GZM2" s="114"/>
      <c r="GZN2" s="114"/>
      <c r="GZO2" s="114"/>
      <c r="GZP2" s="114"/>
      <c r="GZQ2" s="114"/>
      <c r="GZR2" s="114"/>
      <c r="GZS2" s="114"/>
      <c r="GZT2" s="114"/>
      <c r="GZU2" s="114"/>
      <c r="GZV2" s="114"/>
      <c r="GZW2" s="114"/>
      <c r="GZX2" s="114"/>
      <c r="GZY2" s="114"/>
      <c r="GZZ2" s="114"/>
      <c r="HAA2" s="114"/>
      <c r="HAB2" s="114"/>
      <c r="HAC2" s="114"/>
      <c r="HAD2" s="114"/>
      <c r="HAE2" s="114"/>
      <c r="HAF2" s="114"/>
      <c r="HAG2" s="114"/>
      <c r="HAH2" s="114"/>
      <c r="HAI2" s="114"/>
      <c r="HAJ2" s="114"/>
      <c r="HAK2" s="114"/>
      <c r="HAL2" s="114"/>
      <c r="HAM2" s="114"/>
      <c r="HAN2" s="114"/>
      <c r="HAO2" s="114"/>
      <c r="HAP2" s="114"/>
      <c r="HAQ2" s="114"/>
      <c r="HAR2" s="114"/>
      <c r="HAS2" s="114"/>
      <c r="HAT2" s="114"/>
      <c r="HAU2" s="114"/>
      <c r="HAV2" s="114"/>
      <c r="HAW2" s="114"/>
      <c r="HAX2" s="114"/>
      <c r="HAY2" s="114"/>
      <c r="HAZ2" s="114"/>
      <c r="HBA2" s="114"/>
      <c r="HBB2" s="114"/>
      <c r="HBC2" s="114"/>
      <c r="HBD2" s="114"/>
      <c r="HBE2" s="114"/>
      <c r="HBF2" s="114"/>
      <c r="HBG2" s="114"/>
      <c r="HBH2" s="114"/>
      <c r="HBI2" s="114"/>
      <c r="HBJ2" s="114"/>
      <c r="HBK2" s="114"/>
      <c r="HBL2" s="114"/>
      <c r="HBM2" s="114"/>
      <c r="HBN2" s="114"/>
      <c r="HBO2" s="114"/>
      <c r="HBP2" s="114"/>
      <c r="HBQ2" s="114"/>
      <c r="HBR2" s="114"/>
      <c r="HBS2" s="114"/>
      <c r="HBT2" s="114"/>
      <c r="HBU2" s="114"/>
      <c r="HBV2" s="114"/>
      <c r="HBW2" s="114"/>
      <c r="HBX2" s="114"/>
      <c r="HBY2" s="114"/>
      <c r="HBZ2" s="114"/>
      <c r="HCA2" s="114"/>
      <c r="HCB2" s="114"/>
      <c r="HCC2" s="114"/>
      <c r="HCD2" s="114"/>
      <c r="HCE2" s="114"/>
      <c r="HCF2" s="114"/>
      <c r="HCG2" s="114"/>
      <c r="HCH2" s="114"/>
      <c r="HCI2" s="114"/>
      <c r="HCJ2" s="114"/>
      <c r="HCK2" s="114"/>
      <c r="HCL2" s="114"/>
      <c r="HCM2" s="114"/>
      <c r="HCN2" s="114"/>
      <c r="HCO2" s="114"/>
      <c r="HCP2" s="114"/>
      <c r="HCQ2" s="114"/>
      <c r="HCR2" s="114"/>
      <c r="HCS2" s="114"/>
      <c r="HCT2" s="114"/>
      <c r="HCU2" s="114"/>
      <c r="HCV2" s="114"/>
      <c r="HCW2" s="114"/>
      <c r="HCX2" s="114"/>
      <c r="HCY2" s="114"/>
      <c r="HCZ2" s="114"/>
      <c r="HDA2" s="114"/>
      <c r="HDB2" s="114"/>
      <c r="HDC2" s="114"/>
      <c r="HDD2" s="114"/>
      <c r="HDE2" s="114"/>
      <c r="HDF2" s="114"/>
      <c r="HDG2" s="114"/>
      <c r="HDH2" s="114"/>
      <c r="HDI2" s="114"/>
      <c r="HDJ2" s="114"/>
      <c r="HDK2" s="114"/>
      <c r="HDL2" s="114"/>
      <c r="HDM2" s="114"/>
      <c r="HDN2" s="114"/>
      <c r="HDO2" s="114"/>
      <c r="HDP2" s="114"/>
      <c r="HDQ2" s="114"/>
      <c r="HDR2" s="114"/>
      <c r="HDS2" s="114"/>
      <c r="HDT2" s="114"/>
      <c r="HDU2" s="114"/>
      <c r="HDV2" s="114"/>
      <c r="HDW2" s="114"/>
      <c r="HDX2" s="114"/>
      <c r="HDY2" s="114"/>
      <c r="HDZ2" s="114"/>
      <c r="HEA2" s="114"/>
      <c r="HEB2" s="114"/>
      <c r="HEC2" s="114"/>
      <c r="HED2" s="114"/>
      <c r="HEE2" s="114"/>
      <c r="HEF2" s="114"/>
      <c r="HEG2" s="114"/>
      <c r="HEH2" s="114"/>
      <c r="HEI2" s="114"/>
      <c r="HEJ2" s="114"/>
      <c r="HEK2" s="114"/>
      <c r="HEL2" s="114"/>
      <c r="HEM2" s="114"/>
      <c r="HEN2" s="114"/>
      <c r="HEO2" s="114"/>
      <c r="HEP2" s="114"/>
      <c r="HEQ2" s="114"/>
      <c r="HER2" s="114"/>
      <c r="HES2" s="114"/>
      <c r="HET2" s="114"/>
      <c r="HEU2" s="114"/>
      <c r="HEV2" s="114"/>
      <c r="HEW2" s="114"/>
      <c r="HEX2" s="114"/>
      <c r="HEY2" s="114"/>
      <c r="HEZ2" s="114"/>
      <c r="HFA2" s="114"/>
      <c r="HFB2" s="114"/>
      <c r="HFC2" s="114"/>
      <c r="HFD2" s="114"/>
      <c r="HFE2" s="114"/>
      <c r="HFF2" s="114"/>
      <c r="HFG2" s="114"/>
      <c r="HFH2" s="114"/>
      <c r="HFI2" s="114"/>
      <c r="HFJ2" s="114"/>
      <c r="HFK2" s="114"/>
      <c r="HFL2" s="114"/>
      <c r="HFM2" s="114"/>
      <c r="HFN2" s="114"/>
      <c r="HFO2" s="114"/>
      <c r="HFP2" s="114"/>
      <c r="HFQ2" s="114"/>
      <c r="HFR2" s="114"/>
      <c r="HFS2" s="114"/>
      <c r="HFT2" s="114"/>
      <c r="HFU2" s="114"/>
      <c r="HFV2" s="114"/>
      <c r="HFW2" s="114"/>
      <c r="HFX2" s="114"/>
      <c r="HFY2" s="114"/>
      <c r="HFZ2" s="114"/>
      <c r="HGA2" s="114"/>
      <c r="HGB2" s="114"/>
      <c r="HGC2" s="114"/>
      <c r="HGD2" s="114"/>
      <c r="HGE2" s="114"/>
      <c r="HGF2" s="114"/>
      <c r="HGG2" s="114"/>
      <c r="HGH2" s="114"/>
      <c r="HGI2" s="114"/>
      <c r="HGJ2" s="114"/>
      <c r="HGK2" s="114"/>
      <c r="HGL2" s="114"/>
      <c r="HGM2" s="114"/>
      <c r="HGN2" s="114"/>
      <c r="HGO2" s="114"/>
      <c r="HGP2" s="114"/>
      <c r="HGQ2" s="114"/>
      <c r="HGR2" s="114"/>
      <c r="HGS2" s="114"/>
      <c r="HGT2" s="114"/>
      <c r="HGU2" s="114"/>
      <c r="HGV2" s="114"/>
      <c r="HGW2" s="114"/>
      <c r="HGX2" s="114"/>
      <c r="HGY2" s="114"/>
      <c r="HGZ2" s="114"/>
      <c r="HHA2" s="114"/>
      <c r="HHB2" s="114"/>
      <c r="HHC2" s="114"/>
      <c r="HHD2" s="114"/>
      <c r="HHE2" s="114"/>
      <c r="HHF2" s="114"/>
      <c r="HHG2" s="114"/>
      <c r="HHH2" s="114"/>
      <c r="HHI2" s="114"/>
      <c r="HHJ2" s="114"/>
      <c r="HHK2" s="114"/>
      <c r="HHL2" s="114"/>
      <c r="HHM2" s="114"/>
      <c r="HHN2" s="114"/>
      <c r="HHO2" s="114"/>
      <c r="HHP2" s="114"/>
      <c r="HHQ2" s="114"/>
      <c r="HHR2" s="114"/>
      <c r="HHS2" s="114"/>
      <c r="HHT2" s="114"/>
      <c r="HHU2" s="114"/>
      <c r="HHV2" s="114"/>
      <c r="HHW2" s="114"/>
      <c r="HHX2" s="114"/>
      <c r="HHY2" s="114"/>
      <c r="HHZ2" s="114"/>
      <c r="HIA2" s="114"/>
      <c r="HIB2" s="114"/>
      <c r="HIC2" s="114"/>
      <c r="HID2" s="114"/>
      <c r="HIE2" s="114"/>
      <c r="HIF2" s="114"/>
      <c r="HIG2" s="114"/>
      <c r="HIH2" s="114"/>
      <c r="HII2" s="114"/>
      <c r="HIJ2" s="114"/>
      <c r="HIK2" s="114"/>
      <c r="HIL2" s="114"/>
      <c r="HIM2" s="114"/>
      <c r="HIN2" s="114"/>
      <c r="HIO2" s="114"/>
      <c r="HIP2" s="114"/>
      <c r="HIQ2" s="114"/>
      <c r="HIR2" s="114"/>
      <c r="HIS2" s="114"/>
      <c r="HIT2" s="114"/>
      <c r="HIU2" s="114"/>
      <c r="HIV2" s="114"/>
      <c r="HIW2" s="114"/>
      <c r="HIX2" s="114"/>
      <c r="HIY2" s="114"/>
      <c r="HIZ2" s="114"/>
      <c r="HJA2" s="114"/>
      <c r="HJB2" s="114"/>
      <c r="HJC2" s="114"/>
      <c r="HJD2" s="114"/>
      <c r="HJE2" s="114"/>
      <c r="HJF2" s="114"/>
      <c r="HJG2" s="114"/>
      <c r="HJH2" s="114"/>
      <c r="HJI2" s="114"/>
      <c r="HJJ2" s="114"/>
      <c r="HJK2" s="114"/>
      <c r="HJL2" s="114"/>
      <c r="HJM2" s="114"/>
      <c r="HJN2" s="114"/>
      <c r="HJO2" s="114"/>
      <c r="HJP2" s="114"/>
      <c r="HJQ2" s="114"/>
      <c r="HJR2" s="114"/>
      <c r="HJS2" s="114"/>
      <c r="HJT2" s="114"/>
      <c r="HJU2" s="114"/>
      <c r="HJV2" s="114"/>
      <c r="HJW2" s="114"/>
      <c r="HJX2" s="114"/>
      <c r="HJY2" s="114"/>
      <c r="HJZ2" s="114"/>
      <c r="HKA2" s="114"/>
      <c r="HKB2" s="114"/>
      <c r="HKC2" s="114"/>
      <c r="HKD2" s="114"/>
      <c r="HKE2" s="114"/>
      <c r="HKF2" s="114"/>
      <c r="HKG2" s="114"/>
      <c r="HKH2" s="114"/>
      <c r="HKI2" s="114"/>
      <c r="HKJ2" s="114"/>
      <c r="HKK2" s="114"/>
      <c r="HKL2" s="114"/>
      <c r="HKM2" s="114"/>
      <c r="HKN2" s="114"/>
      <c r="HKO2" s="114"/>
      <c r="HKP2" s="114"/>
      <c r="HKQ2" s="114"/>
      <c r="HKR2" s="114"/>
      <c r="HKS2" s="114"/>
      <c r="HKT2" s="114"/>
      <c r="HKU2" s="114"/>
      <c r="HKV2" s="114"/>
      <c r="HKW2" s="114"/>
      <c r="HKX2" s="114"/>
      <c r="HKY2" s="114"/>
      <c r="HKZ2" s="114"/>
      <c r="HLA2" s="114"/>
      <c r="HLB2" s="114"/>
      <c r="HLC2" s="114"/>
      <c r="HLD2" s="114"/>
      <c r="HLE2" s="114"/>
      <c r="HLF2" s="114"/>
      <c r="HLG2" s="114"/>
      <c r="HLH2" s="114"/>
      <c r="HLI2" s="114"/>
      <c r="HLJ2" s="114"/>
      <c r="HLK2" s="114"/>
      <c r="HLL2" s="114"/>
      <c r="HLM2" s="114"/>
      <c r="HLN2" s="114"/>
      <c r="HLO2" s="114"/>
      <c r="HLP2" s="114"/>
      <c r="HLQ2" s="114"/>
      <c r="HLR2" s="114"/>
      <c r="HLS2" s="114"/>
      <c r="HLT2" s="114"/>
      <c r="HLU2" s="114"/>
      <c r="HLV2" s="114"/>
      <c r="HLW2" s="114"/>
      <c r="HLX2" s="114"/>
      <c r="HLY2" s="114"/>
      <c r="HLZ2" s="114"/>
      <c r="HMA2" s="114"/>
      <c r="HMB2" s="114"/>
      <c r="HMC2" s="114"/>
      <c r="HMD2" s="114"/>
      <c r="HME2" s="114"/>
      <c r="HMF2" s="114"/>
      <c r="HMG2" s="114"/>
      <c r="HMH2" s="114"/>
      <c r="HMI2" s="114"/>
      <c r="HMJ2" s="114"/>
      <c r="HMK2" s="114"/>
      <c r="HML2" s="114"/>
      <c r="HMM2" s="114"/>
      <c r="HMN2" s="114"/>
      <c r="HMO2" s="114"/>
      <c r="HMP2" s="114"/>
      <c r="HMQ2" s="114"/>
      <c r="HMR2" s="114"/>
      <c r="HMS2" s="114"/>
      <c r="HMT2" s="114"/>
      <c r="HMU2" s="114"/>
      <c r="HMV2" s="114"/>
      <c r="HMW2" s="114"/>
      <c r="HMX2" s="114"/>
      <c r="HMY2" s="114"/>
      <c r="HMZ2" s="114"/>
      <c r="HNA2" s="114"/>
      <c r="HNB2" s="114"/>
      <c r="HNC2" s="114"/>
      <c r="HND2" s="114"/>
      <c r="HNE2" s="114"/>
      <c r="HNF2" s="114"/>
      <c r="HNG2" s="114"/>
      <c r="HNH2" s="114"/>
      <c r="HNI2" s="114"/>
      <c r="HNJ2" s="114"/>
      <c r="HNK2" s="114"/>
      <c r="HNL2" s="114"/>
      <c r="HNM2" s="114"/>
      <c r="HNN2" s="114"/>
      <c r="HNO2" s="114"/>
      <c r="HNP2" s="114"/>
      <c r="HNQ2" s="114"/>
      <c r="HNR2" s="114"/>
      <c r="HNS2" s="114"/>
      <c r="HNT2" s="114"/>
      <c r="HNU2" s="114"/>
      <c r="HNV2" s="114"/>
      <c r="HNW2" s="114"/>
      <c r="HNX2" s="114"/>
      <c r="HNY2" s="114"/>
      <c r="HNZ2" s="114"/>
      <c r="HOA2" s="114"/>
      <c r="HOB2" s="114"/>
      <c r="HOC2" s="114"/>
      <c r="HOD2" s="114"/>
      <c r="HOE2" s="114"/>
      <c r="HOF2" s="114"/>
      <c r="HOG2" s="114"/>
      <c r="HOH2" s="114"/>
      <c r="HOI2" s="114"/>
      <c r="HOJ2" s="114"/>
      <c r="HOK2" s="114"/>
      <c r="HOL2" s="114"/>
      <c r="HOM2" s="114"/>
      <c r="HON2" s="114"/>
      <c r="HOO2" s="114"/>
      <c r="HOP2" s="114"/>
      <c r="HOQ2" s="114"/>
      <c r="HOR2" s="114"/>
      <c r="HOS2" s="114"/>
      <c r="HOT2" s="114"/>
      <c r="HOU2" s="114"/>
      <c r="HOV2" s="114"/>
      <c r="HOW2" s="114"/>
      <c r="HOX2" s="114"/>
      <c r="HOY2" s="114"/>
      <c r="HOZ2" s="114"/>
      <c r="HPA2" s="114"/>
      <c r="HPB2" s="114"/>
      <c r="HPC2" s="114"/>
      <c r="HPD2" s="114"/>
      <c r="HPE2" s="114"/>
      <c r="HPF2" s="114"/>
      <c r="HPG2" s="114"/>
      <c r="HPH2" s="114"/>
      <c r="HPI2" s="114"/>
      <c r="HPJ2" s="114"/>
      <c r="HPK2" s="114"/>
      <c r="HPL2" s="114"/>
      <c r="HPM2" s="114"/>
      <c r="HPN2" s="114"/>
      <c r="HPO2" s="114"/>
      <c r="HPP2" s="114"/>
      <c r="HPQ2" s="114"/>
      <c r="HPR2" s="114"/>
      <c r="HPS2" s="114"/>
      <c r="HPT2" s="114"/>
      <c r="HPU2" s="114"/>
      <c r="HPV2" s="114"/>
      <c r="HPW2" s="114"/>
      <c r="HPX2" s="114"/>
      <c r="HPY2" s="114"/>
      <c r="HPZ2" s="114"/>
      <c r="HQA2" s="114"/>
      <c r="HQB2" s="114"/>
      <c r="HQC2" s="114"/>
      <c r="HQD2" s="114"/>
      <c r="HQE2" s="114"/>
      <c r="HQF2" s="114"/>
      <c r="HQG2" s="114"/>
      <c r="HQH2" s="114"/>
      <c r="HQI2" s="114"/>
      <c r="HQJ2" s="114"/>
      <c r="HQK2" s="114"/>
      <c r="HQL2" s="114"/>
      <c r="HQM2" s="114"/>
      <c r="HQN2" s="114"/>
      <c r="HQO2" s="114"/>
      <c r="HQP2" s="114"/>
      <c r="HQQ2" s="114"/>
      <c r="HQR2" s="114"/>
      <c r="HQS2" s="114"/>
      <c r="HQT2" s="114"/>
      <c r="HQU2" s="114"/>
      <c r="HQV2" s="114"/>
      <c r="HQW2" s="114"/>
      <c r="HQX2" s="114"/>
      <c r="HQY2" s="114"/>
      <c r="HQZ2" s="114"/>
      <c r="HRA2" s="114"/>
      <c r="HRB2" s="114"/>
      <c r="HRC2" s="114"/>
      <c r="HRD2" s="114"/>
      <c r="HRE2" s="114"/>
      <c r="HRF2" s="114"/>
      <c r="HRG2" s="114"/>
      <c r="HRH2" s="114"/>
      <c r="HRI2" s="114"/>
      <c r="HRJ2" s="114"/>
      <c r="HRK2" s="114"/>
      <c r="HRL2" s="114"/>
      <c r="HRM2" s="114"/>
      <c r="HRN2" s="114"/>
      <c r="HRO2" s="114"/>
      <c r="HRP2" s="114"/>
      <c r="HRQ2" s="114"/>
      <c r="HRR2" s="114"/>
      <c r="HRS2" s="114"/>
      <c r="HRT2" s="114"/>
      <c r="HRU2" s="114"/>
      <c r="HRV2" s="114"/>
      <c r="HRW2" s="114"/>
      <c r="HRX2" s="114"/>
      <c r="HRY2" s="114"/>
      <c r="HRZ2" s="114"/>
      <c r="HSA2" s="114"/>
      <c r="HSB2" s="114"/>
      <c r="HSC2" s="114"/>
      <c r="HSD2" s="114"/>
      <c r="HSE2" s="114"/>
      <c r="HSF2" s="114"/>
      <c r="HSG2" s="114"/>
      <c r="HSH2" s="114"/>
      <c r="HSI2" s="114"/>
      <c r="HSJ2" s="114"/>
      <c r="HSK2" s="114"/>
      <c r="HSL2" s="114"/>
      <c r="HSM2" s="114"/>
      <c r="HSN2" s="114"/>
      <c r="HSO2" s="114"/>
      <c r="HSP2" s="114"/>
      <c r="HSQ2" s="114"/>
      <c r="HSR2" s="114"/>
      <c r="HSS2" s="114"/>
      <c r="HST2" s="114"/>
      <c r="HSU2" s="114"/>
      <c r="HSV2" s="114"/>
      <c r="HSW2" s="114"/>
      <c r="HSX2" s="114"/>
      <c r="HSY2" s="114"/>
      <c r="HSZ2" s="114"/>
      <c r="HTA2" s="114"/>
      <c r="HTB2" s="114"/>
      <c r="HTC2" s="114"/>
      <c r="HTD2" s="114"/>
      <c r="HTE2" s="114"/>
      <c r="HTF2" s="114"/>
      <c r="HTG2" s="114"/>
      <c r="HTH2" s="114"/>
      <c r="HTI2" s="114"/>
      <c r="HTJ2" s="114"/>
      <c r="HTK2" s="114"/>
      <c r="HTL2" s="114"/>
      <c r="HTM2" s="114"/>
      <c r="HTN2" s="114"/>
      <c r="HTO2" s="114"/>
      <c r="HTP2" s="114"/>
      <c r="HTQ2" s="114"/>
      <c r="HTR2" s="114"/>
      <c r="HTS2" s="114"/>
      <c r="HTT2" s="114"/>
      <c r="HTU2" s="114"/>
      <c r="HTV2" s="114"/>
      <c r="HTW2" s="114"/>
      <c r="HTX2" s="114"/>
      <c r="HTY2" s="114"/>
      <c r="HTZ2" s="114"/>
      <c r="HUA2" s="114"/>
      <c r="HUB2" s="114"/>
      <c r="HUC2" s="114"/>
      <c r="HUD2" s="114"/>
      <c r="HUE2" s="114"/>
      <c r="HUF2" s="114"/>
      <c r="HUG2" s="114"/>
      <c r="HUH2" s="114"/>
      <c r="HUI2" s="114"/>
      <c r="HUJ2" s="114"/>
      <c r="HUK2" s="114"/>
      <c r="HUL2" s="114"/>
      <c r="HUM2" s="114"/>
      <c r="HUN2" s="114"/>
      <c r="HUO2" s="114"/>
      <c r="HUP2" s="114"/>
      <c r="HUQ2" s="114"/>
      <c r="HUR2" s="114"/>
      <c r="HUS2" s="114"/>
      <c r="HUT2" s="114"/>
      <c r="HUU2" s="114"/>
      <c r="HUV2" s="114"/>
      <c r="HUW2" s="114"/>
      <c r="HUX2" s="114"/>
      <c r="HUY2" s="114"/>
      <c r="HUZ2" s="114"/>
      <c r="HVA2" s="114"/>
      <c r="HVB2" s="114"/>
      <c r="HVC2" s="114"/>
      <c r="HVD2" s="114"/>
      <c r="HVE2" s="114"/>
      <c r="HVF2" s="114"/>
      <c r="HVG2" s="114"/>
      <c r="HVH2" s="114"/>
      <c r="HVI2" s="114"/>
      <c r="HVJ2" s="114"/>
      <c r="HVK2" s="114"/>
      <c r="HVL2" s="114"/>
      <c r="HVM2" s="114"/>
      <c r="HVN2" s="114"/>
      <c r="HVO2" s="114"/>
      <c r="HVP2" s="114"/>
      <c r="HVQ2" s="114"/>
      <c r="HVR2" s="114"/>
      <c r="HVS2" s="114"/>
      <c r="HVT2" s="114"/>
      <c r="HVU2" s="114"/>
      <c r="HVV2" s="114"/>
      <c r="HVW2" s="114"/>
      <c r="HVX2" s="114"/>
      <c r="HVY2" s="114"/>
      <c r="HVZ2" s="114"/>
      <c r="HWA2" s="114"/>
      <c r="HWB2" s="114"/>
      <c r="HWC2" s="114"/>
      <c r="HWD2" s="114"/>
      <c r="HWE2" s="114"/>
      <c r="HWF2" s="114"/>
      <c r="HWG2" s="114"/>
      <c r="HWH2" s="114"/>
      <c r="HWI2" s="114"/>
      <c r="HWJ2" s="114"/>
      <c r="HWK2" s="114"/>
      <c r="HWL2" s="114"/>
      <c r="HWM2" s="114"/>
      <c r="HWN2" s="114"/>
      <c r="HWO2" s="114"/>
      <c r="HWP2" s="114"/>
      <c r="HWQ2" s="114"/>
      <c r="HWR2" s="114"/>
      <c r="HWS2" s="114"/>
      <c r="HWT2" s="114"/>
      <c r="HWU2" s="114"/>
      <c r="HWV2" s="114"/>
      <c r="HWW2" s="114"/>
      <c r="HWX2" s="114"/>
      <c r="HWY2" s="114"/>
      <c r="HWZ2" s="114"/>
      <c r="HXA2" s="114"/>
      <c r="HXB2" s="114"/>
      <c r="HXC2" s="114"/>
      <c r="HXD2" s="114"/>
      <c r="HXE2" s="114"/>
      <c r="HXF2" s="114"/>
      <c r="HXG2" s="114"/>
      <c r="HXH2" s="114"/>
      <c r="HXI2" s="114"/>
      <c r="HXJ2" s="114"/>
      <c r="HXK2" s="114"/>
      <c r="HXL2" s="114"/>
      <c r="HXM2" s="114"/>
      <c r="HXN2" s="114"/>
      <c r="HXO2" s="114"/>
      <c r="HXP2" s="114"/>
      <c r="HXQ2" s="114"/>
      <c r="HXR2" s="114"/>
      <c r="HXS2" s="114"/>
      <c r="HXT2" s="114"/>
      <c r="HXU2" s="114"/>
      <c r="HXV2" s="114"/>
      <c r="HXW2" s="114"/>
      <c r="HXX2" s="114"/>
      <c r="HXY2" s="114"/>
      <c r="HXZ2" s="114"/>
      <c r="HYA2" s="114"/>
      <c r="HYB2" s="114"/>
      <c r="HYC2" s="114"/>
      <c r="HYD2" s="114"/>
      <c r="HYE2" s="114"/>
      <c r="HYF2" s="114"/>
      <c r="HYG2" s="114"/>
      <c r="HYH2" s="114"/>
      <c r="HYI2" s="114"/>
      <c r="HYJ2" s="114"/>
      <c r="HYK2" s="114"/>
      <c r="HYL2" s="114"/>
      <c r="HYM2" s="114"/>
      <c r="HYN2" s="114"/>
      <c r="HYO2" s="114"/>
      <c r="HYP2" s="114"/>
      <c r="HYQ2" s="114"/>
      <c r="HYR2" s="114"/>
      <c r="HYS2" s="114"/>
      <c r="HYT2" s="114"/>
      <c r="HYU2" s="114"/>
      <c r="HYV2" s="114"/>
      <c r="HYW2" s="114"/>
      <c r="HYX2" s="114"/>
      <c r="HYY2" s="114"/>
      <c r="HYZ2" s="114"/>
      <c r="HZA2" s="114"/>
      <c r="HZB2" s="114"/>
      <c r="HZC2" s="114"/>
      <c r="HZD2" s="114"/>
      <c r="HZE2" s="114"/>
      <c r="HZF2" s="114"/>
      <c r="HZG2" s="114"/>
      <c r="HZH2" s="114"/>
      <c r="HZI2" s="114"/>
      <c r="HZJ2" s="114"/>
      <c r="HZK2" s="114"/>
      <c r="HZL2" s="114"/>
      <c r="HZM2" s="114"/>
      <c r="HZN2" s="114"/>
      <c r="HZO2" s="114"/>
      <c r="HZP2" s="114"/>
      <c r="HZQ2" s="114"/>
      <c r="HZR2" s="114"/>
      <c r="HZS2" s="114"/>
      <c r="HZT2" s="114"/>
      <c r="HZU2" s="114"/>
      <c r="HZV2" s="114"/>
      <c r="HZW2" s="114"/>
      <c r="HZX2" s="114"/>
      <c r="HZY2" s="114"/>
      <c r="HZZ2" s="114"/>
      <c r="IAA2" s="114"/>
      <c r="IAB2" s="114"/>
      <c r="IAC2" s="114"/>
      <c r="IAD2" s="114"/>
      <c r="IAE2" s="114"/>
      <c r="IAF2" s="114"/>
      <c r="IAG2" s="114"/>
      <c r="IAH2" s="114"/>
      <c r="IAI2" s="114"/>
      <c r="IAJ2" s="114"/>
      <c r="IAK2" s="114"/>
      <c r="IAL2" s="114"/>
      <c r="IAM2" s="114"/>
      <c r="IAN2" s="114"/>
      <c r="IAO2" s="114"/>
      <c r="IAP2" s="114"/>
      <c r="IAQ2" s="114"/>
      <c r="IAR2" s="114"/>
      <c r="IAS2" s="114"/>
      <c r="IAT2" s="114"/>
      <c r="IAU2" s="114"/>
      <c r="IAV2" s="114"/>
      <c r="IAW2" s="114"/>
      <c r="IAX2" s="114"/>
      <c r="IAY2" s="114"/>
      <c r="IAZ2" s="114"/>
      <c r="IBA2" s="114"/>
      <c r="IBB2" s="114"/>
      <c r="IBC2" s="114"/>
      <c r="IBD2" s="114"/>
      <c r="IBE2" s="114"/>
      <c r="IBF2" s="114"/>
      <c r="IBG2" s="114"/>
      <c r="IBH2" s="114"/>
      <c r="IBI2" s="114"/>
      <c r="IBJ2" s="114"/>
      <c r="IBK2" s="114"/>
      <c r="IBL2" s="114"/>
      <c r="IBM2" s="114"/>
      <c r="IBN2" s="114"/>
      <c r="IBO2" s="114"/>
      <c r="IBP2" s="114"/>
      <c r="IBQ2" s="114"/>
      <c r="IBR2" s="114"/>
      <c r="IBS2" s="114"/>
      <c r="IBT2" s="114"/>
      <c r="IBU2" s="114"/>
      <c r="IBV2" s="114"/>
      <c r="IBW2" s="114"/>
      <c r="IBX2" s="114"/>
      <c r="IBY2" s="114"/>
      <c r="IBZ2" s="114"/>
      <c r="ICA2" s="114"/>
      <c r="ICB2" s="114"/>
      <c r="ICC2" s="114"/>
      <c r="ICD2" s="114"/>
      <c r="ICE2" s="114"/>
      <c r="ICF2" s="114"/>
      <c r="ICG2" s="114"/>
      <c r="ICH2" s="114"/>
      <c r="ICI2" s="114"/>
      <c r="ICJ2" s="114"/>
      <c r="ICK2" s="114"/>
      <c r="ICL2" s="114"/>
      <c r="ICM2" s="114"/>
      <c r="ICN2" s="114"/>
      <c r="ICO2" s="114"/>
      <c r="ICP2" s="114"/>
      <c r="ICQ2" s="114"/>
      <c r="ICR2" s="114"/>
      <c r="ICS2" s="114"/>
      <c r="ICT2" s="114"/>
      <c r="ICU2" s="114"/>
      <c r="ICV2" s="114"/>
      <c r="ICW2" s="114"/>
      <c r="ICX2" s="114"/>
      <c r="ICY2" s="114"/>
      <c r="ICZ2" s="114"/>
      <c r="IDA2" s="114"/>
      <c r="IDB2" s="114"/>
      <c r="IDC2" s="114"/>
      <c r="IDD2" s="114"/>
      <c r="IDE2" s="114"/>
      <c r="IDF2" s="114"/>
      <c r="IDG2" s="114"/>
      <c r="IDH2" s="114"/>
      <c r="IDI2" s="114"/>
      <c r="IDJ2" s="114"/>
      <c r="IDK2" s="114"/>
      <c r="IDL2" s="114"/>
      <c r="IDM2" s="114"/>
      <c r="IDN2" s="114"/>
      <c r="IDO2" s="114"/>
      <c r="IDP2" s="114"/>
      <c r="IDQ2" s="114"/>
      <c r="IDR2" s="114"/>
      <c r="IDS2" s="114"/>
      <c r="IDT2" s="114"/>
      <c r="IDU2" s="114"/>
      <c r="IDV2" s="114"/>
      <c r="IDW2" s="114"/>
      <c r="IDX2" s="114"/>
      <c r="IDY2" s="114"/>
      <c r="IDZ2" s="114"/>
      <c r="IEA2" s="114"/>
      <c r="IEB2" s="114"/>
      <c r="IEC2" s="114"/>
      <c r="IED2" s="114"/>
      <c r="IEE2" s="114"/>
      <c r="IEF2" s="114"/>
      <c r="IEG2" s="114"/>
      <c r="IEH2" s="114"/>
      <c r="IEI2" s="114"/>
      <c r="IEJ2" s="114"/>
      <c r="IEK2" s="114"/>
      <c r="IEL2" s="114"/>
      <c r="IEM2" s="114"/>
      <c r="IEN2" s="114"/>
      <c r="IEO2" s="114"/>
      <c r="IEP2" s="114"/>
      <c r="IEQ2" s="114"/>
      <c r="IER2" s="114"/>
      <c r="IES2" s="114"/>
      <c r="IET2" s="114"/>
      <c r="IEU2" s="114"/>
      <c r="IEV2" s="114"/>
      <c r="IEW2" s="114"/>
      <c r="IEX2" s="114"/>
      <c r="IEY2" s="114"/>
      <c r="IEZ2" s="114"/>
      <c r="IFA2" s="114"/>
      <c r="IFB2" s="114"/>
      <c r="IFC2" s="114"/>
      <c r="IFD2" s="114"/>
      <c r="IFE2" s="114"/>
      <c r="IFF2" s="114"/>
      <c r="IFG2" s="114"/>
      <c r="IFH2" s="114"/>
      <c r="IFI2" s="114"/>
      <c r="IFJ2" s="114"/>
      <c r="IFK2" s="114"/>
      <c r="IFL2" s="114"/>
      <c r="IFM2" s="114"/>
      <c r="IFN2" s="114"/>
      <c r="IFO2" s="114"/>
      <c r="IFP2" s="114"/>
      <c r="IFQ2" s="114"/>
      <c r="IFR2" s="114"/>
      <c r="IFS2" s="114"/>
      <c r="IFT2" s="114"/>
      <c r="IFU2" s="114"/>
      <c r="IFV2" s="114"/>
      <c r="IFW2" s="114"/>
      <c r="IFX2" s="114"/>
      <c r="IFY2" s="114"/>
      <c r="IFZ2" s="114"/>
      <c r="IGA2" s="114"/>
      <c r="IGB2" s="114"/>
      <c r="IGC2" s="114"/>
      <c r="IGD2" s="114"/>
      <c r="IGE2" s="114"/>
      <c r="IGF2" s="114"/>
      <c r="IGG2" s="114"/>
      <c r="IGH2" s="114"/>
      <c r="IGI2" s="114"/>
      <c r="IGJ2" s="114"/>
      <c r="IGK2" s="114"/>
      <c r="IGL2" s="114"/>
      <c r="IGM2" s="114"/>
      <c r="IGN2" s="114"/>
      <c r="IGO2" s="114"/>
      <c r="IGP2" s="114"/>
      <c r="IGQ2" s="114"/>
      <c r="IGR2" s="114"/>
      <c r="IGS2" s="114"/>
      <c r="IGT2" s="114"/>
      <c r="IGU2" s="114"/>
      <c r="IGV2" s="114"/>
      <c r="IGW2" s="114"/>
      <c r="IGX2" s="114"/>
      <c r="IGY2" s="114"/>
      <c r="IGZ2" s="114"/>
      <c r="IHA2" s="114"/>
      <c r="IHB2" s="114"/>
      <c r="IHC2" s="114"/>
      <c r="IHD2" s="114"/>
      <c r="IHE2" s="114"/>
      <c r="IHF2" s="114"/>
      <c r="IHG2" s="114"/>
      <c r="IHH2" s="114"/>
      <c r="IHI2" s="114"/>
      <c r="IHJ2" s="114"/>
      <c r="IHK2" s="114"/>
      <c r="IHL2" s="114"/>
      <c r="IHM2" s="114"/>
      <c r="IHN2" s="114"/>
      <c r="IHO2" s="114"/>
      <c r="IHP2" s="114"/>
      <c r="IHQ2" s="114"/>
      <c r="IHR2" s="114"/>
      <c r="IHS2" s="114"/>
      <c r="IHT2" s="114"/>
      <c r="IHU2" s="114"/>
      <c r="IHV2" s="114"/>
      <c r="IHW2" s="114"/>
      <c r="IHX2" s="114"/>
      <c r="IHY2" s="114"/>
      <c r="IHZ2" s="114"/>
      <c r="IIA2" s="114"/>
      <c r="IIB2" s="114"/>
      <c r="IIC2" s="114"/>
      <c r="IID2" s="114"/>
      <c r="IIE2" s="114"/>
      <c r="IIF2" s="114"/>
      <c r="IIG2" s="114"/>
      <c r="IIH2" s="114"/>
      <c r="III2" s="114"/>
      <c r="IIJ2" s="114"/>
      <c r="IIK2" s="114"/>
      <c r="IIL2" s="114"/>
      <c r="IIM2" s="114"/>
      <c r="IIN2" s="114"/>
      <c r="IIO2" s="114"/>
      <c r="IIP2" s="114"/>
      <c r="IIQ2" s="114"/>
      <c r="IIR2" s="114"/>
      <c r="IIS2" s="114"/>
      <c r="IIT2" s="114"/>
      <c r="IIU2" s="114"/>
      <c r="IIV2" s="114"/>
      <c r="IIW2" s="114"/>
      <c r="IIX2" s="114"/>
      <c r="IIY2" s="114"/>
      <c r="IIZ2" s="114"/>
      <c r="IJA2" s="114"/>
      <c r="IJB2" s="114"/>
      <c r="IJC2" s="114"/>
      <c r="IJD2" s="114"/>
      <c r="IJE2" s="114"/>
      <c r="IJF2" s="114"/>
      <c r="IJG2" s="114"/>
      <c r="IJH2" s="114"/>
      <c r="IJI2" s="114"/>
      <c r="IJJ2" s="114"/>
      <c r="IJK2" s="114"/>
      <c r="IJL2" s="114"/>
      <c r="IJM2" s="114"/>
      <c r="IJN2" s="114"/>
      <c r="IJO2" s="114"/>
      <c r="IJP2" s="114"/>
      <c r="IJQ2" s="114"/>
      <c r="IJR2" s="114"/>
      <c r="IJS2" s="114"/>
      <c r="IJT2" s="114"/>
      <c r="IJU2" s="114"/>
      <c r="IJV2" s="114"/>
      <c r="IJW2" s="114"/>
      <c r="IJX2" s="114"/>
      <c r="IJY2" s="114"/>
      <c r="IJZ2" s="114"/>
      <c r="IKA2" s="114"/>
      <c r="IKB2" s="114"/>
      <c r="IKC2" s="114"/>
      <c r="IKD2" s="114"/>
      <c r="IKE2" s="114"/>
      <c r="IKF2" s="114"/>
      <c r="IKG2" s="114"/>
      <c r="IKH2" s="114"/>
      <c r="IKI2" s="114"/>
      <c r="IKJ2" s="114"/>
      <c r="IKK2" s="114"/>
      <c r="IKL2" s="114"/>
      <c r="IKM2" s="114"/>
      <c r="IKN2" s="114"/>
      <c r="IKO2" s="114"/>
      <c r="IKP2" s="114"/>
      <c r="IKQ2" s="114"/>
      <c r="IKR2" s="114"/>
      <c r="IKS2" s="114"/>
      <c r="IKT2" s="114"/>
      <c r="IKU2" s="114"/>
      <c r="IKV2" s="114"/>
      <c r="IKW2" s="114"/>
      <c r="IKX2" s="114"/>
      <c r="IKY2" s="114"/>
      <c r="IKZ2" s="114"/>
      <c r="ILA2" s="114"/>
      <c r="ILB2" s="114"/>
      <c r="ILC2" s="114"/>
      <c r="ILD2" s="114"/>
      <c r="ILE2" s="114"/>
      <c r="ILF2" s="114"/>
      <c r="ILG2" s="114"/>
      <c r="ILH2" s="114"/>
      <c r="ILI2" s="114"/>
      <c r="ILJ2" s="114"/>
      <c r="ILK2" s="114"/>
      <c r="ILL2" s="114"/>
      <c r="ILM2" s="114"/>
      <c r="ILN2" s="114"/>
      <c r="ILO2" s="114"/>
      <c r="ILP2" s="114"/>
      <c r="ILQ2" s="114"/>
      <c r="ILR2" s="114"/>
      <c r="ILS2" s="114"/>
      <c r="ILT2" s="114"/>
      <c r="ILU2" s="114"/>
      <c r="ILV2" s="114"/>
      <c r="ILW2" s="114"/>
      <c r="ILX2" s="114"/>
      <c r="ILY2" s="114"/>
      <c r="ILZ2" s="114"/>
      <c r="IMA2" s="114"/>
      <c r="IMB2" s="114"/>
      <c r="IMC2" s="114"/>
      <c r="IMD2" s="114"/>
      <c r="IME2" s="114"/>
      <c r="IMF2" s="114"/>
      <c r="IMG2" s="114"/>
      <c r="IMH2" s="114"/>
      <c r="IMI2" s="114"/>
      <c r="IMJ2" s="114"/>
      <c r="IMK2" s="114"/>
      <c r="IML2" s="114"/>
      <c r="IMM2" s="114"/>
      <c r="IMN2" s="114"/>
      <c r="IMO2" s="114"/>
      <c r="IMP2" s="114"/>
      <c r="IMQ2" s="114"/>
      <c r="IMR2" s="114"/>
      <c r="IMS2" s="114"/>
      <c r="IMT2" s="114"/>
      <c r="IMU2" s="114"/>
      <c r="IMV2" s="114"/>
      <c r="IMW2" s="114"/>
      <c r="IMX2" s="114"/>
      <c r="IMY2" s="114"/>
      <c r="IMZ2" s="114"/>
      <c r="INA2" s="114"/>
      <c r="INB2" s="114"/>
      <c r="INC2" s="114"/>
      <c r="IND2" s="114"/>
      <c r="INE2" s="114"/>
      <c r="INF2" s="114"/>
      <c r="ING2" s="114"/>
      <c r="INH2" s="114"/>
      <c r="INI2" s="114"/>
      <c r="INJ2" s="114"/>
      <c r="INK2" s="114"/>
      <c r="INL2" s="114"/>
      <c r="INM2" s="114"/>
      <c r="INN2" s="114"/>
      <c r="INO2" s="114"/>
      <c r="INP2" s="114"/>
      <c r="INQ2" s="114"/>
      <c r="INR2" s="114"/>
      <c r="INS2" s="114"/>
      <c r="INT2" s="114"/>
      <c r="INU2" s="114"/>
      <c r="INV2" s="114"/>
      <c r="INW2" s="114"/>
      <c r="INX2" s="114"/>
      <c r="INY2" s="114"/>
      <c r="INZ2" s="114"/>
      <c r="IOA2" s="114"/>
      <c r="IOB2" s="114"/>
      <c r="IOC2" s="114"/>
      <c r="IOD2" s="114"/>
      <c r="IOE2" s="114"/>
      <c r="IOF2" s="114"/>
      <c r="IOG2" s="114"/>
      <c r="IOH2" s="114"/>
      <c r="IOI2" s="114"/>
      <c r="IOJ2" s="114"/>
      <c r="IOK2" s="114"/>
      <c r="IOL2" s="114"/>
      <c r="IOM2" s="114"/>
      <c r="ION2" s="114"/>
      <c r="IOO2" s="114"/>
      <c r="IOP2" s="114"/>
      <c r="IOQ2" s="114"/>
      <c r="IOR2" s="114"/>
      <c r="IOS2" s="114"/>
      <c r="IOT2" s="114"/>
      <c r="IOU2" s="114"/>
      <c r="IOV2" s="114"/>
      <c r="IOW2" s="114"/>
      <c r="IOX2" s="114"/>
      <c r="IOY2" s="114"/>
      <c r="IOZ2" s="114"/>
      <c r="IPA2" s="114"/>
      <c r="IPB2" s="114"/>
      <c r="IPC2" s="114"/>
      <c r="IPD2" s="114"/>
      <c r="IPE2" s="114"/>
      <c r="IPF2" s="114"/>
      <c r="IPG2" s="114"/>
      <c r="IPH2" s="114"/>
      <c r="IPI2" s="114"/>
      <c r="IPJ2" s="114"/>
      <c r="IPK2" s="114"/>
      <c r="IPL2" s="114"/>
      <c r="IPM2" s="114"/>
      <c r="IPN2" s="114"/>
      <c r="IPO2" s="114"/>
      <c r="IPP2" s="114"/>
      <c r="IPQ2" s="114"/>
      <c r="IPR2" s="114"/>
      <c r="IPS2" s="114"/>
      <c r="IPT2" s="114"/>
      <c r="IPU2" s="114"/>
      <c r="IPV2" s="114"/>
      <c r="IPW2" s="114"/>
      <c r="IPX2" s="114"/>
      <c r="IPY2" s="114"/>
      <c r="IPZ2" s="114"/>
      <c r="IQA2" s="114"/>
      <c r="IQB2" s="114"/>
      <c r="IQC2" s="114"/>
      <c r="IQD2" s="114"/>
      <c r="IQE2" s="114"/>
      <c r="IQF2" s="114"/>
      <c r="IQG2" s="114"/>
      <c r="IQH2" s="114"/>
      <c r="IQI2" s="114"/>
      <c r="IQJ2" s="114"/>
      <c r="IQK2" s="114"/>
      <c r="IQL2" s="114"/>
      <c r="IQM2" s="114"/>
      <c r="IQN2" s="114"/>
      <c r="IQO2" s="114"/>
      <c r="IQP2" s="114"/>
      <c r="IQQ2" s="114"/>
      <c r="IQR2" s="114"/>
      <c r="IQS2" s="114"/>
      <c r="IQT2" s="114"/>
      <c r="IQU2" s="114"/>
      <c r="IQV2" s="114"/>
      <c r="IQW2" s="114"/>
      <c r="IQX2" s="114"/>
      <c r="IQY2" s="114"/>
      <c r="IQZ2" s="114"/>
      <c r="IRA2" s="114"/>
      <c r="IRB2" s="114"/>
      <c r="IRC2" s="114"/>
      <c r="IRD2" s="114"/>
      <c r="IRE2" s="114"/>
      <c r="IRF2" s="114"/>
      <c r="IRG2" s="114"/>
      <c r="IRH2" s="114"/>
      <c r="IRI2" s="114"/>
      <c r="IRJ2" s="114"/>
      <c r="IRK2" s="114"/>
      <c r="IRL2" s="114"/>
      <c r="IRM2" s="114"/>
      <c r="IRN2" s="114"/>
      <c r="IRO2" s="114"/>
      <c r="IRP2" s="114"/>
      <c r="IRQ2" s="114"/>
      <c r="IRR2" s="114"/>
      <c r="IRS2" s="114"/>
      <c r="IRT2" s="114"/>
      <c r="IRU2" s="114"/>
      <c r="IRV2" s="114"/>
      <c r="IRW2" s="114"/>
      <c r="IRX2" s="114"/>
      <c r="IRY2" s="114"/>
      <c r="IRZ2" s="114"/>
      <c r="ISA2" s="114"/>
      <c r="ISB2" s="114"/>
      <c r="ISC2" s="114"/>
      <c r="ISD2" s="114"/>
      <c r="ISE2" s="114"/>
      <c r="ISF2" s="114"/>
      <c r="ISG2" s="114"/>
      <c r="ISH2" s="114"/>
      <c r="ISI2" s="114"/>
      <c r="ISJ2" s="114"/>
      <c r="ISK2" s="114"/>
      <c r="ISL2" s="114"/>
      <c r="ISM2" s="114"/>
      <c r="ISN2" s="114"/>
      <c r="ISO2" s="114"/>
      <c r="ISP2" s="114"/>
      <c r="ISQ2" s="114"/>
      <c r="ISR2" s="114"/>
      <c r="ISS2" s="114"/>
      <c r="IST2" s="114"/>
      <c r="ISU2" s="114"/>
      <c r="ISV2" s="114"/>
      <c r="ISW2" s="114"/>
      <c r="ISX2" s="114"/>
      <c r="ISY2" s="114"/>
      <c r="ISZ2" s="114"/>
      <c r="ITA2" s="114"/>
      <c r="ITB2" s="114"/>
      <c r="ITC2" s="114"/>
      <c r="ITD2" s="114"/>
      <c r="ITE2" s="114"/>
      <c r="ITF2" s="114"/>
      <c r="ITG2" s="114"/>
      <c r="ITH2" s="114"/>
      <c r="ITI2" s="114"/>
      <c r="ITJ2" s="114"/>
      <c r="ITK2" s="114"/>
      <c r="ITL2" s="114"/>
      <c r="ITM2" s="114"/>
      <c r="ITN2" s="114"/>
      <c r="ITO2" s="114"/>
      <c r="ITP2" s="114"/>
      <c r="ITQ2" s="114"/>
      <c r="ITR2" s="114"/>
      <c r="ITS2" s="114"/>
      <c r="ITT2" s="114"/>
      <c r="ITU2" s="114"/>
      <c r="ITV2" s="114"/>
      <c r="ITW2" s="114"/>
      <c r="ITX2" s="114"/>
      <c r="ITY2" s="114"/>
      <c r="ITZ2" s="114"/>
      <c r="IUA2" s="114"/>
      <c r="IUB2" s="114"/>
      <c r="IUC2" s="114"/>
      <c r="IUD2" s="114"/>
      <c r="IUE2" s="114"/>
      <c r="IUF2" s="114"/>
      <c r="IUG2" s="114"/>
      <c r="IUH2" s="114"/>
      <c r="IUI2" s="114"/>
      <c r="IUJ2" s="114"/>
      <c r="IUK2" s="114"/>
      <c r="IUL2" s="114"/>
      <c r="IUM2" s="114"/>
      <c r="IUN2" s="114"/>
      <c r="IUO2" s="114"/>
      <c r="IUP2" s="114"/>
      <c r="IUQ2" s="114"/>
      <c r="IUR2" s="114"/>
      <c r="IUS2" s="114"/>
      <c r="IUT2" s="114"/>
      <c r="IUU2" s="114"/>
      <c r="IUV2" s="114"/>
      <c r="IUW2" s="114"/>
      <c r="IUX2" s="114"/>
      <c r="IUY2" s="114"/>
      <c r="IUZ2" s="114"/>
      <c r="IVA2" s="114"/>
      <c r="IVB2" s="114"/>
      <c r="IVC2" s="114"/>
      <c r="IVD2" s="114"/>
      <c r="IVE2" s="114"/>
      <c r="IVF2" s="114"/>
      <c r="IVG2" s="114"/>
      <c r="IVH2" s="114"/>
      <c r="IVI2" s="114"/>
      <c r="IVJ2" s="114"/>
      <c r="IVK2" s="114"/>
      <c r="IVL2" s="114"/>
      <c r="IVM2" s="114"/>
      <c r="IVN2" s="114"/>
      <c r="IVO2" s="114"/>
      <c r="IVP2" s="114"/>
      <c r="IVQ2" s="114"/>
      <c r="IVR2" s="114"/>
      <c r="IVS2" s="114"/>
      <c r="IVT2" s="114"/>
      <c r="IVU2" s="114"/>
      <c r="IVV2" s="114"/>
      <c r="IVW2" s="114"/>
      <c r="IVX2" s="114"/>
      <c r="IVY2" s="114"/>
      <c r="IVZ2" s="114"/>
      <c r="IWA2" s="114"/>
      <c r="IWB2" s="114"/>
      <c r="IWC2" s="114"/>
      <c r="IWD2" s="114"/>
      <c r="IWE2" s="114"/>
      <c r="IWF2" s="114"/>
      <c r="IWG2" s="114"/>
      <c r="IWH2" s="114"/>
      <c r="IWI2" s="114"/>
      <c r="IWJ2" s="114"/>
      <c r="IWK2" s="114"/>
      <c r="IWL2" s="114"/>
      <c r="IWM2" s="114"/>
      <c r="IWN2" s="114"/>
      <c r="IWO2" s="114"/>
      <c r="IWP2" s="114"/>
      <c r="IWQ2" s="114"/>
      <c r="IWR2" s="114"/>
      <c r="IWS2" s="114"/>
      <c r="IWT2" s="114"/>
      <c r="IWU2" s="114"/>
      <c r="IWV2" s="114"/>
      <c r="IWW2" s="114"/>
      <c r="IWX2" s="114"/>
      <c r="IWY2" s="114"/>
      <c r="IWZ2" s="114"/>
      <c r="IXA2" s="114"/>
      <c r="IXB2" s="114"/>
      <c r="IXC2" s="114"/>
      <c r="IXD2" s="114"/>
      <c r="IXE2" s="114"/>
      <c r="IXF2" s="114"/>
      <c r="IXG2" s="114"/>
      <c r="IXH2" s="114"/>
      <c r="IXI2" s="114"/>
      <c r="IXJ2" s="114"/>
      <c r="IXK2" s="114"/>
      <c r="IXL2" s="114"/>
      <c r="IXM2" s="114"/>
      <c r="IXN2" s="114"/>
      <c r="IXO2" s="114"/>
      <c r="IXP2" s="114"/>
      <c r="IXQ2" s="114"/>
      <c r="IXR2" s="114"/>
      <c r="IXS2" s="114"/>
      <c r="IXT2" s="114"/>
      <c r="IXU2" s="114"/>
      <c r="IXV2" s="114"/>
      <c r="IXW2" s="114"/>
      <c r="IXX2" s="114"/>
      <c r="IXY2" s="114"/>
      <c r="IXZ2" s="114"/>
      <c r="IYA2" s="114"/>
      <c r="IYB2" s="114"/>
      <c r="IYC2" s="114"/>
      <c r="IYD2" s="114"/>
      <c r="IYE2" s="114"/>
      <c r="IYF2" s="114"/>
      <c r="IYG2" s="114"/>
      <c r="IYH2" s="114"/>
      <c r="IYI2" s="114"/>
      <c r="IYJ2" s="114"/>
      <c r="IYK2" s="114"/>
      <c r="IYL2" s="114"/>
      <c r="IYM2" s="114"/>
      <c r="IYN2" s="114"/>
      <c r="IYO2" s="114"/>
      <c r="IYP2" s="114"/>
      <c r="IYQ2" s="114"/>
      <c r="IYR2" s="114"/>
      <c r="IYS2" s="114"/>
      <c r="IYT2" s="114"/>
      <c r="IYU2" s="114"/>
      <c r="IYV2" s="114"/>
      <c r="IYW2" s="114"/>
      <c r="IYX2" s="114"/>
      <c r="IYY2" s="114"/>
      <c r="IYZ2" s="114"/>
      <c r="IZA2" s="114"/>
      <c r="IZB2" s="114"/>
      <c r="IZC2" s="114"/>
      <c r="IZD2" s="114"/>
      <c r="IZE2" s="114"/>
      <c r="IZF2" s="114"/>
      <c r="IZG2" s="114"/>
      <c r="IZH2" s="114"/>
      <c r="IZI2" s="114"/>
      <c r="IZJ2" s="114"/>
      <c r="IZK2" s="114"/>
      <c r="IZL2" s="114"/>
      <c r="IZM2" s="114"/>
      <c r="IZN2" s="114"/>
      <c r="IZO2" s="114"/>
      <c r="IZP2" s="114"/>
      <c r="IZQ2" s="114"/>
      <c r="IZR2" s="114"/>
      <c r="IZS2" s="114"/>
      <c r="IZT2" s="114"/>
      <c r="IZU2" s="114"/>
      <c r="IZV2" s="114"/>
      <c r="IZW2" s="114"/>
      <c r="IZX2" s="114"/>
      <c r="IZY2" s="114"/>
      <c r="IZZ2" s="114"/>
      <c r="JAA2" s="114"/>
      <c r="JAB2" s="114"/>
      <c r="JAC2" s="114"/>
      <c r="JAD2" s="114"/>
      <c r="JAE2" s="114"/>
      <c r="JAF2" s="114"/>
      <c r="JAG2" s="114"/>
      <c r="JAH2" s="114"/>
      <c r="JAI2" s="114"/>
      <c r="JAJ2" s="114"/>
      <c r="JAK2" s="114"/>
      <c r="JAL2" s="114"/>
      <c r="JAM2" s="114"/>
      <c r="JAN2" s="114"/>
      <c r="JAO2" s="114"/>
      <c r="JAP2" s="114"/>
      <c r="JAQ2" s="114"/>
      <c r="JAR2" s="114"/>
      <c r="JAS2" s="114"/>
      <c r="JAT2" s="114"/>
      <c r="JAU2" s="114"/>
      <c r="JAV2" s="114"/>
      <c r="JAW2" s="114"/>
      <c r="JAX2" s="114"/>
      <c r="JAY2" s="114"/>
      <c r="JAZ2" s="114"/>
      <c r="JBA2" s="114"/>
      <c r="JBB2" s="114"/>
      <c r="JBC2" s="114"/>
      <c r="JBD2" s="114"/>
      <c r="JBE2" s="114"/>
      <c r="JBF2" s="114"/>
      <c r="JBG2" s="114"/>
      <c r="JBH2" s="114"/>
      <c r="JBI2" s="114"/>
      <c r="JBJ2" s="114"/>
      <c r="JBK2" s="114"/>
      <c r="JBL2" s="114"/>
      <c r="JBM2" s="114"/>
      <c r="JBN2" s="114"/>
      <c r="JBO2" s="114"/>
      <c r="JBP2" s="114"/>
      <c r="JBQ2" s="114"/>
      <c r="JBR2" s="114"/>
      <c r="JBS2" s="114"/>
      <c r="JBT2" s="114"/>
      <c r="JBU2" s="114"/>
      <c r="JBV2" s="114"/>
      <c r="JBW2" s="114"/>
      <c r="JBX2" s="114"/>
      <c r="JBY2" s="114"/>
      <c r="JBZ2" s="114"/>
      <c r="JCA2" s="114"/>
      <c r="JCB2" s="114"/>
      <c r="JCC2" s="114"/>
      <c r="JCD2" s="114"/>
      <c r="JCE2" s="114"/>
      <c r="JCF2" s="114"/>
      <c r="JCG2" s="114"/>
      <c r="JCH2" s="114"/>
      <c r="JCI2" s="114"/>
      <c r="JCJ2" s="114"/>
      <c r="JCK2" s="114"/>
      <c r="JCL2" s="114"/>
      <c r="JCM2" s="114"/>
      <c r="JCN2" s="114"/>
      <c r="JCO2" s="114"/>
      <c r="JCP2" s="114"/>
      <c r="JCQ2" s="114"/>
      <c r="JCR2" s="114"/>
      <c r="JCS2" s="114"/>
      <c r="JCT2" s="114"/>
      <c r="JCU2" s="114"/>
      <c r="JCV2" s="114"/>
      <c r="JCW2" s="114"/>
      <c r="JCX2" s="114"/>
      <c r="JCY2" s="114"/>
      <c r="JCZ2" s="114"/>
      <c r="JDA2" s="114"/>
      <c r="JDB2" s="114"/>
      <c r="JDC2" s="114"/>
      <c r="JDD2" s="114"/>
      <c r="JDE2" s="114"/>
      <c r="JDF2" s="114"/>
      <c r="JDG2" s="114"/>
      <c r="JDH2" s="114"/>
      <c r="JDI2" s="114"/>
      <c r="JDJ2" s="114"/>
      <c r="JDK2" s="114"/>
      <c r="JDL2" s="114"/>
      <c r="JDM2" s="114"/>
      <c r="JDN2" s="114"/>
      <c r="JDO2" s="114"/>
      <c r="JDP2" s="114"/>
      <c r="JDQ2" s="114"/>
      <c r="JDR2" s="114"/>
      <c r="JDS2" s="114"/>
      <c r="JDT2" s="114"/>
      <c r="JDU2" s="114"/>
      <c r="JDV2" s="114"/>
      <c r="JDW2" s="114"/>
      <c r="JDX2" s="114"/>
      <c r="JDY2" s="114"/>
      <c r="JDZ2" s="114"/>
      <c r="JEA2" s="114"/>
      <c r="JEB2" s="114"/>
      <c r="JEC2" s="114"/>
      <c r="JED2" s="114"/>
      <c r="JEE2" s="114"/>
      <c r="JEF2" s="114"/>
      <c r="JEG2" s="114"/>
      <c r="JEH2" s="114"/>
      <c r="JEI2" s="114"/>
      <c r="JEJ2" s="114"/>
      <c r="JEK2" s="114"/>
      <c r="JEL2" s="114"/>
      <c r="JEM2" s="114"/>
      <c r="JEN2" s="114"/>
      <c r="JEO2" s="114"/>
      <c r="JEP2" s="114"/>
      <c r="JEQ2" s="114"/>
      <c r="JER2" s="114"/>
      <c r="JES2" s="114"/>
      <c r="JET2" s="114"/>
      <c r="JEU2" s="114"/>
      <c r="JEV2" s="114"/>
      <c r="JEW2" s="114"/>
      <c r="JEX2" s="114"/>
      <c r="JEY2" s="114"/>
      <c r="JEZ2" s="114"/>
      <c r="JFA2" s="114"/>
      <c r="JFB2" s="114"/>
      <c r="JFC2" s="114"/>
      <c r="JFD2" s="114"/>
      <c r="JFE2" s="114"/>
      <c r="JFF2" s="114"/>
      <c r="JFG2" s="114"/>
      <c r="JFH2" s="114"/>
      <c r="JFI2" s="114"/>
      <c r="JFJ2" s="114"/>
      <c r="JFK2" s="114"/>
      <c r="JFL2" s="114"/>
      <c r="JFM2" s="114"/>
      <c r="JFN2" s="114"/>
      <c r="JFO2" s="114"/>
      <c r="JFP2" s="114"/>
      <c r="JFQ2" s="114"/>
      <c r="JFR2" s="114"/>
      <c r="JFS2" s="114"/>
      <c r="JFT2" s="114"/>
      <c r="JFU2" s="114"/>
      <c r="JFV2" s="114"/>
      <c r="JFW2" s="114"/>
      <c r="JFX2" s="114"/>
      <c r="JFY2" s="114"/>
      <c r="JFZ2" s="114"/>
      <c r="JGA2" s="114"/>
      <c r="JGB2" s="114"/>
      <c r="JGC2" s="114"/>
      <c r="JGD2" s="114"/>
      <c r="JGE2" s="114"/>
      <c r="JGF2" s="114"/>
      <c r="JGG2" s="114"/>
      <c r="JGH2" s="114"/>
      <c r="JGI2" s="114"/>
      <c r="JGJ2" s="114"/>
      <c r="JGK2" s="114"/>
      <c r="JGL2" s="114"/>
      <c r="JGM2" s="114"/>
      <c r="JGN2" s="114"/>
      <c r="JGO2" s="114"/>
      <c r="JGP2" s="114"/>
      <c r="JGQ2" s="114"/>
      <c r="JGR2" s="114"/>
      <c r="JGS2" s="114"/>
      <c r="JGT2" s="114"/>
      <c r="JGU2" s="114"/>
      <c r="JGV2" s="114"/>
      <c r="JGW2" s="114"/>
      <c r="JGX2" s="114"/>
      <c r="JGY2" s="114"/>
      <c r="JGZ2" s="114"/>
      <c r="JHA2" s="114"/>
      <c r="JHB2" s="114"/>
      <c r="JHC2" s="114"/>
      <c r="JHD2" s="114"/>
      <c r="JHE2" s="114"/>
      <c r="JHF2" s="114"/>
      <c r="JHG2" s="114"/>
      <c r="JHH2" s="114"/>
      <c r="JHI2" s="114"/>
      <c r="JHJ2" s="114"/>
      <c r="JHK2" s="114"/>
      <c r="JHL2" s="114"/>
      <c r="JHM2" s="114"/>
      <c r="JHN2" s="114"/>
      <c r="JHO2" s="114"/>
      <c r="JHP2" s="114"/>
      <c r="JHQ2" s="114"/>
      <c r="JHR2" s="114"/>
      <c r="JHS2" s="114"/>
      <c r="JHT2" s="114"/>
      <c r="JHU2" s="114"/>
      <c r="JHV2" s="114"/>
      <c r="JHW2" s="114"/>
      <c r="JHX2" s="114"/>
      <c r="JHY2" s="114"/>
      <c r="JHZ2" s="114"/>
      <c r="JIA2" s="114"/>
      <c r="JIB2" s="114"/>
      <c r="JIC2" s="114"/>
      <c r="JID2" s="114"/>
      <c r="JIE2" s="114"/>
      <c r="JIF2" s="114"/>
      <c r="JIG2" s="114"/>
      <c r="JIH2" s="114"/>
      <c r="JII2" s="114"/>
      <c r="JIJ2" s="114"/>
      <c r="JIK2" s="114"/>
      <c r="JIL2" s="114"/>
      <c r="JIM2" s="114"/>
      <c r="JIN2" s="114"/>
      <c r="JIO2" s="114"/>
      <c r="JIP2" s="114"/>
      <c r="JIQ2" s="114"/>
      <c r="JIR2" s="114"/>
      <c r="JIS2" s="114"/>
      <c r="JIT2" s="114"/>
      <c r="JIU2" s="114"/>
      <c r="JIV2" s="114"/>
      <c r="JIW2" s="114"/>
      <c r="JIX2" s="114"/>
      <c r="JIY2" s="114"/>
      <c r="JIZ2" s="114"/>
      <c r="JJA2" s="114"/>
      <c r="JJB2" s="114"/>
      <c r="JJC2" s="114"/>
      <c r="JJD2" s="114"/>
      <c r="JJE2" s="114"/>
      <c r="JJF2" s="114"/>
      <c r="JJG2" s="114"/>
      <c r="JJH2" s="114"/>
      <c r="JJI2" s="114"/>
      <c r="JJJ2" s="114"/>
      <c r="JJK2" s="114"/>
      <c r="JJL2" s="114"/>
      <c r="JJM2" s="114"/>
      <c r="JJN2" s="114"/>
      <c r="JJO2" s="114"/>
      <c r="JJP2" s="114"/>
      <c r="JJQ2" s="114"/>
      <c r="JJR2" s="114"/>
      <c r="JJS2" s="114"/>
      <c r="JJT2" s="114"/>
      <c r="JJU2" s="114"/>
      <c r="JJV2" s="114"/>
      <c r="JJW2" s="114"/>
      <c r="JJX2" s="114"/>
      <c r="JJY2" s="114"/>
      <c r="JJZ2" s="114"/>
      <c r="JKA2" s="114"/>
      <c r="JKB2" s="114"/>
      <c r="JKC2" s="114"/>
      <c r="JKD2" s="114"/>
      <c r="JKE2" s="114"/>
      <c r="JKF2" s="114"/>
      <c r="JKG2" s="114"/>
      <c r="JKH2" s="114"/>
      <c r="JKI2" s="114"/>
      <c r="JKJ2" s="114"/>
      <c r="JKK2" s="114"/>
      <c r="JKL2" s="114"/>
      <c r="JKM2" s="114"/>
      <c r="JKN2" s="114"/>
      <c r="JKO2" s="114"/>
      <c r="JKP2" s="114"/>
      <c r="JKQ2" s="114"/>
      <c r="JKR2" s="114"/>
      <c r="JKS2" s="114"/>
      <c r="JKT2" s="114"/>
      <c r="JKU2" s="114"/>
      <c r="JKV2" s="114"/>
      <c r="JKW2" s="114"/>
      <c r="JKX2" s="114"/>
      <c r="JKY2" s="114"/>
      <c r="JKZ2" s="114"/>
      <c r="JLA2" s="114"/>
      <c r="JLB2" s="114"/>
      <c r="JLC2" s="114"/>
      <c r="JLD2" s="114"/>
      <c r="JLE2" s="114"/>
      <c r="JLF2" s="114"/>
      <c r="JLG2" s="114"/>
      <c r="JLH2" s="114"/>
      <c r="JLI2" s="114"/>
      <c r="JLJ2" s="114"/>
      <c r="JLK2" s="114"/>
      <c r="JLL2" s="114"/>
      <c r="JLM2" s="114"/>
      <c r="JLN2" s="114"/>
      <c r="JLO2" s="114"/>
      <c r="JLP2" s="114"/>
      <c r="JLQ2" s="114"/>
      <c r="JLR2" s="114"/>
      <c r="JLS2" s="114"/>
      <c r="JLT2" s="114"/>
      <c r="JLU2" s="114"/>
      <c r="JLV2" s="114"/>
      <c r="JLW2" s="114"/>
      <c r="JLX2" s="114"/>
      <c r="JLY2" s="114"/>
      <c r="JLZ2" s="114"/>
      <c r="JMA2" s="114"/>
      <c r="JMB2" s="114"/>
      <c r="JMC2" s="114"/>
      <c r="JMD2" s="114"/>
      <c r="JME2" s="114"/>
      <c r="JMF2" s="114"/>
      <c r="JMG2" s="114"/>
      <c r="JMH2" s="114"/>
      <c r="JMI2" s="114"/>
      <c r="JMJ2" s="114"/>
      <c r="JMK2" s="114"/>
      <c r="JML2" s="114"/>
      <c r="JMM2" s="114"/>
      <c r="JMN2" s="114"/>
      <c r="JMO2" s="114"/>
      <c r="JMP2" s="114"/>
      <c r="JMQ2" s="114"/>
      <c r="JMR2" s="114"/>
      <c r="JMS2" s="114"/>
      <c r="JMT2" s="114"/>
      <c r="JMU2" s="114"/>
      <c r="JMV2" s="114"/>
      <c r="JMW2" s="114"/>
      <c r="JMX2" s="114"/>
      <c r="JMY2" s="114"/>
      <c r="JMZ2" s="114"/>
      <c r="JNA2" s="114"/>
      <c r="JNB2" s="114"/>
      <c r="JNC2" s="114"/>
      <c r="JND2" s="114"/>
      <c r="JNE2" s="114"/>
      <c r="JNF2" s="114"/>
      <c r="JNG2" s="114"/>
      <c r="JNH2" s="114"/>
      <c r="JNI2" s="114"/>
      <c r="JNJ2" s="114"/>
      <c r="JNK2" s="114"/>
      <c r="JNL2" s="114"/>
      <c r="JNM2" s="114"/>
      <c r="JNN2" s="114"/>
      <c r="JNO2" s="114"/>
      <c r="JNP2" s="114"/>
      <c r="JNQ2" s="114"/>
      <c r="JNR2" s="114"/>
      <c r="JNS2" s="114"/>
      <c r="JNT2" s="114"/>
      <c r="JNU2" s="114"/>
      <c r="JNV2" s="114"/>
      <c r="JNW2" s="114"/>
      <c r="JNX2" s="114"/>
      <c r="JNY2" s="114"/>
      <c r="JNZ2" s="114"/>
      <c r="JOA2" s="114"/>
      <c r="JOB2" s="114"/>
      <c r="JOC2" s="114"/>
      <c r="JOD2" s="114"/>
      <c r="JOE2" s="114"/>
      <c r="JOF2" s="114"/>
      <c r="JOG2" s="114"/>
      <c r="JOH2" s="114"/>
      <c r="JOI2" s="114"/>
      <c r="JOJ2" s="114"/>
      <c r="JOK2" s="114"/>
      <c r="JOL2" s="114"/>
      <c r="JOM2" s="114"/>
      <c r="JON2" s="114"/>
      <c r="JOO2" s="114"/>
      <c r="JOP2" s="114"/>
      <c r="JOQ2" s="114"/>
      <c r="JOR2" s="114"/>
      <c r="JOS2" s="114"/>
      <c r="JOT2" s="114"/>
      <c r="JOU2" s="114"/>
      <c r="JOV2" s="114"/>
      <c r="JOW2" s="114"/>
      <c r="JOX2" s="114"/>
      <c r="JOY2" s="114"/>
      <c r="JOZ2" s="114"/>
      <c r="JPA2" s="114"/>
      <c r="JPB2" s="114"/>
      <c r="JPC2" s="114"/>
      <c r="JPD2" s="114"/>
      <c r="JPE2" s="114"/>
      <c r="JPF2" s="114"/>
      <c r="JPG2" s="114"/>
      <c r="JPH2" s="114"/>
      <c r="JPI2" s="114"/>
      <c r="JPJ2" s="114"/>
      <c r="JPK2" s="114"/>
      <c r="JPL2" s="114"/>
      <c r="JPM2" s="114"/>
      <c r="JPN2" s="114"/>
      <c r="JPO2" s="114"/>
      <c r="JPP2" s="114"/>
      <c r="JPQ2" s="114"/>
      <c r="JPR2" s="114"/>
      <c r="JPS2" s="114"/>
      <c r="JPT2" s="114"/>
      <c r="JPU2" s="114"/>
      <c r="JPV2" s="114"/>
      <c r="JPW2" s="114"/>
      <c r="JPX2" s="114"/>
      <c r="JPY2" s="114"/>
      <c r="JPZ2" s="114"/>
      <c r="JQA2" s="114"/>
      <c r="JQB2" s="114"/>
      <c r="JQC2" s="114"/>
      <c r="JQD2" s="114"/>
      <c r="JQE2" s="114"/>
      <c r="JQF2" s="114"/>
      <c r="JQG2" s="114"/>
      <c r="JQH2" s="114"/>
      <c r="JQI2" s="114"/>
      <c r="JQJ2" s="114"/>
      <c r="JQK2" s="114"/>
      <c r="JQL2" s="114"/>
      <c r="JQM2" s="114"/>
      <c r="JQN2" s="114"/>
      <c r="JQO2" s="114"/>
      <c r="JQP2" s="114"/>
      <c r="JQQ2" s="114"/>
      <c r="JQR2" s="114"/>
      <c r="JQS2" s="114"/>
      <c r="JQT2" s="114"/>
      <c r="JQU2" s="114"/>
      <c r="JQV2" s="114"/>
      <c r="JQW2" s="114"/>
      <c r="JQX2" s="114"/>
      <c r="JQY2" s="114"/>
      <c r="JQZ2" s="114"/>
      <c r="JRA2" s="114"/>
      <c r="JRB2" s="114"/>
      <c r="JRC2" s="114"/>
      <c r="JRD2" s="114"/>
      <c r="JRE2" s="114"/>
      <c r="JRF2" s="114"/>
      <c r="JRG2" s="114"/>
      <c r="JRH2" s="114"/>
      <c r="JRI2" s="114"/>
      <c r="JRJ2" s="114"/>
      <c r="JRK2" s="114"/>
      <c r="JRL2" s="114"/>
      <c r="JRM2" s="114"/>
      <c r="JRN2" s="114"/>
      <c r="JRO2" s="114"/>
      <c r="JRP2" s="114"/>
      <c r="JRQ2" s="114"/>
      <c r="JRR2" s="114"/>
      <c r="JRS2" s="114"/>
      <c r="JRT2" s="114"/>
      <c r="JRU2" s="114"/>
      <c r="JRV2" s="114"/>
      <c r="JRW2" s="114"/>
      <c r="JRX2" s="114"/>
      <c r="JRY2" s="114"/>
      <c r="JRZ2" s="114"/>
      <c r="JSA2" s="114"/>
      <c r="JSB2" s="114"/>
      <c r="JSC2" s="114"/>
      <c r="JSD2" s="114"/>
      <c r="JSE2" s="114"/>
      <c r="JSF2" s="114"/>
      <c r="JSG2" s="114"/>
      <c r="JSH2" s="114"/>
      <c r="JSI2" s="114"/>
      <c r="JSJ2" s="114"/>
      <c r="JSK2" s="114"/>
      <c r="JSL2" s="114"/>
      <c r="JSM2" s="114"/>
      <c r="JSN2" s="114"/>
      <c r="JSO2" s="114"/>
      <c r="JSP2" s="114"/>
      <c r="JSQ2" s="114"/>
      <c r="JSR2" s="114"/>
      <c r="JSS2" s="114"/>
      <c r="JST2" s="114"/>
      <c r="JSU2" s="114"/>
      <c r="JSV2" s="114"/>
      <c r="JSW2" s="114"/>
      <c r="JSX2" s="114"/>
      <c r="JSY2" s="114"/>
      <c r="JSZ2" s="114"/>
      <c r="JTA2" s="114"/>
      <c r="JTB2" s="114"/>
      <c r="JTC2" s="114"/>
      <c r="JTD2" s="114"/>
      <c r="JTE2" s="114"/>
      <c r="JTF2" s="114"/>
      <c r="JTG2" s="114"/>
      <c r="JTH2" s="114"/>
      <c r="JTI2" s="114"/>
      <c r="JTJ2" s="114"/>
      <c r="JTK2" s="114"/>
      <c r="JTL2" s="114"/>
      <c r="JTM2" s="114"/>
      <c r="JTN2" s="114"/>
      <c r="JTO2" s="114"/>
      <c r="JTP2" s="114"/>
      <c r="JTQ2" s="114"/>
      <c r="JTR2" s="114"/>
      <c r="JTS2" s="114"/>
      <c r="JTT2" s="114"/>
      <c r="JTU2" s="114"/>
      <c r="JTV2" s="114"/>
      <c r="JTW2" s="114"/>
      <c r="JTX2" s="114"/>
      <c r="JTY2" s="114"/>
      <c r="JTZ2" s="114"/>
      <c r="JUA2" s="114"/>
      <c r="JUB2" s="114"/>
      <c r="JUC2" s="114"/>
      <c r="JUD2" s="114"/>
      <c r="JUE2" s="114"/>
      <c r="JUF2" s="114"/>
      <c r="JUG2" s="114"/>
      <c r="JUH2" s="114"/>
      <c r="JUI2" s="114"/>
      <c r="JUJ2" s="114"/>
      <c r="JUK2" s="114"/>
      <c r="JUL2" s="114"/>
      <c r="JUM2" s="114"/>
      <c r="JUN2" s="114"/>
      <c r="JUO2" s="114"/>
      <c r="JUP2" s="114"/>
      <c r="JUQ2" s="114"/>
      <c r="JUR2" s="114"/>
      <c r="JUS2" s="114"/>
      <c r="JUT2" s="114"/>
      <c r="JUU2" s="114"/>
      <c r="JUV2" s="114"/>
      <c r="JUW2" s="114"/>
      <c r="JUX2" s="114"/>
      <c r="JUY2" s="114"/>
      <c r="JUZ2" s="114"/>
      <c r="JVA2" s="114"/>
      <c r="JVB2" s="114"/>
      <c r="JVC2" s="114"/>
      <c r="JVD2" s="114"/>
      <c r="JVE2" s="114"/>
      <c r="JVF2" s="114"/>
      <c r="JVG2" s="114"/>
      <c r="JVH2" s="114"/>
      <c r="JVI2" s="114"/>
      <c r="JVJ2" s="114"/>
      <c r="JVK2" s="114"/>
      <c r="JVL2" s="114"/>
      <c r="JVM2" s="114"/>
      <c r="JVN2" s="114"/>
      <c r="JVO2" s="114"/>
      <c r="JVP2" s="114"/>
      <c r="JVQ2" s="114"/>
      <c r="JVR2" s="114"/>
      <c r="JVS2" s="114"/>
      <c r="JVT2" s="114"/>
      <c r="JVU2" s="114"/>
      <c r="JVV2" s="114"/>
      <c r="JVW2" s="114"/>
      <c r="JVX2" s="114"/>
      <c r="JVY2" s="114"/>
      <c r="JVZ2" s="114"/>
      <c r="JWA2" s="114"/>
      <c r="JWB2" s="114"/>
      <c r="JWC2" s="114"/>
      <c r="JWD2" s="114"/>
      <c r="JWE2" s="114"/>
      <c r="JWF2" s="114"/>
      <c r="JWG2" s="114"/>
      <c r="JWH2" s="114"/>
      <c r="JWI2" s="114"/>
      <c r="JWJ2" s="114"/>
      <c r="JWK2" s="114"/>
      <c r="JWL2" s="114"/>
      <c r="JWM2" s="114"/>
      <c r="JWN2" s="114"/>
      <c r="JWO2" s="114"/>
      <c r="JWP2" s="114"/>
      <c r="JWQ2" s="114"/>
      <c r="JWR2" s="114"/>
      <c r="JWS2" s="114"/>
      <c r="JWT2" s="114"/>
      <c r="JWU2" s="114"/>
      <c r="JWV2" s="114"/>
      <c r="JWW2" s="114"/>
      <c r="JWX2" s="114"/>
      <c r="JWY2" s="114"/>
      <c r="JWZ2" s="114"/>
      <c r="JXA2" s="114"/>
      <c r="JXB2" s="114"/>
      <c r="JXC2" s="114"/>
      <c r="JXD2" s="114"/>
      <c r="JXE2" s="114"/>
      <c r="JXF2" s="114"/>
      <c r="JXG2" s="114"/>
      <c r="JXH2" s="114"/>
      <c r="JXI2" s="114"/>
      <c r="JXJ2" s="114"/>
      <c r="JXK2" s="114"/>
      <c r="JXL2" s="114"/>
      <c r="JXM2" s="114"/>
      <c r="JXN2" s="114"/>
      <c r="JXO2" s="114"/>
      <c r="JXP2" s="114"/>
      <c r="JXQ2" s="114"/>
      <c r="JXR2" s="114"/>
      <c r="JXS2" s="114"/>
      <c r="JXT2" s="114"/>
      <c r="JXU2" s="114"/>
      <c r="JXV2" s="114"/>
      <c r="JXW2" s="114"/>
      <c r="JXX2" s="114"/>
      <c r="JXY2" s="114"/>
      <c r="JXZ2" s="114"/>
      <c r="JYA2" s="114"/>
      <c r="JYB2" s="114"/>
      <c r="JYC2" s="114"/>
      <c r="JYD2" s="114"/>
      <c r="JYE2" s="114"/>
      <c r="JYF2" s="114"/>
      <c r="JYG2" s="114"/>
      <c r="JYH2" s="114"/>
      <c r="JYI2" s="114"/>
      <c r="JYJ2" s="114"/>
      <c r="JYK2" s="114"/>
      <c r="JYL2" s="114"/>
      <c r="JYM2" s="114"/>
      <c r="JYN2" s="114"/>
      <c r="JYO2" s="114"/>
      <c r="JYP2" s="114"/>
      <c r="JYQ2" s="114"/>
      <c r="JYR2" s="114"/>
      <c r="JYS2" s="114"/>
      <c r="JYT2" s="114"/>
      <c r="JYU2" s="114"/>
      <c r="JYV2" s="114"/>
      <c r="JYW2" s="114"/>
      <c r="JYX2" s="114"/>
      <c r="JYY2" s="114"/>
      <c r="JYZ2" s="114"/>
      <c r="JZA2" s="114"/>
      <c r="JZB2" s="114"/>
      <c r="JZC2" s="114"/>
      <c r="JZD2" s="114"/>
      <c r="JZE2" s="114"/>
      <c r="JZF2" s="114"/>
      <c r="JZG2" s="114"/>
      <c r="JZH2" s="114"/>
      <c r="JZI2" s="114"/>
      <c r="JZJ2" s="114"/>
      <c r="JZK2" s="114"/>
      <c r="JZL2" s="114"/>
      <c r="JZM2" s="114"/>
      <c r="JZN2" s="114"/>
      <c r="JZO2" s="114"/>
      <c r="JZP2" s="114"/>
      <c r="JZQ2" s="114"/>
      <c r="JZR2" s="114"/>
      <c r="JZS2" s="114"/>
      <c r="JZT2" s="114"/>
      <c r="JZU2" s="114"/>
      <c r="JZV2" s="114"/>
      <c r="JZW2" s="114"/>
      <c r="JZX2" s="114"/>
      <c r="JZY2" s="114"/>
      <c r="JZZ2" s="114"/>
      <c r="KAA2" s="114"/>
      <c r="KAB2" s="114"/>
      <c r="KAC2" s="114"/>
      <c r="KAD2" s="114"/>
      <c r="KAE2" s="114"/>
      <c r="KAF2" s="114"/>
      <c r="KAG2" s="114"/>
      <c r="KAH2" s="114"/>
      <c r="KAI2" s="114"/>
      <c r="KAJ2" s="114"/>
      <c r="KAK2" s="114"/>
      <c r="KAL2" s="114"/>
      <c r="KAM2" s="114"/>
      <c r="KAN2" s="114"/>
      <c r="KAO2" s="114"/>
      <c r="KAP2" s="114"/>
      <c r="KAQ2" s="114"/>
      <c r="KAR2" s="114"/>
      <c r="KAS2" s="114"/>
      <c r="KAT2" s="114"/>
      <c r="KAU2" s="114"/>
      <c r="KAV2" s="114"/>
      <c r="KAW2" s="114"/>
      <c r="KAX2" s="114"/>
      <c r="KAY2" s="114"/>
      <c r="KAZ2" s="114"/>
      <c r="KBA2" s="114"/>
      <c r="KBB2" s="114"/>
      <c r="KBC2" s="114"/>
      <c r="KBD2" s="114"/>
      <c r="KBE2" s="114"/>
      <c r="KBF2" s="114"/>
      <c r="KBG2" s="114"/>
      <c r="KBH2" s="114"/>
      <c r="KBI2" s="114"/>
      <c r="KBJ2" s="114"/>
      <c r="KBK2" s="114"/>
      <c r="KBL2" s="114"/>
      <c r="KBM2" s="114"/>
      <c r="KBN2" s="114"/>
      <c r="KBO2" s="114"/>
      <c r="KBP2" s="114"/>
      <c r="KBQ2" s="114"/>
      <c r="KBR2" s="114"/>
      <c r="KBS2" s="114"/>
      <c r="KBT2" s="114"/>
      <c r="KBU2" s="114"/>
      <c r="KBV2" s="114"/>
      <c r="KBW2" s="114"/>
      <c r="KBX2" s="114"/>
      <c r="KBY2" s="114"/>
      <c r="KBZ2" s="114"/>
      <c r="KCA2" s="114"/>
      <c r="KCB2" s="114"/>
      <c r="KCC2" s="114"/>
      <c r="KCD2" s="114"/>
      <c r="KCE2" s="114"/>
      <c r="KCF2" s="114"/>
      <c r="KCG2" s="114"/>
      <c r="KCH2" s="114"/>
      <c r="KCI2" s="114"/>
      <c r="KCJ2" s="114"/>
      <c r="KCK2" s="114"/>
      <c r="KCL2" s="114"/>
      <c r="KCM2" s="114"/>
      <c r="KCN2" s="114"/>
      <c r="KCO2" s="114"/>
      <c r="KCP2" s="114"/>
      <c r="KCQ2" s="114"/>
      <c r="KCR2" s="114"/>
      <c r="KCS2" s="114"/>
      <c r="KCT2" s="114"/>
      <c r="KCU2" s="114"/>
      <c r="KCV2" s="114"/>
      <c r="KCW2" s="114"/>
      <c r="KCX2" s="114"/>
      <c r="KCY2" s="114"/>
      <c r="KCZ2" s="114"/>
      <c r="KDA2" s="114"/>
      <c r="KDB2" s="114"/>
      <c r="KDC2" s="114"/>
      <c r="KDD2" s="114"/>
      <c r="KDE2" s="114"/>
      <c r="KDF2" s="114"/>
      <c r="KDG2" s="114"/>
      <c r="KDH2" s="114"/>
      <c r="KDI2" s="114"/>
      <c r="KDJ2" s="114"/>
      <c r="KDK2" s="114"/>
      <c r="KDL2" s="114"/>
      <c r="KDM2" s="114"/>
      <c r="KDN2" s="114"/>
      <c r="KDO2" s="114"/>
      <c r="KDP2" s="114"/>
      <c r="KDQ2" s="114"/>
      <c r="KDR2" s="114"/>
      <c r="KDS2" s="114"/>
      <c r="KDT2" s="114"/>
      <c r="KDU2" s="114"/>
      <c r="KDV2" s="114"/>
      <c r="KDW2" s="114"/>
      <c r="KDX2" s="114"/>
      <c r="KDY2" s="114"/>
      <c r="KDZ2" s="114"/>
      <c r="KEA2" s="114"/>
      <c r="KEB2" s="114"/>
      <c r="KEC2" s="114"/>
      <c r="KED2" s="114"/>
      <c r="KEE2" s="114"/>
      <c r="KEF2" s="114"/>
      <c r="KEG2" s="114"/>
      <c r="KEH2" s="114"/>
      <c r="KEI2" s="114"/>
      <c r="KEJ2" s="114"/>
      <c r="KEK2" s="114"/>
      <c r="KEL2" s="114"/>
      <c r="KEM2" s="114"/>
      <c r="KEN2" s="114"/>
      <c r="KEO2" s="114"/>
      <c r="KEP2" s="114"/>
      <c r="KEQ2" s="114"/>
      <c r="KER2" s="114"/>
      <c r="KES2" s="114"/>
      <c r="KET2" s="114"/>
      <c r="KEU2" s="114"/>
      <c r="KEV2" s="114"/>
      <c r="KEW2" s="114"/>
      <c r="KEX2" s="114"/>
      <c r="KEY2" s="114"/>
      <c r="KEZ2" s="114"/>
      <c r="KFA2" s="114"/>
      <c r="KFB2" s="114"/>
      <c r="KFC2" s="114"/>
      <c r="KFD2" s="114"/>
      <c r="KFE2" s="114"/>
      <c r="KFF2" s="114"/>
      <c r="KFG2" s="114"/>
      <c r="KFH2" s="114"/>
      <c r="KFI2" s="114"/>
      <c r="KFJ2" s="114"/>
      <c r="KFK2" s="114"/>
      <c r="KFL2" s="114"/>
      <c r="KFM2" s="114"/>
      <c r="KFN2" s="114"/>
      <c r="KFO2" s="114"/>
      <c r="KFP2" s="114"/>
      <c r="KFQ2" s="114"/>
      <c r="KFR2" s="114"/>
      <c r="KFS2" s="114"/>
      <c r="KFT2" s="114"/>
      <c r="KFU2" s="114"/>
      <c r="KFV2" s="114"/>
      <c r="KFW2" s="114"/>
      <c r="KFX2" s="114"/>
      <c r="KFY2" s="114"/>
      <c r="KFZ2" s="114"/>
      <c r="KGA2" s="114"/>
      <c r="KGB2" s="114"/>
      <c r="KGC2" s="114"/>
      <c r="KGD2" s="114"/>
      <c r="KGE2" s="114"/>
      <c r="KGF2" s="114"/>
      <c r="KGG2" s="114"/>
      <c r="KGH2" s="114"/>
      <c r="KGI2" s="114"/>
      <c r="KGJ2" s="114"/>
      <c r="KGK2" s="114"/>
      <c r="KGL2" s="114"/>
      <c r="KGM2" s="114"/>
      <c r="KGN2" s="114"/>
      <c r="KGO2" s="114"/>
      <c r="KGP2" s="114"/>
      <c r="KGQ2" s="114"/>
      <c r="KGR2" s="114"/>
      <c r="KGS2" s="114"/>
      <c r="KGT2" s="114"/>
      <c r="KGU2" s="114"/>
      <c r="KGV2" s="114"/>
      <c r="KGW2" s="114"/>
      <c r="KGX2" s="114"/>
      <c r="KGY2" s="114"/>
      <c r="KGZ2" s="114"/>
      <c r="KHA2" s="114"/>
      <c r="KHB2" s="114"/>
      <c r="KHC2" s="114"/>
      <c r="KHD2" s="114"/>
      <c r="KHE2" s="114"/>
      <c r="KHF2" s="114"/>
      <c r="KHG2" s="114"/>
      <c r="KHH2" s="114"/>
      <c r="KHI2" s="114"/>
      <c r="KHJ2" s="114"/>
      <c r="KHK2" s="114"/>
      <c r="KHL2" s="114"/>
      <c r="KHM2" s="114"/>
      <c r="KHN2" s="114"/>
      <c r="KHO2" s="114"/>
      <c r="KHP2" s="114"/>
      <c r="KHQ2" s="114"/>
      <c r="KHR2" s="114"/>
      <c r="KHS2" s="114"/>
      <c r="KHT2" s="114"/>
      <c r="KHU2" s="114"/>
      <c r="KHV2" s="114"/>
      <c r="KHW2" s="114"/>
      <c r="KHX2" s="114"/>
      <c r="KHY2" s="114"/>
      <c r="KHZ2" s="114"/>
      <c r="KIA2" s="114"/>
      <c r="KIB2" s="114"/>
      <c r="KIC2" s="114"/>
      <c r="KID2" s="114"/>
      <c r="KIE2" s="114"/>
      <c r="KIF2" s="114"/>
      <c r="KIG2" s="114"/>
      <c r="KIH2" s="114"/>
      <c r="KII2" s="114"/>
      <c r="KIJ2" s="114"/>
      <c r="KIK2" s="114"/>
      <c r="KIL2" s="114"/>
      <c r="KIM2" s="114"/>
      <c r="KIN2" s="114"/>
      <c r="KIO2" s="114"/>
      <c r="KIP2" s="114"/>
      <c r="KIQ2" s="114"/>
      <c r="KIR2" s="114"/>
      <c r="KIS2" s="114"/>
      <c r="KIT2" s="114"/>
      <c r="KIU2" s="114"/>
      <c r="KIV2" s="114"/>
      <c r="KIW2" s="114"/>
      <c r="KIX2" s="114"/>
      <c r="KIY2" s="114"/>
      <c r="KIZ2" s="114"/>
      <c r="KJA2" s="114"/>
      <c r="KJB2" s="114"/>
      <c r="KJC2" s="114"/>
      <c r="KJD2" s="114"/>
      <c r="KJE2" s="114"/>
      <c r="KJF2" s="114"/>
      <c r="KJG2" s="114"/>
      <c r="KJH2" s="114"/>
      <c r="KJI2" s="114"/>
      <c r="KJJ2" s="114"/>
      <c r="KJK2" s="114"/>
      <c r="KJL2" s="114"/>
      <c r="KJM2" s="114"/>
      <c r="KJN2" s="114"/>
      <c r="KJO2" s="114"/>
      <c r="KJP2" s="114"/>
      <c r="KJQ2" s="114"/>
      <c r="KJR2" s="114"/>
      <c r="KJS2" s="114"/>
      <c r="KJT2" s="114"/>
      <c r="KJU2" s="114"/>
      <c r="KJV2" s="114"/>
      <c r="KJW2" s="114"/>
      <c r="KJX2" s="114"/>
      <c r="KJY2" s="114"/>
      <c r="KJZ2" s="114"/>
      <c r="KKA2" s="114"/>
      <c r="KKB2" s="114"/>
      <c r="KKC2" s="114"/>
      <c r="KKD2" s="114"/>
      <c r="KKE2" s="114"/>
      <c r="KKF2" s="114"/>
      <c r="KKG2" s="114"/>
      <c r="KKH2" s="114"/>
      <c r="KKI2" s="114"/>
      <c r="KKJ2" s="114"/>
      <c r="KKK2" s="114"/>
      <c r="KKL2" s="114"/>
      <c r="KKM2" s="114"/>
      <c r="KKN2" s="114"/>
      <c r="KKO2" s="114"/>
      <c r="KKP2" s="114"/>
      <c r="KKQ2" s="114"/>
      <c r="KKR2" s="114"/>
      <c r="KKS2" s="114"/>
      <c r="KKT2" s="114"/>
      <c r="KKU2" s="114"/>
      <c r="KKV2" s="114"/>
      <c r="KKW2" s="114"/>
      <c r="KKX2" s="114"/>
      <c r="KKY2" s="114"/>
      <c r="KKZ2" s="114"/>
      <c r="KLA2" s="114"/>
      <c r="KLB2" s="114"/>
      <c r="KLC2" s="114"/>
      <c r="KLD2" s="114"/>
      <c r="KLE2" s="114"/>
      <c r="KLF2" s="114"/>
      <c r="KLG2" s="114"/>
      <c r="KLH2" s="114"/>
      <c r="KLI2" s="114"/>
      <c r="KLJ2" s="114"/>
      <c r="KLK2" s="114"/>
      <c r="KLL2" s="114"/>
      <c r="KLM2" s="114"/>
      <c r="KLN2" s="114"/>
      <c r="KLO2" s="114"/>
      <c r="KLP2" s="114"/>
      <c r="KLQ2" s="114"/>
      <c r="KLR2" s="114"/>
      <c r="KLS2" s="114"/>
      <c r="KLT2" s="114"/>
      <c r="KLU2" s="114"/>
      <c r="KLV2" s="114"/>
      <c r="KLW2" s="114"/>
      <c r="KLX2" s="114"/>
      <c r="KLY2" s="114"/>
      <c r="KLZ2" s="114"/>
      <c r="KMA2" s="114"/>
      <c r="KMB2" s="114"/>
      <c r="KMC2" s="114"/>
      <c r="KMD2" s="114"/>
      <c r="KME2" s="114"/>
      <c r="KMF2" s="114"/>
      <c r="KMG2" s="114"/>
      <c r="KMH2" s="114"/>
      <c r="KMI2" s="114"/>
      <c r="KMJ2" s="114"/>
      <c r="KMK2" s="114"/>
      <c r="KML2" s="114"/>
      <c r="KMM2" s="114"/>
      <c r="KMN2" s="114"/>
      <c r="KMO2" s="114"/>
      <c r="KMP2" s="114"/>
      <c r="KMQ2" s="114"/>
      <c r="KMR2" s="114"/>
      <c r="KMS2" s="114"/>
      <c r="KMT2" s="114"/>
      <c r="KMU2" s="114"/>
      <c r="KMV2" s="114"/>
      <c r="KMW2" s="114"/>
      <c r="KMX2" s="114"/>
      <c r="KMY2" s="114"/>
      <c r="KMZ2" s="114"/>
      <c r="KNA2" s="114"/>
      <c r="KNB2" s="114"/>
      <c r="KNC2" s="114"/>
      <c r="KND2" s="114"/>
      <c r="KNE2" s="114"/>
      <c r="KNF2" s="114"/>
      <c r="KNG2" s="114"/>
      <c r="KNH2" s="114"/>
      <c r="KNI2" s="114"/>
      <c r="KNJ2" s="114"/>
      <c r="KNK2" s="114"/>
      <c r="KNL2" s="114"/>
      <c r="KNM2" s="114"/>
      <c r="KNN2" s="114"/>
      <c r="KNO2" s="114"/>
      <c r="KNP2" s="114"/>
      <c r="KNQ2" s="114"/>
      <c r="KNR2" s="114"/>
      <c r="KNS2" s="114"/>
      <c r="KNT2" s="114"/>
      <c r="KNU2" s="114"/>
      <c r="KNV2" s="114"/>
      <c r="KNW2" s="114"/>
      <c r="KNX2" s="114"/>
      <c r="KNY2" s="114"/>
      <c r="KNZ2" s="114"/>
      <c r="KOA2" s="114"/>
      <c r="KOB2" s="114"/>
      <c r="KOC2" s="114"/>
      <c r="KOD2" s="114"/>
      <c r="KOE2" s="114"/>
      <c r="KOF2" s="114"/>
      <c r="KOG2" s="114"/>
      <c r="KOH2" s="114"/>
      <c r="KOI2" s="114"/>
      <c r="KOJ2" s="114"/>
      <c r="KOK2" s="114"/>
      <c r="KOL2" s="114"/>
      <c r="KOM2" s="114"/>
      <c r="KON2" s="114"/>
      <c r="KOO2" s="114"/>
      <c r="KOP2" s="114"/>
      <c r="KOQ2" s="114"/>
      <c r="KOR2" s="114"/>
      <c r="KOS2" s="114"/>
      <c r="KOT2" s="114"/>
      <c r="KOU2" s="114"/>
      <c r="KOV2" s="114"/>
      <c r="KOW2" s="114"/>
      <c r="KOX2" s="114"/>
      <c r="KOY2" s="114"/>
      <c r="KOZ2" s="114"/>
      <c r="KPA2" s="114"/>
      <c r="KPB2" s="114"/>
      <c r="KPC2" s="114"/>
      <c r="KPD2" s="114"/>
      <c r="KPE2" s="114"/>
      <c r="KPF2" s="114"/>
      <c r="KPG2" s="114"/>
      <c r="KPH2" s="114"/>
      <c r="KPI2" s="114"/>
      <c r="KPJ2" s="114"/>
      <c r="KPK2" s="114"/>
      <c r="KPL2" s="114"/>
      <c r="KPM2" s="114"/>
      <c r="KPN2" s="114"/>
      <c r="KPO2" s="114"/>
      <c r="KPP2" s="114"/>
      <c r="KPQ2" s="114"/>
      <c r="KPR2" s="114"/>
      <c r="KPS2" s="114"/>
      <c r="KPT2" s="114"/>
      <c r="KPU2" s="114"/>
      <c r="KPV2" s="114"/>
      <c r="KPW2" s="114"/>
      <c r="KPX2" s="114"/>
      <c r="KPY2" s="114"/>
      <c r="KPZ2" s="114"/>
      <c r="KQA2" s="114"/>
      <c r="KQB2" s="114"/>
      <c r="KQC2" s="114"/>
      <c r="KQD2" s="114"/>
      <c r="KQE2" s="114"/>
      <c r="KQF2" s="114"/>
      <c r="KQG2" s="114"/>
      <c r="KQH2" s="114"/>
      <c r="KQI2" s="114"/>
      <c r="KQJ2" s="114"/>
      <c r="KQK2" s="114"/>
      <c r="KQL2" s="114"/>
      <c r="KQM2" s="114"/>
      <c r="KQN2" s="114"/>
      <c r="KQO2" s="114"/>
      <c r="KQP2" s="114"/>
      <c r="KQQ2" s="114"/>
      <c r="KQR2" s="114"/>
      <c r="KQS2" s="114"/>
      <c r="KQT2" s="114"/>
      <c r="KQU2" s="114"/>
      <c r="KQV2" s="114"/>
      <c r="KQW2" s="114"/>
      <c r="KQX2" s="114"/>
      <c r="KQY2" s="114"/>
      <c r="KQZ2" s="114"/>
      <c r="KRA2" s="114"/>
      <c r="KRB2" s="114"/>
      <c r="KRC2" s="114"/>
      <c r="KRD2" s="114"/>
      <c r="KRE2" s="114"/>
      <c r="KRF2" s="114"/>
      <c r="KRG2" s="114"/>
      <c r="KRH2" s="114"/>
      <c r="KRI2" s="114"/>
      <c r="KRJ2" s="114"/>
      <c r="KRK2" s="114"/>
      <c r="KRL2" s="114"/>
      <c r="KRM2" s="114"/>
      <c r="KRN2" s="114"/>
      <c r="KRO2" s="114"/>
      <c r="KRP2" s="114"/>
      <c r="KRQ2" s="114"/>
      <c r="KRR2" s="114"/>
      <c r="KRS2" s="114"/>
      <c r="KRT2" s="114"/>
      <c r="KRU2" s="114"/>
      <c r="KRV2" s="114"/>
      <c r="KRW2" s="114"/>
      <c r="KRX2" s="114"/>
      <c r="KRY2" s="114"/>
      <c r="KRZ2" s="114"/>
      <c r="KSA2" s="114"/>
      <c r="KSB2" s="114"/>
      <c r="KSC2" s="114"/>
      <c r="KSD2" s="114"/>
      <c r="KSE2" s="114"/>
      <c r="KSF2" s="114"/>
      <c r="KSG2" s="114"/>
      <c r="KSH2" s="114"/>
      <c r="KSI2" s="114"/>
      <c r="KSJ2" s="114"/>
      <c r="KSK2" s="114"/>
      <c r="KSL2" s="114"/>
      <c r="KSM2" s="114"/>
      <c r="KSN2" s="114"/>
      <c r="KSO2" s="114"/>
      <c r="KSP2" s="114"/>
      <c r="KSQ2" s="114"/>
      <c r="KSR2" s="114"/>
      <c r="KSS2" s="114"/>
      <c r="KST2" s="114"/>
      <c r="KSU2" s="114"/>
      <c r="KSV2" s="114"/>
      <c r="KSW2" s="114"/>
      <c r="KSX2" s="114"/>
      <c r="KSY2" s="114"/>
      <c r="KSZ2" s="114"/>
      <c r="KTA2" s="114"/>
      <c r="KTB2" s="114"/>
      <c r="KTC2" s="114"/>
      <c r="KTD2" s="114"/>
      <c r="KTE2" s="114"/>
      <c r="KTF2" s="114"/>
      <c r="KTG2" s="114"/>
      <c r="KTH2" s="114"/>
      <c r="KTI2" s="114"/>
      <c r="KTJ2" s="114"/>
      <c r="KTK2" s="114"/>
      <c r="KTL2" s="114"/>
      <c r="KTM2" s="114"/>
      <c r="KTN2" s="114"/>
      <c r="KTO2" s="114"/>
      <c r="KTP2" s="114"/>
      <c r="KTQ2" s="114"/>
      <c r="KTR2" s="114"/>
      <c r="KTS2" s="114"/>
      <c r="KTT2" s="114"/>
      <c r="KTU2" s="114"/>
      <c r="KTV2" s="114"/>
      <c r="KTW2" s="114"/>
      <c r="KTX2" s="114"/>
      <c r="KTY2" s="114"/>
      <c r="KTZ2" s="114"/>
      <c r="KUA2" s="114"/>
      <c r="KUB2" s="114"/>
      <c r="KUC2" s="114"/>
      <c r="KUD2" s="114"/>
      <c r="KUE2" s="114"/>
      <c r="KUF2" s="114"/>
      <c r="KUG2" s="114"/>
      <c r="KUH2" s="114"/>
      <c r="KUI2" s="114"/>
      <c r="KUJ2" s="114"/>
      <c r="KUK2" s="114"/>
      <c r="KUL2" s="114"/>
      <c r="KUM2" s="114"/>
      <c r="KUN2" s="114"/>
      <c r="KUO2" s="114"/>
      <c r="KUP2" s="114"/>
      <c r="KUQ2" s="114"/>
      <c r="KUR2" s="114"/>
      <c r="KUS2" s="114"/>
      <c r="KUT2" s="114"/>
      <c r="KUU2" s="114"/>
      <c r="KUV2" s="114"/>
      <c r="KUW2" s="114"/>
      <c r="KUX2" s="114"/>
      <c r="KUY2" s="114"/>
      <c r="KUZ2" s="114"/>
      <c r="KVA2" s="114"/>
      <c r="KVB2" s="114"/>
      <c r="KVC2" s="114"/>
      <c r="KVD2" s="114"/>
      <c r="KVE2" s="114"/>
      <c r="KVF2" s="114"/>
      <c r="KVG2" s="114"/>
      <c r="KVH2" s="114"/>
      <c r="KVI2" s="114"/>
      <c r="KVJ2" s="114"/>
      <c r="KVK2" s="114"/>
      <c r="KVL2" s="114"/>
      <c r="KVM2" s="114"/>
      <c r="KVN2" s="114"/>
      <c r="KVO2" s="114"/>
      <c r="KVP2" s="114"/>
      <c r="KVQ2" s="114"/>
      <c r="KVR2" s="114"/>
      <c r="KVS2" s="114"/>
      <c r="KVT2" s="114"/>
      <c r="KVU2" s="114"/>
      <c r="KVV2" s="114"/>
      <c r="KVW2" s="114"/>
      <c r="KVX2" s="114"/>
      <c r="KVY2" s="114"/>
      <c r="KVZ2" s="114"/>
      <c r="KWA2" s="114"/>
      <c r="KWB2" s="114"/>
      <c r="KWC2" s="114"/>
      <c r="KWD2" s="114"/>
      <c r="KWE2" s="114"/>
      <c r="KWF2" s="114"/>
      <c r="KWG2" s="114"/>
      <c r="KWH2" s="114"/>
      <c r="KWI2" s="114"/>
      <c r="KWJ2" s="114"/>
      <c r="KWK2" s="114"/>
      <c r="KWL2" s="114"/>
      <c r="KWM2" s="114"/>
      <c r="KWN2" s="114"/>
      <c r="KWO2" s="114"/>
      <c r="KWP2" s="114"/>
      <c r="KWQ2" s="114"/>
      <c r="KWR2" s="114"/>
      <c r="KWS2" s="114"/>
      <c r="KWT2" s="114"/>
      <c r="KWU2" s="114"/>
      <c r="KWV2" s="114"/>
      <c r="KWW2" s="114"/>
      <c r="KWX2" s="114"/>
      <c r="KWY2" s="114"/>
      <c r="KWZ2" s="114"/>
      <c r="KXA2" s="114"/>
      <c r="KXB2" s="114"/>
      <c r="KXC2" s="114"/>
      <c r="KXD2" s="114"/>
      <c r="KXE2" s="114"/>
      <c r="KXF2" s="114"/>
      <c r="KXG2" s="114"/>
      <c r="KXH2" s="114"/>
      <c r="KXI2" s="114"/>
      <c r="KXJ2" s="114"/>
      <c r="KXK2" s="114"/>
      <c r="KXL2" s="114"/>
      <c r="KXM2" s="114"/>
      <c r="KXN2" s="114"/>
      <c r="KXO2" s="114"/>
      <c r="KXP2" s="114"/>
      <c r="KXQ2" s="114"/>
      <c r="KXR2" s="114"/>
      <c r="KXS2" s="114"/>
      <c r="KXT2" s="114"/>
      <c r="KXU2" s="114"/>
      <c r="KXV2" s="114"/>
      <c r="KXW2" s="114"/>
      <c r="KXX2" s="114"/>
      <c r="KXY2" s="114"/>
      <c r="KXZ2" s="114"/>
      <c r="KYA2" s="114"/>
      <c r="KYB2" s="114"/>
      <c r="KYC2" s="114"/>
      <c r="KYD2" s="114"/>
      <c r="KYE2" s="114"/>
      <c r="KYF2" s="114"/>
      <c r="KYG2" s="114"/>
      <c r="KYH2" s="114"/>
      <c r="KYI2" s="114"/>
      <c r="KYJ2" s="114"/>
      <c r="KYK2" s="114"/>
      <c r="KYL2" s="114"/>
      <c r="KYM2" s="114"/>
      <c r="KYN2" s="114"/>
      <c r="KYO2" s="114"/>
      <c r="KYP2" s="114"/>
      <c r="KYQ2" s="114"/>
      <c r="KYR2" s="114"/>
      <c r="KYS2" s="114"/>
      <c r="KYT2" s="114"/>
      <c r="KYU2" s="114"/>
      <c r="KYV2" s="114"/>
      <c r="KYW2" s="114"/>
      <c r="KYX2" s="114"/>
      <c r="KYY2" s="114"/>
      <c r="KYZ2" s="114"/>
      <c r="KZA2" s="114"/>
      <c r="KZB2" s="114"/>
      <c r="KZC2" s="114"/>
      <c r="KZD2" s="114"/>
      <c r="KZE2" s="114"/>
      <c r="KZF2" s="114"/>
      <c r="KZG2" s="114"/>
      <c r="KZH2" s="114"/>
      <c r="KZI2" s="114"/>
      <c r="KZJ2" s="114"/>
      <c r="KZK2" s="114"/>
      <c r="KZL2" s="114"/>
      <c r="KZM2" s="114"/>
      <c r="KZN2" s="114"/>
      <c r="KZO2" s="114"/>
      <c r="KZP2" s="114"/>
      <c r="KZQ2" s="114"/>
      <c r="KZR2" s="114"/>
      <c r="KZS2" s="114"/>
      <c r="KZT2" s="114"/>
      <c r="KZU2" s="114"/>
      <c r="KZV2" s="114"/>
      <c r="KZW2" s="114"/>
      <c r="KZX2" s="114"/>
      <c r="KZY2" s="114"/>
      <c r="KZZ2" s="114"/>
      <c r="LAA2" s="114"/>
      <c r="LAB2" s="114"/>
      <c r="LAC2" s="114"/>
      <c r="LAD2" s="114"/>
      <c r="LAE2" s="114"/>
      <c r="LAF2" s="114"/>
      <c r="LAG2" s="114"/>
      <c r="LAH2" s="114"/>
      <c r="LAI2" s="114"/>
      <c r="LAJ2" s="114"/>
      <c r="LAK2" s="114"/>
      <c r="LAL2" s="114"/>
      <c r="LAM2" s="114"/>
      <c r="LAN2" s="114"/>
      <c r="LAO2" s="114"/>
      <c r="LAP2" s="114"/>
      <c r="LAQ2" s="114"/>
      <c r="LAR2" s="114"/>
      <c r="LAS2" s="114"/>
      <c r="LAT2" s="114"/>
      <c r="LAU2" s="114"/>
      <c r="LAV2" s="114"/>
      <c r="LAW2" s="114"/>
      <c r="LAX2" s="114"/>
      <c r="LAY2" s="114"/>
      <c r="LAZ2" s="114"/>
      <c r="LBA2" s="114"/>
      <c r="LBB2" s="114"/>
      <c r="LBC2" s="114"/>
      <c r="LBD2" s="114"/>
      <c r="LBE2" s="114"/>
      <c r="LBF2" s="114"/>
      <c r="LBG2" s="114"/>
      <c r="LBH2" s="114"/>
      <c r="LBI2" s="114"/>
      <c r="LBJ2" s="114"/>
      <c r="LBK2" s="114"/>
      <c r="LBL2" s="114"/>
      <c r="LBM2" s="114"/>
      <c r="LBN2" s="114"/>
      <c r="LBO2" s="114"/>
      <c r="LBP2" s="114"/>
      <c r="LBQ2" s="114"/>
      <c r="LBR2" s="114"/>
      <c r="LBS2" s="114"/>
      <c r="LBT2" s="114"/>
      <c r="LBU2" s="114"/>
      <c r="LBV2" s="114"/>
      <c r="LBW2" s="114"/>
      <c r="LBX2" s="114"/>
      <c r="LBY2" s="114"/>
      <c r="LBZ2" s="114"/>
      <c r="LCA2" s="114"/>
      <c r="LCB2" s="114"/>
      <c r="LCC2" s="114"/>
      <c r="LCD2" s="114"/>
      <c r="LCE2" s="114"/>
      <c r="LCF2" s="114"/>
      <c r="LCG2" s="114"/>
      <c r="LCH2" s="114"/>
      <c r="LCI2" s="114"/>
      <c r="LCJ2" s="114"/>
      <c r="LCK2" s="114"/>
      <c r="LCL2" s="114"/>
      <c r="LCM2" s="114"/>
      <c r="LCN2" s="114"/>
      <c r="LCO2" s="114"/>
      <c r="LCP2" s="114"/>
      <c r="LCQ2" s="114"/>
      <c r="LCR2" s="114"/>
      <c r="LCS2" s="114"/>
      <c r="LCT2" s="114"/>
      <c r="LCU2" s="114"/>
      <c r="LCV2" s="114"/>
      <c r="LCW2" s="114"/>
      <c r="LCX2" s="114"/>
      <c r="LCY2" s="114"/>
      <c r="LCZ2" s="114"/>
      <c r="LDA2" s="114"/>
      <c r="LDB2" s="114"/>
      <c r="LDC2" s="114"/>
      <c r="LDD2" s="114"/>
      <c r="LDE2" s="114"/>
      <c r="LDF2" s="114"/>
      <c r="LDG2" s="114"/>
      <c r="LDH2" s="114"/>
      <c r="LDI2" s="114"/>
      <c r="LDJ2" s="114"/>
      <c r="LDK2" s="114"/>
      <c r="LDL2" s="114"/>
      <c r="LDM2" s="114"/>
      <c r="LDN2" s="114"/>
      <c r="LDO2" s="114"/>
      <c r="LDP2" s="114"/>
      <c r="LDQ2" s="114"/>
      <c r="LDR2" s="114"/>
      <c r="LDS2" s="114"/>
      <c r="LDT2" s="114"/>
      <c r="LDU2" s="114"/>
      <c r="LDV2" s="114"/>
      <c r="LDW2" s="114"/>
      <c r="LDX2" s="114"/>
      <c r="LDY2" s="114"/>
      <c r="LDZ2" s="114"/>
      <c r="LEA2" s="114"/>
      <c r="LEB2" s="114"/>
      <c r="LEC2" s="114"/>
      <c r="LED2" s="114"/>
      <c r="LEE2" s="114"/>
      <c r="LEF2" s="114"/>
      <c r="LEG2" s="114"/>
      <c r="LEH2" s="114"/>
      <c r="LEI2" s="114"/>
      <c r="LEJ2" s="114"/>
      <c r="LEK2" s="114"/>
      <c r="LEL2" s="114"/>
      <c r="LEM2" s="114"/>
      <c r="LEN2" s="114"/>
      <c r="LEO2" s="114"/>
      <c r="LEP2" s="114"/>
      <c r="LEQ2" s="114"/>
      <c r="LER2" s="114"/>
      <c r="LES2" s="114"/>
      <c r="LET2" s="114"/>
      <c r="LEU2" s="114"/>
      <c r="LEV2" s="114"/>
      <c r="LEW2" s="114"/>
      <c r="LEX2" s="114"/>
      <c r="LEY2" s="114"/>
      <c r="LEZ2" s="114"/>
      <c r="LFA2" s="114"/>
      <c r="LFB2" s="114"/>
      <c r="LFC2" s="114"/>
      <c r="LFD2" s="114"/>
      <c r="LFE2" s="114"/>
      <c r="LFF2" s="114"/>
      <c r="LFG2" s="114"/>
      <c r="LFH2" s="114"/>
      <c r="LFI2" s="114"/>
      <c r="LFJ2" s="114"/>
      <c r="LFK2" s="114"/>
      <c r="LFL2" s="114"/>
      <c r="LFM2" s="114"/>
      <c r="LFN2" s="114"/>
      <c r="LFO2" s="114"/>
      <c r="LFP2" s="114"/>
      <c r="LFQ2" s="114"/>
      <c r="LFR2" s="114"/>
      <c r="LFS2" s="114"/>
      <c r="LFT2" s="114"/>
      <c r="LFU2" s="114"/>
      <c r="LFV2" s="114"/>
      <c r="LFW2" s="114"/>
      <c r="LFX2" s="114"/>
      <c r="LFY2" s="114"/>
      <c r="LFZ2" s="114"/>
      <c r="LGA2" s="114"/>
      <c r="LGB2" s="114"/>
      <c r="LGC2" s="114"/>
      <c r="LGD2" s="114"/>
      <c r="LGE2" s="114"/>
      <c r="LGF2" s="114"/>
      <c r="LGG2" s="114"/>
      <c r="LGH2" s="114"/>
      <c r="LGI2" s="114"/>
      <c r="LGJ2" s="114"/>
      <c r="LGK2" s="114"/>
      <c r="LGL2" s="114"/>
      <c r="LGM2" s="114"/>
      <c r="LGN2" s="114"/>
      <c r="LGO2" s="114"/>
      <c r="LGP2" s="114"/>
      <c r="LGQ2" s="114"/>
      <c r="LGR2" s="114"/>
      <c r="LGS2" s="114"/>
      <c r="LGT2" s="114"/>
      <c r="LGU2" s="114"/>
      <c r="LGV2" s="114"/>
      <c r="LGW2" s="114"/>
      <c r="LGX2" s="114"/>
      <c r="LGY2" s="114"/>
      <c r="LGZ2" s="114"/>
      <c r="LHA2" s="114"/>
      <c r="LHB2" s="114"/>
      <c r="LHC2" s="114"/>
      <c r="LHD2" s="114"/>
      <c r="LHE2" s="114"/>
      <c r="LHF2" s="114"/>
      <c r="LHG2" s="114"/>
      <c r="LHH2" s="114"/>
      <c r="LHI2" s="114"/>
      <c r="LHJ2" s="114"/>
      <c r="LHK2" s="114"/>
      <c r="LHL2" s="114"/>
      <c r="LHM2" s="114"/>
      <c r="LHN2" s="114"/>
      <c r="LHO2" s="114"/>
      <c r="LHP2" s="114"/>
      <c r="LHQ2" s="114"/>
      <c r="LHR2" s="114"/>
      <c r="LHS2" s="114"/>
      <c r="LHT2" s="114"/>
      <c r="LHU2" s="114"/>
      <c r="LHV2" s="114"/>
      <c r="LHW2" s="114"/>
      <c r="LHX2" s="114"/>
      <c r="LHY2" s="114"/>
      <c r="LHZ2" s="114"/>
      <c r="LIA2" s="114"/>
      <c r="LIB2" s="114"/>
      <c r="LIC2" s="114"/>
      <c r="LID2" s="114"/>
      <c r="LIE2" s="114"/>
      <c r="LIF2" s="114"/>
      <c r="LIG2" s="114"/>
      <c r="LIH2" s="114"/>
      <c r="LII2" s="114"/>
      <c r="LIJ2" s="114"/>
      <c r="LIK2" s="114"/>
      <c r="LIL2" s="114"/>
      <c r="LIM2" s="114"/>
      <c r="LIN2" s="114"/>
      <c r="LIO2" s="114"/>
      <c r="LIP2" s="114"/>
      <c r="LIQ2" s="114"/>
      <c r="LIR2" s="114"/>
      <c r="LIS2" s="114"/>
      <c r="LIT2" s="114"/>
      <c r="LIU2" s="114"/>
      <c r="LIV2" s="114"/>
      <c r="LIW2" s="114"/>
      <c r="LIX2" s="114"/>
      <c r="LIY2" s="114"/>
      <c r="LIZ2" s="114"/>
      <c r="LJA2" s="114"/>
      <c r="LJB2" s="114"/>
      <c r="LJC2" s="114"/>
      <c r="LJD2" s="114"/>
      <c r="LJE2" s="114"/>
      <c r="LJF2" s="114"/>
      <c r="LJG2" s="114"/>
      <c r="LJH2" s="114"/>
      <c r="LJI2" s="114"/>
      <c r="LJJ2" s="114"/>
      <c r="LJK2" s="114"/>
      <c r="LJL2" s="114"/>
      <c r="LJM2" s="114"/>
      <c r="LJN2" s="114"/>
      <c r="LJO2" s="114"/>
      <c r="LJP2" s="114"/>
      <c r="LJQ2" s="114"/>
      <c r="LJR2" s="114"/>
      <c r="LJS2" s="114"/>
      <c r="LJT2" s="114"/>
      <c r="LJU2" s="114"/>
      <c r="LJV2" s="114"/>
      <c r="LJW2" s="114"/>
      <c r="LJX2" s="114"/>
      <c r="LJY2" s="114"/>
      <c r="LJZ2" s="114"/>
      <c r="LKA2" s="114"/>
      <c r="LKB2" s="114"/>
      <c r="LKC2" s="114"/>
      <c r="LKD2" s="114"/>
      <c r="LKE2" s="114"/>
      <c r="LKF2" s="114"/>
      <c r="LKG2" s="114"/>
      <c r="LKH2" s="114"/>
      <c r="LKI2" s="114"/>
      <c r="LKJ2" s="114"/>
      <c r="LKK2" s="114"/>
      <c r="LKL2" s="114"/>
      <c r="LKM2" s="114"/>
      <c r="LKN2" s="114"/>
      <c r="LKO2" s="114"/>
      <c r="LKP2" s="114"/>
      <c r="LKQ2" s="114"/>
      <c r="LKR2" s="114"/>
      <c r="LKS2" s="114"/>
      <c r="LKT2" s="114"/>
      <c r="LKU2" s="114"/>
      <c r="LKV2" s="114"/>
      <c r="LKW2" s="114"/>
      <c r="LKX2" s="114"/>
      <c r="LKY2" s="114"/>
      <c r="LKZ2" s="114"/>
      <c r="LLA2" s="114"/>
      <c r="LLB2" s="114"/>
      <c r="LLC2" s="114"/>
      <c r="LLD2" s="114"/>
      <c r="LLE2" s="114"/>
      <c r="LLF2" s="114"/>
      <c r="LLG2" s="114"/>
      <c r="LLH2" s="114"/>
      <c r="LLI2" s="114"/>
      <c r="LLJ2" s="114"/>
      <c r="LLK2" s="114"/>
      <c r="LLL2" s="114"/>
      <c r="LLM2" s="114"/>
      <c r="LLN2" s="114"/>
      <c r="LLO2" s="114"/>
      <c r="LLP2" s="114"/>
      <c r="LLQ2" s="114"/>
      <c r="LLR2" s="114"/>
      <c r="LLS2" s="114"/>
      <c r="LLT2" s="114"/>
      <c r="LLU2" s="114"/>
      <c r="LLV2" s="114"/>
      <c r="LLW2" s="114"/>
      <c r="LLX2" s="114"/>
      <c r="LLY2" s="114"/>
      <c r="LLZ2" s="114"/>
      <c r="LMA2" s="114"/>
      <c r="LMB2" s="114"/>
      <c r="LMC2" s="114"/>
      <c r="LMD2" s="114"/>
      <c r="LME2" s="114"/>
      <c r="LMF2" s="114"/>
      <c r="LMG2" s="114"/>
      <c r="LMH2" s="114"/>
      <c r="LMI2" s="114"/>
      <c r="LMJ2" s="114"/>
      <c r="LMK2" s="114"/>
      <c r="LML2" s="114"/>
      <c r="LMM2" s="114"/>
      <c r="LMN2" s="114"/>
      <c r="LMO2" s="114"/>
      <c r="LMP2" s="114"/>
      <c r="LMQ2" s="114"/>
      <c r="LMR2" s="114"/>
      <c r="LMS2" s="114"/>
      <c r="LMT2" s="114"/>
      <c r="LMU2" s="114"/>
      <c r="LMV2" s="114"/>
      <c r="LMW2" s="114"/>
      <c r="LMX2" s="114"/>
      <c r="LMY2" s="114"/>
      <c r="LMZ2" s="114"/>
      <c r="LNA2" s="114"/>
      <c r="LNB2" s="114"/>
      <c r="LNC2" s="114"/>
      <c r="LND2" s="114"/>
      <c r="LNE2" s="114"/>
      <c r="LNF2" s="114"/>
      <c r="LNG2" s="114"/>
      <c r="LNH2" s="114"/>
      <c r="LNI2" s="114"/>
      <c r="LNJ2" s="114"/>
      <c r="LNK2" s="114"/>
      <c r="LNL2" s="114"/>
      <c r="LNM2" s="114"/>
      <c r="LNN2" s="114"/>
      <c r="LNO2" s="114"/>
      <c r="LNP2" s="114"/>
      <c r="LNQ2" s="114"/>
      <c r="LNR2" s="114"/>
      <c r="LNS2" s="114"/>
      <c r="LNT2" s="114"/>
      <c r="LNU2" s="114"/>
      <c r="LNV2" s="114"/>
      <c r="LNW2" s="114"/>
      <c r="LNX2" s="114"/>
      <c r="LNY2" s="114"/>
      <c r="LNZ2" s="114"/>
      <c r="LOA2" s="114"/>
      <c r="LOB2" s="114"/>
      <c r="LOC2" s="114"/>
      <c r="LOD2" s="114"/>
      <c r="LOE2" s="114"/>
      <c r="LOF2" s="114"/>
      <c r="LOG2" s="114"/>
      <c r="LOH2" s="114"/>
      <c r="LOI2" s="114"/>
      <c r="LOJ2" s="114"/>
      <c r="LOK2" s="114"/>
      <c r="LOL2" s="114"/>
      <c r="LOM2" s="114"/>
      <c r="LON2" s="114"/>
      <c r="LOO2" s="114"/>
      <c r="LOP2" s="114"/>
      <c r="LOQ2" s="114"/>
      <c r="LOR2" s="114"/>
      <c r="LOS2" s="114"/>
      <c r="LOT2" s="114"/>
      <c r="LOU2" s="114"/>
      <c r="LOV2" s="114"/>
      <c r="LOW2" s="114"/>
      <c r="LOX2" s="114"/>
      <c r="LOY2" s="114"/>
      <c r="LOZ2" s="114"/>
      <c r="LPA2" s="114"/>
      <c r="LPB2" s="114"/>
      <c r="LPC2" s="114"/>
      <c r="LPD2" s="114"/>
      <c r="LPE2" s="114"/>
      <c r="LPF2" s="114"/>
      <c r="LPG2" s="114"/>
      <c r="LPH2" s="114"/>
      <c r="LPI2" s="114"/>
      <c r="LPJ2" s="114"/>
      <c r="LPK2" s="114"/>
      <c r="LPL2" s="114"/>
      <c r="LPM2" s="114"/>
      <c r="LPN2" s="114"/>
      <c r="LPO2" s="114"/>
      <c r="LPP2" s="114"/>
      <c r="LPQ2" s="114"/>
      <c r="LPR2" s="114"/>
      <c r="LPS2" s="114"/>
      <c r="LPT2" s="114"/>
      <c r="LPU2" s="114"/>
      <c r="LPV2" s="114"/>
      <c r="LPW2" s="114"/>
      <c r="LPX2" s="114"/>
      <c r="LPY2" s="114"/>
      <c r="LPZ2" s="114"/>
      <c r="LQA2" s="114"/>
      <c r="LQB2" s="114"/>
      <c r="LQC2" s="114"/>
      <c r="LQD2" s="114"/>
      <c r="LQE2" s="114"/>
      <c r="LQF2" s="114"/>
      <c r="LQG2" s="114"/>
      <c r="LQH2" s="114"/>
      <c r="LQI2" s="114"/>
      <c r="LQJ2" s="114"/>
      <c r="LQK2" s="114"/>
      <c r="LQL2" s="114"/>
      <c r="LQM2" s="114"/>
      <c r="LQN2" s="114"/>
      <c r="LQO2" s="114"/>
      <c r="LQP2" s="114"/>
      <c r="LQQ2" s="114"/>
      <c r="LQR2" s="114"/>
      <c r="LQS2" s="114"/>
      <c r="LQT2" s="114"/>
      <c r="LQU2" s="114"/>
      <c r="LQV2" s="114"/>
      <c r="LQW2" s="114"/>
      <c r="LQX2" s="114"/>
      <c r="LQY2" s="114"/>
      <c r="LQZ2" s="114"/>
      <c r="LRA2" s="114"/>
      <c r="LRB2" s="114"/>
      <c r="LRC2" s="114"/>
      <c r="LRD2" s="114"/>
      <c r="LRE2" s="114"/>
      <c r="LRF2" s="114"/>
      <c r="LRG2" s="114"/>
      <c r="LRH2" s="114"/>
      <c r="LRI2" s="114"/>
      <c r="LRJ2" s="114"/>
      <c r="LRK2" s="114"/>
      <c r="LRL2" s="114"/>
      <c r="LRM2" s="114"/>
      <c r="LRN2" s="114"/>
      <c r="LRO2" s="114"/>
      <c r="LRP2" s="114"/>
      <c r="LRQ2" s="114"/>
      <c r="LRR2" s="114"/>
      <c r="LRS2" s="114"/>
      <c r="LRT2" s="114"/>
      <c r="LRU2" s="114"/>
      <c r="LRV2" s="114"/>
      <c r="LRW2" s="114"/>
      <c r="LRX2" s="114"/>
      <c r="LRY2" s="114"/>
      <c r="LRZ2" s="114"/>
      <c r="LSA2" s="114"/>
      <c r="LSB2" s="114"/>
      <c r="LSC2" s="114"/>
      <c r="LSD2" s="114"/>
      <c r="LSE2" s="114"/>
      <c r="LSF2" s="114"/>
      <c r="LSG2" s="114"/>
      <c r="LSH2" s="114"/>
      <c r="LSI2" s="114"/>
      <c r="LSJ2" s="114"/>
      <c r="LSK2" s="114"/>
      <c r="LSL2" s="114"/>
      <c r="LSM2" s="114"/>
      <c r="LSN2" s="114"/>
      <c r="LSO2" s="114"/>
      <c r="LSP2" s="114"/>
      <c r="LSQ2" s="114"/>
      <c r="LSR2" s="114"/>
      <c r="LSS2" s="114"/>
      <c r="LST2" s="114"/>
      <c r="LSU2" s="114"/>
      <c r="LSV2" s="114"/>
      <c r="LSW2" s="114"/>
      <c r="LSX2" s="114"/>
      <c r="LSY2" s="114"/>
      <c r="LSZ2" s="114"/>
      <c r="LTA2" s="114"/>
      <c r="LTB2" s="114"/>
      <c r="LTC2" s="114"/>
      <c r="LTD2" s="114"/>
      <c r="LTE2" s="114"/>
      <c r="LTF2" s="114"/>
      <c r="LTG2" s="114"/>
      <c r="LTH2" s="114"/>
      <c r="LTI2" s="114"/>
      <c r="LTJ2" s="114"/>
      <c r="LTK2" s="114"/>
      <c r="LTL2" s="114"/>
      <c r="LTM2" s="114"/>
      <c r="LTN2" s="114"/>
      <c r="LTO2" s="114"/>
      <c r="LTP2" s="114"/>
      <c r="LTQ2" s="114"/>
      <c r="LTR2" s="114"/>
      <c r="LTS2" s="114"/>
      <c r="LTT2" s="114"/>
      <c r="LTU2" s="114"/>
      <c r="LTV2" s="114"/>
      <c r="LTW2" s="114"/>
      <c r="LTX2" s="114"/>
      <c r="LTY2" s="114"/>
      <c r="LTZ2" s="114"/>
      <c r="LUA2" s="114"/>
      <c r="LUB2" s="114"/>
      <c r="LUC2" s="114"/>
      <c r="LUD2" s="114"/>
      <c r="LUE2" s="114"/>
      <c r="LUF2" s="114"/>
      <c r="LUG2" s="114"/>
      <c r="LUH2" s="114"/>
      <c r="LUI2" s="114"/>
      <c r="LUJ2" s="114"/>
      <c r="LUK2" s="114"/>
      <c r="LUL2" s="114"/>
      <c r="LUM2" s="114"/>
      <c r="LUN2" s="114"/>
      <c r="LUO2" s="114"/>
      <c r="LUP2" s="114"/>
      <c r="LUQ2" s="114"/>
      <c r="LUR2" s="114"/>
      <c r="LUS2" s="114"/>
      <c r="LUT2" s="114"/>
      <c r="LUU2" s="114"/>
      <c r="LUV2" s="114"/>
      <c r="LUW2" s="114"/>
      <c r="LUX2" s="114"/>
      <c r="LUY2" s="114"/>
      <c r="LUZ2" s="114"/>
      <c r="LVA2" s="114"/>
      <c r="LVB2" s="114"/>
      <c r="LVC2" s="114"/>
      <c r="LVD2" s="114"/>
      <c r="LVE2" s="114"/>
      <c r="LVF2" s="114"/>
      <c r="LVG2" s="114"/>
      <c r="LVH2" s="114"/>
      <c r="LVI2" s="114"/>
      <c r="LVJ2" s="114"/>
      <c r="LVK2" s="114"/>
      <c r="LVL2" s="114"/>
      <c r="LVM2" s="114"/>
      <c r="LVN2" s="114"/>
      <c r="LVO2" s="114"/>
      <c r="LVP2" s="114"/>
      <c r="LVQ2" s="114"/>
      <c r="LVR2" s="114"/>
      <c r="LVS2" s="114"/>
      <c r="LVT2" s="114"/>
      <c r="LVU2" s="114"/>
      <c r="LVV2" s="114"/>
      <c r="LVW2" s="114"/>
      <c r="LVX2" s="114"/>
      <c r="LVY2" s="114"/>
      <c r="LVZ2" s="114"/>
      <c r="LWA2" s="114"/>
      <c r="LWB2" s="114"/>
      <c r="LWC2" s="114"/>
      <c r="LWD2" s="114"/>
      <c r="LWE2" s="114"/>
      <c r="LWF2" s="114"/>
      <c r="LWG2" s="114"/>
      <c r="LWH2" s="114"/>
      <c r="LWI2" s="114"/>
      <c r="LWJ2" s="114"/>
      <c r="LWK2" s="114"/>
      <c r="LWL2" s="114"/>
      <c r="LWM2" s="114"/>
      <c r="LWN2" s="114"/>
      <c r="LWO2" s="114"/>
      <c r="LWP2" s="114"/>
      <c r="LWQ2" s="114"/>
      <c r="LWR2" s="114"/>
      <c r="LWS2" s="114"/>
      <c r="LWT2" s="114"/>
      <c r="LWU2" s="114"/>
      <c r="LWV2" s="114"/>
      <c r="LWW2" s="114"/>
      <c r="LWX2" s="114"/>
      <c r="LWY2" s="114"/>
      <c r="LWZ2" s="114"/>
      <c r="LXA2" s="114"/>
      <c r="LXB2" s="114"/>
      <c r="LXC2" s="114"/>
      <c r="LXD2" s="114"/>
      <c r="LXE2" s="114"/>
      <c r="LXF2" s="114"/>
      <c r="LXG2" s="114"/>
      <c r="LXH2" s="114"/>
      <c r="LXI2" s="114"/>
      <c r="LXJ2" s="114"/>
      <c r="LXK2" s="114"/>
      <c r="LXL2" s="114"/>
      <c r="LXM2" s="114"/>
      <c r="LXN2" s="114"/>
      <c r="LXO2" s="114"/>
      <c r="LXP2" s="114"/>
      <c r="LXQ2" s="114"/>
      <c r="LXR2" s="114"/>
      <c r="LXS2" s="114"/>
      <c r="LXT2" s="114"/>
      <c r="LXU2" s="114"/>
      <c r="LXV2" s="114"/>
      <c r="LXW2" s="114"/>
      <c r="LXX2" s="114"/>
      <c r="LXY2" s="114"/>
      <c r="LXZ2" s="114"/>
      <c r="LYA2" s="114"/>
      <c r="LYB2" s="114"/>
      <c r="LYC2" s="114"/>
      <c r="LYD2" s="114"/>
      <c r="LYE2" s="114"/>
      <c r="LYF2" s="114"/>
      <c r="LYG2" s="114"/>
      <c r="LYH2" s="114"/>
      <c r="LYI2" s="114"/>
      <c r="LYJ2" s="114"/>
      <c r="LYK2" s="114"/>
      <c r="LYL2" s="114"/>
      <c r="LYM2" s="114"/>
      <c r="LYN2" s="114"/>
      <c r="LYO2" s="114"/>
      <c r="LYP2" s="114"/>
      <c r="LYQ2" s="114"/>
      <c r="LYR2" s="114"/>
      <c r="LYS2" s="114"/>
      <c r="LYT2" s="114"/>
      <c r="LYU2" s="114"/>
      <c r="LYV2" s="114"/>
      <c r="LYW2" s="114"/>
      <c r="LYX2" s="114"/>
      <c r="LYY2" s="114"/>
      <c r="LYZ2" s="114"/>
      <c r="LZA2" s="114"/>
      <c r="LZB2" s="114"/>
      <c r="LZC2" s="114"/>
      <c r="LZD2" s="114"/>
      <c r="LZE2" s="114"/>
      <c r="LZF2" s="114"/>
      <c r="LZG2" s="114"/>
      <c r="LZH2" s="114"/>
      <c r="LZI2" s="114"/>
      <c r="LZJ2" s="114"/>
      <c r="LZK2" s="114"/>
      <c r="LZL2" s="114"/>
      <c r="LZM2" s="114"/>
      <c r="LZN2" s="114"/>
      <c r="LZO2" s="114"/>
      <c r="LZP2" s="114"/>
      <c r="LZQ2" s="114"/>
      <c r="LZR2" s="114"/>
      <c r="LZS2" s="114"/>
      <c r="LZT2" s="114"/>
      <c r="LZU2" s="114"/>
      <c r="LZV2" s="114"/>
      <c r="LZW2" s="114"/>
      <c r="LZX2" s="114"/>
      <c r="LZY2" s="114"/>
      <c r="LZZ2" s="114"/>
      <c r="MAA2" s="114"/>
      <c r="MAB2" s="114"/>
      <c r="MAC2" s="114"/>
      <c r="MAD2" s="114"/>
      <c r="MAE2" s="114"/>
      <c r="MAF2" s="114"/>
      <c r="MAG2" s="114"/>
      <c r="MAH2" s="114"/>
      <c r="MAI2" s="114"/>
      <c r="MAJ2" s="114"/>
      <c r="MAK2" s="114"/>
      <c r="MAL2" s="114"/>
      <c r="MAM2" s="114"/>
      <c r="MAN2" s="114"/>
      <c r="MAO2" s="114"/>
      <c r="MAP2" s="114"/>
      <c r="MAQ2" s="114"/>
      <c r="MAR2" s="114"/>
      <c r="MAS2" s="114"/>
      <c r="MAT2" s="114"/>
      <c r="MAU2" s="114"/>
      <c r="MAV2" s="114"/>
      <c r="MAW2" s="114"/>
      <c r="MAX2" s="114"/>
      <c r="MAY2" s="114"/>
      <c r="MAZ2" s="114"/>
      <c r="MBA2" s="114"/>
      <c r="MBB2" s="114"/>
      <c r="MBC2" s="114"/>
      <c r="MBD2" s="114"/>
      <c r="MBE2" s="114"/>
      <c r="MBF2" s="114"/>
      <c r="MBG2" s="114"/>
      <c r="MBH2" s="114"/>
      <c r="MBI2" s="114"/>
      <c r="MBJ2" s="114"/>
      <c r="MBK2" s="114"/>
      <c r="MBL2" s="114"/>
      <c r="MBM2" s="114"/>
      <c r="MBN2" s="114"/>
      <c r="MBO2" s="114"/>
      <c r="MBP2" s="114"/>
      <c r="MBQ2" s="114"/>
      <c r="MBR2" s="114"/>
      <c r="MBS2" s="114"/>
      <c r="MBT2" s="114"/>
      <c r="MBU2" s="114"/>
      <c r="MBV2" s="114"/>
      <c r="MBW2" s="114"/>
      <c r="MBX2" s="114"/>
      <c r="MBY2" s="114"/>
      <c r="MBZ2" s="114"/>
      <c r="MCA2" s="114"/>
      <c r="MCB2" s="114"/>
      <c r="MCC2" s="114"/>
      <c r="MCD2" s="114"/>
      <c r="MCE2" s="114"/>
      <c r="MCF2" s="114"/>
      <c r="MCG2" s="114"/>
      <c r="MCH2" s="114"/>
      <c r="MCI2" s="114"/>
      <c r="MCJ2" s="114"/>
      <c r="MCK2" s="114"/>
      <c r="MCL2" s="114"/>
      <c r="MCM2" s="114"/>
      <c r="MCN2" s="114"/>
      <c r="MCO2" s="114"/>
      <c r="MCP2" s="114"/>
      <c r="MCQ2" s="114"/>
      <c r="MCR2" s="114"/>
      <c r="MCS2" s="114"/>
      <c r="MCT2" s="114"/>
      <c r="MCU2" s="114"/>
      <c r="MCV2" s="114"/>
      <c r="MCW2" s="114"/>
      <c r="MCX2" s="114"/>
      <c r="MCY2" s="114"/>
      <c r="MCZ2" s="114"/>
      <c r="MDA2" s="114"/>
      <c r="MDB2" s="114"/>
      <c r="MDC2" s="114"/>
      <c r="MDD2" s="114"/>
      <c r="MDE2" s="114"/>
      <c r="MDF2" s="114"/>
      <c r="MDG2" s="114"/>
      <c r="MDH2" s="114"/>
      <c r="MDI2" s="114"/>
      <c r="MDJ2" s="114"/>
      <c r="MDK2" s="114"/>
      <c r="MDL2" s="114"/>
      <c r="MDM2" s="114"/>
      <c r="MDN2" s="114"/>
      <c r="MDO2" s="114"/>
      <c r="MDP2" s="114"/>
      <c r="MDQ2" s="114"/>
      <c r="MDR2" s="114"/>
      <c r="MDS2" s="114"/>
      <c r="MDT2" s="114"/>
      <c r="MDU2" s="114"/>
      <c r="MDV2" s="114"/>
      <c r="MDW2" s="114"/>
      <c r="MDX2" s="114"/>
      <c r="MDY2" s="114"/>
      <c r="MDZ2" s="114"/>
      <c r="MEA2" s="114"/>
      <c r="MEB2" s="114"/>
      <c r="MEC2" s="114"/>
      <c r="MED2" s="114"/>
      <c r="MEE2" s="114"/>
      <c r="MEF2" s="114"/>
      <c r="MEG2" s="114"/>
      <c r="MEH2" s="114"/>
      <c r="MEI2" s="114"/>
      <c r="MEJ2" s="114"/>
      <c r="MEK2" s="114"/>
      <c r="MEL2" s="114"/>
      <c r="MEM2" s="114"/>
      <c r="MEN2" s="114"/>
      <c r="MEO2" s="114"/>
      <c r="MEP2" s="114"/>
      <c r="MEQ2" s="114"/>
      <c r="MER2" s="114"/>
      <c r="MES2" s="114"/>
      <c r="MET2" s="114"/>
      <c r="MEU2" s="114"/>
      <c r="MEV2" s="114"/>
      <c r="MEW2" s="114"/>
      <c r="MEX2" s="114"/>
      <c r="MEY2" s="114"/>
      <c r="MEZ2" s="114"/>
      <c r="MFA2" s="114"/>
      <c r="MFB2" s="114"/>
      <c r="MFC2" s="114"/>
      <c r="MFD2" s="114"/>
      <c r="MFE2" s="114"/>
      <c r="MFF2" s="114"/>
      <c r="MFG2" s="114"/>
      <c r="MFH2" s="114"/>
      <c r="MFI2" s="114"/>
      <c r="MFJ2" s="114"/>
      <c r="MFK2" s="114"/>
      <c r="MFL2" s="114"/>
      <c r="MFM2" s="114"/>
      <c r="MFN2" s="114"/>
      <c r="MFO2" s="114"/>
      <c r="MFP2" s="114"/>
      <c r="MFQ2" s="114"/>
      <c r="MFR2" s="114"/>
      <c r="MFS2" s="114"/>
      <c r="MFT2" s="114"/>
      <c r="MFU2" s="114"/>
      <c r="MFV2" s="114"/>
      <c r="MFW2" s="114"/>
      <c r="MFX2" s="114"/>
      <c r="MFY2" s="114"/>
      <c r="MFZ2" s="114"/>
      <c r="MGA2" s="114"/>
      <c r="MGB2" s="114"/>
      <c r="MGC2" s="114"/>
      <c r="MGD2" s="114"/>
      <c r="MGE2" s="114"/>
      <c r="MGF2" s="114"/>
      <c r="MGG2" s="114"/>
      <c r="MGH2" s="114"/>
      <c r="MGI2" s="114"/>
      <c r="MGJ2" s="114"/>
      <c r="MGK2" s="114"/>
      <c r="MGL2" s="114"/>
      <c r="MGM2" s="114"/>
      <c r="MGN2" s="114"/>
      <c r="MGO2" s="114"/>
      <c r="MGP2" s="114"/>
      <c r="MGQ2" s="114"/>
      <c r="MGR2" s="114"/>
      <c r="MGS2" s="114"/>
      <c r="MGT2" s="114"/>
      <c r="MGU2" s="114"/>
      <c r="MGV2" s="114"/>
      <c r="MGW2" s="114"/>
      <c r="MGX2" s="114"/>
      <c r="MGY2" s="114"/>
      <c r="MGZ2" s="114"/>
      <c r="MHA2" s="114"/>
      <c r="MHB2" s="114"/>
      <c r="MHC2" s="114"/>
      <c r="MHD2" s="114"/>
      <c r="MHE2" s="114"/>
      <c r="MHF2" s="114"/>
      <c r="MHG2" s="114"/>
      <c r="MHH2" s="114"/>
      <c r="MHI2" s="114"/>
      <c r="MHJ2" s="114"/>
      <c r="MHK2" s="114"/>
      <c r="MHL2" s="114"/>
      <c r="MHM2" s="114"/>
      <c r="MHN2" s="114"/>
      <c r="MHO2" s="114"/>
      <c r="MHP2" s="114"/>
      <c r="MHQ2" s="114"/>
      <c r="MHR2" s="114"/>
      <c r="MHS2" s="114"/>
      <c r="MHT2" s="114"/>
      <c r="MHU2" s="114"/>
      <c r="MHV2" s="114"/>
      <c r="MHW2" s="114"/>
      <c r="MHX2" s="114"/>
      <c r="MHY2" s="114"/>
      <c r="MHZ2" s="114"/>
      <c r="MIA2" s="114"/>
      <c r="MIB2" s="114"/>
      <c r="MIC2" s="114"/>
      <c r="MID2" s="114"/>
      <c r="MIE2" s="114"/>
      <c r="MIF2" s="114"/>
      <c r="MIG2" s="114"/>
      <c r="MIH2" s="114"/>
      <c r="MII2" s="114"/>
      <c r="MIJ2" s="114"/>
      <c r="MIK2" s="114"/>
      <c r="MIL2" s="114"/>
      <c r="MIM2" s="114"/>
      <c r="MIN2" s="114"/>
      <c r="MIO2" s="114"/>
      <c r="MIP2" s="114"/>
      <c r="MIQ2" s="114"/>
      <c r="MIR2" s="114"/>
      <c r="MIS2" s="114"/>
      <c r="MIT2" s="114"/>
      <c r="MIU2" s="114"/>
      <c r="MIV2" s="114"/>
      <c r="MIW2" s="114"/>
      <c r="MIX2" s="114"/>
      <c r="MIY2" s="114"/>
      <c r="MIZ2" s="114"/>
      <c r="MJA2" s="114"/>
      <c r="MJB2" s="114"/>
      <c r="MJC2" s="114"/>
      <c r="MJD2" s="114"/>
      <c r="MJE2" s="114"/>
      <c r="MJF2" s="114"/>
      <c r="MJG2" s="114"/>
      <c r="MJH2" s="114"/>
      <c r="MJI2" s="114"/>
      <c r="MJJ2" s="114"/>
      <c r="MJK2" s="114"/>
      <c r="MJL2" s="114"/>
      <c r="MJM2" s="114"/>
      <c r="MJN2" s="114"/>
      <c r="MJO2" s="114"/>
      <c r="MJP2" s="114"/>
      <c r="MJQ2" s="114"/>
      <c r="MJR2" s="114"/>
      <c r="MJS2" s="114"/>
      <c r="MJT2" s="114"/>
      <c r="MJU2" s="114"/>
      <c r="MJV2" s="114"/>
      <c r="MJW2" s="114"/>
      <c r="MJX2" s="114"/>
      <c r="MJY2" s="114"/>
      <c r="MJZ2" s="114"/>
      <c r="MKA2" s="114"/>
      <c r="MKB2" s="114"/>
      <c r="MKC2" s="114"/>
      <c r="MKD2" s="114"/>
      <c r="MKE2" s="114"/>
      <c r="MKF2" s="114"/>
      <c r="MKG2" s="114"/>
      <c r="MKH2" s="114"/>
      <c r="MKI2" s="114"/>
      <c r="MKJ2" s="114"/>
      <c r="MKK2" s="114"/>
      <c r="MKL2" s="114"/>
      <c r="MKM2" s="114"/>
      <c r="MKN2" s="114"/>
      <c r="MKO2" s="114"/>
      <c r="MKP2" s="114"/>
      <c r="MKQ2" s="114"/>
      <c r="MKR2" s="114"/>
      <c r="MKS2" s="114"/>
      <c r="MKT2" s="114"/>
      <c r="MKU2" s="114"/>
      <c r="MKV2" s="114"/>
      <c r="MKW2" s="114"/>
      <c r="MKX2" s="114"/>
      <c r="MKY2" s="114"/>
      <c r="MKZ2" s="114"/>
      <c r="MLA2" s="114"/>
      <c r="MLB2" s="114"/>
      <c r="MLC2" s="114"/>
      <c r="MLD2" s="114"/>
      <c r="MLE2" s="114"/>
      <c r="MLF2" s="114"/>
      <c r="MLG2" s="114"/>
      <c r="MLH2" s="114"/>
      <c r="MLI2" s="114"/>
      <c r="MLJ2" s="114"/>
      <c r="MLK2" s="114"/>
      <c r="MLL2" s="114"/>
      <c r="MLM2" s="114"/>
      <c r="MLN2" s="114"/>
      <c r="MLO2" s="114"/>
      <c r="MLP2" s="114"/>
      <c r="MLQ2" s="114"/>
      <c r="MLR2" s="114"/>
      <c r="MLS2" s="114"/>
      <c r="MLT2" s="114"/>
      <c r="MLU2" s="114"/>
      <c r="MLV2" s="114"/>
      <c r="MLW2" s="114"/>
      <c r="MLX2" s="114"/>
      <c r="MLY2" s="114"/>
      <c r="MLZ2" s="114"/>
      <c r="MMA2" s="114"/>
      <c r="MMB2" s="114"/>
      <c r="MMC2" s="114"/>
      <c r="MMD2" s="114"/>
      <c r="MME2" s="114"/>
      <c r="MMF2" s="114"/>
      <c r="MMG2" s="114"/>
      <c r="MMH2" s="114"/>
      <c r="MMI2" s="114"/>
      <c r="MMJ2" s="114"/>
      <c r="MMK2" s="114"/>
      <c r="MML2" s="114"/>
      <c r="MMM2" s="114"/>
      <c r="MMN2" s="114"/>
      <c r="MMO2" s="114"/>
      <c r="MMP2" s="114"/>
      <c r="MMQ2" s="114"/>
      <c r="MMR2" s="114"/>
      <c r="MMS2" s="114"/>
      <c r="MMT2" s="114"/>
      <c r="MMU2" s="114"/>
      <c r="MMV2" s="114"/>
      <c r="MMW2" s="114"/>
      <c r="MMX2" s="114"/>
      <c r="MMY2" s="114"/>
      <c r="MMZ2" s="114"/>
      <c r="MNA2" s="114"/>
      <c r="MNB2" s="114"/>
      <c r="MNC2" s="114"/>
      <c r="MND2" s="114"/>
      <c r="MNE2" s="114"/>
      <c r="MNF2" s="114"/>
      <c r="MNG2" s="114"/>
      <c r="MNH2" s="114"/>
      <c r="MNI2" s="114"/>
      <c r="MNJ2" s="114"/>
      <c r="MNK2" s="114"/>
      <c r="MNL2" s="114"/>
      <c r="MNM2" s="114"/>
      <c r="MNN2" s="114"/>
      <c r="MNO2" s="114"/>
      <c r="MNP2" s="114"/>
      <c r="MNQ2" s="114"/>
      <c r="MNR2" s="114"/>
      <c r="MNS2" s="114"/>
      <c r="MNT2" s="114"/>
      <c r="MNU2" s="114"/>
      <c r="MNV2" s="114"/>
      <c r="MNW2" s="114"/>
      <c r="MNX2" s="114"/>
      <c r="MNY2" s="114"/>
      <c r="MNZ2" s="114"/>
      <c r="MOA2" s="114"/>
      <c r="MOB2" s="114"/>
      <c r="MOC2" s="114"/>
      <c r="MOD2" s="114"/>
      <c r="MOE2" s="114"/>
      <c r="MOF2" s="114"/>
      <c r="MOG2" s="114"/>
      <c r="MOH2" s="114"/>
      <c r="MOI2" s="114"/>
      <c r="MOJ2" s="114"/>
      <c r="MOK2" s="114"/>
      <c r="MOL2" s="114"/>
      <c r="MOM2" s="114"/>
      <c r="MON2" s="114"/>
      <c r="MOO2" s="114"/>
      <c r="MOP2" s="114"/>
      <c r="MOQ2" s="114"/>
      <c r="MOR2" s="114"/>
      <c r="MOS2" s="114"/>
      <c r="MOT2" s="114"/>
      <c r="MOU2" s="114"/>
      <c r="MOV2" s="114"/>
      <c r="MOW2" s="114"/>
      <c r="MOX2" s="114"/>
      <c r="MOY2" s="114"/>
      <c r="MOZ2" s="114"/>
      <c r="MPA2" s="114"/>
      <c r="MPB2" s="114"/>
      <c r="MPC2" s="114"/>
      <c r="MPD2" s="114"/>
      <c r="MPE2" s="114"/>
      <c r="MPF2" s="114"/>
      <c r="MPG2" s="114"/>
      <c r="MPH2" s="114"/>
      <c r="MPI2" s="114"/>
      <c r="MPJ2" s="114"/>
      <c r="MPK2" s="114"/>
      <c r="MPL2" s="114"/>
      <c r="MPM2" s="114"/>
      <c r="MPN2" s="114"/>
      <c r="MPO2" s="114"/>
      <c r="MPP2" s="114"/>
      <c r="MPQ2" s="114"/>
      <c r="MPR2" s="114"/>
      <c r="MPS2" s="114"/>
      <c r="MPT2" s="114"/>
      <c r="MPU2" s="114"/>
      <c r="MPV2" s="114"/>
      <c r="MPW2" s="114"/>
      <c r="MPX2" s="114"/>
      <c r="MPY2" s="114"/>
      <c r="MPZ2" s="114"/>
      <c r="MQA2" s="114"/>
      <c r="MQB2" s="114"/>
      <c r="MQC2" s="114"/>
      <c r="MQD2" s="114"/>
      <c r="MQE2" s="114"/>
      <c r="MQF2" s="114"/>
      <c r="MQG2" s="114"/>
      <c r="MQH2" s="114"/>
      <c r="MQI2" s="114"/>
      <c r="MQJ2" s="114"/>
      <c r="MQK2" s="114"/>
      <c r="MQL2" s="114"/>
      <c r="MQM2" s="114"/>
      <c r="MQN2" s="114"/>
      <c r="MQO2" s="114"/>
      <c r="MQP2" s="114"/>
      <c r="MQQ2" s="114"/>
      <c r="MQR2" s="114"/>
      <c r="MQS2" s="114"/>
      <c r="MQT2" s="114"/>
      <c r="MQU2" s="114"/>
      <c r="MQV2" s="114"/>
      <c r="MQW2" s="114"/>
      <c r="MQX2" s="114"/>
      <c r="MQY2" s="114"/>
      <c r="MQZ2" s="114"/>
      <c r="MRA2" s="114"/>
      <c r="MRB2" s="114"/>
      <c r="MRC2" s="114"/>
      <c r="MRD2" s="114"/>
      <c r="MRE2" s="114"/>
      <c r="MRF2" s="114"/>
      <c r="MRG2" s="114"/>
      <c r="MRH2" s="114"/>
      <c r="MRI2" s="114"/>
      <c r="MRJ2" s="114"/>
      <c r="MRK2" s="114"/>
      <c r="MRL2" s="114"/>
      <c r="MRM2" s="114"/>
      <c r="MRN2" s="114"/>
      <c r="MRO2" s="114"/>
      <c r="MRP2" s="114"/>
      <c r="MRQ2" s="114"/>
      <c r="MRR2" s="114"/>
      <c r="MRS2" s="114"/>
      <c r="MRT2" s="114"/>
      <c r="MRU2" s="114"/>
      <c r="MRV2" s="114"/>
      <c r="MRW2" s="114"/>
      <c r="MRX2" s="114"/>
      <c r="MRY2" s="114"/>
      <c r="MRZ2" s="114"/>
      <c r="MSA2" s="114"/>
      <c r="MSB2" s="114"/>
      <c r="MSC2" s="114"/>
      <c r="MSD2" s="114"/>
      <c r="MSE2" s="114"/>
      <c r="MSF2" s="114"/>
      <c r="MSG2" s="114"/>
      <c r="MSH2" s="114"/>
      <c r="MSI2" s="114"/>
      <c r="MSJ2" s="114"/>
      <c r="MSK2" s="114"/>
      <c r="MSL2" s="114"/>
      <c r="MSM2" s="114"/>
      <c r="MSN2" s="114"/>
      <c r="MSO2" s="114"/>
      <c r="MSP2" s="114"/>
      <c r="MSQ2" s="114"/>
      <c r="MSR2" s="114"/>
      <c r="MSS2" s="114"/>
      <c r="MST2" s="114"/>
      <c r="MSU2" s="114"/>
      <c r="MSV2" s="114"/>
      <c r="MSW2" s="114"/>
      <c r="MSX2" s="114"/>
      <c r="MSY2" s="114"/>
      <c r="MSZ2" s="114"/>
      <c r="MTA2" s="114"/>
      <c r="MTB2" s="114"/>
      <c r="MTC2" s="114"/>
      <c r="MTD2" s="114"/>
      <c r="MTE2" s="114"/>
      <c r="MTF2" s="114"/>
      <c r="MTG2" s="114"/>
      <c r="MTH2" s="114"/>
      <c r="MTI2" s="114"/>
      <c r="MTJ2" s="114"/>
      <c r="MTK2" s="114"/>
      <c r="MTL2" s="114"/>
      <c r="MTM2" s="114"/>
      <c r="MTN2" s="114"/>
      <c r="MTO2" s="114"/>
      <c r="MTP2" s="114"/>
      <c r="MTQ2" s="114"/>
      <c r="MTR2" s="114"/>
      <c r="MTS2" s="114"/>
      <c r="MTT2" s="114"/>
      <c r="MTU2" s="114"/>
      <c r="MTV2" s="114"/>
      <c r="MTW2" s="114"/>
      <c r="MTX2" s="114"/>
      <c r="MTY2" s="114"/>
      <c r="MTZ2" s="114"/>
      <c r="MUA2" s="114"/>
      <c r="MUB2" s="114"/>
      <c r="MUC2" s="114"/>
      <c r="MUD2" s="114"/>
      <c r="MUE2" s="114"/>
      <c r="MUF2" s="114"/>
      <c r="MUG2" s="114"/>
      <c r="MUH2" s="114"/>
      <c r="MUI2" s="114"/>
      <c r="MUJ2" s="114"/>
      <c r="MUK2" s="114"/>
      <c r="MUL2" s="114"/>
      <c r="MUM2" s="114"/>
      <c r="MUN2" s="114"/>
      <c r="MUO2" s="114"/>
      <c r="MUP2" s="114"/>
      <c r="MUQ2" s="114"/>
      <c r="MUR2" s="114"/>
      <c r="MUS2" s="114"/>
      <c r="MUT2" s="114"/>
      <c r="MUU2" s="114"/>
      <c r="MUV2" s="114"/>
      <c r="MUW2" s="114"/>
      <c r="MUX2" s="114"/>
      <c r="MUY2" s="114"/>
      <c r="MUZ2" s="114"/>
      <c r="MVA2" s="114"/>
      <c r="MVB2" s="114"/>
      <c r="MVC2" s="114"/>
      <c r="MVD2" s="114"/>
      <c r="MVE2" s="114"/>
      <c r="MVF2" s="114"/>
      <c r="MVG2" s="114"/>
      <c r="MVH2" s="114"/>
      <c r="MVI2" s="114"/>
      <c r="MVJ2" s="114"/>
      <c r="MVK2" s="114"/>
      <c r="MVL2" s="114"/>
      <c r="MVM2" s="114"/>
      <c r="MVN2" s="114"/>
      <c r="MVO2" s="114"/>
      <c r="MVP2" s="114"/>
      <c r="MVQ2" s="114"/>
      <c r="MVR2" s="114"/>
      <c r="MVS2" s="114"/>
      <c r="MVT2" s="114"/>
      <c r="MVU2" s="114"/>
      <c r="MVV2" s="114"/>
      <c r="MVW2" s="114"/>
      <c r="MVX2" s="114"/>
      <c r="MVY2" s="114"/>
      <c r="MVZ2" s="114"/>
      <c r="MWA2" s="114"/>
      <c r="MWB2" s="114"/>
      <c r="MWC2" s="114"/>
      <c r="MWD2" s="114"/>
      <c r="MWE2" s="114"/>
      <c r="MWF2" s="114"/>
      <c r="MWG2" s="114"/>
      <c r="MWH2" s="114"/>
      <c r="MWI2" s="114"/>
      <c r="MWJ2" s="114"/>
      <c r="MWK2" s="114"/>
      <c r="MWL2" s="114"/>
      <c r="MWM2" s="114"/>
      <c r="MWN2" s="114"/>
      <c r="MWO2" s="114"/>
      <c r="MWP2" s="114"/>
      <c r="MWQ2" s="114"/>
      <c r="MWR2" s="114"/>
      <c r="MWS2" s="114"/>
      <c r="MWT2" s="114"/>
      <c r="MWU2" s="114"/>
      <c r="MWV2" s="114"/>
      <c r="MWW2" s="114"/>
      <c r="MWX2" s="114"/>
      <c r="MWY2" s="114"/>
      <c r="MWZ2" s="114"/>
      <c r="MXA2" s="114"/>
      <c r="MXB2" s="114"/>
      <c r="MXC2" s="114"/>
      <c r="MXD2" s="114"/>
      <c r="MXE2" s="114"/>
      <c r="MXF2" s="114"/>
      <c r="MXG2" s="114"/>
      <c r="MXH2" s="114"/>
      <c r="MXI2" s="114"/>
      <c r="MXJ2" s="114"/>
      <c r="MXK2" s="114"/>
      <c r="MXL2" s="114"/>
      <c r="MXM2" s="114"/>
      <c r="MXN2" s="114"/>
      <c r="MXO2" s="114"/>
      <c r="MXP2" s="114"/>
      <c r="MXQ2" s="114"/>
      <c r="MXR2" s="114"/>
      <c r="MXS2" s="114"/>
      <c r="MXT2" s="114"/>
      <c r="MXU2" s="114"/>
      <c r="MXV2" s="114"/>
      <c r="MXW2" s="114"/>
      <c r="MXX2" s="114"/>
      <c r="MXY2" s="114"/>
      <c r="MXZ2" s="114"/>
      <c r="MYA2" s="114"/>
      <c r="MYB2" s="114"/>
      <c r="MYC2" s="114"/>
      <c r="MYD2" s="114"/>
      <c r="MYE2" s="114"/>
      <c r="MYF2" s="114"/>
      <c r="MYG2" s="114"/>
      <c r="MYH2" s="114"/>
      <c r="MYI2" s="114"/>
      <c r="MYJ2" s="114"/>
      <c r="MYK2" s="114"/>
      <c r="MYL2" s="114"/>
      <c r="MYM2" s="114"/>
      <c r="MYN2" s="114"/>
      <c r="MYO2" s="114"/>
      <c r="MYP2" s="114"/>
      <c r="MYQ2" s="114"/>
      <c r="MYR2" s="114"/>
      <c r="MYS2" s="114"/>
      <c r="MYT2" s="114"/>
      <c r="MYU2" s="114"/>
      <c r="MYV2" s="114"/>
      <c r="MYW2" s="114"/>
      <c r="MYX2" s="114"/>
      <c r="MYY2" s="114"/>
      <c r="MYZ2" s="114"/>
      <c r="MZA2" s="114"/>
      <c r="MZB2" s="114"/>
      <c r="MZC2" s="114"/>
      <c r="MZD2" s="114"/>
      <c r="MZE2" s="114"/>
      <c r="MZF2" s="114"/>
      <c r="MZG2" s="114"/>
      <c r="MZH2" s="114"/>
      <c r="MZI2" s="114"/>
      <c r="MZJ2" s="114"/>
      <c r="MZK2" s="114"/>
      <c r="MZL2" s="114"/>
      <c r="MZM2" s="114"/>
      <c r="MZN2" s="114"/>
      <c r="MZO2" s="114"/>
      <c r="MZP2" s="114"/>
      <c r="MZQ2" s="114"/>
      <c r="MZR2" s="114"/>
      <c r="MZS2" s="114"/>
      <c r="MZT2" s="114"/>
      <c r="MZU2" s="114"/>
      <c r="MZV2" s="114"/>
      <c r="MZW2" s="114"/>
      <c r="MZX2" s="114"/>
      <c r="MZY2" s="114"/>
      <c r="MZZ2" s="114"/>
      <c r="NAA2" s="114"/>
      <c r="NAB2" s="114"/>
      <c r="NAC2" s="114"/>
      <c r="NAD2" s="114"/>
      <c r="NAE2" s="114"/>
      <c r="NAF2" s="114"/>
      <c r="NAG2" s="114"/>
      <c r="NAH2" s="114"/>
      <c r="NAI2" s="114"/>
      <c r="NAJ2" s="114"/>
      <c r="NAK2" s="114"/>
      <c r="NAL2" s="114"/>
      <c r="NAM2" s="114"/>
      <c r="NAN2" s="114"/>
      <c r="NAO2" s="114"/>
      <c r="NAP2" s="114"/>
      <c r="NAQ2" s="114"/>
      <c r="NAR2" s="114"/>
      <c r="NAS2" s="114"/>
      <c r="NAT2" s="114"/>
      <c r="NAU2" s="114"/>
      <c r="NAV2" s="114"/>
      <c r="NAW2" s="114"/>
      <c r="NAX2" s="114"/>
      <c r="NAY2" s="114"/>
      <c r="NAZ2" s="114"/>
      <c r="NBA2" s="114"/>
      <c r="NBB2" s="114"/>
      <c r="NBC2" s="114"/>
      <c r="NBD2" s="114"/>
      <c r="NBE2" s="114"/>
      <c r="NBF2" s="114"/>
      <c r="NBG2" s="114"/>
      <c r="NBH2" s="114"/>
      <c r="NBI2" s="114"/>
      <c r="NBJ2" s="114"/>
      <c r="NBK2" s="114"/>
      <c r="NBL2" s="114"/>
      <c r="NBM2" s="114"/>
      <c r="NBN2" s="114"/>
      <c r="NBO2" s="114"/>
      <c r="NBP2" s="114"/>
      <c r="NBQ2" s="114"/>
      <c r="NBR2" s="114"/>
      <c r="NBS2" s="114"/>
      <c r="NBT2" s="114"/>
      <c r="NBU2" s="114"/>
      <c r="NBV2" s="114"/>
      <c r="NBW2" s="114"/>
      <c r="NBX2" s="114"/>
      <c r="NBY2" s="114"/>
      <c r="NBZ2" s="114"/>
      <c r="NCA2" s="114"/>
      <c r="NCB2" s="114"/>
      <c r="NCC2" s="114"/>
      <c r="NCD2" s="114"/>
      <c r="NCE2" s="114"/>
      <c r="NCF2" s="114"/>
      <c r="NCG2" s="114"/>
      <c r="NCH2" s="114"/>
      <c r="NCI2" s="114"/>
      <c r="NCJ2" s="114"/>
      <c r="NCK2" s="114"/>
      <c r="NCL2" s="114"/>
      <c r="NCM2" s="114"/>
      <c r="NCN2" s="114"/>
      <c r="NCO2" s="114"/>
      <c r="NCP2" s="114"/>
      <c r="NCQ2" s="114"/>
      <c r="NCR2" s="114"/>
      <c r="NCS2" s="114"/>
      <c r="NCT2" s="114"/>
      <c r="NCU2" s="114"/>
      <c r="NCV2" s="114"/>
      <c r="NCW2" s="114"/>
      <c r="NCX2" s="114"/>
      <c r="NCY2" s="114"/>
      <c r="NCZ2" s="114"/>
      <c r="NDA2" s="114"/>
      <c r="NDB2" s="114"/>
      <c r="NDC2" s="114"/>
      <c r="NDD2" s="114"/>
      <c r="NDE2" s="114"/>
      <c r="NDF2" s="114"/>
      <c r="NDG2" s="114"/>
      <c r="NDH2" s="114"/>
      <c r="NDI2" s="114"/>
      <c r="NDJ2" s="114"/>
      <c r="NDK2" s="114"/>
      <c r="NDL2" s="114"/>
      <c r="NDM2" s="114"/>
      <c r="NDN2" s="114"/>
      <c r="NDO2" s="114"/>
      <c r="NDP2" s="114"/>
      <c r="NDQ2" s="114"/>
      <c r="NDR2" s="114"/>
      <c r="NDS2" s="114"/>
      <c r="NDT2" s="114"/>
      <c r="NDU2" s="114"/>
      <c r="NDV2" s="114"/>
      <c r="NDW2" s="114"/>
      <c r="NDX2" s="114"/>
      <c r="NDY2" s="114"/>
      <c r="NDZ2" s="114"/>
      <c r="NEA2" s="114"/>
      <c r="NEB2" s="114"/>
      <c r="NEC2" s="114"/>
      <c r="NED2" s="114"/>
      <c r="NEE2" s="114"/>
      <c r="NEF2" s="114"/>
      <c r="NEG2" s="114"/>
      <c r="NEH2" s="114"/>
      <c r="NEI2" s="114"/>
      <c r="NEJ2" s="114"/>
      <c r="NEK2" s="114"/>
      <c r="NEL2" s="114"/>
      <c r="NEM2" s="114"/>
      <c r="NEN2" s="114"/>
      <c r="NEO2" s="114"/>
      <c r="NEP2" s="114"/>
      <c r="NEQ2" s="114"/>
      <c r="NER2" s="114"/>
      <c r="NES2" s="114"/>
      <c r="NET2" s="114"/>
      <c r="NEU2" s="114"/>
      <c r="NEV2" s="114"/>
      <c r="NEW2" s="114"/>
      <c r="NEX2" s="114"/>
      <c r="NEY2" s="114"/>
      <c r="NEZ2" s="114"/>
      <c r="NFA2" s="114"/>
      <c r="NFB2" s="114"/>
      <c r="NFC2" s="114"/>
      <c r="NFD2" s="114"/>
      <c r="NFE2" s="114"/>
      <c r="NFF2" s="114"/>
      <c r="NFG2" s="114"/>
      <c r="NFH2" s="114"/>
      <c r="NFI2" s="114"/>
      <c r="NFJ2" s="114"/>
      <c r="NFK2" s="114"/>
      <c r="NFL2" s="114"/>
      <c r="NFM2" s="114"/>
      <c r="NFN2" s="114"/>
      <c r="NFO2" s="114"/>
      <c r="NFP2" s="114"/>
      <c r="NFQ2" s="114"/>
      <c r="NFR2" s="114"/>
      <c r="NFS2" s="114"/>
      <c r="NFT2" s="114"/>
      <c r="NFU2" s="114"/>
      <c r="NFV2" s="114"/>
      <c r="NFW2" s="114"/>
      <c r="NFX2" s="114"/>
      <c r="NFY2" s="114"/>
      <c r="NFZ2" s="114"/>
      <c r="NGA2" s="114"/>
      <c r="NGB2" s="114"/>
      <c r="NGC2" s="114"/>
      <c r="NGD2" s="114"/>
      <c r="NGE2" s="114"/>
      <c r="NGF2" s="114"/>
      <c r="NGG2" s="114"/>
      <c r="NGH2" s="114"/>
      <c r="NGI2" s="114"/>
      <c r="NGJ2" s="114"/>
      <c r="NGK2" s="114"/>
      <c r="NGL2" s="114"/>
      <c r="NGM2" s="114"/>
      <c r="NGN2" s="114"/>
      <c r="NGO2" s="114"/>
      <c r="NGP2" s="114"/>
      <c r="NGQ2" s="114"/>
      <c r="NGR2" s="114"/>
      <c r="NGS2" s="114"/>
      <c r="NGT2" s="114"/>
      <c r="NGU2" s="114"/>
      <c r="NGV2" s="114"/>
      <c r="NGW2" s="114"/>
      <c r="NGX2" s="114"/>
      <c r="NGY2" s="114"/>
      <c r="NGZ2" s="114"/>
      <c r="NHA2" s="114"/>
      <c r="NHB2" s="114"/>
      <c r="NHC2" s="114"/>
      <c r="NHD2" s="114"/>
      <c r="NHE2" s="114"/>
      <c r="NHF2" s="114"/>
      <c r="NHG2" s="114"/>
      <c r="NHH2" s="114"/>
      <c r="NHI2" s="114"/>
      <c r="NHJ2" s="114"/>
      <c r="NHK2" s="114"/>
      <c r="NHL2" s="114"/>
      <c r="NHM2" s="114"/>
      <c r="NHN2" s="114"/>
      <c r="NHO2" s="114"/>
      <c r="NHP2" s="114"/>
      <c r="NHQ2" s="114"/>
      <c r="NHR2" s="114"/>
      <c r="NHS2" s="114"/>
      <c r="NHT2" s="114"/>
      <c r="NHU2" s="114"/>
      <c r="NHV2" s="114"/>
      <c r="NHW2" s="114"/>
      <c r="NHX2" s="114"/>
      <c r="NHY2" s="114"/>
      <c r="NHZ2" s="114"/>
      <c r="NIA2" s="114"/>
      <c r="NIB2" s="114"/>
      <c r="NIC2" s="114"/>
      <c r="NID2" s="114"/>
      <c r="NIE2" s="114"/>
      <c r="NIF2" s="114"/>
      <c r="NIG2" s="114"/>
      <c r="NIH2" s="114"/>
      <c r="NII2" s="114"/>
      <c r="NIJ2" s="114"/>
      <c r="NIK2" s="114"/>
      <c r="NIL2" s="114"/>
      <c r="NIM2" s="114"/>
      <c r="NIN2" s="114"/>
      <c r="NIO2" s="114"/>
      <c r="NIP2" s="114"/>
      <c r="NIQ2" s="114"/>
      <c r="NIR2" s="114"/>
      <c r="NIS2" s="114"/>
      <c r="NIT2" s="114"/>
      <c r="NIU2" s="114"/>
      <c r="NIV2" s="114"/>
      <c r="NIW2" s="114"/>
      <c r="NIX2" s="114"/>
      <c r="NIY2" s="114"/>
      <c r="NIZ2" s="114"/>
      <c r="NJA2" s="114"/>
      <c r="NJB2" s="114"/>
      <c r="NJC2" s="114"/>
      <c r="NJD2" s="114"/>
      <c r="NJE2" s="114"/>
      <c r="NJF2" s="114"/>
      <c r="NJG2" s="114"/>
      <c r="NJH2" s="114"/>
      <c r="NJI2" s="114"/>
      <c r="NJJ2" s="114"/>
      <c r="NJK2" s="114"/>
      <c r="NJL2" s="114"/>
      <c r="NJM2" s="114"/>
      <c r="NJN2" s="114"/>
      <c r="NJO2" s="114"/>
      <c r="NJP2" s="114"/>
      <c r="NJQ2" s="114"/>
      <c r="NJR2" s="114"/>
      <c r="NJS2" s="114"/>
      <c r="NJT2" s="114"/>
      <c r="NJU2" s="114"/>
      <c r="NJV2" s="114"/>
      <c r="NJW2" s="114"/>
      <c r="NJX2" s="114"/>
      <c r="NJY2" s="114"/>
      <c r="NJZ2" s="114"/>
      <c r="NKA2" s="114"/>
      <c r="NKB2" s="114"/>
      <c r="NKC2" s="114"/>
      <c r="NKD2" s="114"/>
      <c r="NKE2" s="114"/>
      <c r="NKF2" s="114"/>
      <c r="NKG2" s="114"/>
      <c r="NKH2" s="114"/>
      <c r="NKI2" s="114"/>
      <c r="NKJ2" s="114"/>
      <c r="NKK2" s="114"/>
      <c r="NKL2" s="114"/>
      <c r="NKM2" s="114"/>
      <c r="NKN2" s="114"/>
      <c r="NKO2" s="114"/>
      <c r="NKP2" s="114"/>
      <c r="NKQ2" s="114"/>
      <c r="NKR2" s="114"/>
      <c r="NKS2" s="114"/>
      <c r="NKT2" s="114"/>
      <c r="NKU2" s="114"/>
      <c r="NKV2" s="114"/>
      <c r="NKW2" s="114"/>
      <c r="NKX2" s="114"/>
      <c r="NKY2" s="114"/>
      <c r="NKZ2" s="114"/>
      <c r="NLA2" s="114"/>
      <c r="NLB2" s="114"/>
      <c r="NLC2" s="114"/>
      <c r="NLD2" s="114"/>
      <c r="NLE2" s="114"/>
      <c r="NLF2" s="114"/>
      <c r="NLG2" s="114"/>
      <c r="NLH2" s="114"/>
      <c r="NLI2" s="114"/>
      <c r="NLJ2" s="114"/>
      <c r="NLK2" s="114"/>
      <c r="NLL2" s="114"/>
      <c r="NLM2" s="114"/>
      <c r="NLN2" s="114"/>
      <c r="NLO2" s="114"/>
      <c r="NLP2" s="114"/>
      <c r="NLQ2" s="114"/>
      <c r="NLR2" s="114"/>
      <c r="NLS2" s="114"/>
      <c r="NLT2" s="114"/>
      <c r="NLU2" s="114"/>
      <c r="NLV2" s="114"/>
      <c r="NLW2" s="114"/>
      <c r="NLX2" s="114"/>
      <c r="NLY2" s="114"/>
      <c r="NLZ2" s="114"/>
      <c r="NMA2" s="114"/>
      <c r="NMB2" s="114"/>
      <c r="NMC2" s="114"/>
      <c r="NMD2" s="114"/>
      <c r="NME2" s="114"/>
      <c r="NMF2" s="114"/>
      <c r="NMG2" s="114"/>
      <c r="NMH2" s="114"/>
      <c r="NMI2" s="114"/>
      <c r="NMJ2" s="114"/>
      <c r="NMK2" s="114"/>
      <c r="NML2" s="114"/>
      <c r="NMM2" s="114"/>
      <c r="NMN2" s="114"/>
      <c r="NMO2" s="114"/>
      <c r="NMP2" s="114"/>
      <c r="NMQ2" s="114"/>
      <c r="NMR2" s="114"/>
      <c r="NMS2" s="114"/>
      <c r="NMT2" s="114"/>
      <c r="NMU2" s="114"/>
      <c r="NMV2" s="114"/>
      <c r="NMW2" s="114"/>
      <c r="NMX2" s="114"/>
      <c r="NMY2" s="114"/>
      <c r="NMZ2" s="114"/>
      <c r="NNA2" s="114"/>
      <c r="NNB2" s="114"/>
      <c r="NNC2" s="114"/>
      <c r="NND2" s="114"/>
      <c r="NNE2" s="114"/>
      <c r="NNF2" s="114"/>
      <c r="NNG2" s="114"/>
      <c r="NNH2" s="114"/>
      <c r="NNI2" s="114"/>
      <c r="NNJ2" s="114"/>
      <c r="NNK2" s="114"/>
      <c r="NNL2" s="114"/>
      <c r="NNM2" s="114"/>
      <c r="NNN2" s="114"/>
      <c r="NNO2" s="114"/>
      <c r="NNP2" s="114"/>
      <c r="NNQ2" s="114"/>
      <c r="NNR2" s="114"/>
      <c r="NNS2" s="114"/>
      <c r="NNT2" s="114"/>
      <c r="NNU2" s="114"/>
      <c r="NNV2" s="114"/>
      <c r="NNW2" s="114"/>
      <c r="NNX2" s="114"/>
      <c r="NNY2" s="114"/>
      <c r="NNZ2" s="114"/>
      <c r="NOA2" s="114"/>
      <c r="NOB2" s="114"/>
      <c r="NOC2" s="114"/>
      <c r="NOD2" s="114"/>
      <c r="NOE2" s="114"/>
      <c r="NOF2" s="114"/>
      <c r="NOG2" s="114"/>
      <c r="NOH2" s="114"/>
      <c r="NOI2" s="114"/>
      <c r="NOJ2" s="114"/>
      <c r="NOK2" s="114"/>
      <c r="NOL2" s="114"/>
      <c r="NOM2" s="114"/>
      <c r="NON2" s="114"/>
      <c r="NOO2" s="114"/>
      <c r="NOP2" s="114"/>
      <c r="NOQ2" s="114"/>
      <c r="NOR2" s="114"/>
      <c r="NOS2" s="114"/>
      <c r="NOT2" s="114"/>
      <c r="NOU2" s="114"/>
      <c r="NOV2" s="114"/>
      <c r="NOW2" s="114"/>
      <c r="NOX2" s="114"/>
      <c r="NOY2" s="114"/>
      <c r="NOZ2" s="114"/>
      <c r="NPA2" s="114"/>
      <c r="NPB2" s="114"/>
      <c r="NPC2" s="114"/>
      <c r="NPD2" s="114"/>
      <c r="NPE2" s="114"/>
      <c r="NPF2" s="114"/>
      <c r="NPG2" s="114"/>
      <c r="NPH2" s="114"/>
      <c r="NPI2" s="114"/>
      <c r="NPJ2" s="114"/>
      <c r="NPK2" s="114"/>
      <c r="NPL2" s="114"/>
      <c r="NPM2" s="114"/>
      <c r="NPN2" s="114"/>
      <c r="NPO2" s="114"/>
      <c r="NPP2" s="114"/>
      <c r="NPQ2" s="114"/>
      <c r="NPR2" s="114"/>
      <c r="NPS2" s="114"/>
      <c r="NPT2" s="114"/>
      <c r="NPU2" s="114"/>
      <c r="NPV2" s="114"/>
      <c r="NPW2" s="114"/>
      <c r="NPX2" s="114"/>
      <c r="NPY2" s="114"/>
      <c r="NPZ2" s="114"/>
      <c r="NQA2" s="114"/>
      <c r="NQB2" s="114"/>
      <c r="NQC2" s="114"/>
      <c r="NQD2" s="114"/>
      <c r="NQE2" s="114"/>
      <c r="NQF2" s="114"/>
      <c r="NQG2" s="114"/>
      <c r="NQH2" s="114"/>
      <c r="NQI2" s="114"/>
      <c r="NQJ2" s="114"/>
      <c r="NQK2" s="114"/>
      <c r="NQL2" s="114"/>
      <c r="NQM2" s="114"/>
      <c r="NQN2" s="114"/>
      <c r="NQO2" s="114"/>
      <c r="NQP2" s="114"/>
      <c r="NQQ2" s="114"/>
      <c r="NQR2" s="114"/>
      <c r="NQS2" s="114"/>
      <c r="NQT2" s="114"/>
      <c r="NQU2" s="114"/>
      <c r="NQV2" s="114"/>
      <c r="NQW2" s="114"/>
      <c r="NQX2" s="114"/>
      <c r="NQY2" s="114"/>
      <c r="NQZ2" s="114"/>
      <c r="NRA2" s="114"/>
      <c r="NRB2" s="114"/>
      <c r="NRC2" s="114"/>
      <c r="NRD2" s="114"/>
      <c r="NRE2" s="114"/>
      <c r="NRF2" s="114"/>
      <c r="NRG2" s="114"/>
      <c r="NRH2" s="114"/>
      <c r="NRI2" s="114"/>
      <c r="NRJ2" s="114"/>
      <c r="NRK2" s="114"/>
      <c r="NRL2" s="114"/>
      <c r="NRM2" s="114"/>
      <c r="NRN2" s="114"/>
      <c r="NRO2" s="114"/>
      <c r="NRP2" s="114"/>
      <c r="NRQ2" s="114"/>
      <c r="NRR2" s="114"/>
      <c r="NRS2" s="114"/>
      <c r="NRT2" s="114"/>
      <c r="NRU2" s="114"/>
      <c r="NRV2" s="114"/>
      <c r="NRW2" s="114"/>
      <c r="NRX2" s="114"/>
      <c r="NRY2" s="114"/>
      <c r="NRZ2" s="114"/>
      <c r="NSA2" s="114"/>
      <c r="NSB2" s="114"/>
      <c r="NSC2" s="114"/>
      <c r="NSD2" s="114"/>
      <c r="NSE2" s="114"/>
      <c r="NSF2" s="114"/>
      <c r="NSG2" s="114"/>
      <c r="NSH2" s="114"/>
      <c r="NSI2" s="114"/>
      <c r="NSJ2" s="114"/>
      <c r="NSK2" s="114"/>
      <c r="NSL2" s="114"/>
      <c r="NSM2" s="114"/>
      <c r="NSN2" s="114"/>
      <c r="NSO2" s="114"/>
      <c r="NSP2" s="114"/>
      <c r="NSQ2" s="114"/>
      <c r="NSR2" s="114"/>
      <c r="NSS2" s="114"/>
      <c r="NST2" s="114"/>
      <c r="NSU2" s="114"/>
      <c r="NSV2" s="114"/>
      <c r="NSW2" s="114"/>
      <c r="NSX2" s="114"/>
      <c r="NSY2" s="114"/>
      <c r="NSZ2" s="114"/>
      <c r="NTA2" s="114"/>
      <c r="NTB2" s="114"/>
      <c r="NTC2" s="114"/>
      <c r="NTD2" s="114"/>
      <c r="NTE2" s="114"/>
      <c r="NTF2" s="114"/>
      <c r="NTG2" s="114"/>
      <c r="NTH2" s="114"/>
      <c r="NTI2" s="114"/>
      <c r="NTJ2" s="114"/>
      <c r="NTK2" s="114"/>
      <c r="NTL2" s="114"/>
      <c r="NTM2" s="114"/>
      <c r="NTN2" s="114"/>
      <c r="NTO2" s="114"/>
      <c r="NTP2" s="114"/>
      <c r="NTQ2" s="114"/>
      <c r="NTR2" s="114"/>
      <c r="NTS2" s="114"/>
      <c r="NTT2" s="114"/>
      <c r="NTU2" s="114"/>
      <c r="NTV2" s="114"/>
      <c r="NTW2" s="114"/>
      <c r="NTX2" s="114"/>
      <c r="NTY2" s="114"/>
      <c r="NTZ2" s="114"/>
      <c r="NUA2" s="114"/>
      <c r="NUB2" s="114"/>
      <c r="NUC2" s="114"/>
      <c r="NUD2" s="114"/>
      <c r="NUE2" s="114"/>
      <c r="NUF2" s="114"/>
      <c r="NUG2" s="114"/>
      <c r="NUH2" s="114"/>
      <c r="NUI2" s="114"/>
      <c r="NUJ2" s="114"/>
      <c r="NUK2" s="114"/>
      <c r="NUL2" s="114"/>
      <c r="NUM2" s="114"/>
      <c r="NUN2" s="114"/>
      <c r="NUO2" s="114"/>
      <c r="NUP2" s="114"/>
      <c r="NUQ2" s="114"/>
      <c r="NUR2" s="114"/>
      <c r="NUS2" s="114"/>
      <c r="NUT2" s="114"/>
      <c r="NUU2" s="114"/>
      <c r="NUV2" s="114"/>
      <c r="NUW2" s="114"/>
      <c r="NUX2" s="114"/>
      <c r="NUY2" s="114"/>
      <c r="NUZ2" s="114"/>
      <c r="NVA2" s="114"/>
      <c r="NVB2" s="114"/>
      <c r="NVC2" s="114"/>
      <c r="NVD2" s="114"/>
      <c r="NVE2" s="114"/>
      <c r="NVF2" s="114"/>
      <c r="NVG2" s="114"/>
      <c r="NVH2" s="114"/>
      <c r="NVI2" s="114"/>
      <c r="NVJ2" s="114"/>
      <c r="NVK2" s="114"/>
      <c r="NVL2" s="114"/>
      <c r="NVM2" s="114"/>
      <c r="NVN2" s="114"/>
      <c r="NVO2" s="114"/>
      <c r="NVP2" s="114"/>
      <c r="NVQ2" s="114"/>
      <c r="NVR2" s="114"/>
      <c r="NVS2" s="114"/>
      <c r="NVT2" s="114"/>
      <c r="NVU2" s="114"/>
      <c r="NVV2" s="114"/>
      <c r="NVW2" s="114"/>
      <c r="NVX2" s="114"/>
      <c r="NVY2" s="114"/>
      <c r="NVZ2" s="114"/>
      <c r="NWA2" s="114"/>
      <c r="NWB2" s="114"/>
      <c r="NWC2" s="114"/>
      <c r="NWD2" s="114"/>
      <c r="NWE2" s="114"/>
      <c r="NWF2" s="114"/>
      <c r="NWG2" s="114"/>
      <c r="NWH2" s="114"/>
      <c r="NWI2" s="114"/>
      <c r="NWJ2" s="114"/>
      <c r="NWK2" s="114"/>
      <c r="NWL2" s="114"/>
      <c r="NWM2" s="114"/>
      <c r="NWN2" s="114"/>
      <c r="NWO2" s="114"/>
      <c r="NWP2" s="114"/>
      <c r="NWQ2" s="114"/>
      <c r="NWR2" s="114"/>
      <c r="NWS2" s="114"/>
      <c r="NWT2" s="114"/>
      <c r="NWU2" s="114"/>
      <c r="NWV2" s="114"/>
      <c r="NWW2" s="114"/>
      <c r="NWX2" s="114"/>
      <c r="NWY2" s="114"/>
      <c r="NWZ2" s="114"/>
      <c r="NXA2" s="114"/>
      <c r="NXB2" s="114"/>
      <c r="NXC2" s="114"/>
      <c r="NXD2" s="114"/>
      <c r="NXE2" s="114"/>
      <c r="NXF2" s="114"/>
      <c r="NXG2" s="114"/>
      <c r="NXH2" s="114"/>
      <c r="NXI2" s="114"/>
      <c r="NXJ2" s="114"/>
      <c r="NXK2" s="114"/>
      <c r="NXL2" s="114"/>
      <c r="NXM2" s="114"/>
      <c r="NXN2" s="114"/>
      <c r="NXO2" s="114"/>
      <c r="NXP2" s="114"/>
      <c r="NXQ2" s="114"/>
      <c r="NXR2" s="114"/>
      <c r="NXS2" s="114"/>
      <c r="NXT2" s="114"/>
      <c r="NXU2" s="114"/>
      <c r="NXV2" s="114"/>
      <c r="NXW2" s="114"/>
      <c r="NXX2" s="114"/>
      <c r="NXY2" s="114"/>
      <c r="NXZ2" s="114"/>
      <c r="NYA2" s="114"/>
      <c r="NYB2" s="114"/>
      <c r="NYC2" s="114"/>
      <c r="NYD2" s="114"/>
      <c r="NYE2" s="114"/>
      <c r="NYF2" s="114"/>
      <c r="NYG2" s="114"/>
      <c r="NYH2" s="114"/>
      <c r="NYI2" s="114"/>
      <c r="NYJ2" s="114"/>
      <c r="NYK2" s="114"/>
      <c r="NYL2" s="114"/>
      <c r="NYM2" s="114"/>
      <c r="NYN2" s="114"/>
      <c r="NYO2" s="114"/>
      <c r="NYP2" s="114"/>
      <c r="NYQ2" s="114"/>
      <c r="NYR2" s="114"/>
      <c r="NYS2" s="114"/>
      <c r="NYT2" s="114"/>
      <c r="NYU2" s="114"/>
      <c r="NYV2" s="114"/>
      <c r="NYW2" s="114"/>
      <c r="NYX2" s="114"/>
      <c r="NYY2" s="114"/>
      <c r="NYZ2" s="114"/>
      <c r="NZA2" s="114"/>
      <c r="NZB2" s="114"/>
      <c r="NZC2" s="114"/>
      <c r="NZD2" s="114"/>
      <c r="NZE2" s="114"/>
      <c r="NZF2" s="114"/>
      <c r="NZG2" s="114"/>
      <c r="NZH2" s="114"/>
      <c r="NZI2" s="114"/>
      <c r="NZJ2" s="114"/>
      <c r="NZK2" s="114"/>
      <c r="NZL2" s="114"/>
      <c r="NZM2" s="114"/>
      <c r="NZN2" s="114"/>
      <c r="NZO2" s="114"/>
      <c r="NZP2" s="114"/>
      <c r="NZQ2" s="114"/>
      <c r="NZR2" s="114"/>
      <c r="NZS2" s="114"/>
      <c r="NZT2" s="114"/>
      <c r="NZU2" s="114"/>
      <c r="NZV2" s="114"/>
      <c r="NZW2" s="114"/>
      <c r="NZX2" s="114"/>
      <c r="NZY2" s="114"/>
      <c r="NZZ2" s="114"/>
      <c r="OAA2" s="114"/>
      <c r="OAB2" s="114"/>
      <c r="OAC2" s="114"/>
      <c r="OAD2" s="114"/>
      <c r="OAE2" s="114"/>
      <c r="OAF2" s="114"/>
      <c r="OAG2" s="114"/>
      <c r="OAH2" s="114"/>
      <c r="OAI2" s="114"/>
      <c r="OAJ2" s="114"/>
      <c r="OAK2" s="114"/>
      <c r="OAL2" s="114"/>
      <c r="OAM2" s="114"/>
      <c r="OAN2" s="114"/>
      <c r="OAO2" s="114"/>
      <c r="OAP2" s="114"/>
      <c r="OAQ2" s="114"/>
      <c r="OAR2" s="114"/>
      <c r="OAS2" s="114"/>
      <c r="OAT2" s="114"/>
      <c r="OAU2" s="114"/>
      <c r="OAV2" s="114"/>
      <c r="OAW2" s="114"/>
      <c r="OAX2" s="114"/>
      <c r="OAY2" s="114"/>
      <c r="OAZ2" s="114"/>
      <c r="OBA2" s="114"/>
      <c r="OBB2" s="114"/>
      <c r="OBC2" s="114"/>
      <c r="OBD2" s="114"/>
      <c r="OBE2" s="114"/>
      <c r="OBF2" s="114"/>
      <c r="OBG2" s="114"/>
      <c r="OBH2" s="114"/>
      <c r="OBI2" s="114"/>
      <c r="OBJ2" s="114"/>
      <c r="OBK2" s="114"/>
      <c r="OBL2" s="114"/>
      <c r="OBM2" s="114"/>
      <c r="OBN2" s="114"/>
      <c r="OBO2" s="114"/>
      <c r="OBP2" s="114"/>
      <c r="OBQ2" s="114"/>
      <c r="OBR2" s="114"/>
      <c r="OBS2" s="114"/>
      <c r="OBT2" s="114"/>
      <c r="OBU2" s="114"/>
      <c r="OBV2" s="114"/>
      <c r="OBW2" s="114"/>
      <c r="OBX2" s="114"/>
      <c r="OBY2" s="114"/>
      <c r="OBZ2" s="114"/>
      <c r="OCA2" s="114"/>
      <c r="OCB2" s="114"/>
      <c r="OCC2" s="114"/>
      <c r="OCD2" s="114"/>
      <c r="OCE2" s="114"/>
      <c r="OCF2" s="114"/>
      <c r="OCG2" s="114"/>
      <c r="OCH2" s="114"/>
      <c r="OCI2" s="114"/>
      <c r="OCJ2" s="114"/>
      <c r="OCK2" s="114"/>
      <c r="OCL2" s="114"/>
      <c r="OCM2" s="114"/>
      <c r="OCN2" s="114"/>
      <c r="OCO2" s="114"/>
      <c r="OCP2" s="114"/>
      <c r="OCQ2" s="114"/>
      <c r="OCR2" s="114"/>
      <c r="OCS2" s="114"/>
      <c r="OCT2" s="114"/>
      <c r="OCU2" s="114"/>
      <c r="OCV2" s="114"/>
      <c r="OCW2" s="114"/>
      <c r="OCX2" s="114"/>
      <c r="OCY2" s="114"/>
      <c r="OCZ2" s="114"/>
      <c r="ODA2" s="114"/>
      <c r="ODB2" s="114"/>
      <c r="ODC2" s="114"/>
      <c r="ODD2" s="114"/>
      <c r="ODE2" s="114"/>
      <c r="ODF2" s="114"/>
      <c r="ODG2" s="114"/>
      <c r="ODH2" s="114"/>
      <c r="ODI2" s="114"/>
      <c r="ODJ2" s="114"/>
      <c r="ODK2" s="114"/>
      <c r="ODL2" s="114"/>
      <c r="ODM2" s="114"/>
      <c r="ODN2" s="114"/>
      <c r="ODO2" s="114"/>
      <c r="ODP2" s="114"/>
      <c r="ODQ2" s="114"/>
      <c r="ODR2" s="114"/>
      <c r="ODS2" s="114"/>
      <c r="ODT2" s="114"/>
      <c r="ODU2" s="114"/>
      <c r="ODV2" s="114"/>
      <c r="ODW2" s="114"/>
      <c r="ODX2" s="114"/>
      <c r="ODY2" s="114"/>
      <c r="ODZ2" s="114"/>
      <c r="OEA2" s="114"/>
      <c r="OEB2" s="114"/>
      <c r="OEC2" s="114"/>
      <c r="OED2" s="114"/>
      <c r="OEE2" s="114"/>
      <c r="OEF2" s="114"/>
      <c r="OEG2" s="114"/>
      <c r="OEH2" s="114"/>
      <c r="OEI2" s="114"/>
      <c r="OEJ2" s="114"/>
      <c r="OEK2" s="114"/>
      <c r="OEL2" s="114"/>
      <c r="OEM2" s="114"/>
      <c r="OEN2" s="114"/>
      <c r="OEO2" s="114"/>
      <c r="OEP2" s="114"/>
      <c r="OEQ2" s="114"/>
      <c r="OER2" s="114"/>
      <c r="OES2" s="114"/>
      <c r="OET2" s="114"/>
      <c r="OEU2" s="114"/>
      <c r="OEV2" s="114"/>
      <c r="OEW2" s="114"/>
      <c r="OEX2" s="114"/>
      <c r="OEY2" s="114"/>
      <c r="OEZ2" s="114"/>
      <c r="OFA2" s="114"/>
      <c r="OFB2" s="114"/>
      <c r="OFC2" s="114"/>
      <c r="OFD2" s="114"/>
      <c r="OFE2" s="114"/>
      <c r="OFF2" s="114"/>
      <c r="OFG2" s="114"/>
      <c r="OFH2" s="114"/>
      <c r="OFI2" s="114"/>
      <c r="OFJ2" s="114"/>
      <c r="OFK2" s="114"/>
      <c r="OFL2" s="114"/>
      <c r="OFM2" s="114"/>
      <c r="OFN2" s="114"/>
      <c r="OFO2" s="114"/>
      <c r="OFP2" s="114"/>
      <c r="OFQ2" s="114"/>
      <c r="OFR2" s="114"/>
      <c r="OFS2" s="114"/>
      <c r="OFT2" s="114"/>
      <c r="OFU2" s="114"/>
      <c r="OFV2" s="114"/>
      <c r="OFW2" s="114"/>
      <c r="OFX2" s="114"/>
      <c r="OFY2" s="114"/>
      <c r="OFZ2" s="114"/>
      <c r="OGA2" s="114"/>
      <c r="OGB2" s="114"/>
      <c r="OGC2" s="114"/>
      <c r="OGD2" s="114"/>
      <c r="OGE2" s="114"/>
      <c r="OGF2" s="114"/>
      <c r="OGG2" s="114"/>
      <c r="OGH2" s="114"/>
      <c r="OGI2" s="114"/>
      <c r="OGJ2" s="114"/>
      <c r="OGK2" s="114"/>
      <c r="OGL2" s="114"/>
      <c r="OGM2" s="114"/>
      <c r="OGN2" s="114"/>
      <c r="OGO2" s="114"/>
      <c r="OGP2" s="114"/>
      <c r="OGQ2" s="114"/>
      <c r="OGR2" s="114"/>
      <c r="OGS2" s="114"/>
      <c r="OGT2" s="114"/>
      <c r="OGU2" s="114"/>
      <c r="OGV2" s="114"/>
      <c r="OGW2" s="114"/>
      <c r="OGX2" s="114"/>
      <c r="OGY2" s="114"/>
      <c r="OGZ2" s="114"/>
      <c r="OHA2" s="114"/>
      <c r="OHB2" s="114"/>
      <c r="OHC2" s="114"/>
      <c r="OHD2" s="114"/>
      <c r="OHE2" s="114"/>
      <c r="OHF2" s="114"/>
      <c r="OHG2" s="114"/>
      <c r="OHH2" s="114"/>
      <c r="OHI2" s="114"/>
      <c r="OHJ2" s="114"/>
      <c r="OHK2" s="114"/>
      <c r="OHL2" s="114"/>
      <c r="OHM2" s="114"/>
      <c r="OHN2" s="114"/>
      <c r="OHO2" s="114"/>
      <c r="OHP2" s="114"/>
      <c r="OHQ2" s="114"/>
      <c r="OHR2" s="114"/>
      <c r="OHS2" s="114"/>
      <c r="OHT2" s="114"/>
      <c r="OHU2" s="114"/>
      <c r="OHV2" s="114"/>
      <c r="OHW2" s="114"/>
      <c r="OHX2" s="114"/>
      <c r="OHY2" s="114"/>
      <c r="OHZ2" s="114"/>
      <c r="OIA2" s="114"/>
      <c r="OIB2" s="114"/>
      <c r="OIC2" s="114"/>
      <c r="OID2" s="114"/>
      <c r="OIE2" s="114"/>
      <c r="OIF2" s="114"/>
      <c r="OIG2" s="114"/>
      <c r="OIH2" s="114"/>
      <c r="OII2" s="114"/>
      <c r="OIJ2" s="114"/>
      <c r="OIK2" s="114"/>
      <c r="OIL2" s="114"/>
      <c r="OIM2" s="114"/>
      <c r="OIN2" s="114"/>
      <c r="OIO2" s="114"/>
      <c r="OIP2" s="114"/>
      <c r="OIQ2" s="114"/>
      <c r="OIR2" s="114"/>
      <c r="OIS2" s="114"/>
      <c r="OIT2" s="114"/>
      <c r="OIU2" s="114"/>
      <c r="OIV2" s="114"/>
      <c r="OIW2" s="114"/>
      <c r="OIX2" s="114"/>
      <c r="OIY2" s="114"/>
      <c r="OIZ2" s="114"/>
      <c r="OJA2" s="114"/>
      <c r="OJB2" s="114"/>
      <c r="OJC2" s="114"/>
      <c r="OJD2" s="114"/>
      <c r="OJE2" s="114"/>
      <c r="OJF2" s="114"/>
      <c r="OJG2" s="114"/>
      <c r="OJH2" s="114"/>
      <c r="OJI2" s="114"/>
      <c r="OJJ2" s="114"/>
      <c r="OJK2" s="114"/>
      <c r="OJL2" s="114"/>
      <c r="OJM2" s="114"/>
      <c r="OJN2" s="114"/>
      <c r="OJO2" s="114"/>
      <c r="OJP2" s="114"/>
      <c r="OJQ2" s="114"/>
      <c r="OJR2" s="114"/>
      <c r="OJS2" s="114"/>
      <c r="OJT2" s="114"/>
      <c r="OJU2" s="114"/>
      <c r="OJV2" s="114"/>
      <c r="OJW2" s="114"/>
      <c r="OJX2" s="114"/>
      <c r="OJY2" s="114"/>
      <c r="OJZ2" s="114"/>
      <c r="OKA2" s="114"/>
      <c r="OKB2" s="114"/>
      <c r="OKC2" s="114"/>
      <c r="OKD2" s="114"/>
      <c r="OKE2" s="114"/>
      <c r="OKF2" s="114"/>
      <c r="OKG2" s="114"/>
      <c r="OKH2" s="114"/>
      <c r="OKI2" s="114"/>
      <c r="OKJ2" s="114"/>
      <c r="OKK2" s="114"/>
      <c r="OKL2" s="114"/>
      <c r="OKM2" s="114"/>
      <c r="OKN2" s="114"/>
      <c r="OKO2" s="114"/>
      <c r="OKP2" s="114"/>
      <c r="OKQ2" s="114"/>
      <c r="OKR2" s="114"/>
      <c r="OKS2" s="114"/>
      <c r="OKT2" s="114"/>
      <c r="OKU2" s="114"/>
      <c r="OKV2" s="114"/>
      <c r="OKW2" s="114"/>
      <c r="OKX2" s="114"/>
      <c r="OKY2" s="114"/>
      <c r="OKZ2" s="114"/>
      <c r="OLA2" s="114"/>
      <c r="OLB2" s="114"/>
      <c r="OLC2" s="114"/>
      <c r="OLD2" s="114"/>
      <c r="OLE2" s="114"/>
      <c r="OLF2" s="114"/>
      <c r="OLG2" s="114"/>
      <c r="OLH2" s="114"/>
      <c r="OLI2" s="114"/>
      <c r="OLJ2" s="114"/>
      <c r="OLK2" s="114"/>
      <c r="OLL2" s="114"/>
      <c r="OLM2" s="114"/>
      <c r="OLN2" s="114"/>
      <c r="OLO2" s="114"/>
      <c r="OLP2" s="114"/>
      <c r="OLQ2" s="114"/>
      <c r="OLR2" s="114"/>
      <c r="OLS2" s="114"/>
      <c r="OLT2" s="114"/>
      <c r="OLU2" s="114"/>
      <c r="OLV2" s="114"/>
      <c r="OLW2" s="114"/>
      <c r="OLX2" s="114"/>
      <c r="OLY2" s="114"/>
      <c r="OLZ2" s="114"/>
      <c r="OMA2" s="114"/>
      <c r="OMB2" s="114"/>
      <c r="OMC2" s="114"/>
      <c r="OMD2" s="114"/>
      <c r="OME2" s="114"/>
      <c r="OMF2" s="114"/>
      <c r="OMG2" s="114"/>
      <c r="OMH2" s="114"/>
      <c r="OMI2" s="114"/>
      <c r="OMJ2" s="114"/>
      <c r="OMK2" s="114"/>
      <c r="OML2" s="114"/>
      <c r="OMM2" s="114"/>
      <c r="OMN2" s="114"/>
      <c r="OMO2" s="114"/>
      <c r="OMP2" s="114"/>
      <c r="OMQ2" s="114"/>
      <c r="OMR2" s="114"/>
      <c r="OMS2" s="114"/>
      <c r="OMT2" s="114"/>
      <c r="OMU2" s="114"/>
      <c r="OMV2" s="114"/>
      <c r="OMW2" s="114"/>
      <c r="OMX2" s="114"/>
      <c r="OMY2" s="114"/>
      <c r="OMZ2" s="114"/>
      <c r="ONA2" s="114"/>
      <c r="ONB2" s="114"/>
      <c r="ONC2" s="114"/>
      <c r="OND2" s="114"/>
      <c r="ONE2" s="114"/>
      <c r="ONF2" s="114"/>
      <c r="ONG2" s="114"/>
      <c r="ONH2" s="114"/>
      <c r="ONI2" s="114"/>
      <c r="ONJ2" s="114"/>
      <c r="ONK2" s="114"/>
      <c r="ONL2" s="114"/>
      <c r="ONM2" s="114"/>
      <c r="ONN2" s="114"/>
      <c r="ONO2" s="114"/>
      <c r="ONP2" s="114"/>
      <c r="ONQ2" s="114"/>
      <c r="ONR2" s="114"/>
      <c r="ONS2" s="114"/>
      <c r="ONT2" s="114"/>
      <c r="ONU2" s="114"/>
      <c r="ONV2" s="114"/>
      <c r="ONW2" s="114"/>
      <c r="ONX2" s="114"/>
      <c r="ONY2" s="114"/>
      <c r="ONZ2" s="114"/>
      <c r="OOA2" s="114"/>
      <c r="OOB2" s="114"/>
      <c r="OOC2" s="114"/>
      <c r="OOD2" s="114"/>
      <c r="OOE2" s="114"/>
      <c r="OOF2" s="114"/>
      <c r="OOG2" s="114"/>
      <c r="OOH2" s="114"/>
      <c r="OOI2" s="114"/>
      <c r="OOJ2" s="114"/>
      <c r="OOK2" s="114"/>
      <c r="OOL2" s="114"/>
      <c r="OOM2" s="114"/>
      <c r="OON2" s="114"/>
      <c r="OOO2" s="114"/>
      <c r="OOP2" s="114"/>
      <c r="OOQ2" s="114"/>
      <c r="OOR2" s="114"/>
      <c r="OOS2" s="114"/>
      <c r="OOT2" s="114"/>
      <c r="OOU2" s="114"/>
      <c r="OOV2" s="114"/>
      <c r="OOW2" s="114"/>
      <c r="OOX2" s="114"/>
      <c r="OOY2" s="114"/>
      <c r="OOZ2" s="114"/>
      <c r="OPA2" s="114"/>
      <c r="OPB2" s="114"/>
      <c r="OPC2" s="114"/>
      <c r="OPD2" s="114"/>
      <c r="OPE2" s="114"/>
      <c r="OPF2" s="114"/>
      <c r="OPG2" s="114"/>
      <c r="OPH2" s="114"/>
      <c r="OPI2" s="114"/>
      <c r="OPJ2" s="114"/>
      <c r="OPK2" s="114"/>
      <c r="OPL2" s="114"/>
      <c r="OPM2" s="114"/>
      <c r="OPN2" s="114"/>
      <c r="OPO2" s="114"/>
      <c r="OPP2" s="114"/>
      <c r="OPQ2" s="114"/>
      <c r="OPR2" s="114"/>
      <c r="OPS2" s="114"/>
      <c r="OPT2" s="114"/>
      <c r="OPU2" s="114"/>
      <c r="OPV2" s="114"/>
      <c r="OPW2" s="114"/>
      <c r="OPX2" s="114"/>
      <c r="OPY2" s="114"/>
      <c r="OPZ2" s="114"/>
      <c r="OQA2" s="114"/>
      <c r="OQB2" s="114"/>
      <c r="OQC2" s="114"/>
      <c r="OQD2" s="114"/>
      <c r="OQE2" s="114"/>
      <c r="OQF2" s="114"/>
      <c r="OQG2" s="114"/>
      <c r="OQH2" s="114"/>
      <c r="OQI2" s="114"/>
      <c r="OQJ2" s="114"/>
      <c r="OQK2" s="114"/>
      <c r="OQL2" s="114"/>
      <c r="OQM2" s="114"/>
      <c r="OQN2" s="114"/>
      <c r="OQO2" s="114"/>
      <c r="OQP2" s="114"/>
      <c r="OQQ2" s="114"/>
      <c r="OQR2" s="114"/>
      <c r="OQS2" s="114"/>
      <c r="OQT2" s="114"/>
      <c r="OQU2" s="114"/>
      <c r="OQV2" s="114"/>
      <c r="OQW2" s="114"/>
      <c r="OQX2" s="114"/>
      <c r="OQY2" s="114"/>
      <c r="OQZ2" s="114"/>
      <c r="ORA2" s="114"/>
      <c r="ORB2" s="114"/>
      <c r="ORC2" s="114"/>
      <c r="ORD2" s="114"/>
      <c r="ORE2" s="114"/>
      <c r="ORF2" s="114"/>
      <c r="ORG2" s="114"/>
      <c r="ORH2" s="114"/>
      <c r="ORI2" s="114"/>
      <c r="ORJ2" s="114"/>
      <c r="ORK2" s="114"/>
      <c r="ORL2" s="114"/>
      <c r="ORM2" s="114"/>
      <c r="ORN2" s="114"/>
      <c r="ORO2" s="114"/>
      <c r="ORP2" s="114"/>
      <c r="ORQ2" s="114"/>
      <c r="ORR2" s="114"/>
      <c r="ORS2" s="114"/>
      <c r="ORT2" s="114"/>
      <c r="ORU2" s="114"/>
      <c r="ORV2" s="114"/>
      <c r="ORW2" s="114"/>
      <c r="ORX2" s="114"/>
      <c r="ORY2" s="114"/>
      <c r="ORZ2" s="114"/>
      <c r="OSA2" s="114"/>
      <c r="OSB2" s="114"/>
      <c r="OSC2" s="114"/>
      <c r="OSD2" s="114"/>
      <c r="OSE2" s="114"/>
      <c r="OSF2" s="114"/>
      <c r="OSG2" s="114"/>
      <c r="OSH2" s="114"/>
      <c r="OSI2" s="114"/>
      <c r="OSJ2" s="114"/>
      <c r="OSK2" s="114"/>
      <c r="OSL2" s="114"/>
      <c r="OSM2" s="114"/>
      <c r="OSN2" s="114"/>
      <c r="OSO2" s="114"/>
      <c r="OSP2" s="114"/>
      <c r="OSQ2" s="114"/>
      <c r="OSR2" s="114"/>
      <c r="OSS2" s="114"/>
      <c r="OST2" s="114"/>
      <c r="OSU2" s="114"/>
      <c r="OSV2" s="114"/>
      <c r="OSW2" s="114"/>
      <c r="OSX2" s="114"/>
      <c r="OSY2" s="114"/>
      <c r="OSZ2" s="114"/>
      <c r="OTA2" s="114"/>
      <c r="OTB2" s="114"/>
      <c r="OTC2" s="114"/>
      <c r="OTD2" s="114"/>
      <c r="OTE2" s="114"/>
      <c r="OTF2" s="114"/>
      <c r="OTG2" s="114"/>
      <c r="OTH2" s="114"/>
      <c r="OTI2" s="114"/>
      <c r="OTJ2" s="114"/>
      <c r="OTK2" s="114"/>
      <c r="OTL2" s="114"/>
      <c r="OTM2" s="114"/>
      <c r="OTN2" s="114"/>
      <c r="OTO2" s="114"/>
      <c r="OTP2" s="114"/>
      <c r="OTQ2" s="114"/>
      <c r="OTR2" s="114"/>
      <c r="OTS2" s="114"/>
      <c r="OTT2" s="114"/>
      <c r="OTU2" s="114"/>
      <c r="OTV2" s="114"/>
      <c r="OTW2" s="114"/>
      <c r="OTX2" s="114"/>
      <c r="OTY2" s="114"/>
      <c r="OTZ2" s="114"/>
      <c r="OUA2" s="114"/>
      <c r="OUB2" s="114"/>
      <c r="OUC2" s="114"/>
      <c r="OUD2" s="114"/>
      <c r="OUE2" s="114"/>
      <c r="OUF2" s="114"/>
      <c r="OUG2" s="114"/>
      <c r="OUH2" s="114"/>
      <c r="OUI2" s="114"/>
      <c r="OUJ2" s="114"/>
      <c r="OUK2" s="114"/>
      <c r="OUL2" s="114"/>
      <c r="OUM2" s="114"/>
      <c r="OUN2" s="114"/>
      <c r="OUO2" s="114"/>
      <c r="OUP2" s="114"/>
      <c r="OUQ2" s="114"/>
      <c r="OUR2" s="114"/>
      <c r="OUS2" s="114"/>
      <c r="OUT2" s="114"/>
      <c r="OUU2" s="114"/>
      <c r="OUV2" s="114"/>
      <c r="OUW2" s="114"/>
      <c r="OUX2" s="114"/>
      <c r="OUY2" s="114"/>
      <c r="OUZ2" s="114"/>
      <c r="OVA2" s="114"/>
      <c r="OVB2" s="114"/>
      <c r="OVC2" s="114"/>
      <c r="OVD2" s="114"/>
      <c r="OVE2" s="114"/>
      <c r="OVF2" s="114"/>
      <c r="OVG2" s="114"/>
      <c r="OVH2" s="114"/>
      <c r="OVI2" s="114"/>
      <c r="OVJ2" s="114"/>
      <c r="OVK2" s="114"/>
      <c r="OVL2" s="114"/>
      <c r="OVM2" s="114"/>
      <c r="OVN2" s="114"/>
      <c r="OVO2" s="114"/>
      <c r="OVP2" s="114"/>
      <c r="OVQ2" s="114"/>
      <c r="OVR2" s="114"/>
      <c r="OVS2" s="114"/>
      <c r="OVT2" s="114"/>
      <c r="OVU2" s="114"/>
      <c r="OVV2" s="114"/>
      <c r="OVW2" s="114"/>
      <c r="OVX2" s="114"/>
      <c r="OVY2" s="114"/>
      <c r="OVZ2" s="114"/>
      <c r="OWA2" s="114"/>
      <c r="OWB2" s="114"/>
      <c r="OWC2" s="114"/>
      <c r="OWD2" s="114"/>
      <c r="OWE2" s="114"/>
      <c r="OWF2" s="114"/>
      <c r="OWG2" s="114"/>
      <c r="OWH2" s="114"/>
      <c r="OWI2" s="114"/>
      <c r="OWJ2" s="114"/>
      <c r="OWK2" s="114"/>
      <c r="OWL2" s="114"/>
      <c r="OWM2" s="114"/>
      <c r="OWN2" s="114"/>
      <c r="OWO2" s="114"/>
      <c r="OWP2" s="114"/>
      <c r="OWQ2" s="114"/>
      <c r="OWR2" s="114"/>
      <c r="OWS2" s="114"/>
      <c r="OWT2" s="114"/>
      <c r="OWU2" s="114"/>
      <c r="OWV2" s="114"/>
      <c r="OWW2" s="114"/>
      <c r="OWX2" s="114"/>
      <c r="OWY2" s="114"/>
      <c r="OWZ2" s="114"/>
      <c r="OXA2" s="114"/>
      <c r="OXB2" s="114"/>
      <c r="OXC2" s="114"/>
      <c r="OXD2" s="114"/>
      <c r="OXE2" s="114"/>
      <c r="OXF2" s="114"/>
      <c r="OXG2" s="114"/>
      <c r="OXH2" s="114"/>
      <c r="OXI2" s="114"/>
      <c r="OXJ2" s="114"/>
      <c r="OXK2" s="114"/>
      <c r="OXL2" s="114"/>
      <c r="OXM2" s="114"/>
      <c r="OXN2" s="114"/>
      <c r="OXO2" s="114"/>
      <c r="OXP2" s="114"/>
      <c r="OXQ2" s="114"/>
      <c r="OXR2" s="114"/>
      <c r="OXS2" s="114"/>
      <c r="OXT2" s="114"/>
      <c r="OXU2" s="114"/>
      <c r="OXV2" s="114"/>
      <c r="OXW2" s="114"/>
      <c r="OXX2" s="114"/>
      <c r="OXY2" s="114"/>
      <c r="OXZ2" s="114"/>
      <c r="OYA2" s="114"/>
      <c r="OYB2" s="114"/>
      <c r="OYC2" s="114"/>
      <c r="OYD2" s="114"/>
      <c r="OYE2" s="114"/>
      <c r="OYF2" s="114"/>
      <c r="OYG2" s="114"/>
      <c r="OYH2" s="114"/>
      <c r="OYI2" s="114"/>
      <c r="OYJ2" s="114"/>
      <c r="OYK2" s="114"/>
      <c r="OYL2" s="114"/>
      <c r="OYM2" s="114"/>
      <c r="OYN2" s="114"/>
      <c r="OYO2" s="114"/>
      <c r="OYP2" s="114"/>
      <c r="OYQ2" s="114"/>
      <c r="OYR2" s="114"/>
      <c r="OYS2" s="114"/>
      <c r="OYT2" s="114"/>
      <c r="OYU2" s="114"/>
      <c r="OYV2" s="114"/>
      <c r="OYW2" s="114"/>
      <c r="OYX2" s="114"/>
      <c r="OYY2" s="114"/>
      <c r="OYZ2" s="114"/>
      <c r="OZA2" s="114"/>
      <c r="OZB2" s="114"/>
      <c r="OZC2" s="114"/>
      <c r="OZD2" s="114"/>
      <c r="OZE2" s="114"/>
      <c r="OZF2" s="114"/>
      <c r="OZG2" s="114"/>
      <c r="OZH2" s="114"/>
      <c r="OZI2" s="114"/>
      <c r="OZJ2" s="114"/>
      <c r="OZK2" s="114"/>
      <c r="OZL2" s="114"/>
      <c r="OZM2" s="114"/>
      <c r="OZN2" s="114"/>
      <c r="OZO2" s="114"/>
      <c r="OZP2" s="114"/>
      <c r="OZQ2" s="114"/>
      <c r="OZR2" s="114"/>
      <c r="OZS2" s="114"/>
      <c r="OZT2" s="114"/>
      <c r="OZU2" s="114"/>
      <c r="OZV2" s="114"/>
      <c r="OZW2" s="114"/>
      <c r="OZX2" s="114"/>
      <c r="OZY2" s="114"/>
      <c r="OZZ2" s="114"/>
      <c r="PAA2" s="114"/>
      <c r="PAB2" s="114"/>
      <c r="PAC2" s="114"/>
      <c r="PAD2" s="114"/>
      <c r="PAE2" s="114"/>
      <c r="PAF2" s="114"/>
      <c r="PAG2" s="114"/>
      <c r="PAH2" s="114"/>
      <c r="PAI2" s="114"/>
      <c r="PAJ2" s="114"/>
      <c r="PAK2" s="114"/>
      <c r="PAL2" s="114"/>
      <c r="PAM2" s="114"/>
      <c r="PAN2" s="114"/>
      <c r="PAO2" s="114"/>
      <c r="PAP2" s="114"/>
      <c r="PAQ2" s="114"/>
      <c r="PAR2" s="114"/>
      <c r="PAS2" s="114"/>
      <c r="PAT2" s="114"/>
      <c r="PAU2" s="114"/>
      <c r="PAV2" s="114"/>
      <c r="PAW2" s="114"/>
      <c r="PAX2" s="114"/>
      <c r="PAY2" s="114"/>
      <c r="PAZ2" s="114"/>
      <c r="PBA2" s="114"/>
      <c r="PBB2" s="114"/>
      <c r="PBC2" s="114"/>
      <c r="PBD2" s="114"/>
      <c r="PBE2" s="114"/>
      <c r="PBF2" s="114"/>
      <c r="PBG2" s="114"/>
      <c r="PBH2" s="114"/>
      <c r="PBI2" s="114"/>
      <c r="PBJ2" s="114"/>
      <c r="PBK2" s="114"/>
      <c r="PBL2" s="114"/>
      <c r="PBM2" s="114"/>
      <c r="PBN2" s="114"/>
      <c r="PBO2" s="114"/>
      <c r="PBP2" s="114"/>
      <c r="PBQ2" s="114"/>
      <c r="PBR2" s="114"/>
      <c r="PBS2" s="114"/>
      <c r="PBT2" s="114"/>
      <c r="PBU2" s="114"/>
      <c r="PBV2" s="114"/>
      <c r="PBW2" s="114"/>
      <c r="PBX2" s="114"/>
      <c r="PBY2" s="114"/>
      <c r="PBZ2" s="114"/>
      <c r="PCA2" s="114"/>
      <c r="PCB2" s="114"/>
      <c r="PCC2" s="114"/>
      <c r="PCD2" s="114"/>
      <c r="PCE2" s="114"/>
      <c r="PCF2" s="114"/>
      <c r="PCG2" s="114"/>
      <c r="PCH2" s="114"/>
      <c r="PCI2" s="114"/>
      <c r="PCJ2" s="114"/>
      <c r="PCK2" s="114"/>
      <c r="PCL2" s="114"/>
      <c r="PCM2" s="114"/>
      <c r="PCN2" s="114"/>
      <c r="PCO2" s="114"/>
      <c r="PCP2" s="114"/>
      <c r="PCQ2" s="114"/>
      <c r="PCR2" s="114"/>
      <c r="PCS2" s="114"/>
      <c r="PCT2" s="114"/>
      <c r="PCU2" s="114"/>
      <c r="PCV2" s="114"/>
      <c r="PCW2" s="114"/>
      <c r="PCX2" s="114"/>
      <c r="PCY2" s="114"/>
      <c r="PCZ2" s="114"/>
      <c r="PDA2" s="114"/>
      <c r="PDB2" s="114"/>
      <c r="PDC2" s="114"/>
      <c r="PDD2" s="114"/>
      <c r="PDE2" s="114"/>
      <c r="PDF2" s="114"/>
      <c r="PDG2" s="114"/>
      <c r="PDH2" s="114"/>
      <c r="PDI2" s="114"/>
      <c r="PDJ2" s="114"/>
      <c r="PDK2" s="114"/>
      <c r="PDL2" s="114"/>
      <c r="PDM2" s="114"/>
      <c r="PDN2" s="114"/>
      <c r="PDO2" s="114"/>
      <c r="PDP2" s="114"/>
      <c r="PDQ2" s="114"/>
      <c r="PDR2" s="114"/>
      <c r="PDS2" s="114"/>
      <c r="PDT2" s="114"/>
      <c r="PDU2" s="114"/>
      <c r="PDV2" s="114"/>
      <c r="PDW2" s="114"/>
      <c r="PDX2" s="114"/>
      <c r="PDY2" s="114"/>
      <c r="PDZ2" s="114"/>
      <c r="PEA2" s="114"/>
      <c r="PEB2" s="114"/>
      <c r="PEC2" s="114"/>
      <c r="PED2" s="114"/>
      <c r="PEE2" s="114"/>
      <c r="PEF2" s="114"/>
      <c r="PEG2" s="114"/>
      <c r="PEH2" s="114"/>
      <c r="PEI2" s="114"/>
      <c r="PEJ2" s="114"/>
      <c r="PEK2" s="114"/>
      <c r="PEL2" s="114"/>
      <c r="PEM2" s="114"/>
      <c r="PEN2" s="114"/>
      <c r="PEO2" s="114"/>
      <c r="PEP2" s="114"/>
      <c r="PEQ2" s="114"/>
      <c r="PER2" s="114"/>
      <c r="PES2" s="114"/>
      <c r="PET2" s="114"/>
      <c r="PEU2" s="114"/>
      <c r="PEV2" s="114"/>
      <c r="PEW2" s="114"/>
      <c r="PEX2" s="114"/>
      <c r="PEY2" s="114"/>
      <c r="PEZ2" s="114"/>
      <c r="PFA2" s="114"/>
      <c r="PFB2" s="114"/>
      <c r="PFC2" s="114"/>
      <c r="PFD2" s="114"/>
      <c r="PFE2" s="114"/>
      <c r="PFF2" s="114"/>
      <c r="PFG2" s="114"/>
      <c r="PFH2" s="114"/>
      <c r="PFI2" s="114"/>
      <c r="PFJ2" s="114"/>
      <c r="PFK2" s="114"/>
      <c r="PFL2" s="114"/>
      <c r="PFM2" s="114"/>
      <c r="PFN2" s="114"/>
      <c r="PFO2" s="114"/>
      <c r="PFP2" s="114"/>
      <c r="PFQ2" s="114"/>
      <c r="PFR2" s="114"/>
      <c r="PFS2" s="114"/>
      <c r="PFT2" s="114"/>
      <c r="PFU2" s="114"/>
      <c r="PFV2" s="114"/>
      <c r="PFW2" s="114"/>
      <c r="PFX2" s="114"/>
      <c r="PFY2" s="114"/>
      <c r="PFZ2" s="114"/>
      <c r="PGA2" s="114"/>
      <c r="PGB2" s="114"/>
      <c r="PGC2" s="114"/>
      <c r="PGD2" s="114"/>
      <c r="PGE2" s="114"/>
      <c r="PGF2" s="114"/>
      <c r="PGG2" s="114"/>
      <c r="PGH2" s="114"/>
      <c r="PGI2" s="114"/>
      <c r="PGJ2" s="114"/>
      <c r="PGK2" s="114"/>
      <c r="PGL2" s="114"/>
      <c r="PGM2" s="114"/>
      <c r="PGN2" s="114"/>
      <c r="PGO2" s="114"/>
      <c r="PGP2" s="114"/>
      <c r="PGQ2" s="114"/>
      <c r="PGR2" s="114"/>
      <c r="PGS2" s="114"/>
      <c r="PGT2" s="114"/>
      <c r="PGU2" s="114"/>
      <c r="PGV2" s="114"/>
      <c r="PGW2" s="114"/>
      <c r="PGX2" s="114"/>
      <c r="PGY2" s="114"/>
      <c r="PGZ2" s="114"/>
      <c r="PHA2" s="114"/>
      <c r="PHB2" s="114"/>
      <c r="PHC2" s="114"/>
      <c r="PHD2" s="114"/>
      <c r="PHE2" s="114"/>
      <c r="PHF2" s="114"/>
      <c r="PHG2" s="114"/>
      <c r="PHH2" s="114"/>
      <c r="PHI2" s="114"/>
      <c r="PHJ2" s="114"/>
      <c r="PHK2" s="114"/>
      <c r="PHL2" s="114"/>
      <c r="PHM2" s="114"/>
      <c r="PHN2" s="114"/>
      <c r="PHO2" s="114"/>
      <c r="PHP2" s="114"/>
      <c r="PHQ2" s="114"/>
      <c r="PHR2" s="114"/>
      <c r="PHS2" s="114"/>
      <c r="PHT2" s="114"/>
      <c r="PHU2" s="114"/>
      <c r="PHV2" s="114"/>
      <c r="PHW2" s="114"/>
      <c r="PHX2" s="114"/>
      <c r="PHY2" s="114"/>
      <c r="PHZ2" s="114"/>
      <c r="PIA2" s="114"/>
      <c r="PIB2" s="114"/>
      <c r="PIC2" s="114"/>
      <c r="PID2" s="114"/>
      <c r="PIE2" s="114"/>
      <c r="PIF2" s="114"/>
      <c r="PIG2" s="114"/>
      <c r="PIH2" s="114"/>
      <c r="PII2" s="114"/>
      <c r="PIJ2" s="114"/>
      <c r="PIK2" s="114"/>
      <c r="PIL2" s="114"/>
      <c r="PIM2" s="114"/>
      <c r="PIN2" s="114"/>
      <c r="PIO2" s="114"/>
      <c r="PIP2" s="114"/>
      <c r="PIQ2" s="114"/>
      <c r="PIR2" s="114"/>
      <c r="PIS2" s="114"/>
      <c r="PIT2" s="114"/>
      <c r="PIU2" s="114"/>
      <c r="PIV2" s="114"/>
      <c r="PIW2" s="114"/>
      <c r="PIX2" s="114"/>
      <c r="PIY2" s="114"/>
      <c r="PIZ2" s="114"/>
      <c r="PJA2" s="114"/>
      <c r="PJB2" s="114"/>
      <c r="PJC2" s="114"/>
      <c r="PJD2" s="114"/>
      <c r="PJE2" s="114"/>
      <c r="PJF2" s="114"/>
      <c r="PJG2" s="114"/>
      <c r="PJH2" s="114"/>
      <c r="PJI2" s="114"/>
      <c r="PJJ2" s="114"/>
      <c r="PJK2" s="114"/>
      <c r="PJL2" s="114"/>
      <c r="PJM2" s="114"/>
      <c r="PJN2" s="114"/>
      <c r="PJO2" s="114"/>
      <c r="PJP2" s="114"/>
      <c r="PJQ2" s="114"/>
      <c r="PJR2" s="114"/>
      <c r="PJS2" s="114"/>
      <c r="PJT2" s="114"/>
      <c r="PJU2" s="114"/>
      <c r="PJV2" s="114"/>
      <c r="PJW2" s="114"/>
      <c r="PJX2" s="114"/>
      <c r="PJY2" s="114"/>
      <c r="PJZ2" s="114"/>
      <c r="PKA2" s="114"/>
      <c r="PKB2" s="114"/>
      <c r="PKC2" s="114"/>
      <c r="PKD2" s="114"/>
      <c r="PKE2" s="114"/>
      <c r="PKF2" s="114"/>
      <c r="PKG2" s="114"/>
      <c r="PKH2" s="114"/>
      <c r="PKI2" s="114"/>
      <c r="PKJ2" s="114"/>
      <c r="PKK2" s="114"/>
      <c r="PKL2" s="114"/>
      <c r="PKM2" s="114"/>
      <c r="PKN2" s="114"/>
      <c r="PKO2" s="114"/>
      <c r="PKP2" s="114"/>
      <c r="PKQ2" s="114"/>
      <c r="PKR2" s="114"/>
      <c r="PKS2" s="114"/>
      <c r="PKT2" s="114"/>
      <c r="PKU2" s="114"/>
      <c r="PKV2" s="114"/>
      <c r="PKW2" s="114"/>
      <c r="PKX2" s="114"/>
      <c r="PKY2" s="114"/>
      <c r="PKZ2" s="114"/>
      <c r="PLA2" s="114"/>
      <c r="PLB2" s="114"/>
      <c r="PLC2" s="114"/>
      <c r="PLD2" s="114"/>
      <c r="PLE2" s="114"/>
      <c r="PLF2" s="114"/>
      <c r="PLG2" s="114"/>
      <c r="PLH2" s="114"/>
      <c r="PLI2" s="114"/>
      <c r="PLJ2" s="114"/>
      <c r="PLK2" s="114"/>
      <c r="PLL2" s="114"/>
      <c r="PLM2" s="114"/>
      <c r="PLN2" s="114"/>
      <c r="PLO2" s="114"/>
      <c r="PLP2" s="114"/>
      <c r="PLQ2" s="114"/>
      <c r="PLR2" s="114"/>
      <c r="PLS2" s="114"/>
      <c r="PLT2" s="114"/>
      <c r="PLU2" s="114"/>
      <c r="PLV2" s="114"/>
      <c r="PLW2" s="114"/>
      <c r="PLX2" s="114"/>
      <c r="PLY2" s="114"/>
      <c r="PLZ2" s="114"/>
      <c r="PMA2" s="114"/>
      <c r="PMB2" s="114"/>
      <c r="PMC2" s="114"/>
      <c r="PMD2" s="114"/>
      <c r="PME2" s="114"/>
      <c r="PMF2" s="114"/>
      <c r="PMG2" s="114"/>
      <c r="PMH2" s="114"/>
      <c r="PMI2" s="114"/>
      <c r="PMJ2" s="114"/>
      <c r="PMK2" s="114"/>
      <c r="PML2" s="114"/>
      <c r="PMM2" s="114"/>
      <c r="PMN2" s="114"/>
      <c r="PMO2" s="114"/>
      <c r="PMP2" s="114"/>
      <c r="PMQ2" s="114"/>
      <c r="PMR2" s="114"/>
      <c r="PMS2" s="114"/>
      <c r="PMT2" s="114"/>
      <c r="PMU2" s="114"/>
      <c r="PMV2" s="114"/>
      <c r="PMW2" s="114"/>
      <c r="PMX2" s="114"/>
      <c r="PMY2" s="114"/>
      <c r="PMZ2" s="114"/>
      <c r="PNA2" s="114"/>
      <c r="PNB2" s="114"/>
      <c r="PNC2" s="114"/>
      <c r="PND2" s="114"/>
      <c r="PNE2" s="114"/>
      <c r="PNF2" s="114"/>
      <c r="PNG2" s="114"/>
      <c r="PNH2" s="114"/>
      <c r="PNI2" s="114"/>
      <c r="PNJ2" s="114"/>
      <c r="PNK2" s="114"/>
      <c r="PNL2" s="114"/>
      <c r="PNM2" s="114"/>
      <c r="PNN2" s="114"/>
      <c r="PNO2" s="114"/>
      <c r="PNP2" s="114"/>
      <c r="PNQ2" s="114"/>
      <c r="PNR2" s="114"/>
      <c r="PNS2" s="114"/>
      <c r="PNT2" s="114"/>
      <c r="PNU2" s="114"/>
      <c r="PNV2" s="114"/>
      <c r="PNW2" s="114"/>
      <c r="PNX2" s="114"/>
      <c r="PNY2" s="114"/>
      <c r="PNZ2" s="114"/>
      <c r="POA2" s="114"/>
      <c r="POB2" s="114"/>
      <c r="POC2" s="114"/>
      <c r="POD2" s="114"/>
      <c r="POE2" s="114"/>
      <c r="POF2" s="114"/>
      <c r="POG2" s="114"/>
      <c r="POH2" s="114"/>
      <c r="POI2" s="114"/>
      <c r="POJ2" s="114"/>
      <c r="POK2" s="114"/>
      <c r="POL2" s="114"/>
      <c r="POM2" s="114"/>
      <c r="PON2" s="114"/>
      <c r="POO2" s="114"/>
      <c r="POP2" s="114"/>
      <c r="POQ2" s="114"/>
      <c r="POR2" s="114"/>
      <c r="POS2" s="114"/>
      <c r="POT2" s="114"/>
      <c r="POU2" s="114"/>
      <c r="POV2" s="114"/>
      <c r="POW2" s="114"/>
      <c r="POX2" s="114"/>
      <c r="POY2" s="114"/>
      <c r="POZ2" s="114"/>
      <c r="PPA2" s="114"/>
      <c r="PPB2" s="114"/>
      <c r="PPC2" s="114"/>
      <c r="PPD2" s="114"/>
      <c r="PPE2" s="114"/>
      <c r="PPF2" s="114"/>
      <c r="PPG2" s="114"/>
      <c r="PPH2" s="114"/>
      <c r="PPI2" s="114"/>
      <c r="PPJ2" s="114"/>
      <c r="PPK2" s="114"/>
      <c r="PPL2" s="114"/>
      <c r="PPM2" s="114"/>
      <c r="PPN2" s="114"/>
      <c r="PPO2" s="114"/>
      <c r="PPP2" s="114"/>
      <c r="PPQ2" s="114"/>
      <c r="PPR2" s="114"/>
      <c r="PPS2" s="114"/>
      <c r="PPT2" s="114"/>
      <c r="PPU2" s="114"/>
      <c r="PPV2" s="114"/>
      <c r="PPW2" s="114"/>
      <c r="PPX2" s="114"/>
      <c r="PPY2" s="114"/>
      <c r="PPZ2" s="114"/>
      <c r="PQA2" s="114"/>
      <c r="PQB2" s="114"/>
      <c r="PQC2" s="114"/>
      <c r="PQD2" s="114"/>
      <c r="PQE2" s="114"/>
      <c r="PQF2" s="114"/>
      <c r="PQG2" s="114"/>
      <c r="PQH2" s="114"/>
      <c r="PQI2" s="114"/>
      <c r="PQJ2" s="114"/>
      <c r="PQK2" s="114"/>
      <c r="PQL2" s="114"/>
      <c r="PQM2" s="114"/>
      <c r="PQN2" s="114"/>
      <c r="PQO2" s="114"/>
      <c r="PQP2" s="114"/>
      <c r="PQQ2" s="114"/>
      <c r="PQR2" s="114"/>
      <c r="PQS2" s="114"/>
      <c r="PQT2" s="114"/>
      <c r="PQU2" s="114"/>
      <c r="PQV2" s="114"/>
      <c r="PQW2" s="114"/>
      <c r="PQX2" s="114"/>
      <c r="PQY2" s="114"/>
      <c r="PQZ2" s="114"/>
      <c r="PRA2" s="114"/>
      <c r="PRB2" s="114"/>
      <c r="PRC2" s="114"/>
      <c r="PRD2" s="114"/>
      <c r="PRE2" s="114"/>
      <c r="PRF2" s="114"/>
      <c r="PRG2" s="114"/>
      <c r="PRH2" s="114"/>
      <c r="PRI2" s="114"/>
      <c r="PRJ2" s="114"/>
      <c r="PRK2" s="114"/>
      <c r="PRL2" s="114"/>
      <c r="PRM2" s="114"/>
      <c r="PRN2" s="114"/>
      <c r="PRO2" s="114"/>
      <c r="PRP2" s="114"/>
      <c r="PRQ2" s="114"/>
      <c r="PRR2" s="114"/>
      <c r="PRS2" s="114"/>
      <c r="PRT2" s="114"/>
      <c r="PRU2" s="114"/>
      <c r="PRV2" s="114"/>
      <c r="PRW2" s="114"/>
      <c r="PRX2" s="114"/>
      <c r="PRY2" s="114"/>
      <c r="PRZ2" s="114"/>
      <c r="PSA2" s="114"/>
      <c r="PSB2" s="114"/>
      <c r="PSC2" s="114"/>
      <c r="PSD2" s="114"/>
      <c r="PSE2" s="114"/>
      <c r="PSF2" s="114"/>
      <c r="PSG2" s="114"/>
      <c r="PSH2" s="114"/>
      <c r="PSI2" s="114"/>
      <c r="PSJ2" s="114"/>
      <c r="PSK2" s="114"/>
      <c r="PSL2" s="114"/>
      <c r="PSM2" s="114"/>
      <c r="PSN2" s="114"/>
      <c r="PSO2" s="114"/>
      <c r="PSP2" s="114"/>
      <c r="PSQ2" s="114"/>
      <c r="PSR2" s="114"/>
      <c r="PSS2" s="114"/>
      <c r="PST2" s="114"/>
      <c r="PSU2" s="114"/>
      <c r="PSV2" s="114"/>
      <c r="PSW2" s="114"/>
      <c r="PSX2" s="114"/>
      <c r="PSY2" s="114"/>
      <c r="PSZ2" s="114"/>
      <c r="PTA2" s="114"/>
      <c r="PTB2" s="114"/>
      <c r="PTC2" s="114"/>
      <c r="PTD2" s="114"/>
      <c r="PTE2" s="114"/>
      <c r="PTF2" s="114"/>
      <c r="PTG2" s="114"/>
      <c r="PTH2" s="114"/>
      <c r="PTI2" s="114"/>
      <c r="PTJ2" s="114"/>
      <c r="PTK2" s="114"/>
      <c r="PTL2" s="114"/>
      <c r="PTM2" s="114"/>
      <c r="PTN2" s="114"/>
      <c r="PTO2" s="114"/>
      <c r="PTP2" s="114"/>
      <c r="PTQ2" s="114"/>
      <c r="PTR2" s="114"/>
      <c r="PTS2" s="114"/>
      <c r="PTT2" s="114"/>
      <c r="PTU2" s="114"/>
      <c r="PTV2" s="114"/>
      <c r="PTW2" s="114"/>
      <c r="PTX2" s="114"/>
      <c r="PTY2" s="114"/>
      <c r="PTZ2" s="114"/>
      <c r="PUA2" s="114"/>
      <c r="PUB2" s="114"/>
      <c r="PUC2" s="114"/>
      <c r="PUD2" s="114"/>
      <c r="PUE2" s="114"/>
      <c r="PUF2" s="114"/>
      <c r="PUG2" s="114"/>
      <c r="PUH2" s="114"/>
      <c r="PUI2" s="114"/>
      <c r="PUJ2" s="114"/>
      <c r="PUK2" s="114"/>
      <c r="PUL2" s="114"/>
      <c r="PUM2" s="114"/>
      <c r="PUN2" s="114"/>
      <c r="PUO2" s="114"/>
      <c r="PUP2" s="114"/>
      <c r="PUQ2" s="114"/>
      <c r="PUR2" s="114"/>
      <c r="PUS2" s="114"/>
      <c r="PUT2" s="114"/>
      <c r="PUU2" s="114"/>
      <c r="PUV2" s="114"/>
      <c r="PUW2" s="114"/>
      <c r="PUX2" s="114"/>
      <c r="PUY2" s="114"/>
      <c r="PUZ2" s="114"/>
      <c r="PVA2" s="114"/>
      <c r="PVB2" s="114"/>
      <c r="PVC2" s="114"/>
      <c r="PVD2" s="114"/>
      <c r="PVE2" s="114"/>
      <c r="PVF2" s="114"/>
      <c r="PVG2" s="114"/>
      <c r="PVH2" s="114"/>
      <c r="PVI2" s="114"/>
      <c r="PVJ2" s="114"/>
      <c r="PVK2" s="114"/>
      <c r="PVL2" s="114"/>
      <c r="PVM2" s="114"/>
      <c r="PVN2" s="114"/>
      <c r="PVO2" s="114"/>
      <c r="PVP2" s="114"/>
      <c r="PVQ2" s="114"/>
      <c r="PVR2" s="114"/>
      <c r="PVS2" s="114"/>
      <c r="PVT2" s="114"/>
      <c r="PVU2" s="114"/>
      <c r="PVV2" s="114"/>
      <c r="PVW2" s="114"/>
      <c r="PVX2" s="114"/>
      <c r="PVY2" s="114"/>
      <c r="PVZ2" s="114"/>
      <c r="PWA2" s="114"/>
      <c r="PWB2" s="114"/>
      <c r="PWC2" s="114"/>
      <c r="PWD2" s="114"/>
      <c r="PWE2" s="114"/>
      <c r="PWF2" s="114"/>
      <c r="PWG2" s="114"/>
      <c r="PWH2" s="114"/>
      <c r="PWI2" s="114"/>
      <c r="PWJ2" s="114"/>
      <c r="PWK2" s="114"/>
      <c r="PWL2" s="114"/>
      <c r="PWM2" s="114"/>
      <c r="PWN2" s="114"/>
      <c r="PWO2" s="114"/>
      <c r="PWP2" s="114"/>
      <c r="PWQ2" s="114"/>
      <c r="PWR2" s="114"/>
      <c r="PWS2" s="114"/>
      <c r="PWT2" s="114"/>
      <c r="PWU2" s="114"/>
      <c r="PWV2" s="114"/>
      <c r="PWW2" s="114"/>
      <c r="PWX2" s="114"/>
      <c r="PWY2" s="114"/>
      <c r="PWZ2" s="114"/>
      <c r="PXA2" s="114"/>
      <c r="PXB2" s="114"/>
      <c r="PXC2" s="114"/>
      <c r="PXD2" s="114"/>
      <c r="PXE2" s="114"/>
      <c r="PXF2" s="114"/>
      <c r="PXG2" s="114"/>
      <c r="PXH2" s="114"/>
      <c r="PXI2" s="114"/>
      <c r="PXJ2" s="114"/>
      <c r="PXK2" s="114"/>
      <c r="PXL2" s="114"/>
      <c r="PXM2" s="114"/>
      <c r="PXN2" s="114"/>
      <c r="PXO2" s="114"/>
      <c r="PXP2" s="114"/>
      <c r="PXQ2" s="114"/>
      <c r="PXR2" s="114"/>
      <c r="PXS2" s="114"/>
      <c r="PXT2" s="114"/>
      <c r="PXU2" s="114"/>
      <c r="PXV2" s="114"/>
      <c r="PXW2" s="114"/>
      <c r="PXX2" s="114"/>
      <c r="PXY2" s="114"/>
      <c r="PXZ2" s="114"/>
      <c r="PYA2" s="114"/>
      <c r="PYB2" s="114"/>
      <c r="PYC2" s="114"/>
      <c r="PYD2" s="114"/>
      <c r="PYE2" s="114"/>
      <c r="PYF2" s="114"/>
      <c r="PYG2" s="114"/>
      <c r="PYH2" s="114"/>
      <c r="PYI2" s="114"/>
      <c r="PYJ2" s="114"/>
      <c r="PYK2" s="114"/>
      <c r="PYL2" s="114"/>
      <c r="PYM2" s="114"/>
      <c r="PYN2" s="114"/>
      <c r="PYO2" s="114"/>
      <c r="PYP2" s="114"/>
      <c r="PYQ2" s="114"/>
      <c r="PYR2" s="114"/>
      <c r="PYS2" s="114"/>
      <c r="PYT2" s="114"/>
      <c r="PYU2" s="114"/>
      <c r="PYV2" s="114"/>
      <c r="PYW2" s="114"/>
      <c r="PYX2" s="114"/>
      <c r="PYY2" s="114"/>
      <c r="PYZ2" s="114"/>
      <c r="PZA2" s="114"/>
      <c r="PZB2" s="114"/>
      <c r="PZC2" s="114"/>
      <c r="PZD2" s="114"/>
      <c r="PZE2" s="114"/>
      <c r="PZF2" s="114"/>
      <c r="PZG2" s="114"/>
      <c r="PZH2" s="114"/>
      <c r="PZI2" s="114"/>
      <c r="PZJ2" s="114"/>
      <c r="PZK2" s="114"/>
      <c r="PZL2" s="114"/>
      <c r="PZM2" s="114"/>
      <c r="PZN2" s="114"/>
      <c r="PZO2" s="114"/>
      <c r="PZP2" s="114"/>
      <c r="PZQ2" s="114"/>
      <c r="PZR2" s="114"/>
      <c r="PZS2" s="114"/>
      <c r="PZT2" s="114"/>
      <c r="PZU2" s="114"/>
      <c r="PZV2" s="114"/>
      <c r="PZW2" s="114"/>
      <c r="PZX2" s="114"/>
      <c r="PZY2" s="114"/>
      <c r="PZZ2" s="114"/>
      <c r="QAA2" s="114"/>
      <c r="QAB2" s="114"/>
      <c r="QAC2" s="114"/>
      <c r="QAD2" s="114"/>
      <c r="QAE2" s="114"/>
      <c r="QAF2" s="114"/>
      <c r="QAG2" s="114"/>
      <c r="QAH2" s="114"/>
      <c r="QAI2" s="114"/>
      <c r="QAJ2" s="114"/>
      <c r="QAK2" s="114"/>
      <c r="QAL2" s="114"/>
      <c r="QAM2" s="114"/>
      <c r="QAN2" s="114"/>
      <c r="QAO2" s="114"/>
      <c r="QAP2" s="114"/>
      <c r="QAQ2" s="114"/>
      <c r="QAR2" s="114"/>
      <c r="QAS2" s="114"/>
      <c r="QAT2" s="114"/>
      <c r="QAU2" s="114"/>
      <c r="QAV2" s="114"/>
      <c r="QAW2" s="114"/>
      <c r="QAX2" s="114"/>
      <c r="QAY2" s="114"/>
      <c r="QAZ2" s="114"/>
      <c r="QBA2" s="114"/>
      <c r="QBB2" s="114"/>
      <c r="QBC2" s="114"/>
      <c r="QBD2" s="114"/>
      <c r="QBE2" s="114"/>
      <c r="QBF2" s="114"/>
      <c r="QBG2" s="114"/>
      <c r="QBH2" s="114"/>
      <c r="QBI2" s="114"/>
      <c r="QBJ2" s="114"/>
      <c r="QBK2" s="114"/>
      <c r="QBL2" s="114"/>
      <c r="QBM2" s="114"/>
      <c r="QBN2" s="114"/>
      <c r="QBO2" s="114"/>
      <c r="QBP2" s="114"/>
      <c r="QBQ2" s="114"/>
      <c r="QBR2" s="114"/>
      <c r="QBS2" s="114"/>
      <c r="QBT2" s="114"/>
      <c r="QBU2" s="114"/>
      <c r="QBV2" s="114"/>
      <c r="QBW2" s="114"/>
      <c r="QBX2" s="114"/>
      <c r="QBY2" s="114"/>
      <c r="QBZ2" s="114"/>
      <c r="QCA2" s="114"/>
      <c r="QCB2" s="114"/>
      <c r="QCC2" s="114"/>
      <c r="QCD2" s="114"/>
      <c r="QCE2" s="114"/>
      <c r="QCF2" s="114"/>
      <c r="QCG2" s="114"/>
      <c r="QCH2" s="114"/>
      <c r="QCI2" s="114"/>
      <c r="QCJ2" s="114"/>
      <c r="QCK2" s="114"/>
      <c r="QCL2" s="114"/>
      <c r="QCM2" s="114"/>
      <c r="QCN2" s="114"/>
      <c r="QCO2" s="114"/>
      <c r="QCP2" s="114"/>
      <c r="QCQ2" s="114"/>
      <c r="QCR2" s="114"/>
      <c r="QCS2" s="114"/>
      <c r="QCT2" s="114"/>
      <c r="QCU2" s="114"/>
      <c r="QCV2" s="114"/>
      <c r="QCW2" s="114"/>
      <c r="QCX2" s="114"/>
      <c r="QCY2" s="114"/>
      <c r="QCZ2" s="114"/>
      <c r="QDA2" s="114"/>
      <c r="QDB2" s="114"/>
      <c r="QDC2" s="114"/>
      <c r="QDD2" s="114"/>
      <c r="QDE2" s="114"/>
      <c r="QDF2" s="114"/>
      <c r="QDG2" s="114"/>
      <c r="QDH2" s="114"/>
      <c r="QDI2" s="114"/>
      <c r="QDJ2" s="114"/>
      <c r="QDK2" s="114"/>
      <c r="QDL2" s="114"/>
      <c r="QDM2" s="114"/>
      <c r="QDN2" s="114"/>
      <c r="QDO2" s="114"/>
      <c r="QDP2" s="114"/>
      <c r="QDQ2" s="114"/>
      <c r="QDR2" s="114"/>
      <c r="QDS2" s="114"/>
      <c r="QDT2" s="114"/>
      <c r="QDU2" s="114"/>
      <c r="QDV2" s="114"/>
      <c r="QDW2" s="114"/>
      <c r="QDX2" s="114"/>
      <c r="QDY2" s="114"/>
      <c r="QDZ2" s="114"/>
      <c r="QEA2" s="114"/>
      <c r="QEB2" s="114"/>
      <c r="QEC2" s="114"/>
      <c r="QED2" s="114"/>
      <c r="QEE2" s="114"/>
      <c r="QEF2" s="114"/>
      <c r="QEG2" s="114"/>
      <c r="QEH2" s="114"/>
      <c r="QEI2" s="114"/>
      <c r="QEJ2" s="114"/>
      <c r="QEK2" s="114"/>
      <c r="QEL2" s="114"/>
      <c r="QEM2" s="114"/>
      <c r="QEN2" s="114"/>
      <c r="QEO2" s="114"/>
      <c r="QEP2" s="114"/>
      <c r="QEQ2" s="114"/>
      <c r="QER2" s="114"/>
      <c r="QES2" s="114"/>
      <c r="QET2" s="114"/>
      <c r="QEU2" s="114"/>
      <c r="QEV2" s="114"/>
      <c r="QEW2" s="114"/>
      <c r="QEX2" s="114"/>
      <c r="QEY2" s="114"/>
      <c r="QEZ2" s="114"/>
      <c r="QFA2" s="114"/>
      <c r="QFB2" s="114"/>
      <c r="QFC2" s="114"/>
      <c r="QFD2" s="114"/>
      <c r="QFE2" s="114"/>
      <c r="QFF2" s="114"/>
      <c r="QFG2" s="114"/>
      <c r="QFH2" s="114"/>
      <c r="QFI2" s="114"/>
      <c r="QFJ2" s="114"/>
      <c r="QFK2" s="114"/>
      <c r="QFL2" s="114"/>
      <c r="QFM2" s="114"/>
      <c r="QFN2" s="114"/>
      <c r="QFO2" s="114"/>
      <c r="QFP2" s="114"/>
      <c r="QFQ2" s="114"/>
      <c r="QFR2" s="114"/>
      <c r="QFS2" s="114"/>
      <c r="QFT2" s="114"/>
      <c r="QFU2" s="114"/>
      <c r="QFV2" s="114"/>
      <c r="QFW2" s="114"/>
      <c r="QFX2" s="114"/>
      <c r="QFY2" s="114"/>
      <c r="QFZ2" s="114"/>
      <c r="QGA2" s="114"/>
      <c r="QGB2" s="114"/>
      <c r="QGC2" s="114"/>
      <c r="QGD2" s="114"/>
      <c r="QGE2" s="114"/>
      <c r="QGF2" s="114"/>
      <c r="QGG2" s="114"/>
      <c r="QGH2" s="114"/>
      <c r="QGI2" s="114"/>
      <c r="QGJ2" s="114"/>
      <c r="QGK2" s="114"/>
      <c r="QGL2" s="114"/>
      <c r="QGM2" s="114"/>
      <c r="QGN2" s="114"/>
      <c r="QGO2" s="114"/>
      <c r="QGP2" s="114"/>
      <c r="QGQ2" s="114"/>
      <c r="QGR2" s="114"/>
      <c r="QGS2" s="114"/>
      <c r="QGT2" s="114"/>
      <c r="QGU2" s="114"/>
      <c r="QGV2" s="114"/>
      <c r="QGW2" s="114"/>
      <c r="QGX2" s="114"/>
      <c r="QGY2" s="114"/>
      <c r="QGZ2" s="114"/>
      <c r="QHA2" s="114"/>
      <c r="QHB2" s="114"/>
      <c r="QHC2" s="114"/>
      <c r="QHD2" s="114"/>
      <c r="QHE2" s="114"/>
      <c r="QHF2" s="114"/>
      <c r="QHG2" s="114"/>
      <c r="QHH2" s="114"/>
      <c r="QHI2" s="114"/>
      <c r="QHJ2" s="114"/>
      <c r="QHK2" s="114"/>
      <c r="QHL2" s="114"/>
      <c r="QHM2" s="114"/>
      <c r="QHN2" s="114"/>
      <c r="QHO2" s="114"/>
      <c r="QHP2" s="114"/>
      <c r="QHQ2" s="114"/>
      <c r="QHR2" s="114"/>
      <c r="QHS2" s="114"/>
      <c r="QHT2" s="114"/>
      <c r="QHU2" s="114"/>
      <c r="QHV2" s="114"/>
      <c r="QHW2" s="114"/>
      <c r="QHX2" s="114"/>
      <c r="QHY2" s="114"/>
      <c r="QHZ2" s="114"/>
      <c r="QIA2" s="114"/>
      <c r="QIB2" s="114"/>
      <c r="QIC2" s="114"/>
      <c r="QID2" s="114"/>
      <c r="QIE2" s="114"/>
      <c r="QIF2" s="114"/>
      <c r="QIG2" s="114"/>
      <c r="QIH2" s="114"/>
      <c r="QII2" s="114"/>
      <c r="QIJ2" s="114"/>
      <c r="QIK2" s="114"/>
      <c r="QIL2" s="114"/>
      <c r="QIM2" s="114"/>
      <c r="QIN2" s="114"/>
      <c r="QIO2" s="114"/>
      <c r="QIP2" s="114"/>
      <c r="QIQ2" s="114"/>
      <c r="QIR2" s="114"/>
      <c r="QIS2" s="114"/>
      <c r="QIT2" s="114"/>
      <c r="QIU2" s="114"/>
      <c r="QIV2" s="114"/>
      <c r="QIW2" s="114"/>
      <c r="QIX2" s="114"/>
      <c r="QIY2" s="114"/>
      <c r="QIZ2" s="114"/>
      <c r="QJA2" s="114"/>
      <c r="QJB2" s="114"/>
      <c r="QJC2" s="114"/>
      <c r="QJD2" s="114"/>
      <c r="QJE2" s="114"/>
      <c r="QJF2" s="114"/>
      <c r="QJG2" s="114"/>
      <c r="QJH2" s="114"/>
      <c r="QJI2" s="114"/>
      <c r="QJJ2" s="114"/>
      <c r="QJK2" s="114"/>
      <c r="QJL2" s="114"/>
      <c r="QJM2" s="114"/>
      <c r="QJN2" s="114"/>
      <c r="QJO2" s="114"/>
      <c r="QJP2" s="114"/>
      <c r="QJQ2" s="114"/>
      <c r="QJR2" s="114"/>
      <c r="QJS2" s="114"/>
      <c r="QJT2" s="114"/>
      <c r="QJU2" s="114"/>
      <c r="QJV2" s="114"/>
      <c r="QJW2" s="114"/>
      <c r="QJX2" s="114"/>
      <c r="QJY2" s="114"/>
      <c r="QJZ2" s="114"/>
      <c r="QKA2" s="114"/>
      <c r="QKB2" s="114"/>
      <c r="QKC2" s="114"/>
      <c r="QKD2" s="114"/>
      <c r="QKE2" s="114"/>
      <c r="QKF2" s="114"/>
      <c r="QKG2" s="114"/>
      <c r="QKH2" s="114"/>
      <c r="QKI2" s="114"/>
      <c r="QKJ2" s="114"/>
      <c r="QKK2" s="114"/>
      <c r="QKL2" s="114"/>
      <c r="QKM2" s="114"/>
      <c r="QKN2" s="114"/>
      <c r="QKO2" s="114"/>
      <c r="QKP2" s="114"/>
      <c r="QKQ2" s="114"/>
      <c r="QKR2" s="114"/>
      <c r="QKS2" s="114"/>
      <c r="QKT2" s="114"/>
      <c r="QKU2" s="114"/>
      <c r="QKV2" s="114"/>
      <c r="QKW2" s="114"/>
      <c r="QKX2" s="114"/>
      <c r="QKY2" s="114"/>
      <c r="QKZ2" s="114"/>
      <c r="QLA2" s="114"/>
      <c r="QLB2" s="114"/>
      <c r="QLC2" s="114"/>
      <c r="QLD2" s="114"/>
      <c r="QLE2" s="114"/>
      <c r="QLF2" s="114"/>
      <c r="QLG2" s="114"/>
      <c r="QLH2" s="114"/>
      <c r="QLI2" s="114"/>
      <c r="QLJ2" s="114"/>
      <c r="QLK2" s="114"/>
      <c r="QLL2" s="114"/>
      <c r="QLM2" s="114"/>
      <c r="QLN2" s="114"/>
      <c r="QLO2" s="114"/>
      <c r="QLP2" s="114"/>
      <c r="QLQ2" s="114"/>
      <c r="QLR2" s="114"/>
      <c r="QLS2" s="114"/>
      <c r="QLT2" s="114"/>
      <c r="QLU2" s="114"/>
      <c r="QLV2" s="114"/>
      <c r="QLW2" s="114"/>
      <c r="QLX2" s="114"/>
      <c r="QLY2" s="114"/>
      <c r="QLZ2" s="114"/>
      <c r="QMA2" s="114"/>
      <c r="QMB2" s="114"/>
      <c r="QMC2" s="114"/>
      <c r="QMD2" s="114"/>
      <c r="QME2" s="114"/>
      <c r="QMF2" s="114"/>
      <c r="QMG2" s="114"/>
      <c r="QMH2" s="114"/>
      <c r="QMI2" s="114"/>
      <c r="QMJ2" s="114"/>
      <c r="QMK2" s="114"/>
      <c r="QML2" s="114"/>
      <c r="QMM2" s="114"/>
      <c r="QMN2" s="114"/>
      <c r="QMO2" s="114"/>
      <c r="QMP2" s="114"/>
      <c r="QMQ2" s="114"/>
      <c r="QMR2" s="114"/>
      <c r="QMS2" s="114"/>
      <c r="QMT2" s="114"/>
      <c r="QMU2" s="114"/>
      <c r="QMV2" s="114"/>
      <c r="QMW2" s="114"/>
      <c r="QMX2" s="114"/>
      <c r="QMY2" s="114"/>
      <c r="QMZ2" s="114"/>
      <c r="QNA2" s="114"/>
      <c r="QNB2" s="114"/>
      <c r="QNC2" s="114"/>
      <c r="QND2" s="114"/>
      <c r="QNE2" s="114"/>
      <c r="QNF2" s="114"/>
      <c r="QNG2" s="114"/>
      <c r="QNH2" s="114"/>
      <c r="QNI2" s="114"/>
      <c r="QNJ2" s="114"/>
      <c r="QNK2" s="114"/>
      <c r="QNL2" s="114"/>
      <c r="QNM2" s="114"/>
      <c r="QNN2" s="114"/>
      <c r="QNO2" s="114"/>
      <c r="QNP2" s="114"/>
      <c r="QNQ2" s="114"/>
      <c r="QNR2" s="114"/>
      <c r="QNS2" s="114"/>
      <c r="QNT2" s="114"/>
      <c r="QNU2" s="114"/>
      <c r="QNV2" s="114"/>
      <c r="QNW2" s="114"/>
      <c r="QNX2" s="114"/>
      <c r="QNY2" s="114"/>
      <c r="QNZ2" s="114"/>
      <c r="QOA2" s="114"/>
      <c r="QOB2" s="114"/>
      <c r="QOC2" s="114"/>
      <c r="QOD2" s="114"/>
      <c r="QOE2" s="114"/>
      <c r="QOF2" s="114"/>
      <c r="QOG2" s="114"/>
      <c r="QOH2" s="114"/>
      <c r="QOI2" s="114"/>
      <c r="QOJ2" s="114"/>
      <c r="QOK2" s="114"/>
      <c r="QOL2" s="114"/>
      <c r="QOM2" s="114"/>
      <c r="QON2" s="114"/>
      <c r="QOO2" s="114"/>
      <c r="QOP2" s="114"/>
      <c r="QOQ2" s="114"/>
      <c r="QOR2" s="114"/>
      <c r="QOS2" s="114"/>
      <c r="QOT2" s="114"/>
      <c r="QOU2" s="114"/>
      <c r="QOV2" s="114"/>
      <c r="QOW2" s="114"/>
      <c r="QOX2" s="114"/>
      <c r="QOY2" s="114"/>
      <c r="QOZ2" s="114"/>
      <c r="QPA2" s="114"/>
      <c r="QPB2" s="114"/>
      <c r="QPC2" s="114"/>
      <c r="QPD2" s="114"/>
      <c r="QPE2" s="114"/>
      <c r="QPF2" s="114"/>
      <c r="QPG2" s="114"/>
      <c r="QPH2" s="114"/>
      <c r="QPI2" s="114"/>
      <c r="QPJ2" s="114"/>
      <c r="QPK2" s="114"/>
      <c r="QPL2" s="114"/>
      <c r="QPM2" s="114"/>
      <c r="QPN2" s="114"/>
      <c r="QPO2" s="114"/>
      <c r="QPP2" s="114"/>
      <c r="QPQ2" s="114"/>
      <c r="QPR2" s="114"/>
      <c r="QPS2" s="114"/>
      <c r="QPT2" s="114"/>
      <c r="QPU2" s="114"/>
      <c r="QPV2" s="114"/>
      <c r="QPW2" s="114"/>
      <c r="QPX2" s="114"/>
      <c r="QPY2" s="114"/>
      <c r="QPZ2" s="114"/>
      <c r="QQA2" s="114"/>
      <c r="QQB2" s="114"/>
      <c r="QQC2" s="114"/>
      <c r="QQD2" s="114"/>
      <c r="QQE2" s="114"/>
      <c r="QQF2" s="114"/>
      <c r="QQG2" s="114"/>
      <c r="QQH2" s="114"/>
      <c r="QQI2" s="114"/>
      <c r="QQJ2" s="114"/>
      <c r="QQK2" s="114"/>
      <c r="QQL2" s="114"/>
      <c r="QQM2" s="114"/>
      <c r="QQN2" s="114"/>
      <c r="QQO2" s="114"/>
      <c r="QQP2" s="114"/>
      <c r="QQQ2" s="114"/>
      <c r="QQR2" s="114"/>
      <c r="QQS2" s="114"/>
      <c r="QQT2" s="114"/>
      <c r="QQU2" s="114"/>
      <c r="QQV2" s="114"/>
      <c r="QQW2" s="114"/>
      <c r="QQX2" s="114"/>
      <c r="QQY2" s="114"/>
      <c r="QQZ2" s="114"/>
      <c r="QRA2" s="114"/>
      <c r="QRB2" s="114"/>
      <c r="QRC2" s="114"/>
      <c r="QRD2" s="114"/>
      <c r="QRE2" s="114"/>
      <c r="QRF2" s="114"/>
      <c r="QRG2" s="114"/>
      <c r="QRH2" s="114"/>
      <c r="QRI2" s="114"/>
      <c r="QRJ2" s="114"/>
      <c r="QRK2" s="114"/>
      <c r="QRL2" s="114"/>
      <c r="QRM2" s="114"/>
      <c r="QRN2" s="114"/>
      <c r="QRO2" s="114"/>
      <c r="QRP2" s="114"/>
      <c r="QRQ2" s="114"/>
      <c r="QRR2" s="114"/>
      <c r="QRS2" s="114"/>
      <c r="QRT2" s="114"/>
      <c r="QRU2" s="114"/>
      <c r="QRV2" s="114"/>
      <c r="QRW2" s="114"/>
      <c r="QRX2" s="114"/>
      <c r="QRY2" s="114"/>
      <c r="QRZ2" s="114"/>
      <c r="QSA2" s="114"/>
      <c r="QSB2" s="114"/>
      <c r="QSC2" s="114"/>
      <c r="QSD2" s="114"/>
      <c r="QSE2" s="114"/>
      <c r="QSF2" s="114"/>
      <c r="QSG2" s="114"/>
      <c r="QSH2" s="114"/>
      <c r="QSI2" s="114"/>
      <c r="QSJ2" s="114"/>
      <c r="QSK2" s="114"/>
      <c r="QSL2" s="114"/>
      <c r="QSM2" s="114"/>
      <c r="QSN2" s="114"/>
      <c r="QSO2" s="114"/>
      <c r="QSP2" s="114"/>
      <c r="QSQ2" s="114"/>
      <c r="QSR2" s="114"/>
      <c r="QSS2" s="114"/>
      <c r="QST2" s="114"/>
      <c r="QSU2" s="114"/>
      <c r="QSV2" s="114"/>
      <c r="QSW2" s="114"/>
      <c r="QSX2" s="114"/>
      <c r="QSY2" s="114"/>
      <c r="QSZ2" s="114"/>
      <c r="QTA2" s="114"/>
      <c r="QTB2" s="114"/>
      <c r="QTC2" s="114"/>
      <c r="QTD2" s="114"/>
      <c r="QTE2" s="114"/>
      <c r="QTF2" s="114"/>
      <c r="QTG2" s="114"/>
      <c r="QTH2" s="114"/>
      <c r="QTI2" s="114"/>
      <c r="QTJ2" s="114"/>
      <c r="QTK2" s="114"/>
      <c r="QTL2" s="114"/>
      <c r="QTM2" s="114"/>
      <c r="QTN2" s="114"/>
      <c r="QTO2" s="114"/>
      <c r="QTP2" s="114"/>
      <c r="QTQ2" s="114"/>
      <c r="QTR2" s="114"/>
      <c r="QTS2" s="114"/>
      <c r="QTT2" s="114"/>
      <c r="QTU2" s="114"/>
      <c r="QTV2" s="114"/>
      <c r="QTW2" s="114"/>
      <c r="QTX2" s="114"/>
      <c r="QTY2" s="114"/>
      <c r="QTZ2" s="114"/>
      <c r="QUA2" s="114"/>
      <c r="QUB2" s="114"/>
      <c r="QUC2" s="114"/>
      <c r="QUD2" s="114"/>
      <c r="QUE2" s="114"/>
      <c r="QUF2" s="114"/>
      <c r="QUG2" s="114"/>
      <c r="QUH2" s="114"/>
      <c r="QUI2" s="114"/>
      <c r="QUJ2" s="114"/>
      <c r="QUK2" s="114"/>
      <c r="QUL2" s="114"/>
      <c r="QUM2" s="114"/>
      <c r="QUN2" s="114"/>
      <c r="QUO2" s="114"/>
      <c r="QUP2" s="114"/>
      <c r="QUQ2" s="114"/>
      <c r="QUR2" s="114"/>
      <c r="QUS2" s="114"/>
      <c r="QUT2" s="114"/>
      <c r="QUU2" s="114"/>
      <c r="QUV2" s="114"/>
      <c r="QUW2" s="114"/>
      <c r="QUX2" s="114"/>
      <c r="QUY2" s="114"/>
      <c r="QUZ2" s="114"/>
      <c r="QVA2" s="114"/>
      <c r="QVB2" s="114"/>
      <c r="QVC2" s="114"/>
      <c r="QVD2" s="114"/>
      <c r="QVE2" s="114"/>
      <c r="QVF2" s="114"/>
      <c r="QVG2" s="114"/>
      <c r="QVH2" s="114"/>
      <c r="QVI2" s="114"/>
      <c r="QVJ2" s="114"/>
      <c r="QVK2" s="114"/>
      <c r="QVL2" s="114"/>
      <c r="QVM2" s="114"/>
      <c r="QVN2" s="114"/>
      <c r="QVO2" s="114"/>
      <c r="QVP2" s="114"/>
      <c r="QVQ2" s="114"/>
      <c r="QVR2" s="114"/>
      <c r="QVS2" s="114"/>
      <c r="QVT2" s="114"/>
      <c r="QVU2" s="114"/>
      <c r="QVV2" s="114"/>
      <c r="QVW2" s="114"/>
      <c r="QVX2" s="114"/>
      <c r="QVY2" s="114"/>
      <c r="QVZ2" s="114"/>
      <c r="QWA2" s="114"/>
      <c r="QWB2" s="114"/>
      <c r="QWC2" s="114"/>
      <c r="QWD2" s="114"/>
      <c r="QWE2" s="114"/>
      <c r="QWF2" s="114"/>
      <c r="QWG2" s="114"/>
      <c r="QWH2" s="114"/>
      <c r="QWI2" s="114"/>
      <c r="QWJ2" s="114"/>
      <c r="QWK2" s="114"/>
      <c r="QWL2" s="114"/>
      <c r="QWM2" s="114"/>
      <c r="QWN2" s="114"/>
      <c r="QWO2" s="114"/>
      <c r="QWP2" s="114"/>
      <c r="QWQ2" s="114"/>
      <c r="QWR2" s="114"/>
      <c r="QWS2" s="114"/>
      <c r="QWT2" s="114"/>
      <c r="QWU2" s="114"/>
      <c r="QWV2" s="114"/>
      <c r="QWW2" s="114"/>
      <c r="QWX2" s="114"/>
      <c r="QWY2" s="114"/>
      <c r="QWZ2" s="114"/>
      <c r="QXA2" s="114"/>
      <c r="QXB2" s="114"/>
      <c r="QXC2" s="114"/>
      <c r="QXD2" s="114"/>
      <c r="QXE2" s="114"/>
      <c r="QXF2" s="114"/>
      <c r="QXG2" s="114"/>
      <c r="QXH2" s="114"/>
      <c r="QXI2" s="114"/>
      <c r="QXJ2" s="114"/>
      <c r="QXK2" s="114"/>
      <c r="QXL2" s="114"/>
      <c r="QXM2" s="114"/>
      <c r="QXN2" s="114"/>
      <c r="QXO2" s="114"/>
      <c r="QXP2" s="114"/>
      <c r="QXQ2" s="114"/>
      <c r="QXR2" s="114"/>
      <c r="QXS2" s="114"/>
      <c r="QXT2" s="114"/>
      <c r="QXU2" s="114"/>
      <c r="QXV2" s="114"/>
      <c r="QXW2" s="114"/>
      <c r="QXX2" s="114"/>
      <c r="QXY2" s="114"/>
      <c r="QXZ2" s="114"/>
      <c r="QYA2" s="114"/>
      <c r="QYB2" s="114"/>
      <c r="QYC2" s="114"/>
      <c r="QYD2" s="114"/>
      <c r="QYE2" s="114"/>
      <c r="QYF2" s="114"/>
      <c r="QYG2" s="114"/>
      <c r="QYH2" s="114"/>
      <c r="QYI2" s="114"/>
      <c r="QYJ2" s="114"/>
      <c r="QYK2" s="114"/>
      <c r="QYL2" s="114"/>
      <c r="QYM2" s="114"/>
      <c r="QYN2" s="114"/>
      <c r="QYO2" s="114"/>
      <c r="QYP2" s="114"/>
      <c r="QYQ2" s="114"/>
      <c r="QYR2" s="114"/>
      <c r="QYS2" s="114"/>
      <c r="QYT2" s="114"/>
      <c r="QYU2" s="114"/>
      <c r="QYV2" s="114"/>
      <c r="QYW2" s="114"/>
      <c r="QYX2" s="114"/>
      <c r="QYY2" s="114"/>
      <c r="QYZ2" s="114"/>
      <c r="QZA2" s="114"/>
      <c r="QZB2" s="114"/>
      <c r="QZC2" s="114"/>
      <c r="QZD2" s="114"/>
      <c r="QZE2" s="114"/>
      <c r="QZF2" s="114"/>
      <c r="QZG2" s="114"/>
      <c r="QZH2" s="114"/>
      <c r="QZI2" s="114"/>
      <c r="QZJ2" s="114"/>
      <c r="QZK2" s="114"/>
      <c r="QZL2" s="114"/>
      <c r="QZM2" s="114"/>
      <c r="QZN2" s="114"/>
      <c r="QZO2" s="114"/>
      <c r="QZP2" s="114"/>
      <c r="QZQ2" s="114"/>
      <c r="QZR2" s="114"/>
      <c r="QZS2" s="114"/>
      <c r="QZT2" s="114"/>
      <c r="QZU2" s="114"/>
      <c r="QZV2" s="114"/>
      <c r="QZW2" s="114"/>
      <c r="QZX2" s="114"/>
      <c r="QZY2" s="114"/>
      <c r="QZZ2" s="114"/>
      <c r="RAA2" s="114"/>
      <c r="RAB2" s="114"/>
      <c r="RAC2" s="114"/>
      <c r="RAD2" s="114"/>
      <c r="RAE2" s="114"/>
      <c r="RAF2" s="114"/>
      <c r="RAG2" s="114"/>
      <c r="RAH2" s="114"/>
      <c r="RAI2" s="114"/>
      <c r="RAJ2" s="114"/>
      <c r="RAK2" s="114"/>
      <c r="RAL2" s="114"/>
      <c r="RAM2" s="114"/>
      <c r="RAN2" s="114"/>
      <c r="RAO2" s="114"/>
      <c r="RAP2" s="114"/>
      <c r="RAQ2" s="114"/>
      <c r="RAR2" s="114"/>
      <c r="RAS2" s="114"/>
      <c r="RAT2" s="114"/>
      <c r="RAU2" s="114"/>
      <c r="RAV2" s="114"/>
      <c r="RAW2" s="114"/>
      <c r="RAX2" s="114"/>
      <c r="RAY2" s="114"/>
      <c r="RAZ2" s="114"/>
      <c r="RBA2" s="114"/>
      <c r="RBB2" s="114"/>
      <c r="RBC2" s="114"/>
      <c r="RBD2" s="114"/>
      <c r="RBE2" s="114"/>
      <c r="RBF2" s="114"/>
      <c r="RBG2" s="114"/>
      <c r="RBH2" s="114"/>
      <c r="RBI2" s="114"/>
      <c r="RBJ2" s="114"/>
      <c r="RBK2" s="114"/>
      <c r="RBL2" s="114"/>
      <c r="RBM2" s="114"/>
      <c r="RBN2" s="114"/>
      <c r="RBO2" s="114"/>
      <c r="RBP2" s="114"/>
      <c r="RBQ2" s="114"/>
      <c r="RBR2" s="114"/>
      <c r="RBS2" s="114"/>
      <c r="RBT2" s="114"/>
      <c r="RBU2" s="114"/>
      <c r="RBV2" s="114"/>
      <c r="RBW2" s="114"/>
      <c r="RBX2" s="114"/>
      <c r="RBY2" s="114"/>
      <c r="RBZ2" s="114"/>
      <c r="RCA2" s="114"/>
      <c r="RCB2" s="114"/>
      <c r="RCC2" s="114"/>
      <c r="RCD2" s="114"/>
      <c r="RCE2" s="114"/>
      <c r="RCF2" s="114"/>
      <c r="RCG2" s="114"/>
      <c r="RCH2" s="114"/>
      <c r="RCI2" s="114"/>
      <c r="RCJ2" s="114"/>
      <c r="RCK2" s="114"/>
      <c r="RCL2" s="114"/>
      <c r="RCM2" s="114"/>
      <c r="RCN2" s="114"/>
      <c r="RCO2" s="114"/>
      <c r="RCP2" s="114"/>
      <c r="RCQ2" s="114"/>
      <c r="RCR2" s="114"/>
      <c r="RCS2" s="114"/>
      <c r="RCT2" s="114"/>
      <c r="RCU2" s="114"/>
      <c r="RCV2" s="114"/>
      <c r="RCW2" s="114"/>
      <c r="RCX2" s="114"/>
      <c r="RCY2" s="114"/>
      <c r="RCZ2" s="114"/>
      <c r="RDA2" s="114"/>
      <c r="RDB2" s="114"/>
      <c r="RDC2" s="114"/>
      <c r="RDD2" s="114"/>
      <c r="RDE2" s="114"/>
      <c r="RDF2" s="114"/>
      <c r="RDG2" s="114"/>
      <c r="RDH2" s="114"/>
      <c r="RDI2" s="114"/>
      <c r="RDJ2" s="114"/>
      <c r="RDK2" s="114"/>
      <c r="RDL2" s="114"/>
      <c r="RDM2" s="114"/>
      <c r="RDN2" s="114"/>
      <c r="RDO2" s="114"/>
      <c r="RDP2" s="114"/>
      <c r="RDQ2" s="114"/>
      <c r="RDR2" s="114"/>
      <c r="RDS2" s="114"/>
      <c r="RDT2" s="114"/>
      <c r="RDU2" s="114"/>
      <c r="RDV2" s="114"/>
      <c r="RDW2" s="114"/>
      <c r="RDX2" s="114"/>
      <c r="RDY2" s="114"/>
      <c r="RDZ2" s="114"/>
      <c r="REA2" s="114"/>
      <c r="REB2" s="114"/>
      <c r="REC2" s="114"/>
      <c r="RED2" s="114"/>
      <c r="REE2" s="114"/>
      <c r="REF2" s="114"/>
      <c r="REG2" s="114"/>
      <c r="REH2" s="114"/>
      <c r="REI2" s="114"/>
      <c r="REJ2" s="114"/>
      <c r="REK2" s="114"/>
      <c r="REL2" s="114"/>
      <c r="REM2" s="114"/>
      <c r="REN2" s="114"/>
      <c r="REO2" s="114"/>
      <c r="REP2" s="114"/>
      <c r="REQ2" s="114"/>
      <c r="RER2" s="114"/>
      <c r="RES2" s="114"/>
      <c r="RET2" s="114"/>
      <c r="REU2" s="114"/>
      <c r="REV2" s="114"/>
      <c r="REW2" s="114"/>
      <c r="REX2" s="114"/>
      <c r="REY2" s="114"/>
      <c r="REZ2" s="114"/>
      <c r="RFA2" s="114"/>
      <c r="RFB2" s="114"/>
      <c r="RFC2" s="114"/>
      <c r="RFD2" s="114"/>
      <c r="RFE2" s="114"/>
      <c r="RFF2" s="114"/>
      <c r="RFG2" s="114"/>
      <c r="RFH2" s="114"/>
      <c r="RFI2" s="114"/>
      <c r="RFJ2" s="114"/>
      <c r="RFK2" s="114"/>
      <c r="RFL2" s="114"/>
      <c r="RFM2" s="114"/>
      <c r="RFN2" s="114"/>
      <c r="RFO2" s="114"/>
      <c r="RFP2" s="114"/>
      <c r="RFQ2" s="114"/>
      <c r="RFR2" s="114"/>
      <c r="RFS2" s="114"/>
      <c r="RFT2" s="114"/>
      <c r="RFU2" s="114"/>
      <c r="RFV2" s="114"/>
      <c r="RFW2" s="114"/>
      <c r="RFX2" s="114"/>
      <c r="RFY2" s="114"/>
      <c r="RFZ2" s="114"/>
      <c r="RGA2" s="114"/>
      <c r="RGB2" s="114"/>
      <c r="RGC2" s="114"/>
      <c r="RGD2" s="114"/>
      <c r="RGE2" s="114"/>
      <c r="RGF2" s="114"/>
      <c r="RGG2" s="114"/>
      <c r="RGH2" s="114"/>
      <c r="RGI2" s="114"/>
      <c r="RGJ2" s="114"/>
      <c r="RGK2" s="114"/>
      <c r="RGL2" s="114"/>
      <c r="RGM2" s="114"/>
      <c r="RGN2" s="114"/>
      <c r="RGO2" s="114"/>
      <c r="RGP2" s="114"/>
      <c r="RGQ2" s="114"/>
      <c r="RGR2" s="114"/>
      <c r="RGS2" s="114"/>
      <c r="RGT2" s="114"/>
      <c r="RGU2" s="114"/>
      <c r="RGV2" s="114"/>
      <c r="RGW2" s="114"/>
      <c r="RGX2" s="114"/>
      <c r="RGY2" s="114"/>
      <c r="RGZ2" s="114"/>
      <c r="RHA2" s="114"/>
      <c r="RHB2" s="114"/>
      <c r="RHC2" s="114"/>
      <c r="RHD2" s="114"/>
      <c r="RHE2" s="114"/>
      <c r="RHF2" s="114"/>
      <c r="RHG2" s="114"/>
      <c r="RHH2" s="114"/>
      <c r="RHI2" s="114"/>
      <c r="RHJ2" s="114"/>
      <c r="RHK2" s="114"/>
      <c r="RHL2" s="114"/>
      <c r="RHM2" s="114"/>
      <c r="RHN2" s="114"/>
      <c r="RHO2" s="114"/>
      <c r="RHP2" s="114"/>
      <c r="RHQ2" s="114"/>
      <c r="RHR2" s="114"/>
      <c r="RHS2" s="114"/>
      <c r="RHT2" s="114"/>
      <c r="RHU2" s="114"/>
      <c r="RHV2" s="114"/>
      <c r="RHW2" s="114"/>
      <c r="RHX2" s="114"/>
      <c r="RHY2" s="114"/>
      <c r="RHZ2" s="114"/>
      <c r="RIA2" s="114"/>
      <c r="RIB2" s="114"/>
      <c r="RIC2" s="114"/>
      <c r="RID2" s="114"/>
      <c r="RIE2" s="114"/>
      <c r="RIF2" s="114"/>
      <c r="RIG2" s="114"/>
      <c r="RIH2" s="114"/>
      <c r="RII2" s="114"/>
      <c r="RIJ2" s="114"/>
      <c r="RIK2" s="114"/>
      <c r="RIL2" s="114"/>
      <c r="RIM2" s="114"/>
      <c r="RIN2" s="114"/>
      <c r="RIO2" s="114"/>
      <c r="RIP2" s="114"/>
      <c r="RIQ2" s="114"/>
      <c r="RIR2" s="114"/>
      <c r="RIS2" s="114"/>
      <c r="RIT2" s="114"/>
      <c r="RIU2" s="114"/>
      <c r="RIV2" s="114"/>
      <c r="RIW2" s="114"/>
      <c r="RIX2" s="114"/>
      <c r="RIY2" s="114"/>
      <c r="RIZ2" s="114"/>
      <c r="RJA2" s="114"/>
      <c r="RJB2" s="114"/>
      <c r="RJC2" s="114"/>
      <c r="RJD2" s="114"/>
      <c r="RJE2" s="114"/>
      <c r="RJF2" s="114"/>
      <c r="RJG2" s="114"/>
      <c r="RJH2" s="114"/>
      <c r="RJI2" s="114"/>
      <c r="RJJ2" s="114"/>
      <c r="RJK2" s="114"/>
      <c r="RJL2" s="114"/>
      <c r="RJM2" s="114"/>
      <c r="RJN2" s="114"/>
      <c r="RJO2" s="114"/>
      <c r="RJP2" s="114"/>
      <c r="RJQ2" s="114"/>
      <c r="RJR2" s="114"/>
      <c r="RJS2" s="114"/>
      <c r="RJT2" s="114"/>
      <c r="RJU2" s="114"/>
      <c r="RJV2" s="114"/>
      <c r="RJW2" s="114"/>
      <c r="RJX2" s="114"/>
      <c r="RJY2" s="114"/>
      <c r="RJZ2" s="114"/>
      <c r="RKA2" s="114"/>
      <c r="RKB2" s="114"/>
      <c r="RKC2" s="114"/>
      <c r="RKD2" s="114"/>
      <c r="RKE2" s="114"/>
      <c r="RKF2" s="114"/>
      <c r="RKG2" s="114"/>
      <c r="RKH2" s="114"/>
      <c r="RKI2" s="114"/>
      <c r="RKJ2" s="114"/>
      <c r="RKK2" s="114"/>
      <c r="RKL2" s="114"/>
      <c r="RKM2" s="114"/>
      <c r="RKN2" s="114"/>
      <c r="RKO2" s="114"/>
      <c r="RKP2" s="114"/>
      <c r="RKQ2" s="114"/>
      <c r="RKR2" s="114"/>
      <c r="RKS2" s="114"/>
      <c r="RKT2" s="114"/>
      <c r="RKU2" s="114"/>
      <c r="RKV2" s="114"/>
      <c r="RKW2" s="114"/>
      <c r="RKX2" s="114"/>
      <c r="RKY2" s="114"/>
      <c r="RKZ2" s="114"/>
      <c r="RLA2" s="114"/>
      <c r="RLB2" s="114"/>
      <c r="RLC2" s="114"/>
      <c r="RLD2" s="114"/>
      <c r="RLE2" s="114"/>
      <c r="RLF2" s="114"/>
      <c r="RLG2" s="114"/>
      <c r="RLH2" s="114"/>
      <c r="RLI2" s="114"/>
      <c r="RLJ2" s="114"/>
      <c r="RLK2" s="114"/>
      <c r="RLL2" s="114"/>
      <c r="RLM2" s="114"/>
      <c r="RLN2" s="114"/>
      <c r="RLO2" s="114"/>
      <c r="RLP2" s="114"/>
      <c r="RLQ2" s="114"/>
      <c r="RLR2" s="114"/>
      <c r="RLS2" s="114"/>
      <c r="RLT2" s="114"/>
      <c r="RLU2" s="114"/>
      <c r="RLV2" s="114"/>
      <c r="RLW2" s="114"/>
      <c r="RLX2" s="114"/>
      <c r="RLY2" s="114"/>
      <c r="RLZ2" s="114"/>
      <c r="RMA2" s="114"/>
      <c r="RMB2" s="114"/>
      <c r="RMC2" s="114"/>
      <c r="RMD2" s="114"/>
      <c r="RME2" s="114"/>
      <c r="RMF2" s="114"/>
      <c r="RMG2" s="114"/>
      <c r="RMH2" s="114"/>
      <c r="RMI2" s="114"/>
      <c r="RMJ2" s="114"/>
      <c r="RMK2" s="114"/>
      <c r="RML2" s="114"/>
      <c r="RMM2" s="114"/>
      <c r="RMN2" s="114"/>
      <c r="RMO2" s="114"/>
      <c r="RMP2" s="114"/>
      <c r="RMQ2" s="114"/>
      <c r="RMR2" s="114"/>
      <c r="RMS2" s="114"/>
      <c r="RMT2" s="114"/>
      <c r="RMU2" s="114"/>
      <c r="RMV2" s="114"/>
      <c r="RMW2" s="114"/>
      <c r="RMX2" s="114"/>
      <c r="RMY2" s="114"/>
      <c r="RMZ2" s="114"/>
      <c r="RNA2" s="114"/>
      <c r="RNB2" s="114"/>
      <c r="RNC2" s="114"/>
      <c r="RND2" s="114"/>
      <c r="RNE2" s="114"/>
      <c r="RNF2" s="114"/>
      <c r="RNG2" s="114"/>
      <c r="RNH2" s="114"/>
      <c r="RNI2" s="114"/>
      <c r="RNJ2" s="114"/>
      <c r="RNK2" s="114"/>
      <c r="RNL2" s="114"/>
      <c r="RNM2" s="114"/>
      <c r="RNN2" s="114"/>
      <c r="RNO2" s="114"/>
      <c r="RNP2" s="114"/>
      <c r="RNQ2" s="114"/>
      <c r="RNR2" s="114"/>
      <c r="RNS2" s="114"/>
      <c r="RNT2" s="114"/>
      <c r="RNU2" s="114"/>
      <c r="RNV2" s="114"/>
      <c r="RNW2" s="114"/>
      <c r="RNX2" s="114"/>
      <c r="RNY2" s="114"/>
      <c r="RNZ2" s="114"/>
      <c r="ROA2" s="114"/>
      <c r="ROB2" s="114"/>
      <c r="ROC2" s="114"/>
      <c r="ROD2" s="114"/>
      <c r="ROE2" s="114"/>
      <c r="ROF2" s="114"/>
      <c r="ROG2" s="114"/>
      <c r="ROH2" s="114"/>
      <c r="ROI2" s="114"/>
      <c r="ROJ2" s="114"/>
      <c r="ROK2" s="114"/>
      <c r="ROL2" s="114"/>
      <c r="ROM2" s="114"/>
      <c r="RON2" s="114"/>
      <c r="ROO2" s="114"/>
      <c r="ROP2" s="114"/>
      <c r="ROQ2" s="114"/>
      <c r="ROR2" s="114"/>
      <c r="ROS2" s="114"/>
      <c r="ROT2" s="114"/>
      <c r="ROU2" s="114"/>
      <c r="ROV2" s="114"/>
      <c r="ROW2" s="114"/>
      <c r="ROX2" s="114"/>
      <c r="ROY2" s="114"/>
      <c r="ROZ2" s="114"/>
      <c r="RPA2" s="114"/>
      <c r="RPB2" s="114"/>
      <c r="RPC2" s="114"/>
      <c r="RPD2" s="114"/>
      <c r="RPE2" s="114"/>
      <c r="RPF2" s="114"/>
      <c r="RPG2" s="114"/>
      <c r="RPH2" s="114"/>
      <c r="RPI2" s="114"/>
      <c r="RPJ2" s="114"/>
      <c r="RPK2" s="114"/>
      <c r="RPL2" s="114"/>
      <c r="RPM2" s="114"/>
      <c r="RPN2" s="114"/>
      <c r="RPO2" s="114"/>
      <c r="RPP2" s="114"/>
      <c r="RPQ2" s="114"/>
      <c r="RPR2" s="114"/>
      <c r="RPS2" s="114"/>
      <c r="RPT2" s="114"/>
      <c r="RPU2" s="114"/>
      <c r="RPV2" s="114"/>
      <c r="RPW2" s="114"/>
      <c r="RPX2" s="114"/>
      <c r="RPY2" s="114"/>
      <c r="RPZ2" s="114"/>
      <c r="RQA2" s="114"/>
      <c r="RQB2" s="114"/>
      <c r="RQC2" s="114"/>
      <c r="RQD2" s="114"/>
      <c r="RQE2" s="114"/>
      <c r="RQF2" s="114"/>
      <c r="RQG2" s="114"/>
      <c r="RQH2" s="114"/>
      <c r="RQI2" s="114"/>
      <c r="RQJ2" s="114"/>
      <c r="RQK2" s="114"/>
      <c r="RQL2" s="114"/>
      <c r="RQM2" s="114"/>
      <c r="RQN2" s="114"/>
      <c r="RQO2" s="114"/>
      <c r="RQP2" s="114"/>
      <c r="RQQ2" s="114"/>
      <c r="RQR2" s="114"/>
      <c r="RQS2" s="114"/>
      <c r="RQT2" s="114"/>
      <c r="RQU2" s="114"/>
      <c r="RQV2" s="114"/>
      <c r="RQW2" s="114"/>
      <c r="RQX2" s="114"/>
      <c r="RQY2" s="114"/>
      <c r="RQZ2" s="114"/>
      <c r="RRA2" s="114"/>
      <c r="RRB2" s="114"/>
      <c r="RRC2" s="114"/>
      <c r="RRD2" s="114"/>
      <c r="RRE2" s="114"/>
      <c r="RRF2" s="114"/>
      <c r="RRG2" s="114"/>
      <c r="RRH2" s="114"/>
      <c r="RRI2" s="114"/>
      <c r="RRJ2" s="114"/>
      <c r="RRK2" s="114"/>
      <c r="RRL2" s="114"/>
      <c r="RRM2" s="114"/>
      <c r="RRN2" s="114"/>
      <c r="RRO2" s="114"/>
      <c r="RRP2" s="114"/>
      <c r="RRQ2" s="114"/>
      <c r="RRR2" s="114"/>
      <c r="RRS2" s="114"/>
      <c r="RRT2" s="114"/>
      <c r="RRU2" s="114"/>
      <c r="RRV2" s="114"/>
      <c r="RRW2" s="114"/>
      <c r="RRX2" s="114"/>
      <c r="RRY2" s="114"/>
      <c r="RRZ2" s="114"/>
      <c r="RSA2" s="114"/>
      <c r="RSB2" s="114"/>
      <c r="RSC2" s="114"/>
      <c r="RSD2" s="114"/>
      <c r="RSE2" s="114"/>
      <c r="RSF2" s="114"/>
      <c r="RSG2" s="114"/>
      <c r="RSH2" s="114"/>
      <c r="RSI2" s="114"/>
      <c r="RSJ2" s="114"/>
      <c r="RSK2" s="114"/>
      <c r="RSL2" s="114"/>
      <c r="RSM2" s="114"/>
      <c r="RSN2" s="114"/>
      <c r="RSO2" s="114"/>
      <c r="RSP2" s="114"/>
      <c r="RSQ2" s="114"/>
      <c r="RSR2" s="114"/>
      <c r="RSS2" s="114"/>
      <c r="RST2" s="114"/>
      <c r="RSU2" s="114"/>
      <c r="RSV2" s="114"/>
      <c r="RSW2" s="114"/>
      <c r="RSX2" s="114"/>
      <c r="RSY2" s="114"/>
      <c r="RSZ2" s="114"/>
      <c r="RTA2" s="114"/>
      <c r="RTB2" s="114"/>
      <c r="RTC2" s="114"/>
      <c r="RTD2" s="114"/>
      <c r="RTE2" s="114"/>
      <c r="RTF2" s="114"/>
      <c r="RTG2" s="114"/>
      <c r="RTH2" s="114"/>
      <c r="RTI2" s="114"/>
      <c r="RTJ2" s="114"/>
      <c r="RTK2" s="114"/>
      <c r="RTL2" s="114"/>
      <c r="RTM2" s="114"/>
      <c r="RTN2" s="114"/>
      <c r="RTO2" s="114"/>
      <c r="RTP2" s="114"/>
      <c r="RTQ2" s="114"/>
      <c r="RTR2" s="114"/>
      <c r="RTS2" s="114"/>
      <c r="RTT2" s="114"/>
      <c r="RTU2" s="114"/>
      <c r="RTV2" s="114"/>
      <c r="RTW2" s="114"/>
      <c r="RTX2" s="114"/>
      <c r="RTY2" s="114"/>
      <c r="RTZ2" s="114"/>
      <c r="RUA2" s="114"/>
      <c r="RUB2" s="114"/>
      <c r="RUC2" s="114"/>
      <c r="RUD2" s="114"/>
      <c r="RUE2" s="114"/>
      <c r="RUF2" s="114"/>
      <c r="RUG2" s="114"/>
      <c r="RUH2" s="114"/>
      <c r="RUI2" s="114"/>
      <c r="RUJ2" s="114"/>
      <c r="RUK2" s="114"/>
      <c r="RUL2" s="114"/>
      <c r="RUM2" s="114"/>
      <c r="RUN2" s="114"/>
      <c r="RUO2" s="114"/>
      <c r="RUP2" s="114"/>
      <c r="RUQ2" s="114"/>
      <c r="RUR2" s="114"/>
      <c r="RUS2" s="114"/>
      <c r="RUT2" s="114"/>
      <c r="RUU2" s="114"/>
      <c r="RUV2" s="114"/>
      <c r="RUW2" s="114"/>
      <c r="RUX2" s="114"/>
      <c r="RUY2" s="114"/>
      <c r="RUZ2" s="114"/>
      <c r="RVA2" s="114"/>
      <c r="RVB2" s="114"/>
      <c r="RVC2" s="114"/>
      <c r="RVD2" s="114"/>
      <c r="RVE2" s="114"/>
      <c r="RVF2" s="114"/>
      <c r="RVG2" s="114"/>
      <c r="RVH2" s="114"/>
      <c r="RVI2" s="114"/>
      <c r="RVJ2" s="114"/>
      <c r="RVK2" s="114"/>
      <c r="RVL2" s="114"/>
      <c r="RVM2" s="114"/>
      <c r="RVN2" s="114"/>
      <c r="RVO2" s="114"/>
      <c r="RVP2" s="114"/>
      <c r="RVQ2" s="114"/>
      <c r="RVR2" s="114"/>
      <c r="RVS2" s="114"/>
      <c r="RVT2" s="114"/>
      <c r="RVU2" s="114"/>
      <c r="RVV2" s="114"/>
      <c r="RVW2" s="114"/>
      <c r="RVX2" s="114"/>
      <c r="RVY2" s="114"/>
      <c r="RVZ2" s="114"/>
      <c r="RWA2" s="114"/>
      <c r="RWB2" s="114"/>
      <c r="RWC2" s="114"/>
      <c r="RWD2" s="114"/>
      <c r="RWE2" s="114"/>
      <c r="RWF2" s="114"/>
      <c r="RWG2" s="114"/>
      <c r="RWH2" s="114"/>
      <c r="RWI2" s="114"/>
      <c r="RWJ2" s="114"/>
      <c r="RWK2" s="114"/>
      <c r="RWL2" s="114"/>
      <c r="RWM2" s="114"/>
      <c r="RWN2" s="114"/>
      <c r="RWO2" s="114"/>
      <c r="RWP2" s="114"/>
      <c r="RWQ2" s="114"/>
      <c r="RWR2" s="114"/>
      <c r="RWS2" s="114"/>
      <c r="RWT2" s="114"/>
      <c r="RWU2" s="114"/>
      <c r="RWV2" s="114"/>
      <c r="RWW2" s="114"/>
      <c r="RWX2" s="114"/>
      <c r="RWY2" s="114"/>
      <c r="RWZ2" s="114"/>
      <c r="RXA2" s="114"/>
      <c r="RXB2" s="114"/>
      <c r="RXC2" s="114"/>
      <c r="RXD2" s="114"/>
      <c r="RXE2" s="114"/>
      <c r="RXF2" s="114"/>
      <c r="RXG2" s="114"/>
      <c r="RXH2" s="114"/>
      <c r="RXI2" s="114"/>
      <c r="RXJ2" s="114"/>
      <c r="RXK2" s="114"/>
      <c r="RXL2" s="114"/>
      <c r="RXM2" s="114"/>
      <c r="RXN2" s="114"/>
      <c r="RXO2" s="114"/>
      <c r="RXP2" s="114"/>
      <c r="RXQ2" s="114"/>
      <c r="RXR2" s="114"/>
      <c r="RXS2" s="114"/>
      <c r="RXT2" s="114"/>
      <c r="RXU2" s="114"/>
      <c r="RXV2" s="114"/>
      <c r="RXW2" s="114"/>
      <c r="RXX2" s="114"/>
      <c r="RXY2" s="114"/>
      <c r="RXZ2" s="114"/>
      <c r="RYA2" s="114"/>
      <c r="RYB2" s="114"/>
      <c r="RYC2" s="114"/>
      <c r="RYD2" s="114"/>
      <c r="RYE2" s="114"/>
      <c r="RYF2" s="114"/>
      <c r="RYG2" s="114"/>
      <c r="RYH2" s="114"/>
      <c r="RYI2" s="114"/>
      <c r="RYJ2" s="114"/>
      <c r="RYK2" s="114"/>
      <c r="RYL2" s="114"/>
      <c r="RYM2" s="114"/>
      <c r="RYN2" s="114"/>
      <c r="RYO2" s="114"/>
      <c r="RYP2" s="114"/>
      <c r="RYQ2" s="114"/>
      <c r="RYR2" s="114"/>
      <c r="RYS2" s="114"/>
      <c r="RYT2" s="114"/>
      <c r="RYU2" s="114"/>
      <c r="RYV2" s="114"/>
      <c r="RYW2" s="114"/>
      <c r="RYX2" s="114"/>
      <c r="RYY2" s="114"/>
      <c r="RYZ2" s="114"/>
      <c r="RZA2" s="114"/>
      <c r="RZB2" s="114"/>
      <c r="RZC2" s="114"/>
      <c r="RZD2" s="114"/>
      <c r="RZE2" s="114"/>
      <c r="RZF2" s="114"/>
      <c r="RZG2" s="114"/>
      <c r="RZH2" s="114"/>
      <c r="RZI2" s="114"/>
      <c r="RZJ2" s="114"/>
      <c r="RZK2" s="114"/>
      <c r="RZL2" s="114"/>
      <c r="RZM2" s="114"/>
      <c r="RZN2" s="114"/>
      <c r="RZO2" s="114"/>
      <c r="RZP2" s="114"/>
      <c r="RZQ2" s="114"/>
      <c r="RZR2" s="114"/>
      <c r="RZS2" s="114"/>
      <c r="RZT2" s="114"/>
      <c r="RZU2" s="114"/>
      <c r="RZV2" s="114"/>
      <c r="RZW2" s="114"/>
      <c r="RZX2" s="114"/>
      <c r="RZY2" s="114"/>
      <c r="RZZ2" s="114"/>
      <c r="SAA2" s="114"/>
      <c r="SAB2" s="114"/>
      <c r="SAC2" s="114"/>
      <c r="SAD2" s="114"/>
      <c r="SAE2" s="114"/>
      <c r="SAF2" s="114"/>
      <c r="SAG2" s="114"/>
      <c r="SAH2" s="114"/>
      <c r="SAI2" s="114"/>
      <c r="SAJ2" s="114"/>
      <c r="SAK2" s="114"/>
      <c r="SAL2" s="114"/>
      <c r="SAM2" s="114"/>
      <c r="SAN2" s="114"/>
      <c r="SAO2" s="114"/>
      <c r="SAP2" s="114"/>
      <c r="SAQ2" s="114"/>
      <c r="SAR2" s="114"/>
      <c r="SAS2" s="114"/>
      <c r="SAT2" s="114"/>
      <c r="SAU2" s="114"/>
      <c r="SAV2" s="114"/>
      <c r="SAW2" s="114"/>
      <c r="SAX2" s="114"/>
      <c r="SAY2" s="114"/>
      <c r="SAZ2" s="114"/>
      <c r="SBA2" s="114"/>
      <c r="SBB2" s="114"/>
      <c r="SBC2" s="114"/>
      <c r="SBD2" s="114"/>
      <c r="SBE2" s="114"/>
      <c r="SBF2" s="114"/>
      <c r="SBG2" s="114"/>
      <c r="SBH2" s="114"/>
      <c r="SBI2" s="114"/>
      <c r="SBJ2" s="114"/>
      <c r="SBK2" s="114"/>
      <c r="SBL2" s="114"/>
      <c r="SBM2" s="114"/>
      <c r="SBN2" s="114"/>
      <c r="SBO2" s="114"/>
      <c r="SBP2" s="114"/>
      <c r="SBQ2" s="114"/>
      <c r="SBR2" s="114"/>
      <c r="SBS2" s="114"/>
      <c r="SBT2" s="114"/>
      <c r="SBU2" s="114"/>
      <c r="SBV2" s="114"/>
      <c r="SBW2" s="114"/>
      <c r="SBX2" s="114"/>
      <c r="SBY2" s="114"/>
      <c r="SBZ2" s="114"/>
      <c r="SCA2" s="114"/>
      <c r="SCB2" s="114"/>
      <c r="SCC2" s="114"/>
      <c r="SCD2" s="114"/>
      <c r="SCE2" s="114"/>
      <c r="SCF2" s="114"/>
      <c r="SCG2" s="114"/>
      <c r="SCH2" s="114"/>
      <c r="SCI2" s="114"/>
      <c r="SCJ2" s="114"/>
      <c r="SCK2" s="114"/>
      <c r="SCL2" s="114"/>
      <c r="SCM2" s="114"/>
      <c r="SCN2" s="114"/>
      <c r="SCO2" s="114"/>
      <c r="SCP2" s="114"/>
      <c r="SCQ2" s="114"/>
      <c r="SCR2" s="114"/>
      <c r="SCS2" s="114"/>
      <c r="SCT2" s="114"/>
      <c r="SCU2" s="114"/>
      <c r="SCV2" s="114"/>
      <c r="SCW2" s="114"/>
      <c r="SCX2" s="114"/>
      <c r="SCY2" s="114"/>
      <c r="SCZ2" s="114"/>
      <c r="SDA2" s="114"/>
      <c r="SDB2" s="114"/>
      <c r="SDC2" s="114"/>
      <c r="SDD2" s="114"/>
      <c r="SDE2" s="114"/>
      <c r="SDF2" s="114"/>
      <c r="SDG2" s="114"/>
      <c r="SDH2" s="114"/>
      <c r="SDI2" s="114"/>
      <c r="SDJ2" s="114"/>
      <c r="SDK2" s="114"/>
      <c r="SDL2" s="114"/>
      <c r="SDM2" s="114"/>
      <c r="SDN2" s="114"/>
      <c r="SDO2" s="114"/>
      <c r="SDP2" s="114"/>
      <c r="SDQ2" s="114"/>
      <c r="SDR2" s="114"/>
      <c r="SDS2" s="114"/>
      <c r="SDT2" s="114"/>
      <c r="SDU2" s="114"/>
      <c r="SDV2" s="114"/>
      <c r="SDW2" s="114"/>
      <c r="SDX2" s="114"/>
      <c r="SDY2" s="114"/>
      <c r="SDZ2" s="114"/>
      <c r="SEA2" s="114"/>
      <c r="SEB2" s="114"/>
      <c r="SEC2" s="114"/>
      <c r="SED2" s="114"/>
      <c r="SEE2" s="114"/>
      <c r="SEF2" s="114"/>
      <c r="SEG2" s="114"/>
      <c r="SEH2" s="114"/>
      <c r="SEI2" s="114"/>
      <c r="SEJ2" s="114"/>
      <c r="SEK2" s="114"/>
      <c r="SEL2" s="114"/>
      <c r="SEM2" s="114"/>
      <c r="SEN2" s="114"/>
      <c r="SEO2" s="114"/>
      <c r="SEP2" s="114"/>
      <c r="SEQ2" s="114"/>
      <c r="SER2" s="114"/>
      <c r="SES2" s="114"/>
      <c r="SET2" s="114"/>
      <c r="SEU2" s="114"/>
      <c r="SEV2" s="114"/>
      <c r="SEW2" s="114"/>
      <c r="SEX2" s="114"/>
      <c r="SEY2" s="114"/>
      <c r="SEZ2" s="114"/>
      <c r="SFA2" s="114"/>
      <c r="SFB2" s="114"/>
      <c r="SFC2" s="114"/>
      <c r="SFD2" s="114"/>
      <c r="SFE2" s="114"/>
      <c r="SFF2" s="114"/>
      <c r="SFG2" s="114"/>
      <c r="SFH2" s="114"/>
      <c r="SFI2" s="114"/>
      <c r="SFJ2" s="114"/>
      <c r="SFK2" s="114"/>
      <c r="SFL2" s="114"/>
      <c r="SFM2" s="114"/>
      <c r="SFN2" s="114"/>
      <c r="SFO2" s="114"/>
      <c r="SFP2" s="114"/>
      <c r="SFQ2" s="114"/>
      <c r="SFR2" s="114"/>
      <c r="SFS2" s="114"/>
      <c r="SFT2" s="114"/>
      <c r="SFU2" s="114"/>
      <c r="SFV2" s="114"/>
      <c r="SFW2" s="114"/>
      <c r="SFX2" s="114"/>
      <c r="SFY2" s="114"/>
      <c r="SFZ2" s="114"/>
      <c r="SGA2" s="114"/>
      <c r="SGB2" s="114"/>
      <c r="SGC2" s="114"/>
      <c r="SGD2" s="114"/>
      <c r="SGE2" s="114"/>
      <c r="SGF2" s="114"/>
      <c r="SGG2" s="114"/>
      <c r="SGH2" s="114"/>
      <c r="SGI2" s="114"/>
      <c r="SGJ2" s="114"/>
      <c r="SGK2" s="114"/>
      <c r="SGL2" s="114"/>
      <c r="SGM2" s="114"/>
      <c r="SGN2" s="114"/>
      <c r="SGO2" s="114"/>
      <c r="SGP2" s="114"/>
      <c r="SGQ2" s="114"/>
      <c r="SGR2" s="114"/>
      <c r="SGS2" s="114"/>
      <c r="SGT2" s="114"/>
      <c r="SGU2" s="114"/>
      <c r="SGV2" s="114"/>
      <c r="SGW2" s="114"/>
      <c r="SGX2" s="114"/>
      <c r="SGY2" s="114"/>
      <c r="SGZ2" s="114"/>
      <c r="SHA2" s="114"/>
      <c r="SHB2" s="114"/>
      <c r="SHC2" s="114"/>
      <c r="SHD2" s="114"/>
      <c r="SHE2" s="114"/>
      <c r="SHF2" s="114"/>
      <c r="SHG2" s="114"/>
      <c r="SHH2" s="114"/>
      <c r="SHI2" s="114"/>
      <c r="SHJ2" s="114"/>
      <c r="SHK2" s="114"/>
      <c r="SHL2" s="114"/>
      <c r="SHM2" s="114"/>
      <c r="SHN2" s="114"/>
      <c r="SHO2" s="114"/>
      <c r="SHP2" s="114"/>
      <c r="SHQ2" s="114"/>
      <c r="SHR2" s="114"/>
      <c r="SHS2" s="114"/>
      <c r="SHT2" s="114"/>
      <c r="SHU2" s="114"/>
      <c r="SHV2" s="114"/>
      <c r="SHW2" s="114"/>
      <c r="SHX2" s="114"/>
      <c r="SHY2" s="114"/>
      <c r="SHZ2" s="114"/>
      <c r="SIA2" s="114"/>
      <c r="SIB2" s="114"/>
      <c r="SIC2" s="114"/>
      <c r="SID2" s="114"/>
      <c r="SIE2" s="114"/>
      <c r="SIF2" s="114"/>
      <c r="SIG2" s="114"/>
      <c r="SIH2" s="114"/>
      <c r="SII2" s="114"/>
      <c r="SIJ2" s="114"/>
      <c r="SIK2" s="114"/>
      <c r="SIL2" s="114"/>
      <c r="SIM2" s="114"/>
      <c r="SIN2" s="114"/>
      <c r="SIO2" s="114"/>
      <c r="SIP2" s="114"/>
      <c r="SIQ2" s="114"/>
      <c r="SIR2" s="114"/>
      <c r="SIS2" s="114"/>
      <c r="SIT2" s="114"/>
      <c r="SIU2" s="114"/>
      <c r="SIV2" s="114"/>
      <c r="SIW2" s="114"/>
      <c r="SIX2" s="114"/>
      <c r="SIY2" s="114"/>
      <c r="SIZ2" s="114"/>
      <c r="SJA2" s="114"/>
      <c r="SJB2" s="114"/>
      <c r="SJC2" s="114"/>
      <c r="SJD2" s="114"/>
      <c r="SJE2" s="114"/>
      <c r="SJF2" s="114"/>
      <c r="SJG2" s="114"/>
      <c r="SJH2" s="114"/>
      <c r="SJI2" s="114"/>
      <c r="SJJ2" s="114"/>
      <c r="SJK2" s="114"/>
      <c r="SJL2" s="114"/>
      <c r="SJM2" s="114"/>
      <c r="SJN2" s="114"/>
      <c r="SJO2" s="114"/>
      <c r="SJP2" s="114"/>
      <c r="SJQ2" s="114"/>
      <c r="SJR2" s="114"/>
      <c r="SJS2" s="114"/>
      <c r="SJT2" s="114"/>
      <c r="SJU2" s="114"/>
      <c r="SJV2" s="114"/>
      <c r="SJW2" s="114"/>
      <c r="SJX2" s="114"/>
      <c r="SJY2" s="114"/>
      <c r="SJZ2" s="114"/>
      <c r="SKA2" s="114"/>
      <c r="SKB2" s="114"/>
      <c r="SKC2" s="114"/>
      <c r="SKD2" s="114"/>
      <c r="SKE2" s="114"/>
      <c r="SKF2" s="114"/>
      <c r="SKG2" s="114"/>
      <c r="SKH2" s="114"/>
      <c r="SKI2" s="114"/>
      <c r="SKJ2" s="114"/>
      <c r="SKK2" s="114"/>
      <c r="SKL2" s="114"/>
      <c r="SKM2" s="114"/>
      <c r="SKN2" s="114"/>
      <c r="SKO2" s="114"/>
      <c r="SKP2" s="114"/>
      <c r="SKQ2" s="114"/>
      <c r="SKR2" s="114"/>
      <c r="SKS2" s="114"/>
      <c r="SKT2" s="114"/>
      <c r="SKU2" s="114"/>
      <c r="SKV2" s="114"/>
      <c r="SKW2" s="114"/>
      <c r="SKX2" s="114"/>
      <c r="SKY2" s="114"/>
      <c r="SKZ2" s="114"/>
      <c r="SLA2" s="114"/>
      <c r="SLB2" s="114"/>
      <c r="SLC2" s="114"/>
      <c r="SLD2" s="114"/>
      <c r="SLE2" s="114"/>
      <c r="SLF2" s="114"/>
      <c r="SLG2" s="114"/>
      <c r="SLH2" s="114"/>
      <c r="SLI2" s="114"/>
      <c r="SLJ2" s="114"/>
      <c r="SLK2" s="114"/>
      <c r="SLL2" s="114"/>
      <c r="SLM2" s="114"/>
      <c r="SLN2" s="114"/>
      <c r="SLO2" s="114"/>
      <c r="SLP2" s="114"/>
      <c r="SLQ2" s="114"/>
      <c r="SLR2" s="114"/>
      <c r="SLS2" s="114"/>
      <c r="SLT2" s="114"/>
      <c r="SLU2" s="114"/>
      <c r="SLV2" s="114"/>
      <c r="SLW2" s="114"/>
      <c r="SLX2" s="114"/>
      <c r="SLY2" s="114"/>
      <c r="SLZ2" s="114"/>
      <c r="SMA2" s="114"/>
      <c r="SMB2" s="114"/>
      <c r="SMC2" s="114"/>
      <c r="SMD2" s="114"/>
      <c r="SME2" s="114"/>
      <c r="SMF2" s="114"/>
      <c r="SMG2" s="114"/>
      <c r="SMH2" s="114"/>
      <c r="SMI2" s="114"/>
      <c r="SMJ2" s="114"/>
      <c r="SMK2" s="114"/>
      <c r="SML2" s="114"/>
      <c r="SMM2" s="114"/>
      <c r="SMN2" s="114"/>
      <c r="SMO2" s="114"/>
      <c r="SMP2" s="114"/>
      <c r="SMQ2" s="114"/>
      <c r="SMR2" s="114"/>
      <c r="SMS2" s="114"/>
      <c r="SMT2" s="114"/>
      <c r="SMU2" s="114"/>
      <c r="SMV2" s="114"/>
      <c r="SMW2" s="114"/>
      <c r="SMX2" s="114"/>
      <c r="SMY2" s="114"/>
      <c r="SMZ2" s="114"/>
      <c r="SNA2" s="114"/>
      <c r="SNB2" s="114"/>
      <c r="SNC2" s="114"/>
      <c r="SND2" s="114"/>
      <c r="SNE2" s="114"/>
      <c r="SNF2" s="114"/>
      <c r="SNG2" s="114"/>
      <c r="SNH2" s="114"/>
      <c r="SNI2" s="114"/>
      <c r="SNJ2" s="114"/>
      <c r="SNK2" s="114"/>
      <c r="SNL2" s="114"/>
      <c r="SNM2" s="114"/>
      <c r="SNN2" s="114"/>
      <c r="SNO2" s="114"/>
      <c r="SNP2" s="114"/>
      <c r="SNQ2" s="114"/>
      <c r="SNR2" s="114"/>
      <c r="SNS2" s="114"/>
      <c r="SNT2" s="114"/>
      <c r="SNU2" s="114"/>
      <c r="SNV2" s="114"/>
      <c r="SNW2" s="114"/>
      <c r="SNX2" s="114"/>
      <c r="SNY2" s="114"/>
      <c r="SNZ2" s="114"/>
      <c r="SOA2" s="114"/>
      <c r="SOB2" s="114"/>
      <c r="SOC2" s="114"/>
      <c r="SOD2" s="114"/>
      <c r="SOE2" s="114"/>
      <c r="SOF2" s="114"/>
      <c r="SOG2" s="114"/>
      <c r="SOH2" s="114"/>
      <c r="SOI2" s="114"/>
      <c r="SOJ2" s="114"/>
      <c r="SOK2" s="114"/>
      <c r="SOL2" s="114"/>
      <c r="SOM2" s="114"/>
      <c r="SON2" s="114"/>
      <c r="SOO2" s="114"/>
      <c r="SOP2" s="114"/>
      <c r="SOQ2" s="114"/>
      <c r="SOR2" s="114"/>
      <c r="SOS2" s="114"/>
      <c r="SOT2" s="114"/>
      <c r="SOU2" s="114"/>
      <c r="SOV2" s="114"/>
      <c r="SOW2" s="114"/>
      <c r="SOX2" s="114"/>
      <c r="SOY2" s="114"/>
      <c r="SOZ2" s="114"/>
      <c r="SPA2" s="114"/>
      <c r="SPB2" s="114"/>
      <c r="SPC2" s="114"/>
      <c r="SPD2" s="114"/>
      <c r="SPE2" s="114"/>
      <c r="SPF2" s="114"/>
      <c r="SPG2" s="114"/>
      <c r="SPH2" s="114"/>
      <c r="SPI2" s="114"/>
      <c r="SPJ2" s="114"/>
      <c r="SPK2" s="114"/>
      <c r="SPL2" s="114"/>
      <c r="SPM2" s="114"/>
      <c r="SPN2" s="114"/>
      <c r="SPO2" s="114"/>
      <c r="SPP2" s="114"/>
      <c r="SPQ2" s="114"/>
      <c r="SPR2" s="114"/>
      <c r="SPS2" s="114"/>
      <c r="SPT2" s="114"/>
      <c r="SPU2" s="114"/>
      <c r="SPV2" s="114"/>
      <c r="SPW2" s="114"/>
      <c r="SPX2" s="114"/>
      <c r="SPY2" s="114"/>
      <c r="SPZ2" s="114"/>
      <c r="SQA2" s="114"/>
      <c r="SQB2" s="114"/>
      <c r="SQC2" s="114"/>
      <c r="SQD2" s="114"/>
      <c r="SQE2" s="114"/>
      <c r="SQF2" s="114"/>
      <c r="SQG2" s="114"/>
      <c r="SQH2" s="114"/>
      <c r="SQI2" s="114"/>
      <c r="SQJ2" s="114"/>
      <c r="SQK2" s="114"/>
      <c r="SQL2" s="114"/>
      <c r="SQM2" s="114"/>
      <c r="SQN2" s="114"/>
      <c r="SQO2" s="114"/>
      <c r="SQP2" s="114"/>
      <c r="SQQ2" s="114"/>
      <c r="SQR2" s="114"/>
      <c r="SQS2" s="114"/>
      <c r="SQT2" s="114"/>
      <c r="SQU2" s="114"/>
      <c r="SQV2" s="114"/>
      <c r="SQW2" s="114"/>
      <c r="SQX2" s="114"/>
      <c r="SQY2" s="114"/>
      <c r="SQZ2" s="114"/>
      <c r="SRA2" s="114"/>
      <c r="SRB2" s="114"/>
      <c r="SRC2" s="114"/>
      <c r="SRD2" s="114"/>
      <c r="SRE2" s="114"/>
      <c r="SRF2" s="114"/>
      <c r="SRG2" s="114"/>
      <c r="SRH2" s="114"/>
      <c r="SRI2" s="114"/>
      <c r="SRJ2" s="114"/>
      <c r="SRK2" s="114"/>
      <c r="SRL2" s="114"/>
      <c r="SRM2" s="114"/>
      <c r="SRN2" s="114"/>
      <c r="SRO2" s="114"/>
      <c r="SRP2" s="114"/>
      <c r="SRQ2" s="114"/>
      <c r="SRR2" s="114"/>
      <c r="SRS2" s="114"/>
      <c r="SRT2" s="114"/>
      <c r="SRU2" s="114"/>
      <c r="SRV2" s="114"/>
      <c r="SRW2" s="114"/>
      <c r="SRX2" s="114"/>
      <c r="SRY2" s="114"/>
      <c r="SRZ2" s="114"/>
      <c r="SSA2" s="114"/>
      <c r="SSB2" s="114"/>
      <c r="SSC2" s="114"/>
      <c r="SSD2" s="114"/>
      <c r="SSE2" s="114"/>
      <c r="SSF2" s="114"/>
      <c r="SSG2" s="114"/>
      <c r="SSH2" s="114"/>
      <c r="SSI2" s="114"/>
      <c r="SSJ2" s="114"/>
      <c r="SSK2" s="114"/>
      <c r="SSL2" s="114"/>
      <c r="SSM2" s="114"/>
      <c r="SSN2" s="114"/>
      <c r="SSO2" s="114"/>
      <c r="SSP2" s="114"/>
      <c r="SSQ2" s="114"/>
      <c r="SSR2" s="114"/>
      <c r="SSS2" s="114"/>
      <c r="SST2" s="114"/>
      <c r="SSU2" s="114"/>
      <c r="SSV2" s="114"/>
      <c r="SSW2" s="114"/>
      <c r="SSX2" s="114"/>
      <c r="SSY2" s="114"/>
      <c r="SSZ2" s="114"/>
      <c r="STA2" s="114"/>
      <c r="STB2" s="114"/>
      <c r="STC2" s="114"/>
      <c r="STD2" s="114"/>
      <c r="STE2" s="114"/>
      <c r="STF2" s="114"/>
      <c r="STG2" s="114"/>
      <c r="STH2" s="114"/>
      <c r="STI2" s="114"/>
      <c r="STJ2" s="114"/>
      <c r="STK2" s="114"/>
      <c r="STL2" s="114"/>
      <c r="STM2" s="114"/>
      <c r="STN2" s="114"/>
      <c r="STO2" s="114"/>
      <c r="STP2" s="114"/>
      <c r="STQ2" s="114"/>
      <c r="STR2" s="114"/>
      <c r="STS2" s="114"/>
      <c r="STT2" s="114"/>
      <c r="STU2" s="114"/>
      <c r="STV2" s="114"/>
      <c r="STW2" s="114"/>
      <c r="STX2" s="114"/>
      <c r="STY2" s="114"/>
      <c r="STZ2" s="114"/>
      <c r="SUA2" s="114"/>
      <c r="SUB2" s="114"/>
      <c r="SUC2" s="114"/>
      <c r="SUD2" s="114"/>
      <c r="SUE2" s="114"/>
      <c r="SUF2" s="114"/>
      <c r="SUG2" s="114"/>
      <c r="SUH2" s="114"/>
      <c r="SUI2" s="114"/>
      <c r="SUJ2" s="114"/>
      <c r="SUK2" s="114"/>
      <c r="SUL2" s="114"/>
      <c r="SUM2" s="114"/>
      <c r="SUN2" s="114"/>
      <c r="SUO2" s="114"/>
      <c r="SUP2" s="114"/>
      <c r="SUQ2" s="114"/>
      <c r="SUR2" s="114"/>
      <c r="SUS2" s="114"/>
      <c r="SUT2" s="114"/>
      <c r="SUU2" s="114"/>
      <c r="SUV2" s="114"/>
      <c r="SUW2" s="114"/>
      <c r="SUX2" s="114"/>
      <c r="SUY2" s="114"/>
      <c r="SUZ2" s="114"/>
      <c r="SVA2" s="114"/>
      <c r="SVB2" s="114"/>
      <c r="SVC2" s="114"/>
      <c r="SVD2" s="114"/>
      <c r="SVE2" s="114"/>
      <c r="SVF2" s="114"/>
      <c r="SVG2" s="114"/>
      <c r="SVH2" s="114"/>
      <c r="SVI2" s="114"/>
      <c r="SVJ2" s="114"/>
      <c r="SVK2" s="114"/>
      <c r="SVL2" s="114"/>
      <c r="SVM2" s="114"/>
      <c r="SVN2" s="114"/>
      <c r="SVO2" s="114"/>
      <c r="SVP2" s="114"/>
      <c r="SVQ2" s="114"/>
      <c r="SVR2" s="114"/>
      <c r="SVS2" s="114"/>
      <c r="SVT2" s="114"/>
      <c r="SVU2" s="114"/>
      <c r="SVV2" s="114"/>
      <c r="SVW2" s="114"/>
      <c r="SVX2" s="114"/>
      <c r="SVY2" s="114"/>
      <c r="SVZ2" s="114"/>
      <c r="SWA2" s="114"/>
      <c r="SWB2" s="114"/>
      <c r="SWC2" s="114"/>
      <c r="SWD2" s="114"/>
      <c r="SWE2" s="114"/>
      <c r="SWF2" s="114"/>
      <c r="SWG2" s="114"/>
      <c r="SWH2" s="114"/>
      <c r="SWI2" s="114"/>
      <c r="SWJ2" s="114"/>
      <c r="SWK2" s="114"/>
      <c r="SWL2" s="114"/>
      <c r="SWM2" s="114"/>
      <c r="SWN2" s="114"/>
      <c r="SWO2" s="114"/>
      <c r="SWP2" s="114"/>
      <c r="SWQ2" s="114"/>
      <c r="SWR2" s="114"/>
      <c r="SWS2" s="114"/>
      <c r="SWT2" s="114"/>
      <c r="SWU2" s="114"/>
      <c r="SWV2" s="114"/>
      <c r="SWW2" s="114"/>
      <c r="SWX2" s="114"/>
      <c r="SWY2" s="114"/>
      <c r="SWZ2" s="114"/>
      <c r="SXA2" s="114"/>
      <c r="SXB2" s="114"/>
      <c r="SXC2" s="114"/>
      <c r="SXD2" s="114"/>
      <c r="SXE2" s="114"/>
      <c r="SXF2" s="114"/>
      <c r="SXG2" s="114"/>
      <c r="SXH2" s="114"/>
      <c r="SXI2" s="114"/>
      <c r="SXJ2" s="114"/>
      <c r="SXK2" s="114"/>
      <c r="SXL2" s="114"/>
      <c r="SXM2" s="114"/>
      <c r="SXN2" s="114"/>
      <c r="SXO2" s="114"/>
      <c r="SXP2" s="114"/>
      <c r="SXQ2" s="114"/>
      <c r="SXR2" s="114"/>
      <c r="SXS2" s="114"/>
      <c r="SXT2" s="114"/>
      <c r="SXU2" s="114"/>
      <c r="SXV2" s="114"/>
      <c r="SXW2" s="114"/>
      <c r="SXX2" s="114"/>
      <c r="SXY2" s="114"/>
      <c r="SXZ2" s="114"/>
      <c r="SYA2" s="114"/>
      <c r="SYB2" s="114"/>
      <c r="SYC2" s="114"/>
      <c r="SYD2" s="114"/>
      <c r="SYE2" s="114"/>
      <c r="SYF2" s="114"/>
      <c r="SYG2" s="114"/>
      <c r="SYH2" s="114"/>
      <c r="SYI2" s="114"/>
      <c r="SYJ2" s="114"/>
      <c r="SYK2" s="114"/>
      <c r="SYL2" s="114"/>
      <c r="SYM2" s="114"/>
      <c r="SYN2" s="114"/>
      <c r="SYO2" s="114"/>
      <c r="SYP2" s="114"/>
      <c r="SYQ2" s="114"/>
      <c r="SYR2" s="114"/>
      <c r="SYS2" s="114"/>
      <c r="SYT2" s="114"/>
      <c r="SYU2" s="114"/>
      <c r="SYV2" s="114"/>
      <c r="SYW2" s="114"/>
      <c r="SYX2" s="114"/>
      <c r="SYY2" s="114"/>
      <c r="SYZ2" s="114"/>
      <c r="SZA2" s="114"/>
      <c r="SZB2" s="114"/>
      <c r="SZC2" s="114"/>
      <c r="SZD2" s="114"/>
      <c r="SZE2" s="114"/>
      <c r="SZF2" s="114"/>
      <c r="SZG2" s="114"/>
      <c r="SZH2" s="114"/>
      <c r="SZI2" s="114"/>
      <c r="SZJ2" s="114"/>
      <c r="SZK2" s="114"/>
      <c r="SZL2" s="114"/>
      <c r="SZM2" s="114"/>
      <c r="SZN2" s="114"/>
      <c r="SZO2" s="114"/>
      <c r="SZP2" s="114"/>
      <c r="SZQ2" s="114"/>
      <c r="SZR2" s="114"/>
      <c r="SZS2" s="114"/>
      <c r="SZT2" s="114"/>
      <c r="SZU2" s="114"/>
      <c r="SZV2" s="114"/>
      <c r="SZW2" s="114"/>
      <c r="SZX2" s="114"/>
      <c r="SZY2" s="114"/>
      <c r="SZZ2" s="114"/>
      <c r="TAA2" s="114"/>
      <c r="TAB2" s="114"/>
      <c r="TAC2" s="114"/>
      <c r="TAD2" s="114"/>
      <c r="TAE2" s="114"/>
      <c r="TAF2" s="114"/>
      <c r="TAG2" s="114"/>
      <c r="TAH2" s="114"/>
      <c r="TAI2" s="114"/>
      <c r="TAJ2" s="114"/>
      <c r="TAK2" s="114"/>
      <c r="TAL2" s="114"/>
      <c r="TAM2" s="114"/>
      <c r="TAN2" s="114"/>
      <c r="TAO2" s="114"/>
      <c r="TAP2" s="114"/>
      <c r="TAQ2" s="114"/>
      <c r="TAR2" s="114"/>
      <c r="TAS2" s="114"/>
      <c r="TAT2" s="114"/>
      <c r="TAU2" s="114"/>
      <c r="TAV2" s="114"/>
      <c r="TAW2" s="114"/>
      <c r="TAX2" s="114"/>
      <c r="TAY2" s="114"/>
      <c r="TAZ2" s="114"/>
      <c r="TBA2" s="114"/>
      <c r="TBB2" s="114"/>
      <c r="TBC2" s="114"/>
      <c r="TBD2" s="114"/>
      <c r="TBE2" s="114"/>
      <c r="TBF2" s="114"/>
      <c r="TBG2" s="114"/>
      <c r="TBH2" s="114"/>
      <c r="TBI2" s="114"/>
      <c r="TBJ2" s="114"/>
      <c r="TBK2" s="114"/>
      <c r="TBL2" s="114"/>
      <c r="TBM2" s="114"/>
      <c r="TBN2" s="114"/>
      <c r="TBO2" s="114"/>
      <c r="TBP2" s="114"/>
      <c r="TBQ2" s="114"/>
      <c r="TBR2" s="114"/>
      <c r="TBS2" s="114"/>
      <c r="TBT2" s="114"/>
      <c r="TBU2" s="114"/>
      <c r="TBV2" s="114"/>
      <c r="TBW2" s="114"/>
      <c r="TBX2" s="114"/>
      <c r="TBY2" s="114"/>
      <c r="TBZ2" s="114"/>
      <c r="TCA2" s="114"/>
      <c r="TCB2" s="114"/>
      <c r="TCC2" s="114"/>
      <c r="TCD2" s="114"/>
      <c r="TCE2" s="114"/>
      <c r="TCF2" s="114"/>
      <c r="TCG2" s="114"/>
      <c r="TCH2" s="114"/>
      <c r="TCI2" s="114"/>
      <c r="TCJ2" s="114"/>
      <c r="TCK2" s="114"/>
      <c r="TCL2" s="114"/>
      <c r="TCM2" s="114"/>
      <c r="TCN2" s="114"/>
      <c r="TCO2" s="114"/>
      <c r="TCP2" s="114"/>
      <c r="TCQ2" s="114"/>
      <c r="TCR2" s="114"/>
      <c r="TCS2" s="114"/>
      <c r="TCT2" s="114"/>
      <c r="TCU2" s="114"/>
      <c r="TCV2" s="114"/>
      <c r="TCW2" s="114"/>
      <c r="TCX2" s="114"/>
      <c r="TCY2" s="114"/>
      <c r="TCZ2" s="114"/>
      <c r="TDA2" s="114"/>
      <c r="TDB2" s="114"/>
      <c r="TDC2" s="114"/>
      <c r="TDD2" s="114"/>
      <c r="TDE2" s="114"/>
      <c r="TDF2" s="114"/>
      <c r="TDG2" s="114"/>
      <c r="TDH2" s="114"/>
      <c r="TDI2" s="114"/>
      <c r="TDJ2" s="114"/>
      <c r="TDK2" s="114"/>
      <c r="TDL2" s="114"/>
      <c r="TDM2" s="114"/>
      <c r="TDN2" s="114"/>
      <c r="TDO2" s="114"/>
      <c r="TDP2" s="114"/>
      <c r="TDQ2" s="114"/>
      <c r="TDR2" s="114"/>
      <c r="TDS2" s="114"/>
      <c r="TDT2" s="114"/>
      <c r="TDU2" s="114"/>
      <c r="TDV2" s="114"/>
      <c r="TDW2" s="114"/>
      <c r="TDX2" s="114"/>
      <c r="TDY2" s="114"/>
      <c r="TDZ2" s="114"/>
      <c r="TEA2" s="114"/>
      <c r="TEB2" s="114"/>
      <c r="TEC2" s="114"/>
      <c r="TED2" s="114"/>
      <c r="TEE2" s="114"/>
      <c r="TEF2" s="114"/>
      <c r="TEG2" s="114"/>
      <c r="TEH2" s="114"/>
      <c r="TEI2" s="114"/>
      <c r="TEJ2" s="114"/>
      <c r="TEK2" s="114"/>
      <c r="TEL2" s="114"/>
      <c r="TEM2" s="114"/>
      <c r="TEN2" s="114"/>
      <c r="TEO2" s="114"/>
      <c r="TEP2" s="114"/>
      <c r="TEQ2" s="114"/>
      <c r="TER2" s="114"/>
      <c r="TES2" s="114"/>
      <c r="TET2" s="114"/>
      <c r="TEU2" s="114"/>
      <c r="TEV2" s="114"/>
      <c r="TEW2" s="114"/>
      <c r="TEX2" s="114"/>
      <c r="TEY2" s="114"/>
      <c r="TEZ2" s="114"/>
      <c r="TFA2" s="114"/>
      <c r="TFB2" s="114"/>
      <c r="TFC2" s="114"/>
      <c r="TFD2" s="114"/>
      <c r="TFE2" s="114"/>
      <c r="TFF2" s="114"/>
      <c r="TFG2" s="114"/>
      <c r="TFH2" s="114"/>
      <c r="TFI2" s="114"/>
      <c r="TFJ2" s="114"/>
      <c r="TFK2" s="114"/>
      <c r="TFL2" s="114"/>
      <c r="TFM2" s="114"/>
      <c r="TFN2" s="114"/>
      <c r="TFO2" s="114"/>
      <c r="TFP2" s="114"/>
      <c r="TFQ2" s="114"/>
      <c r="TFR2" s="114"/>
      <c r="TFS2" s="114"/>
      <c r="TFT2" s="114"/>
      <c r="TFU2" s="114"/>
      <c r="TFV2" s="114"/>
      <c r="TFW2" s="114"/>
      <c r="TFX2" s="114"/>
      <c r="TFY2" s="114"/>
      <c r="TFZ2" s="114"/>
      <c r="TGA2" s="114"/>
      <c r="TGB2" s="114"/>
      <c r="TGC2" s="114"/>
      <c r="TGD2" s="114"/>
      <c r="TGE2" s="114"/>
      <c r="TGF2" s="114"/>
      <c r="TGG2" s="114"/>
      <c r="TGH2" s="114"/>
      <c r="TGI2" s="114"/>
      <c r="TGJ2" s="114"/>
      <c r="TGK2" s="114"/>
      <c r="TGL2" s="114"/>
      <c r="TGM2" s="114"/>
      <c r="TGN2" s="114"/>
      <c r="TGO2" s="114"/>
      <c r="TGP2" s="114"/>
      <c r="TGQ2" s="114"/>
      <c r="TGR2" s="114"/>
      <c r="TGS2" s="114"/>
      <c r="TGT2" s="114"/>
      <c r="TGU2" s="114"/>
      <c r="TGV2" s="114"/>
      <c r="TGW2" s="114"/>
      <c r="TGX2" s="114"/>
      <c r="TGY2" s="114"/>
      <c r="TGZ2" s="114"/>
      <c r="THA2" s="114"/>
      <c r="THB2" s="114"/>
      <c r="THC2" s="114"/>
      <c r="THD2" s="114"/>
      <c r="THE2" s="114"/>
      <c r="THF2" s="114"/>
      <c r="THG2" s="114"/>
      <c r="THH2" s="114"/>
      <c r="THI2" s="114"/>
      <c r="THJ2" s="114"/>
      <c r="THK2" s="114"/>
      <c r="THL2" s="114"/>
      <c r="THM2" s="114"/>
      <c r="THN2" s="114"/>
      <c r="THO2" s="114"/>
      <c r="THP2" s="114"/>
      <c r="THQ2" s="114"/>
      <c r="THR2" s="114"/>
      <c r="THS2" s="114"/>
      <c r="THT2" s="114"/>
      <c r="THU2" s="114"/>
      <c r="THV2" s="114"/>
      <c r="THW2" s="114"/>
      <c r="THX2" s="114"/>
      <c r="THY2" s="114"/>
      <c r="THZ2" s="114"/>
      <c r="TIA2" s="114"/>
      <c r="TIB2" s="114"/>
      <c r="TIC2" s="114"/>
      <c r="TID2" s="114"/>
      <c r="TIE2" s="114"/>
      <c r="TIF2" s="114"/>
      <c r="TIG2" s="114"/>
      <c r="TIH2" s="114"/>
      <c r="TII2" s="114"/>
      <c r="TIJ2" s="114"/>
      <c r="TIK2" s="114"/>
      <c r="TIL2" s="114"/>
      <c r="TIM2" s="114"/>
      <c r="TIN2" s="114"/>
      <c r="TIO2" s="114"/>
      <c r="TIP2" s="114"/>
      <c r="TIQ2" s="114"/>
      <c r="TIR2" s="114"/>
      <c r="TIS2" s="114"/>
      <c r="TIT2" s="114"/>
      <c r="TIU2" s="114"/>
      <c r="TIV2" s="114"/>
      <c r="TIW2" s="114"/>
      <c r="TIX2" s="114"/>
      <c r="TIY2" s="114"/>
      <c r="TIZ2" s="114"/>
      <c r="TJA2" s="114"/>
      <c r="TJB2" s="114"/>
      <c r="TJC2" s="114"/>
      <c r="TJD2" s="114"/>
      <c r="TJE2" s="114"/>
      <c r="TJF2" s="114"/>
      <c r="TJG2" s="114"/>
      <c r="TJH2" s="114"/>
      <c r="TJI2" s="114"/>
      <c r="TJJ2" s="114"/>
      <c r="TJK2" s="114"/>
      <c r="TJL2" s="114"/>
      <c r="TJM2" s="114"/>
      <c r="TJN2" s="114"/>
      <c r="TJO2" s="114"/>
      <c r="TJP2" s="114"/>
      <c r="TJQ2" s="114"/>
      <c r="TJR2" s="114"/>
      <c r="TJS2" s="114"/>
      <c r="TJT2" s="114"/>
      <c r="TJU2" s="114"/>
      <c r="TJV2" s="114"/>
      <c r="TJW2" s="114"/>
      <c r="TJX2" s="114"/>
      <c r="TJY2" s="114"/>
      <c r="TJZ2" s="114"/>
      <c r="TKA2" s="114"/>
      <c r="TKB2" s="114"/>
      <c r="TKC2" s="114"/>
      <c r="TKD2" s="114"/>
      <c r="TKE2" s="114"/>
      <c r="TKF2" s="114"/>
      <c r="TKG2" s="114"/>
      <c r="TKH2" s="114"/>
      <c r="TKI2" s="114"/>
      <c r="TKJ2" s="114"/>
      <c r="TKK2" s="114"/>
      <c r="TKL2" s="114"/>
      <c r="TKM2" s="114"/>
      <c r="TKN2" s="114"/>
      <c r="TKO2" s="114"/>
      <c r="TKP2" s="114"/>
      <c r="TKQ2" s="114"/>
      <c r="TKR2" s="114"/>
      <c r="TKS2" s="114"/>
      <c r="TKT2" s="114"/>
      <c r="TKU2" s="114"/>
      <c r="TKV2" s="114"/>
      <c r="TKW2" s="114"/>
      <c r="TKX2" s="114"/>
      <c r="TKY2" s="114"/>
      <c r="TKZ2" s="114"/>
      <c r="TLA2" s="114"/>
      <c r="TLB2" s="114"/>
      <c r="TLC2" s="114"/>
      <c r="TLD2" s="114"/>
      <c r="TLE2" s="114"/>
      <c r="TLF2" s="114"/>
      <c r="TLG2" s="114"/>
      <c r="TLH2" s="114"/>
      <c r="TLI2" s="114"/>
      <c r="TLJ2" s="114"/>
      <c r="TLK2" s="114"/>
      <c r="TLL2" s="114"/>
      <c r="TLM2" s="114"/>
      <c r="TLN2" s="114"/>
      <c r="TLO2" s="114"/>
      <c r="TLP2" s="114"/>
      <c r="TLQ2" s="114"/>
      <c r="TLR2" s="114"/>
      <c r="TLS2" s="114"/>
      <c r="TLT2" s="114"/>
      <c r="TLU2" s="114"/>
      <c r="TLV2" s="114"/>
      <c r="TLW2" s="114"/>
      <c r="TLX2" s="114"/>
      <c r="TLY2" s="114"/>
      <c r="TLZ2" s="114"/>
      <c r="TMA2" s="114"/>
      <c r="TMB2" s="114"/>
      <c r="TMC2" s="114"/>
      <c r="TMD2" s="114"/>
      <c r="TME2" s="114"/>
      <c r="TMF2" s="114"/>
      <c r="TMG2" s="114"/>
      <c r="TMH2" s="114"/>
      <c r="TMI2" s="114"/>
      <c r="TMJ2" s="114"/>
      <c r="TMK2" s="114"/>
      <c r="TML2" s="114"/>
      <c r="TMM2" s="114"/>
      <c r="TMN2" s="114"/>
      <c r="TMO2" s="114"/>
      <c r="TMP2" s="114"/>
      <c r="TMQ2" s="114"/>
      <c r="TMR2" s="114"/>
      <c r="TMS2" s="114"/>
      <c r="TMT2" s="114"/>
      <c r="TMU2" s="114"/>
      <c r="TMV2" s="114"/>
      <c r="TMW2" s="114"/>
      <c r="TMX2" s="114"/>
      <c r="TMY2" s="114"/>
      <c r="TMZ2" s="114"/>
      <c r="TNA2" s="114"/>
      <c r="TNB2" s="114"/>
      <c r="TNC2" s="114"/>
      <c r="TND2" s="114"/>
      <c r="TNE2" s="114"/>
      <c r="TNF2" s="114"/>
      <c r="TNG2" s="114"/>
      <c r="TNH2" s="114"/>
      <c r="TNI2" s="114"/>
      <c r="TNJ2" s="114"/>
      <c r="TNK2" s="114"/>
      <c r="TNL2" s="114"/>
      <c r="TNM2" s="114"/>
      <c r="TNN2" s="114"/>
      <c r="TNO2" s="114"/>
      <c r="TNP2" s="114"/>
      <c r="TNQ2" s="114"/>
      <c r="TNR2" s="114"/>
      <c r="TNS2" s="114"/>
      <c r="TNT2" s="114"/>
      <c r="TNU2" s="114"/>
      <c r="TNV2" s="114"/>
      <c r="TNW2" s="114"/>
      <c r="TNX2" s="114"/>
      <c r="TNY2" s="114"/>
      <c r="TNZ2" s="114"/>
      <c r="TOA2" s="114"/>
      <c r="TOB2" s="114"/>
      <c r="TOC2" s="114"/>
      <c r="TOD2" s="114"/>
      <c r="TOE2" s="114"/>
      <c r="TOF2" s="114"/>
      <c r="TOG2" s="114"/>
      <c r="TOH2" s="114"/>
      <c r="TOI2" s="114"/>
      <c r="TOJ2" s="114"/>
      <c r="TOK2" s="114"/>
      <c r="TOL2" s="114"/>
      <c r="TOM2" s="114"/>
      <c r="TON2" s="114"/>
      <c r="TOO2" s="114"/>
      <c r="TOP2" s="114"/>
      <c r="TOQ2" s="114"/>
      <c r="TOR2" s="114"/>
      <c r="TOS2" s="114"/>
      <c r="TOT2" s="114"/>
      <c r="TOU2" s="114"/>
      <c r="TOV2" s="114"/>
      <c r="TOW2" s="114"/>
      <c r="TOX2" s="114"/>
      <c r="TOY2" s="114"/>
      <c r="TOZ2" s="114"/>
      <c r="TPA2" s="114"/>
      <c r="TPB2" s="114"/>
      <c r="TPC2" s="114"/>
      <c r="TPD2" s="114"/>
      <c r="TPE2" s="114"/>
      <c r="TPF2" s="114"/>
      <c r="TPG2" s="114"/>
      <c r="TPH2" s="114"/>
      <c r="TPI2" s="114"/>
      <c r="TPJ2" s="114"/>
      <c r="TPK2" s="114"/>
      <c r="TPL2" s="114"/>
      <c r="TPM2" s="114"/>
      <c r="TPN2" s="114"/>
      <c r="TPO2" s="114"/>
      <c r="TPP2" s="114"/>
      <c r="TPQ2" s="114"/>
      <c r="TPR2" s="114"/>
      <c r="TPS2" s="114"/>
      <c r="TPT2" s="114"/>
      <c r="TPU2" s="114"/>
      <c r="TPV2" s="114"/>
      <c r="TPW2" s="114"/>
      <c r="TPX2" s="114"/>
      <c r="TPY2" s="114"/>
      <c r="TPZ2" s="114"/>
      <c r="TQA2" s="114"/>
      <c r="TQB2" s="114"/>
      <c r="TQC2" s="114"/>
      <c r="TQD2" s="114"/>
      <c r="TQE2" s="114"/>
      <c r="TQF2" s="114"/>
      <c r="TQG2" s="114"/>
      <c r="TQH2" s="114"/>
      <c r="TQI2" s="114"/>
      <c r="TQJ2" s="114"/>
      <c r="TQK2" s="114"/>
      <c r="TQL2" s="114"/>
      <c r="TQM2" s="114"/>
      <c r="TQN2" s="114"/>
      <c r="TQO2" s="114"/>
      <c r="TQP2" s="114"/>
      <c r="TQQ2" s="114"/>
      <c r="TQR2" s="114"/>
      <c r="TQS2" s="114"/>
      <c r="TQT2" s="114"/>
      <c r="TQU2" s="114"/>
      <c r="TQV2" s="114"/>
      <c r="TQW2" s="114"/>
      <c r="TQX2" s="114"/>
      <c r="TQY2" s="114"/>
      <c r="TQZ2" s="114"/>
      <c r="TRA2" s="114"/>
      <c r="TRB2" s="114"/>
      <c r="TRC2" s="114"/>
      <c r="TRD2" s="114"/>
      <c r="TRE2" s="114"/>
      <c r="TRF2" s="114"/>
      <c r="TRG2" s="114"/>
      <c r="TRH2" s="114"/>
      <c r="TRI2" s="114"/>
      <c r="TRJ2" s="114"/>
      <c r="TRK2" s="114"/>
      <c r="TRL2" s="114"/>
      <c r="TRM2" s="114"/>
      <c r="TRN2" s="114"/>
      <c r="TRO2" s="114"/>
      <c r="TRP2" s="114"/>
      <c r="TRQ2" s="114"/>
      <c r="TRR2" s="114"/>
      <c r="TRS2" s="114"/>
      <c r="TRT2" s="114"/>
      <c r="TRU2" s="114"/>
      <c r="TRV2" s="114"/>
      <c r="TRW2" s="114"/>
      <c r="TRX2" s="114"/>
      <c r="TRY2" s="114"/>
      <c r="TRZ2" s="114"/>
      <c r="TSA2" s="114"/>
      <c r="TSB2" s="114"/>
      <c r="TSC2" s="114"/>
      <c r="TSD2" s="114"/>
      <c r="TSE2" s="114"/>
      <c r="TSF2" s="114"/>
      <c r="TSG2" s="114"/>
      <c r="TSH2" s="114"/>
      <c r="TSI2" s="114"/>
      <c r="TSJ2" s="114"/>
      <c r="TSK2" s="114"/>
      <c r="TSL2" s="114"/>
      <c r="TSM2" s="114"/>
      <c r="TSN2" s="114"/>
      <c r="TSO2" s="114"/>
      <c r="TSP2" s="114"/>
      <c r="TSQ2" s="114"/>
      <c r="TSR2" s="114"/>
      <c r="TSS2" s="114"/>
      <c r="TST2" s="114"/>
      <c r="TSU2" s="114"/>
      <c r="TSV2" s="114"/>
      <c r="TSW2" s="114"/>
      <c r="TSX2" s="114"/>
      <c r="TSY2" s="114"/>
      <c r="TSZ2" s="114"/>
      <c r="TTA2" s="114"/>
      <c r="TTB2" s="114"/>
      <c r="TTC2" s="114"/>
      <c r="TTD2" s="114"/>
      <c r="TTE2" s="114"/>
      <c r="TTF2" s="114"/>
      <c r="TTG2" s="114"/>
      <c r="TTH2" s="114"/>
      <c r="TTI2" s="114"/>
      <c r="TTJ2" s="114"/>
      <c r="TTK2" s="114"/>
      <c r="TTL2" s="114"/>
      <c r="TTM2" s="114"/>
      <c r="TTN2" s="114"/>
      <c r="TTO2" s="114"/>
      <c r="TTP2" s="114"/>
      <c r="TTQ2" s="114"/>
      <c r="TTR2" s="114"/>
      <c r="TTS2" s="114"/>
      <c r="TTT2" s="114"/>
      <c r="TTU2" s="114"/>
      <c r="TTV2" s="114"/>
      <c r="TTW2" s="114"/>
      <c r="TTX2" s="114"/>
      <c r="TTY2" s="114"/>
      <c r="TTZ2" s="114"/>
      <c r="TUA2" s="114"/>
      <c r="TUB2" s="114"/>
      <c r="TUC2" s="114"/>
      <c r="TUD2" s="114"/>
      <c r="TUE2" s="114"/>
      <c r="TUF2" s="114"/>
      <c r="TUG2" s="114"/>
      <c r="TUH2" s="114"/>
      <c r="TUI2" s="114"/>
      <c r="TUJ2" s="114"/>
      <c r="TUK2" s="114"/>
      <c r="TUL2" s="114"/>
      <c r="TUM2" s="114"/>
      <c r="TUN2" s="114"/>
      <c r="TUO2" s="114"/>
      <c r="TUP2" s="114"/>
      <c r="TUQ2" s="114"/>
      <c r="TUR2" s="114"/>
      <c r="TUS2" s="114"/>
      <c r="TUT2" s="114"/>
      <c r="TUU2" s="114"/>
      <c r="TUV2" s="114"/>
      <c r="TUW2" s="114"/>
      <c r="TUX2" s="114"/>
      <c r="TUY2" s="114"/>
      <c r="TUZ2" s="114"/>
      <c r="TVA2" s="114"/>
      <c r="TVB2" s="114"/>
      <c r="TVC2" s="114"/>
      <c r="TVD2" s="114"/>
      <c r="TVE2" s="114"/>
      <c r="TVF2" s="114"/>
      <c r="TVG2" s="114"/>
      <c r="TVH2" s="114"/>
      <c r="TVI2" s="114"/>
      <c r="TVJ2" s="114"/>
      <c r="TVK2" s="114"/>
      <c r="TVL2" s="114"/>
      <c r="TVM2" s="114"/>
      <c r="TVN2" s="114"/>
      <c r="TVO2" s="114"/>
      <c r="TVP2" s="114"/>
      <c r="TVQ2" s="114"/>
      <c r="TVR2" s="114"/>
      <c r="TVS2" s="114"/>
      <c r="TVT2" s="114"/>
      <c r="TVU2" s="114"/>
      <c r="TVV2" s="114"/>
      <c r="TVW2" s="114"/>
      <c r="TVX2" s="114"/>
      <c r="TVY2" s="114"/>
      <c r="TVZ2" s="114"/>
      <c r="TWA2" s="114"/>
      <c r="TWB2" s="114"/>
      <c r="TWC2" s="114"/>
      <c r="TWD2" s="114"/>
      <c r="TWE2" s="114"/>
      <c r="TWF2" s="114"/>
      <c r="TWG2" s="114"/>
      <c r="TWH2" s="114"/>
      <c r="TWI2" s="114"/>
      <c r="TWJ2" s="114"/>
      <c r="TWK2" s="114"/>
      <c r="TWL2" s="114"/>
      <c r="TWM2" s="114"/>
      <c r="TWN2" s="114"/>
      <c r="TWO2" s="114"/>
      <c r="TWP2" s="114"/>
      <c r="TWQ2" s="114"/>
      <c r="TWR2" s="114"/>
      <c r="TWS2" s="114"/>
      <c r="TWT2" s="114"/>
      <c r="TWU2" s="114"/>
      <c r="TWV2" s="114"/>
      <c r="TWW2" s="114"/>
      <c r="TWX2" s="114"/>
      <c r="TWY2" s="114"/>
      <c r="TWZ2" s="114"/>
      <c r="TXA2" s="114"/>
      <c r="TXB2" s="114"/>
      <c r="TXC2" s="114"/>
      <c r="TXD2" s="114"/>
      <c r="TXE2" s="114"/>
      <c r="TXF2" s="114"/>
      <c r="TXG2" s="114"/>
      <c r="TXH2" s="114"/>
      <c r="TXI2" s="114"/>
      <c r="TXJ2" s="114"/>
      <c r="TXK2" s="114"/>
      <c r="TXL2" s="114"/>
      <c r="TXM2" s="114"/>
      <c r="TXN2" s="114"/>
      <c r="TXO2" s="114"/>
      <c r="TXP2" s="114"/>
      <c r="TXQ2" s="114"/>
      <c r="TXR2" s="114"/>
      <c r="TXS2" s="114"/>
      <c r="TXT2" s="114"/>
      <c r="TXU2" s="114"/>
      <c r="TXV2" s="114"/>
      <c r="TXW2" s="114"/>
      <c r="TXX2" s="114"/>
      <c r="TXY2" s="114"/>
      <c r="TXZ2" s="114"/>
      <c r="TYA2" s="114"/>
      <c r="TYB2" s="114"/>
      <c r="TYC2" s="114"/>
      <c r="TYD2" s="114"/>
      <c r="TYE2" s="114"/>
      <c r="TYF2" s="114"/>
      <c r="TYG2" s="114"/>
      <c r="TYH2" s="114"/>
      <c r="TYI2" s="114"/>
      <c r="TYJ2" s="114"/>
      <c r="TYK2" s="114"/>
      <c r="TYL2" s="114"/>
      <c r="TYM2" s="114"/>
      <c r="TYN2" s="114"/>
      <c r="TYO2" s="114"/>
      <c r="TYP2" s="114"/>
      <c r="TYQ2" s="114"/>
      <c r="TYR2" s="114"/>
      <c r="TYS2" s="114"/>
      <c r="TYT2" s="114"/>
      <c r="TYU2" s="114"/>
      <c r="TYV2" s="114"/>
      <c r="TYW2" s="114"/>
      <c r="TYX2" s="114"/>
      <c r="TYY2" s="114"/>
      <c r="TYZ2" s="114"/>
      <c r="TZA2" s="114"/>
      <c r="TZB2" s="114"/>
      <c r="TZC2" s="114"/>
      <c r="TZD2" s="114"/>
      <c r="TZE2" s="114"/>
      <c r="TZF2" s="114"/>
      <c r="TZG2" s="114"/>
      <c r="TZH2" s="114"/>
      <c r="TZI2" s="114"/>
      <c r="TZJ2" s="114"/>
      <c r="TZK2" s="114"/>
      <c r="TZL2" s="114"/>
      <c r="TZM2" s="114"/>
      <c r="TZN2" s="114"/>
      <c r="TZO2" s="114"/>
      <c r="TZP2" s="114"/>
      <c r="TZQ2" s="114"/>
      <c r="TZR2" s="114"/>
      <c r="TZS2" s="114"/>
      <c r="TZT2" s="114"/>
      <c r="TZU2" s="114"/>
      <c r="TZV2" s="114"/>
      <c r="TZW2" s="114"/>
      <c r="TZX2" s="114"/>
      <c r="TZY2" s="114"/>
      <c r="TZZ2" s="114"/>
      <c r="UAA2" s="114"/>
      <c r="UAB2" s="114"/>
      <c r="UAC2" s="114"/>
      <c r="UAD2" s="114"/>
      <c r="UAE2" s="114"/>
      <c r="UAF2" s="114"/>
      <c r="UAG2" s="114"/>
      <c r="UAH2" s="114"/>
      <c r="UAI2" s="114"/>
      <c r="UAJ2" s="114"/>
      <c r="UAK2" s="114"/>
      <c r="UAL2" s="114"/>
      <c r="UAM2" s="114"/>
      <c r="UAN2" s="114"/>
      <c r="UAO2" s="114"/>
      <c r="UAP2" s="114"/>
      <c r="UAQ2" s="114"/>
      <c r="UAR2" s="114"/>
      <c r="UAS2" s="114"/>
      <c r="UAT2" s="114"/>
      <c r="UAU2" s="114"/>
      <c r="UAV2" s="114"/>
      <c r="UAW2" s="114"/>
      <c r="UAX2" s="114"/>
      <c r="UAY2" s="114"/>
      <c r="UAZ2" s="114"/>
      <c r="UBA2" s="114"/>
      <c r="UBB2" s="114"/>
      <c r="UBC2" s="114"/>
      <c r="UBD2" s="114"/>
      <c r="UBE2" s="114"/>
      <c r="UBF2" s="114"/>
      <c r="UBG2" s="114"/>
      <c r="UBH2" s="114"/>
      <c r="UBI2" s="114"/>
      <c r="UBJ2" s="114"/>
      <c r="UBK2" s="114"/>
      <c r="UBL2" s="114"/>
      <c r="UBM2" s="114"/>
      <c r="UBN2" s="114"/>
      <c r="UBO2" s="114"/>
      <c r="UBP2" s="114"/>
      <c r="UBQ2" s="114"/>
      <c r="UBR2" s="114"/>
      <c r="UBS2" s="114"/>
      <c r="UBT2" s="114"/>
      <c r="UBU2" s="114"/>
      <c r="UBV2" s="114"/>
      <c r="UBW2" s="114"/>
      <c r="UBX2" s="114"/>
      <c r="UBY2" s="114"/>
      <c r="UBZ2" s="114"/>
      <c r="UCA2" s="114"/>
      <c r="UCB2" s="114"/>
      <c r="UCC2" s="114"/>
      <c r="UCD2" s="114"/>
      <c r="UCE2" s="114"/>
      <c r="UCF2" s="114"/>
      <c r="UCG2" s="114"/>
      <c r="UCH2" s="114"/>
      <c r="UCI2" s="114"/>
      <c r="UCJ2" s="114"/>
      <c r="UCK2" s="114"/>
      <c r="UCL2" s="114"/>
      <c r="UCM2" s="114"/>
      <c r="UCN2" s="114"/>
      <c r="UCO2" s="114"/>
      <c r="UCP2" s="114"/>
      <c r="UCQ2" s="114"/>
      <c r="UCR2" s="114"/>
      <c r="UCS2" s="114"/>
      <c r="UCT2" s="114"/>
      <c r="UCU2" s="114"/>
      <c r="UCV2" s="114"/>
      <c r="UCW2" s="114"/>
      <c r="UCX2" s="114"/>
      <c r="UCY2" s="114"/>
      <c r="UCZ2" s="114"/>
      <c r="UDA2" s="114"/>
      <c r="UDB2" s="114"/>
      <c r="UDC2" s="114"/>
      <c r="UDD2" s="114"/>
      <c r="UDE2" s="114"/>
      <c r="UDF2" s="114"/>
      <c r="UDG2" s="114"/>
      <c r="UDH2" s="114"/>
      <c r="UDI2" s="114"/>
      <c r="UDJ2" s="114"/>
      <c r="UDK2" s="114"/>
      <c r="UDL2" s="114"/>
      <c r="UDM2" s="114"/>
      <c r="UDN2" s="114"/>
      <c r="UDO2" s="114"/>
      <c r="UDP2" s="114"/>
      <c r="UDQ2" s="114"/>
      <c r="UDR2" s="114"/>
      <c r="UDS2" s="114"/>
      <c r="UDT2" s="114"/>
      <c r="UDU2" s="114"/>
      <c r="UDV2" s="114"/>
      <c r="UDW2" s="114"/>
      <c r="UDX2" s="114"/>
      <c r="UDY2" s="114"/>
      <c r="UDZ2" s="114"/>
      <c r="UEA2" s="114"/>
      <c r="UEB2" s="114"/>
      <c r="UEC2" s="114"/>
      <c r="UED2" s="114"/>
      <c r="UEE2" s="114"/>
      <c r="UEF2" s="114"/>
      <c r="UEG2" s="114"/>
      <c r="UEH2" s="114"/>
      <c r="UEI2" s="114"/>
      <c r="UEJ2" s="114"/>
      <c r="UEK2" s="114"/>
      <c r="UEL2" s="114"/>
      <c r="UEM2" s="114"/>
      <c r="UEN2" s="114"/>
      <c r="UEO2" s="114"/>
      <c r="UEP2" s="114"/>
      <c r="UEQ2" s="114"/>
      <c r="UER2" s="114"/>
      <c r="UES2" s="114"/>
      <c r="UET2" s="114"/>
      <c r="UEU2" s="114"/>
      <c r="UEV2" s="114"/>
      <c r="UEW2" s="114"/>
      <c r="UEX2" s="114"/>
      <c r="UEY2" s="114"/>
      <c r="UEZ2" s="114"/>
      <c r="UFA2" s="114"/>
      <c r="UFB2" s="114"/>
      <c r="UFC2" s="114"/>
      <c r="UFD2" s="114"/>
      <c r="UFE2" s="114"/>
      <c r="UFF2" s="114"/>
      <c r="UFG2" s="114"/>
      <c r="UFH2" s="114"/>
      <c r="UFI2" s="114"/>
      <c r="UFJ2" s="114"/>
      <c r="UFK2" s="114"/>
      <c r="UFL2" s="114"/>
      <c r="UFM2" s="114"/>
      <c r="UFN2" s="114"/>
      <c r="UFO2" s="114"/>
      <c r="UFP2" s="114"/>
      <c r="UFQ2" s="114"/>
      <c r="UFR2" s="114"/>
      <c r="UFS2" s="114"/>
      <c r="UFT2" s="114"/>
      <c r="UFU2" s="114"/>
      <c r="UFV2" s="114"/>
      <c r="UFW2" s="114"/>
      <c r="UFX2" s="114"/>
      <c r="UFY2" s="114"/>
      <c r="UFZ2" s="114"/>
      <c r="UGA2" s="114"/>
      <c r="UGB2" s="114"/>
      <c r="UGC2" s="114"/>
      <c r="UGD2" s="114"/>
      <c r="UGE2" s="114"/>
      <c r="UGF2" s="114"/>
      <c r="UGG2" s="114"/>
      <c r="UGH2" s="114"/>
      <c r="UGI2" s="114"/>
      <c r="UGJ2" s="114"/>
      <c r="UGK2" s="114"/>
      <c r="UGL2" s="114"/>
      <c r="UGM2" s="114"/>
      <c r="UGN2" s="114"/>
      <c r="UGO2" s="114"/>
      <c r="UGP2" s="114"/>
      <c r="UGQ2" s="114"/>
      <c r="UGR2" s="114"/>
      <c r="UGS2" s="114"/>
      <c r="UGT2" s="114"/>
      <c r="UGU2" s="114"/>
      <c r="UGV2" s="114"/>
      <c r="UGW2" s="114"/>
      <c r="UGX2" s="114"/>
      <c r="UGY2" s="114"/>
      <c r="UGZ2" s="114"/>
      <c r="UHA2" s="114"/>
      <c r="UHB2" s="114"/>
      <c r="UHC2" s="114"/>
      <c r="UHD2" s="114"/>
      <c r="UHE2" s="114"/>
      <c r="UHF2" s="114"/>
      <c r="UHG2" s="114"/>
      <c r="UHH2" s="114"/>
      <c r="UHI2" s="114"/>
      <c r="UHJ2" s="114"/>
      <c r="UHK2" s="114"/>
      <c r="UHL2" s="114"/>
      <c r="UHM2" s="114"/>
      <c r="UHN2" s="114"/>
      <c r="UHO2" s="114"/>
      <c r="UHP2" s="114"/>
      <c r="UHQ2" s="114"/>
      <c r="UHR2" s="114"/>
      <c r="UHS2" s="114"/>
      <c r="UHT2" s="114"/>
      <c r="UHU2" s="114"/>
      <c r="UHV2" s="114"/>
      <c r="UHW2" s="114"/>
      <c r="UHX2" s="114"/>
      <c r="UHY2" s="114"/>
      <c r="UHZ2" s="114"/>
      <c r="UIA2" s="114"/>
      <c r="UIB2" s="114"/>
      <c r="UIC2" s="114"/>
      <c r="UID2" s="114"/>
      <c r="UIE2" s="114"/>
      <c r="UIF2" s="114"/>
      <c r="UIG2" s="114"/>
      <c r="UIH2" s="114"/>
      <c r="UII2" s="114"/>
      <c r="UIJ2" s="114"/>
      <c r="UIK2" s="114"/>
      <c r="UIL2" s="114"/>
      <c r="UIM2" s="114"/>
      <c r="UIN2" s="114"/>
      <c r="UIO2" s="114"/>
      <c r="UIP2" s="114"/>
      <c r="UIQ2" s="114"/>
      <c r="UIR2" s="114"/>
      <c r="UIS2" s="114"/>
      <c r="UIT2" s="114"/>
      <c r="UIU2" s="114"/>
      <c r="UIV2" s="114"/>
      <c r="UIW2" s="114"/>
      <c r="UIX2" s="114"/>
      <c r="UIY2" s="114"/>
      <c r="UIZ2" s="114"/>
      <c r="UJA2" s="114"/>
      <c r="UJB2" s="114"/>
      <c r="UJC2" s="114"/>
      <c r="UJD2" s="114"/>
      <c r="UJE2" s="114"/>
      <c r="UJF2" s="114"/>
      <c r="UJG2" s="114"/>
      <c r="UJH2" s="114"/>
      <c r="UJI2" s="114"/>
      <c r="UJJ2" s="114"/>
      <c r="UJK2" s="114"/>
      <c r="UJL2" s="114"/>
      <c r="UJM2" s="114"/>
      <c r="UJN2" s="114"/>
      <c r="UJO2" s="114"/>
      <c r="UJP2" s="114"/>
      <c r="UJQ2" s="114"/>
      <c r="UJR2" s="114"/>
      <c r="UJS2" s="114"/>
      <c r="UJT2" s="114"/>
      <c r="UJU2" s="114"/>
      <c r="UJV2" s="114"/>
      <c r="UJW2" s="114"/>
      <c r="UJX2" s="114"/>
      <c r="UJY2" s="114"/>
      <c r="UJZ2" s="114"/>
      <c r="UKA2" s="114"/>
      <c r="UKB2" s="114"/>
      <c r="UKC2" s="114"/>
      <c r="UKD2" s="114"/>
      <c r="UKE2" s="114"/>
      <c r="UKF2" s="114"/>
      <c r="UKG2" s="114"/>
      <c r="UKH2" s="114"/>
      <c r="UKI2" s="114"/>
      <c r="UKJ2" s="114"/>
      <c r="UKK2" s="114"/>
      <c r="UKL2" s="114"/>
      <c r="UKM2" s="114"/>
      <c r="UKN2" s="114"/>
      <c r="UKO2" s="114"/>
      <c r="UKP2" s="114"/>
      <c r="UKQ2" s="114"/>
      <c r="UKR2" s="114"/>
      <c r="UKS2" s="114"/>
      <c r="UKT2" s="114"/>
      <c r="UKU2" s="114"/>
      <c r="UKV2" s="114"/>
      <c r="UKW2" s="114"/>
      <c r="UKX2" s="114"/>
      <c r="UKY2" s="114"/>
      <c r="UKZ2" s="114"/>
      <c r="ULA2" s="114"/>
      <c r="ULB2" s="114"/>
      <c r="ULC2" s="114"/>
      <c r="ULD2" s="114"/>
      <c r="ULE2" s="114"/>
      <c r="ULF2" s="114"/>
      <c r="ULG2" s="114"/>
      <c r="ULH2" s="114"/>
      <c r="ULI2" s="114"/>
      <c r="ULJ2" s="114"/>
      <c r="ULK2" s="114"/>
      <c r="ULL2" s="114"/>
      <c r="ULM2" s="114"/>
      <c r="ULN2" s="114"/>
      <c r="ULO2" s="114"/>
      <c r="ULP2" s="114"/>
      <c r="ULQ2" s="114"/>
      <c r="ULR2" s="114"/>
      <c r="ULS2" s="114"/>
      <c r="ULT2" s="114"/>
      <c r="ULU2" s="114"/>
      <c r="ULV2" s="114"/>
      <c r="ULW2" s="114"/>
      <c r="ULX2" s="114"/>
      <c r="ULY2" s="114"/>
      <c r="ULZ2" s="114"/>
      <c r="UMA2" s="114"/>
      <c r="UMB2" s="114"/>
      <c r="UMC2" s="114"/>
      <c r="UMD2" s="114"/>
      <c r="UME2" s="114"/>
      <c r="UMF2" s="114"/>
      <c r="UMG2" s="114"/>
      <c r="UMH2" s="114"/>
      <c r="UMI2" s="114"/>
      <c r="UMJ2" s="114"/>
      <c r="UMK2" s="114"/>
      <c r="UML2" s="114"/>
      <c r="UMM2" s="114"/>
      <c r="UMN2" s="114"/>
      <c r="UMO2" s="114"/>
      <c r="UMP2" s="114"/>
      <c r="UMQ2" s="114"/>
      <c r="UMR2" s="114"/>
      <c r="UMS2" s="114"/>
      <c r="UMT2" s="114"/>
      <c r="UMU2" s="114"/>
      <c r="UMV2" s="114"/>
      <c r="UMW2" s="114"/>
      <c r="UMX2" s="114"/>
      <c r="UMY2" s="114"/>
      <c r="UMZ2" s="114"/>
      <c r="UNA2" s="114"/>
      <c r="UNB2" s="114"/>
      <c r="UNC2" s="114"/>
      <c r="UND2" s="114"/>
      <c r="UNE2" s="114"/>
      <c r="UNF2" s="114"/>
      <c r="UNG2" s="114"/>
      <c r="UNH2" s="114"/>
      <c r="UNI2" s="114"/>
      <c r="UNJ2" s="114"/>
      <c r="UNK2" s="114"/>
      <c r="UNL2" s="114"/>
      <c r="UNM2" s="114"/>
      <c r="UNN2" s="114"/>
      <c r="UNO2" s="114"/>
      <c r="UNP2" s="114"/>
      <c r="UNQ2" s="114"/>
      <c r="UNR2" s="114"/>
      <c r="UNS2" s="114"/>
      <c r="UNT2" s="114"/>
      <c r="UNU2" s="114"/>
      <c r="UNV2" s="114"/>
      <c r="UNW2" s="114"/>
      <c r="UNX2" s="114"/>
      <c r="UNY2" s="114"/>
      <c r="UNZ2" s="114"/>
      <c r="UOA2" s="114"/>
      <c r="UOB2" s="114"/>
      <c r="UOC2" s="114"/>
      <c r="UOD2" s="114"/>
      <c r="UOE2" s="114"/>
      <c r="UOF2" s="114"/>
      <c r="UOG2" s="114"/>
      <c r="UOH2" s="114"/>
      <c r="UOI2" s="114"/>
      <c r="UOJ2" s="114"/>
      <c r="UOK2" s="114"/>
      <c r="UOL2" s="114"/>
      <c r="UOM2" s="114"/>
      <c r="UON2" s="114"/>
      <c r="UOO2" s="114"/>
      <c r="UOP2" s="114"/>
      <c r="UOQ2" s="114"/>
      <c r="UOR2" s="114"/>
      <c r="UOS2" s="114"/>
      <c r="UOT2" s="114"/>
      <c r="UOU2" s="114"/>
      <c r="UOV2" s="114"/>
      <c r="UOW2" s="114"/>
      <c r="UOX2" s="114"/>
      <c r="UOY2" s="114"/>
      <c r="UOZ2" s="114"/>
      <c r="UPA2" s="114"/>
      <c r="UPB2" s="114"/>
      <c r="UPC2" s="114"/>
      <c r="UPD2" s="114"/>
      <c r="UPE2" s="114"/>
      <c r="UPF2" s="114"/>
      <c r="UPG2" s="114"/>
      <c r="UPH2" s="114"/>
      <c r="UPI2" s="114"/>
      <c r="UPJ2" s="114"/>
      <c r="UPK2" s="114"/>
      <c r="UPL2" s="114"/>
      <c r="UPM2" s="114"/>
      <c r="UPN2" s="114"/>
      <c r="UPO2" s="114"/>
      <c r="UPP2" s="114"/>
      <c r="UPQ2" s="114"/>
      <c r="UPR2" s="114"/>
      <c r="UPS2" s="114"/>
      <c r="UPT2" s="114"/>
      <c r="UPU2" s="114"/>
      <c r="UPV2" s="114"/>
      <c r="UPW2" s="114"/>
      <c r="UPX2" s="114"/>
      <c r="UPY2" s="114"/>
      <c r="UPZ2" s="114"/>
      <c r="UQA2" s="114"/>
      <c r="UQB2" s="114"/>
      <c r="UQC2" s="114"/>
      <c r="UQD2" s="114"/>
      <c r="UQE2" s="114"/>
      <c r="UQF2" s="114"/>
      <c r="UQG2" s="114"/>
      <c r="UQH2" s="114"/>
      <c r="UQI2" s="114"/>
      <c r="UQJ2" s="114"/>
      <c r="UQK2" s="114"/>
      <c r="UQL2" s="114"/>
      <c r="UQM2" s="114"/>
      <c r="UQN2" s="114"/>
      <c r="UQO2" s="114"/>
      <c r="UQP2" s="114"/>
      <c r="UQQ2" s="114"/>
      <c r="UQR2" s="114"/>
      <c r="UQS2" s="114"/>
      <c r="UQT2" s="114"/>
      <c r="UQU2" s="114"/>
      <c r="UQV2" s="114"/>
      <c r="UQW2" s="114"/>
      <c r="UQX2" s="114"/>
      <c r="UQY2" s="114"/>
      <c r="UQZ2" s="114"/>
      <c r="URA2" s="114"/>
      <c r="URB2" s="114"/>
      <c r="URC2" s="114"/>
      <c r="URD2" s="114"/>
      <c r="URE2" s="114"/>
      <c r="URF2" s="114"/>
      <c r="URG2" s="114"/>
      <c r="URH2" s="114"/>
      <c r="URI2" s="114"/>
      <c r="URJ2" s="114"/>
      <c r="URK2" s="114"/>
      <c r="URL2" s="114"/>
      <c r="URM2" s="114"/>
      <c r="URN2" s="114"/>
      <c r="URO2" s="114"/>
      <c r="URP2" s="114"/>
      <c r="URQ2" s="114"/>
      <c r="URR2" s="114"/>
      <c r="URS2" s="114"/>
      <c r="URT2" s="114"/>
      <c r="URU2" s="114"/>
      <c r="URV2" s="114"/>
      <c r="URW2" s="114"/>
      <c r="URX2" s="114"/>
      <c r="URY2" s="114"/>
      <c r="URZ2" s="114"/>
      <c r="USA2" s="114"/>
      <c r="USB2" s="114"/>
      <c r="USC2" s="114"/>
      <c r="USD2" s="114"/>
      <c r="USE2" s="114"/>
      <c r="USF2" s="114"/>
      <c r="USG2" s="114"/>
      <c r="USH2" s="114"/>
      <c r="USI2" s="114"/>
      <c r="USJ2" s="114"/>
      <c r="USK2" s="114"/>
      <c r="USL2" s="114"/>
      <c r="USM2" s="114"/>
      <c r="USN2" s="114"/>
      <c r="USO2" s="114"/>
      <c r="USP2" s="114"/>
      <c r="USQ2" s="114"/>
      <c r="USR2" s="114"/>
      <c r="USS2" s="114"/>
      <c r="UST2" s="114"/>
      <c r="USU2" s="114"/>
      <c r="USV2" s="114"/>
      <c r="USW2" s="114"/>
      <c r="USX2" s="114"/>
      <c r="USY2" s="114"/>
      <c r="USZ2" s="114"/>
      <c r="UTA2" s="114"/>
      <c r="UTB2" s="114"/>
      <c r="UTC2" s="114"/>
      <c r="UTD2" s="114"/>
      <c r="UTE2" s="114"/>
      <c r="UTF2" s="114"/>
      <c r="UTG2" s="114"/>
      <c r="UTH2" s="114"/>
      <c r="UTI2" s="114"/>
      <c r="UTJ2" s="114"/>
      <c r="UTK2" s="114"/>
      <c r="UTL2" s="114"/>
      <c r="UTM2" s="114"/>
      <c r="UTN2" s="114"/>
      <c r="UTO2" s="114"/>
      <c r="UTP2" s="114"/>
      <c r="UTQ2" s="114"/>
      <c r="UTR2" s="114"/>
      <c r="UTS2" s="114"/>
      <c r="UTT2" s="114"/>
      <c r="UTU2" s="114"/>
      <c r="UTV2" s="114"/>
      <c r="UTW2" s="114"/>
      <c r="UTX2" s="114"/>
      <c r="UTY2" s="114"/>
      <c r="UTZ2" s="114"/>
      <c r="UUA2" s="114"/>
      <c r="UUB2" s="114"/>
      <c r="UUC2" s="114"/>
      <c r="UUD2" s="114"/>
      <c r="UUE2" s="114"/>
      <c r="UUF2" s="114"/>
      <c r="UUG2" s="114"/>
      <c r="UUH2" s="114"/>
      <c r="UUI2" s="114"/>
      <c r="UUJ2" s="114"/>
      <c r="UUK2" s="114"/>
      <c r="UUL2" s="114"/>
      <c r="UUM2" s="114"/>
      <c r="UUN2" s="114"/>
      <c r="UUO2" s="114"/>
      <c r="UUP2" s="114"/>
      <c r="UUQ2" s="114"/>
      <c r="UUR2" s="114"/>
      <c r="UUS2" s="114"/>
      <c r="UUT2" s="114"/>
      <c r="UUU2" s="114"/>
      <c r="UUV2" s="114"/>
      <c r="UUW2" s="114"/>
      <c r="UUX2" s="114"/>
      <c r="UUY2" s="114"/>
      <c r="UUZ2" s="114"/>
      <c r="UVA2" s="114"/>
      <c r="UVB2" s="114"/>
      <c r="UVC2" s="114"/>
      <c r="UVD2" s="114"/>
      <c r="UVE2" s="114"/>
      <c r="UVF2" s="114"/>
      <c r="UVG2" s="114"/>
      <c r="UVH2" s="114"/>
      <c r="UVI2" s="114"/>
      <c r="UVJ2" s="114"/>
      <c r="UVK2" s="114"/>
      <c r="UVL2" s="114"/>
      <c r="UVM2" s="114"/>
      <c r="UVN2" s="114"/>
      <c r="UVO2" s="114"/>
      <c r="UVP2" s="114"/>
      <c r="UVQ2" s="114"/>
      <c r="UVR2" s="114"/>
      <c r="UVS2" s="114"/>
      <c r="UVT2" s="114"/>
      <c r="UVU2" s="114"/>
      <c r="UVV2" s="114"/>
      <c r="UVW2" s="114"/>
      <c r="UVX2" s="114"/>
      <c r="UVY2" s="114"/>
      <c r="UVZ2" s="114"/>
      <c r="UWA2" s="114"/>
      <c r="UWB2" s="114"/>
      <c r="UWC2" s="114"/>
      <c r="UWD2" s="114"/>
      <c r="UWE2" s="114"/>
      <c r="UWF2" s="114"/>
      <c r="UWG2" s="114"/>
      <c r="UWH2" s="114"/>
      <c r="UWI2" s="114"/>
      <c r="UWJ2" s="114"/>
      <c r="UWK2" s="114"/>
      <c r="UWL2" s="114"/>
      <c r="UWM2" s="114"/>
      <c r="UWN2" s="114"/>
      <c r="UWO2" s="114"/>
      <c r="UWP2" s="114"/>
      <c r="UWQ2" s="114"/>
      <c r="UWR2" s="114"/>
      <c r="UWS2" s="114"/>
      <c r="UWT2" s="114"/>
      <c r="UWU2" s="114"/>
      <c r="UWV2" s="114"/>
      <c r="UWW2" s="114"/>
      <c r="UWX2" s="114"/>
      <c r="UWY2" s="114"/>
      <c r="UWZ2" s="114"/>
      <c r="UXA2" s="114"/>
      <c r="UXB2" s="114"/>
      <c r="UXC2" s="114"/>
      <c r="UXD2" s="114"/>
      <c r="UXE2" s="114"/>
      <c r="UXF2" s="114"/>
      <c r="UXG2" s="114"/>
      <c r="UXH2" s="114"/>
      <c r="UXI2" s="114"/>
      <c r="UXJ2" s="114"/>
      <c r="UXK2" s="114"/>
      <c r="UXL2" s="114"/>
      <c r="UXM2" s="114"/>
      <c r="UXN2" s="114"/>
      <c r="UXO2" s="114"/>
      <c r="UXP2" s="114"/>
      <c r="UXQ2" s="114"/>
      <c r="UXR2" s="114"/>
      <c r="UXS2" s="114"/>
      <c r="UXT2" s="114"/>
      <c r="UXU2" s="114"/>
      <c r="UXV2" s="114"/>
      <c r="UXW2" s="114"/>
      <c r="UXX2" s="114"/>
      <c r="UXY2" s="114"/>
      <c r="UXZ2" s="114"/>
      <c r="UYA2" s="114"/>
      <c r="UYB2" s="114"/>
      <c r="UYC2" s="114"/>
      <c r="UYD2" s="114"/>
      <c r="UYE2" s="114"/>
      <c r="UYF2" s="114"/>
      <c r="UYG2" s="114"/>
      <c r="UYH2" s="114"/>
      <c r="UYI2" s="114"/>
      <c r="UYJ2" s="114"/>
      <c r="UYK2" s="114"/>
      <c r="UYL2" s="114"/>
      <c r="UYM2" s="114"/>
      <c r="UYN2" s="114"/>
      <c r="UYO2" s="114"/>
      <c r="UYP2" s="114"/>
      <c r="UYQ2" s="114"/>
      <c r="UYR2" s="114"/>
      <c r="UYS2" s="114"/>
      <c r="UYT2" s="114"/>
      <c r="UYU2" s="114"/>
      <c r="UYV2" s="114"/>
      <c r="UYW2" s="114"/>
      <c r="UYX2" s="114"/>
      <c r="UYY2" s="114"/>
      <c r="UYZ2" s="114"/>
      <c r="UZA2" s="114"/>
      <c r="UZB2" s="114"/>
      <c r="UZC2" s="114"/>
      <c r="UZD2" s="114"/>
      <c r="UZE2" s="114"/>
      <c r="UZF2" s="114"/>
      <c r="UZG2" s="114"/>
      <c r="UZH2" s="114"/>
      <c r="UZI2" s="114"/>
      <c r="UZJ2" s="114"/>
      <c r="UZK2" s="114"/>
      <c r="UZL2" s="114"/>
      <c r="UZM2" s="114"/>
      <c r="UZN2" s="114"/>
      <c r="UZO2" s="114"/>
      <c r="UZP2" s="114"/>
      <c r="UZQ2" s="114"/>
      <c r="UZR2" s="114"/>
      <c r="UZS2" s="114"/>
      <c r="UZT2" s="114"/>
      <c r="UZU2" s="114"/>
      <c r="UZV2" s="114"/>
      <c r="UZW2" s="114"/>
      <c r="UZX2" s="114"/>
      <c r="UZY2" s="114"/>
      <c r="UZZ2" s="114"/>
      <c r="VAA2" s="114"/>
      <c r="VAB2" s="114"/>
      <c r="VAC2" s="114"/>
      <c r="VAD2" s="114"/>
      <c r="VAE2" s="114"/>
      <c r="VAF2" s="114"/>
      <c r="VAG2" s="114"/>
      <c r="VAH2" s="114"/>
      <c r="VAI2" s="114"/>
      <c r="VAJ2" s="114"/>
      <c r="VAK2" s="114"/>
      <c r="VAL2" s="114"/>
      <c r="VAM2" s="114"/>
      <c r="VAN2" s="114"/>
      <c r="VAO2" s="114"/>
      <c r="VAP2" s="114"/>
      <c r="VAQ2" s="114"/>
      <c r="VAR2" s="114"/>
      <c r="VAS2" s="114"/>
      <c r="VAT2" s="114"/>
      <c r="VAU2" s="114"/>
      <c r="VAV2" s="114"/>
      <c r="VAW2" s="114"/>
      <c r="VAX2" s="114"/>
      <c r="VAY2" s="114"/>
      <c r="VAZ2" s="114"/>
      <c r="VBA2" s="114"/>
      <c r="VBB2" s="114"/>
      <c r="VBC2" s="114"/>
      <c r="VBD2" s="114"/>
      <c r="VBE2" s="114"/>
      <c r="VBF2" s="114"/>
      <c r="VBG2" s="114"/>
      <c r="VBH2" s="114"/>
      <c r="VBI2" s="114"/>
      <c r="VBJ2" s="114"/>
      <c r="VBK2" s="114"/>
      <c r="VBL2" s="114"/>
      <c r="VBM2" s="114"/>
      <c r="VBN2" s="114"/>
      <c r="VBO2" s="114"/>
      <c r="VBP2" s="114"/>
      <c r="VBQ2" s="114"/>
      <c r="VBR2" s="114"/>
      <c r="VBS2" s="114"/>
      <c r="VBT2" s="114"/>
      <c r="VBU2" s="114"/>
      <c r="VBV2" s="114"/>
      <c r="VBW2" s="114"/>
      <c r="VBX2" s="114"/>
      <c r="VBY2" s="114"/>
      <c r="VBZ2" s="114"/>
      <c r="VCA2" s="114"/>
      <c r="VCB2" s="114"/>
      <c r="VCC2" s="114"/>
      <c r="VCD2" s="114"/>
      <c r="VCE2" s="114"/>
      <c r="VCF2" s="114"/>
      <c r="VCG2" s="114"/>
      <c r="VCH2" s="114"/>
      <c r="VCI2" s="114"/>
      <c r="VCJ2" s="114"/>
      <c r="VCK2" s="114"/>
      <c r="VCL2" s="114"/>
      <c r="VCM2" s="114"/>
      <c r="VCN2" s="114"/>
      <c r="VCO2" s="114"/>
      <c r="VCP2" s="114"/>
      <c r="VCQ2" s="114"/>
      <c r="VCR2" s="114"/>
      <c r="VCS2" s="114"/>
      <c r="VCT2" s="114"/>
      <c r="VCU2" s="114"/>
      <c r="VCV2" s="114"/>
      <c r="VCW2" s="114"/>
      <c r="VCX2" s="114"/>
      <c r="VCY2" s="114"/>
      <c r="VCZ2" s="114"/>
      <c r="VDA2" s="114"/>
      <c r="VDB2" s="114"/>
      <c r="VDC2" s="114"/>
      <c r="VDD2" s="114"/>
      <c r="VDE2" s="114"/>
      <c r="VDF2" s="114"/>
      <c r="VDG2" s="114"/>
      <c r="VDH2" s="114"/>
      <c r="VDI2" s="114"/>
      <c r="VDJ2" s="114"/>
      <c r="VDK2" s="114"/>
      <c r="VDL2" s="114"/>
      <c r="VDM2" s="114"/>
      <c r="VDN2" s="114"/>
      <c r="VDO2" s="114"/>
      <c r="VDP2" s="114"/>
      <c r="VDQ2" s="114"/>
      <c r="VDR2" s="114"/>
      <c r="VDS2" s="114"/>
      <c r="VDT2" s="114"/>
      <c r="VDU2" s="114"/>
      <c r="VDV2" s="114"/>
      <c r="VDW2" s="114"/>
      <c r="VDX2" s="114"/>
      <c r="VDY2" s="114"/>
      <c r="VDZ2" s="114"/>
      <c r="VEA2" s="114"/>
      <c r="VEB2" s="114"/>
      <c r="VEC2" s="114"/>
      <c r="VED2" s="114"/>
      <c r="VEE2" s="114"/>
      <c r="VEF2" s="114"/>
      <c r="VEG2" s="114"/>
      <c r="VEH2" s="114"/>
      <c r="VEI2" s="114"/>
      <c r="VEJ2" s="114"/>
      <c r="VEK2" s="114"/>
      <c r="VEL2" s="114"/>
      <c r="VEM2" s="114"/>
      <c r="VEN2" s="114"/>
      <c r="VEO2" s="114"/>
      <c r="VEP2" s="114"/>
      <c r="VEQ2" s="114"/>
      <c r="VER2" s="114"/>
      <c r="VES2" s="114"/>
      <c r="VET2" s="114"/>
      <c r="VEU2" s="114"/>
      <c r="VEV2" s="114"/>
      <c r="VEW2" s="114"/>
      <c r="VEX2" s="114"/>
      <c r="VEY2" s="114"/>
      <c r="VEZ2" s="114"/>
      <c r="VFA2" s="114"/>
      <c r="VFB2" s="114"/>
      <c r="VFC2" s="114"/>
      <c r="VFD2" s="114"/>
      <c r="VFE2" s="114"/>
      <c r="VFF2" s="114"/>
      <c r="VFG2" s="114"/>
      <c r="VFH2" s="114"/>
      <c r="VFI2" s="114"/>
      <c r="VFJ2" s="114"/>
      <c r="VFK2" s="114"/>
      <c r="VFL2" s="114"/>
      <c r="VFM2" s="114"/>
      <c r="VFN2" s="114"/>
      <c r="VFO2" s="114"/>
      <c r="VFP2" s="114"/>
      <c r="VFQ2" s="114"/>
      <c r="VFR2" s="114"/>
      <c r="VFS2" s="114"/>
      <c r="VFT2" s="114"/>
      <c r="VFU2" s="114"/>
      <c r="VFV2" s="114"/>
      <c r="VFW2" s="114"/>
      <c r="VFX2" s="114"/>
      <c r="VFY2" s="114"/>
      <c r="VFZ2" s="114"/>
      <c r="VGA2" s="114"/>
      <c r="VGB2" s="114"/>
      <c r="VGC2" s="114"/>
      <c r="VGD2" s="114"/>
      <c r="VGE2" s="114"/>
      <c r="VGF2" s="114"/>
      <c r="VGG2" s="114"/>
      <c r="VGH2" s="114"/>
      <c r="VGI2" s="114"/>
      <c r="VGJ2" s="114"/>
      <c r="VGK2" s="114"/>
      <c r="VGL2" s="114"/>
      <c r="VGM2" s="114"/>
      <c r="VGN2" s="114"/>
      <c r="VGO2" s="114"/>
      <c r="VGP2" s="114"/>
      <c r="VGQ2" s="114"/>
      <c r="VGR2" s="114"/>
      <c r="VGS2" s="114"/>
      <c r="VGT2" s="114"/>
      <c r="VGU2" s="114"/>
      <c r="VGV2" s="114"/>
      <c r="VGW2" s="114"/>
      <c r="VGX2" s="114"/>
      <c r="VGY2" s="114"/>
      <c r="VGZ2" s="114"/>
      <c r="VHA2" s="114"/>
      <c r="VHB2" s="114"/>
      <c r="VHC2" s="114"/>
      <c r="VHD2" s="114"/>
      <c r="VHE2" s="114"/>
      <c r="VHF2" s="114"/>
      <c r="VHG2" s="114"/>
      <c r="VHH2" s="114"/>
      <c r="VHI2" s="114"/>
      <c r="VHJ2" s="114"/>
      <c r="VHK2" s="114"/>
      <c r="VHL2" s="114"/>
      <c r="VHM2" s="114"/>
      <c r="VHN2" s="114"/>
      <c r="VHO2" s="114"/>
      <c r="VHP2" s="114"/>
      <c r="VHQ2" s="114"/>
      <c r="VHR2" s="114"/>
      <c r="VHS2" s="114"/>
      <c r="VHT2" s="114"/>
      <c r="VHU2" s="114"/>
      <c r="VHV2" s="114"/>
      <c r="VHW2" s="114"/>
      <c r="VHX2" s="114"/>
      <c r="VHY2" s="114"/>
      <c r="VHZ2" s="114"/>
      <c r="VIA2" s="114"/>
      <c r="VIB2" s="114"/>
      <c r="VIC2" s="114"/>
      <c r="VID2" s="114"/>
      <c r="VIE2" s="114"/>
      <c r="VIF2" s="114"/>
      <c r="VIG2" s="114"/>
      <c r="VIH2" s="114"/>
      <c r="VII2" s="114"/>
      <c r="VIJ2" s="114"/>
      <c r="VIK2" s="114"/>
      <c r="VIL2" s="114"/>
      <c r="VIM2" s="114"/>
      <c r="VIN2" s="114"/>
      <c r="VIO2" s="114"/>
      <c r="VIP2" s="114"/>
      <c r="VIQ2" s="114"/>
      <c r="VIR2" s="114"/>
      <c r="VIS2" s="114"/>
      <c r="VIT2" s="114"/>
      <c r="VIU2" s="114"/>
      <c r="VIV2" s="114"/>
      <c r="VIW2" s="114"/>
      <c r="VIX2" s="114"/>
      <c r="VIY2" s="114"/>
      <c r="VIZ2" s="114"/>
      <c r="VJA2" s="114"/>
      <c r="VJB2" s="114"/>
      <c r="VJC2" s="114"/>
      <c r="VJD2" s="114"/>
      <c r="VJE2" s="114"/>
      <c r="VJF2" s="114"/>
      <c r="VJG2" s="114"/>
      <c r="VJH2" s="114"/>
      <c r="VJI2" s="114"/>
      <c r="VJJ2" s="114"/>
      <c r="VJK2" s="114"/>
      <c r="VJL2" s="114"/>
      <c r="VJM2" s="114"/>
      <c r="VJN2" s="114"/>
      <c r="VJO2" s="114"/>
      <c r="VJP2" s="114"/>
      <c r="VJQ2" s="114"/>
      <c r="VJR2" s="114"/>
      <c r="VJS2" s="114"/>
      <c r="VJT2" s="114"/>
      <c r="VJU2" s="114"/>
      <c r="VJV2" s="114"/>
      <c r="VJW2" s="114"/>
      <c r="VJX2" s="114"/>
      <c r="VJY2" s="114"/>
      <c r="VJZ2" s="114"/>
      <c r="VKA2" s="114"/>
      <c r="VKB2" s="114"/>
      <c r="VKC2" s="114"/>
      <c r="VKD2" s="114"/>
      <c r="VKE2" s="114"/>
      <c r="VKF2" s="114"/>
      <c r="VKG2" s="114"/>
      <c r="VKH2" s="114"/>
      <c r="VKI2" s="114"/>
      <c r="VKJ2" s="114"/>
      <c r="VKK2" s="114"/>
      <c r="VKL2" s="114"/>
      <c r="VKM2" s="114"/>
      <c r="VKN2" s="114"/>
      <c r="VKO2" s="114"/>
      <c r="VKP2" s="114"/>
      <c r="VKQ2" s="114"/>
      <c r="VKR2" s="114"/>
      <c r="VKS2" s="114"/>
      <c r="VKT2" s="114"/>
      <c r="VKU2" s="114"/>
      <c r="VKV2" s="114"/>
      <c r="VKW2" s="114"/>
      <c r="VKX2" s="114"/>
      <c r="VKY2" s="114"/>
      <c r="VKZ2" s="114"/>
      <c r="VLA2" s="114"/>
      <c r="VLB2" s="114"/>
      <c r="VLC2" s="114"/>
      <c r="VLD2" s="114"/>
      <c r="VLE2" s="114"/>
      <c r="VLF2" s="114"/>
      <c r="VLG2" s="114"/>
      <c r="VLH2" s="114"/>
      <c r="VLI2" s="114"/>
      <c r="VLJ2" s="114"/>
      <c r="VLK2" s="114"/>
      <c r="VLL2" s="114"/>
      <c r="VLM2" s="114"/>
      <c r="VLN2" s="114"/>
      <c r="VLO2" s="114"/>
      <c r="VLP2" s="114"/>
      <c r="VLQ2" s="114"/>
      <c r="VLR2" s="114"/>
      <c r="VLS2" s="114"/>
      <c r="VLT2" s="114"/>
      <c r="VLU2" s="114"/>
      <c r="VLV2" s="114"/>
      <c r="VLW2" s="114"/>
      <c r="VLX2" s="114"/>
      <c r="VLY2" s="114"/>
      <c r="VLZ2" s="114"/>
      <c r="VMA2" s="114"/>
      <c r="VMB2" s="114"/>
      <c r="VMC2" s="114"/>
      <c r="VMD2" s="114"/>
      <c r="VME2" s="114"/>
      <c r="VMF2" s="114"/>
      <c r="VMG2" s="114"/>
      <c r="VMH2" s="114"/>
      <c r="VMI2" s="114"/>
      <c r="VMJ2" s="114"/>
      <c r="VMK2" s="114"/>
      <c r="VML2" s="114"/>
      <c r="VMM2" s="114"/>
      <c r="VMN2" s="114"/>
      <c r="VMO2" s="114"/>
      <c r="VMP2" s="114"/>
      <c r="VMQ2" s="114"/>
      <c r="VMR2" s="114"/>
      <c r="VMS2" s="114"/>
      <c r="VMT2" s="114"/>
      <c r="VMU2" s="114"/>
      <c r="VMV2" s="114"/>
      <c r="VMW2" s="114"/>
      <c r="VMX2" s="114"/>
      <c r="VMY2" s="114"/>
      <c r="VMZ2" s="114"/>
      <c r="VNA2" s="114"/>
      <c r="VNB2" s="114"/>
      <c r="VNC2" s="114"/>
      <c r="VND2" s="114"/>
      <c r="VNE2" s="114"/>
      <c r="VNF2" s="114"/>
      <c r="VNG2" s="114"/>
      <c r="VNH2" s="114"/>
      <c r="VNI2" s="114"/>
      <c r="VNJ2" s="114"/>
      <c r="VNK2" s="114"/>
      <c r="VNL2" s="114"/>
      <c r="VNM2" s="114"/>
      <c r="VNN2" s="114"/>
      <c r="VNO2" s="114"/>
      <c r="VNP2" s="114"/>
      <c r="VNQ2" s="114"/>
      <c r="VNR2" s="114"/>
      <c r="VNS2" s="114"/>
      <c r="VNT2" s="114"/>
      <c r="VNU2" s="114"/>
      <c r="VNV2" s="114"/>
      <c r="VNW2" s="114"/>
      <c r="VNX2" s="114"/>
      <c r="VNY2" s="114"/>
      <c r="VNZ2" s="114"/>
      <c r="VOA2" s="114"/>
      <c r="VOB2" s="114"/>
      <c r="VOC2" s="114"/>
      <c r="VOD2" s="114"/>
      <c r="VOE2" s="114"/>
      <c r="VOF2" s="114"/>
      <c r="VOG2" s="114"/>
      <c r="VOH2" s="114"/>
      <c r="VOI2" s="114"/>
      <c r="VOJ2" s="114"/>
      <c r="VOK2" s="114"/>
      <c r="VOL2" s="114"/>
      <c r="VOM2" s="114"/>
      <c r="VON2" s="114"/>
      <c r="VOO2" s="114"/>
      <c r="VOP2" s="114"/>
      <c r="VOQ2" s="114"/>
      <c r="VOR2" s="114"/>
      <c r="VOS2" s="114"/>
      <c r="VOT2" s="114"/>
      <c r="VOU2" s="114"/>
      <c r="VOV2" s="114"/>
      <c r="VOW2" s="114"/>
      <c r="VOX2" s="114"/>
      <c r="VOY2" s="114"/>
      <c r="VOZ2" s="114"/>
      <c r="VPA2" s="114"/>
      <c r="VPB2" s="114"/>
      <c r="VPC2" s="114"/>
      <c r="VPD2" s="114"/>
      <c r="VPE2" s="114"/>
      <c r="VPF2" s="114"/>
      <c r="VPG2" s="114"/>
      <c r="VPH2" s="114"/>
      <c r="VPI2" s="114"/>
      <c r="VPJ2" s="114"/>
      <c r="VPK2" s="114"/>
      <c r="VPL2" s="114"/>
      <c r="VPM2" s="114"/>
      <c r="VPN2" s="114"/>
      <c r="VPO2" s="114"/>
      <c r="VPP2" s="114"/>
      <c r="VPQ2" s="114"/>
      <c r="VPR2" s="114"/>
      <c r="VPS2" s="114"/>
      <c r="VPT2" s="114"/>
      <c r="VPU2" s="114"/>
      <c r="VPV2" s="114"/>
      <c r="VPW2" s="114"/>
      <c r="VPX2" s="114"/>
      <c r="VPY2" s="114"/>
      <c r="VPZ2" s="114"/>
      <c r="VQA2" s="114"/>
      <c r="VQB2" s="114"/>
      <c r="VQC2" s="114"/>
      <c r="VQD2" s="114"/>
      <c r="VQE2" s="114"/>
      <c r="VQF2" s="114"/>
      <c r="VQG2" s="114"/>
      <c r="VQH2" s="114"/>
      <c r="VQI2" s="114"/>
      <c r="VQJ2" s="114"/>
      <c r="VQK2" s="114"/>
      <c r="VQL2" s="114"/>
      <c r="VQM2" s="114"/>
      <c r="VQN2" s="114"/>
      <c r="VQO2" s="114"/>
      <c r="VQP2" s="114"/>
      <c r="VQQ2" s="114"/>
      <c r="VQR2" s="114"/>
      <c r="VQS2" s="114"/>
      <c r="VQT2" s="114"/>
      <c r="VQU2" s="114"/>
      <c r="VQV2" s="114"/>
      <c r="VQW2" s="114"/>
      <c r="VQX2" s="114"/>
      <c r="VQY2" s="114"/>
      <c r="VQZ2" s="114"/>
      <c r="VRA2" s="114"/>
      <c r="VRB2" s="114"/>
      <c r="VRC2" s="114"/>
      <c r="VRD2" s="114"/>
      <c r="VRE2" s="114"/>
      <c r="VRF2" s="114"/>
      <c r="VRG2" s="114"/>
      <c r="VRH2" s="114"/>
      <c r="VRI2" s="114"/>
      <c r="VRJ2" s="114"/>
      <c r="VRK2" s="114"/>
      <c r="VRL2" s="114"/>
      <c r="VRM2" s="114"/>
      <c r="VRN2" s="114"/>
      <c r="VRO2" s="114"/>
      <c r="VRP2" s="114"/>
      <c r="VRQ2" s="114"/>
      <c r="VRR2" s="114"/>
      <c r="VRS2" s="114"/>
      <c r="VRT2" s="114"/>
      <c r="VRU2" s="114"/>
      <c r="VRV2" s="114"/>
      <c r="VRW2" s="114"/>
      <c r="VRX2" s="114"/>
      <c r="VRY2" s="114"/>
      <c r="VRZ2" s="114"/>
      <c r="VSA2" s="114"/>
      <c r="VSB2" s="114"/>
      <c r="VSC2" s="114"/>
      <c r="VSD2" s="114"/>
      <c r="VSE2" s="114"/>
      <c r="VSF2" s="114"/>
      <c r="VSG2" s="114"/>
      <c r="VSH2" s="114"/>
      <c r="VSI2" s="114"/>
      <c r="VSJ2" s="114"/>
      <c r="VSK2" s="114"/>
      <c r="VSL2" s="114"/>
      <c r="VSM2" s="114"/>
      <c r="VSN2" s="114"/>
      <c r="VSO2" s="114"/>
      <c r="VSP2" s="114"/>
      <c r="VSQ2" s="114"/>
      <c r="VSR2" s="114"/>
      <c r="VSS2" s="114"/>
      <c r="VST2" s="114"/>
      <c r="VSU2" s="114"/>
      <c r="VSV2" s="114"/>
      <c r="VSW2" s="114"/>
      <c r="VSX2" s="114"/>
      <c r="VSY2" s="114"/>
      <c r="VSZ2" s="114"/>
      <c r="VTA2" s="114"/>
      <c r="VTB2" s="114"/>
      <c r="VTC2" s="114"/>
      <c r="VTD2" s="114"/>
      <c r="VTE2" s="114"/>
      <c r="VTF2" s="114"/>
      <c r="VTG2" s="114"/>
      <c r="VTH2" s="114"/>
      <c r="VTI2" s="114"/>
      <c r="VTJ2" s="114"/>
      <c r="VTK2" s="114"/>
      <c r="VTL2" s="114"/>
      <c r="VTM2" s="114"/>
      <c r="VTN2" s="114"/>
      <c r="VTO2" s="114"/>
      <c r="VTP2" s="114"/>
      <c r="VTQ2" s="114"/>
      <c r="VTR2" s="114"/>
      <c r="VTS2" s="114"/>
      <c r="VTT2" s="114"/>
      <c r="VTU2" s="114"/>
      <c r="VTV2" s="114"/>
      <c r="VTW2" s="114"/>
      <c r="VTX2" s="114"/>
      <c r="VTY2" s="114"/>
      <c r="VTZ2" s="114"/>
      <c r="VUA2" s="114"/>
      <c r="VUB2" s="114"/>
      <c r="VUC2" s="114"/>
      <c r="VUD2" s="114"/>
      <c r="VUE2" s="114"/>
      <c r="VUF2" s="114"/>
      <c r="VUG2" s="114"/>
      <c r="VUH2" s="114"/>
      <c r="VUI2" s="114"/>
      <c r="VUJ2" s="114"/>
      <c r="VUK2" s="114"/>
      <c r="VUL2" s="114"/>
      <c r="VUM2" s="114"/>
      <c r="VUN2" s="114"/>
      <c r="VUO2" s="114"/>
      <c r="VUP2" s="114"/>
      <c r="VUQ2" s="114"/>
      <c r="VUR2" s="114"/>
      <c r="VUS2" s="114"/>
      <c r="VUT2" s="114"/>
      <c r="VUU2" s="114"/>
      <c r="VUV2" s="114"/>
      <c r="VUW2" s="114"/>
      <c r="VUX2" s="114"/>
      <c r="VUY2" s="114"/>
      <c r="VUZ2" s="114"/>
      <c r="VVA2" s="114"/>
      <c r="VVB2" s="114"/>
      <c r="VVC2" s="114"/>
      <c r="VVD2" s="114"/>
      <c r="VVE2" s="114"/>
      <c r="VVF2" s="114"/>
      <c r="VVG2" s="114"/>
      <c r="VVH2" s="114"/>
      <c r="VVI2" s="114"/>
      <c r="VVJ2" s="114"/>
      <c r="VVK2" s="114"/>
      <c r="VVL2" s="114"/>
      <c r="VVM2" s="114"/>
      <c r="VVN2" s="114"/>
      <c r="VVO2" s="114"/>
      <c r="VVP2" s="114"/>
      <c r="VVQ2" s="114"/>
      <c r="VVR2" s="114"/>
      <c r="VVS2" s="114"/>
      <c r="VVT2" s="114"/>
      <c r="VVU2" s="114"/>
      <c r="VVV2" s="114"/>
      <c r="VVW2" s="114"/>
      <c r="VVX2" s="114"/>
      <c r="VVY2" s="114"/>
      <c r="VVZ2" s="114"/>
      <c r="VWA2" s="114"/>
      <c r="VWB2" s="114"/>
      <c r="VWC2" s="114"/>
      <c r="VWD2" s="114"/>
      <c r="VWE2" s="114"/>
      <c r="VWF2" s="114"/>
      <c r="VWG2" s="114"/>
      <c r="VWH2" s="114"/>
      <c r="VWI2" s="114"/>
      <c r="VWJ2" s="114"/>
      <c r="VWK2" s="114"/>
      <c r="VWL2" s="114"/>
      <c r="VWM2" s="114"/>
      <c r="VWN2" s="114"/>
      <c r="VWO2" s="114"/>
      <c r="VWP2" s="114"/>
      <c r="VWQ2" s="114"/>
      <c r="VWR2" s="114"/>
      <c r="VWS2" s="114"/>
      <c r="VWT2" s="114"/>
      <c r="VWU2" s="114"/>
      <c r="VWV2" s="114"/>
      <c r="VWW2" s="114"/>
      <c r="VWX2" s="114"/>
      <c r="VWY2" s="114"/>
      <c r="VWZ2" s="114"/>
      <c r="VXA2" s="114"/>
      <c r="VXB2" s="114"/>
      <c r="VXC2" s="114"/>
      <c r="VXD2" s="114"/>
      <c r="VXE2" s="114"/>
      <c r="VXF2" s="114"/>
      <c r="VXG2" s="114"/>
      <c r="VXH2" s="114"/>
      <c r="VXI2" s="114"/>
      <c r="VXJ2" s="114"/>
      <c r="VXK2" s="114"/>
      <c r="VXL2" s="114"/>
      <c r="VXM2" s="114"/>
      <c r="VXN2" s="114"/>
      <c r="VXO2" s="114"/>
      <c r="VXP2" s="114"/>
      <c r="VXQ2" s="114"/>
      <c r="VXR2" s="114"/>
      <c r="VXS2" s="114"/>
      <c r="VXT2" s="114"/>
      <c r="VXU2" s="114"/>
      <c r="VXV2" s="114"/>
      <c r="VXW2" s="114"/>
      <c r="VXX2" s="114"/>
      <c r="VXY2" s="114"/>
      <c r="VXZ2" s="114"/>
      <c r="VYA2" s="114"/>
      <c r="VYB2" s="114"/>
      <c r="VYC2" s="114"/>
      <c r="VYD2" s="114"/>
      <c r="VYE2" s="114"/>
      <c r="VYF2" s="114"/>
      <c r="VYG2" s="114"/>
      <c r="VYH2" s="114"/>
      <c r="VYI2" s="114"/>
      <c r="VYJ2" s="114"/>
      <c r="VYK2" s="114"/>
      <c r="VYL2" s="114"/>
      <c r="VYM2" s="114"/>
      <c r="VYN2" s="114"/>
      <c r="VYO2" s="114"/>
      <c r="VYP2" s="114"/>
      <c r="VYQ2" s="114"/>
      <c r="VYR2" s="114"/>
      <c r="VYS2" s="114"/>
      <c r="VYT2" s="114"/>
      <c r="VYU2" s="114"/>
      <c r="VYV2" s="114"/>
      <c r="VYW2" s="114"/>
      <c r="VYX2" s="114"/>
      <c r="VYY2" s="114"/>
      <c r="VYZ2" s="114"/>
      <c r="VZA2" s="114"/>
      <c r="VZB2" s="114"/>
      <c r="VZC2" s="114"/>
      <c r="VZD2" s="114"/>
      <c r="VZE2" s="114"/>
      <c r="VZF2" s="114"/>
      <c r="VZG2" s="114"/>
      <c r="VZH2" s="114"/>
      <c r="VZI2" s="114"/>
      <c r="VZJ2" s="114"/>
      <c r="VZK2" s="114"/>
      <c r="VZL2" s="114"/>
      <c r="VZM2" s="114"/>
      <c r="VZN2" s="114"/>
      <c r="VZO2" s="114"/>
      <c r="VZP2" s="114"/>
      <c r="VZQ2" s="114"/>
      <c r="VZR2" s="114"/>
      <c r="VZS2" s="114"/>
      <c r="VZT2" s="114"/>
      <c r="VZU2" s="114"/>
      <c r="VZV2" s="114"/>
      <c r="VZW2" s="114"/>
      <c r="VZX2" s="114"/>
      <c r="VZY2" s="114"/>
      <c r="VZZ2" s="114"/>
      <c r="WAA2" s="114"/>
      <c r="WAB2" s="114"/>
      <c r="WAC2" s="114"/>
      <c r="WAD2" s="114"/>
      <c r="WAE2" s="114"/>
      <c r="WAF2" s="114"/>
      <c r="WAG2" s="114"/>
      <c r="WAH2" s="114"/>
      <c r="WAI2" s="114"/>
      <c r="WAJ2" s="114"/>
      <c r="WAK2" s="114"/>
      <c r="WAL2" s="114"/>
      <c r="WAM2" s="114"/>
      <c r="WAN2" s="114"/>
      <c r="WAO2" s="114"/>
      <c r="WAP2" s="114"/>
      <c r="WAQ2" s="114"/>
      <c r="WAR2" s="114"/>
      <c r="WAS2" s="114"/>
      <c r="WAT2" s="114"/>
      <c r="WAU2" s="114"/>
      <c r="WAV2" s="114"/>
      <c r="WAW2" s="114"/>
      <c r="WAX2" s="114"/>
      <c r="WAY2" s="114"/>
      <c r="WAZ2" s="114"/>
      <c r="WBA2" s="114"/>
      <c r="WBB2" s="114"/>
      <c r="WBC2" s="114"/>
      <c r="WBD2" s="114"/>
      <c r="WBE2" s="114"/>
      <c r="WBF2" s="114"/>
      <c r="WBG2" s="114"/>
      <c r="WBH2" s="114"/>
      <c r="WBI2" s="114"/>
      <c r="WBJ2" s="114"/>
      <c r="WBK2" s="114"/>
      <c r="WBL2" s="114"/>
      <c r="WBM2" s="114"/>
      <c r="WBN2" s="114"/>
      <c r="WBO2" s="114"/>
      <c r="WBP2" s="114"/>
      <c r="WBQ2" s="114"/>
      <c r="WBR2" s="114"/>
      <c r="WBS2" s="114"/>
      <c r="WBT2" s="114"/>
      <c r="WBU2" s="114"/>
      <c r="WBV2" s="114"/>
      <c r="WBW2" s="114"/>
      <c r="WBX2" s="114"/>
      <c r="WBY2" s="114"/>
      <c r="WBZ2" s="114"/>
      <c r="WCA2" s="114"/>
      <c r="WCB2" s="114"/>
      <c r="WCC2" s="114"/>
      <c r="WCD2" s="114"/>
      <c r="WCE2" s="114"/>
      <c r="WCF2" s="114"/>
      <c r="WCG2" s="114"/>
      <c r="WCH2" s="114"/>
      <c r="WCI2" s="114"/>
      <c r="WCJ2" s="114"/>
      <c r="WCK2" s="114"/>
      <c r="WCL2" s="114"/>
      <c r="WCM2" s="114"/>
      <c r="WCN2" s="114"/>
      <c r="WCO2" s="114"/>
      <c r="WCP2" s="114"/>
      <c r="WCQ2" s="114"/>
      <c r="WCR2" s="114"/>
      <c r="WCS2" s="114"/>
      <c r="WCT2" s="114"/>
      <c r="WCU2" s="114"/>
      <c r="WCV2" s="114"/>
      <c r="WCW2" s="114"/>
      <c r="WCX2" s="114"/>
      <c r="WCY2" s="114"/>
      <c r="WCZ2" s="114"/>
      <c r="WDA2" s="114"/>
      <c r="WDB2" s="114"/>
      <c r="WDC2" s="114"/>
      <c r="WDD2" s="114"/>
      <c r="WDE2" s="114"/>
      <c r="WDF2" s="114"/>
      <c r="WDG2" s="114"/>
      <c r="WDH2" s="114"/>
      <c r="WDI2" s="114"/>
      <c r="WDJ2" s="114"/>
      <c r="WDK2" s="114"/>
      <c r="WDL2" s="114"/>
      <c r="WDM2" s="114"/>
      <c r="WDN2" s="114"/>
      <c r="WDO2" s="114"/>
      <c r="WDP2" s="114"/>
      <c r="WDQ2" s="114"/>
      <c r="WDR2" s="114"/>
      <c r="WDS2" s="114"/>
      <c r="WDT2" s="114"/>
      <c r="WDU2" s="114"/>
      <c r="WDV2" s="114"/>
      <c r="WDW2" s="114"/>
      <c r="WDX2" s="114"/>
      <c r="WDY2" s="114"/>
      <c r="WDZ2" s="114"/>
      <c r="WEA2" s="114"/>
      <c r="WEB2" s="114"/>
      <c r="WEC2" s="114"/>
      <c r="WED2" s="114"/>
      <c r="WEE2" s="114"/>
      <c r="WEF2" s="114"/>
      <c r="WEG2" s="114"/>
      <c r="WEH2" s="114"/>
      <c r="WEI2" s="114"/>
      <c r="WEJ2" s="114"/>
      <c r="WEK2" s="114"/>
      <c r="WEL2" s="114"/>
      <c r="WEM2" s="114"/>
      <c r="WEN2" s="114"/>
      <c r="WEO2" s="114"/>
      <c r="WEP2" s="114"/>
      <c r="WEQ2" s="114"/>
      <c r="WER2" s="114"/>
      <c r="WES2" s="114"/>
      <c r="WET2" s="114"/>
      <c r="WEU2" s="114"/>
      <c r="WEV2" s="114"/>
      <c r="WEW2" s="114"/>
      <c r="WEX2" s="114"/>
      <c r="WEY2" s="114"/>
      <c r="WEZ2" s="114"/>
      <c r="WFA2" s="114"/>
      <c r="WFB2" s="114"/>
      <c r="WFC2" s="114"/>
      <c r="WFD2" s="114"/>
      <c r="WFE2" s="114"/>
      <c r="WFF2" s="114"/>
      <c r="WFG2" s="114"/>
      <c r="WFH2" s="114"/>
      <c r="WFI2" s="114"/>
      <c r="WFJ2" s="114"/>
      <c r="WFK2" s="114"/>
      <c r="WFL2" s="114"/>
      <c r="WFM2" s="114"/>
      <c r="WFN2" s="114"/>
      <c r="WFO2" s="114"/>
      <c r="WFP2" s="114"/>
      <c r="WFQ2" s="114"/>
      <c r="WFR2" s="114"/>
      <c r="WFS2" s="114"/>
      <c r="WFT2" s="114"/>
      <c r="WFU2" s="114"/>
      <c r="WFV2" s="114"/>
      <c r="WFW2" s="114"/>
      <c r="WFX2" s="114"/>
      <c r="WFY2" s="114"/>
      <c r="WFZ2" s="114"/>
      <c r="WGA2" s="114"/>
      <c r="WGB2" s="114"/>
      <c r="WGC2" s="114"/>
      <c r="WGD2" s="114"/>
      <c r="WGE2" s="114"/>
      <c r="WGF2" s="114"/>
      <c r="WGG2" s="114"/>
      <c r="WGH2" s="114"/>
      <c r="WGI2" s="114"/>
      <c r="WGJ2" s="114"/>
      <c r="WGK2" s="114"/>
      <c r="WGL2" s="114"/>
      <c r="WGM2" s="114"/>
      <c r="WGN2" s="114"/>
      <c r="WGO2" s="114"/>
      <c r="WGP2" s="114"/>
      <c r="WGQ2" s="114"/>
      <c r="WGR2" s="114"/>
      <c r="WGS2" s="114"/>
      <c r="WGT2" s="114"/>
      <c r="WGU2" s="114"/>
      <c r="WGV2" s="114"/>
      <c r="WGW2" s="114"/>
      <c r="WGX2" s="114"/>
      <c r="WGY2" s="114"/>
      <c r="WGZ2" s="114"/>
      <c r="WHA2" s="114"/>
      <c r="WHB2" s="114"/>
      <c r="WHC2" s="114"/>
      <c r="WHD2" s="114"/>
      <c r="WHE2" s="114"/>
      <c r="WHF2" s="114"/>
      <c r="WHG2" s="114"/>
      <c r="WHH2" s="114"/>
      <c r="WHI2" s="114"/>
      <c r="WHJ2" s="114"/>
      <c r="WHK2" s="114"/>
      <c r="WHL2" s="114"/>
      <c r="WHM2" s="114"/>
      <c r="WHN2" s="114"/>
      <c r="WHO2" s="114"/>
      <c r="WHP2" s="114"/>
      <c r="WHQ2" s="114"/>
      <c r="WHR2" s="114"/>
      <c r="WHS2" s="114"/>
      <c r="WHT2" s="114"/>
      <c r="WHU2" s="114"/>
      <c r="WHV2" s="114"/>
      <c r="WHW2" s="114"/>
      <c r="WHX2" s="114"/>
      <c r="WHY2" s="114"/>
      <c r="WHZ2" s="114"/>
      <c r="WIA2" s="114"/>
      <c r="WIB2" s="114"/>
      <c r="WIC2" s="114"/>
      <c r="WID2" s="114"/>
      <c r="WIE2" s="114"/>
      <c r="WIF2" s="114"/>
      <c r="WIG2" s="114"/>
      <c r="WIH2" s="114"/>
      <c r="WII2" s="114"/>
      <c r="WIJ2" s="114"/>
      <c r="WIK2" s="114"/>
      <c r="WIL2" s="114"/>
      <c r="WIM2" s="114"/>
      <c r="WIN2" s="114"/>
      <c r="WIO2" s="114"/>
      <c r="WIP2" s="114"/>
      <c r="WIQ2" s="114"/>
      <c r="WIR2" s="114"/>
      <c r="WIS2" s="114"/>
      <c r="WIT2" s="114"/>
      <c r="WIU2" s="114"/>
      <c r="WIV2" s="114"/>
      <c r="WIW2" s="114"/>
      <c r="WIX2" s="114"/>
      <c r="WIY2" s="114"/>
      <c r="WIZ2" s="114"/>
      <c r="WJA2" s="114"/>
      <c r="WJB2" s="114"/>
      <c r="WJC2" s="114"/>
      <c r="WJD2" s="114"/>
      <c r="WJE2" s="114"/>
      <c r="WJF2" s="114"/>
      <c r="WJG2" s="114"/>
      <c r="WJH2" s="114"/>
      <c r="WJI2" s="114"/>
      <c r="WJJ2" s="114"/>
      <c r="WJK2" s="114"/>
      <c r="WJL2" s="114"/>
      <c r="WJM2" s="114"/>
      <c r="WJN2" s="114"/>
      <c r="WJO2" s="114"/>
      <c r="WJP2" s="114"/>
      <c r="WJQ2" s="114"/>
      <c r="WJR2" s="114"/>
      <c r="WJS2" s="114"/>
      <c r="WJT2" s="114"/>
      <c r="WJU2" s="114"/>
      <c r="WJV2" s="114"/>
      <c r="WJW2" s="114"/>
      <c r="WJX2" s="114"/>
      <c r="WJY2" s="114"/>
      <c r="WJZ2" s="114"/>
      <c r="WKA2" s="114"/>
      <c r="WKB2" s="114"/>
      <c r="WKC2" s="114"/>
      <c r="WKD2" s="114"/>
      <c r="WKE2" s="114"/>
      <c r="WKF2" s="114"/>
      <c r="WKG2" s="114"/>
      <c r="WKH2" s="114"/>
      <c r="WKI2" s="114"/>
      <c r="WKJ2" s="114"/>
      <c r="WKK2" s="114"/>
      <c r="WKL2" s="114"/>
      <c r="WKM2" s="114"/>
      <c r="WKN2" s="114"/>
      <c r="WKO2" s="114"/>
      <c r="WKP2" s="114"/>
      <c r="WKQ2" s="114"/>
      <c r="WKR2" s="114"/>
      <c r="WKS2" s="114"/>
      <c r="WKT2" s="114"/>
      <c r="WKU2" s="114"/>
      <c r="WKV2" s="114"/>
      <c r="WKW2" s="114"/>
      <c r="WKX2" s="114"/>
      <c r="WKY2" s="114"/>
      <c r="WKZ2" s="114"/>
      <c r="WLA2" s="114"/>
      <c r="WLB2" s="114"/>
      <c r="WLC2" s="114"/>
      <c r="WLD2" s="114"/>
      <c r="WLE2" s="114"/>
      <c r="WLF2" s="114"/>
      <c r="WLG2" s="114"/>
      <c r="WLH2" s="114"/>
      <c r="WLI2" s="114"/>
      <c r="WLJ2" s="114"/>
      <c r="WLK2" s="114"/>
      <c r="WLL2" s="114"/>
      <c r="WLM2" s="114"/>
      <c r="WLN2" s="114"/>
      <c r="WLO2" s="114"/>
      <c r="WLP2" s="114"/>
      <c r="WLQ2" s="114"/>
      <c r="WLR2" s="114"/>
      <c r="WLS2" s="114"/>
      <c r="WLT2" s="114"/>
      <c r="WLU2" s="114"/>
      <c r="WLV2" s="114"/>
      <c r="WLW2" s="114"/>
      <c r="WLX2" s="114"/>
      <c r="WLY2" s="114"/>
      <c r="WLZ2" s="114"/>
      <c r="WMA2" s="114"/>
      <c r="WMB2" s="114"/>
      <c r="WMC2" s="114"/>
      <c r="WMD2" s="114"/>
      <c r="WME2" s="114"/>
      <c r="WMF2" s="114"/>
      <c r="WMG2" s="114"/>
      <c r="WMH2" s="114"/>
      <c r="WMI2" s="114"/>
      <c r="WMJ2" s="114"/>
      <c r="WMK2" s="114"/>
      <c r="WML2" s="114"/>
      <c r="WMM2" s="114"/>
      <c r="WMN2" s="114"/>
      <c r="WMO2" s="114"/>
      <c r="WMP2" s="114"/>
      <c r="WMQ2" s="114"/>
      <c r="WMR2" s="114"/>
      <c r="WMS2" s="114"/>
      <c r="WMT2" s="114"/>
      <c r="WMU2" s="114"/>
      <c r="WMV2" s="114"/>
      <c r="WMW2" s="114"/>
      <c r="WMX2" s="114"/>
      <c r="WMY2" s="114"/>
      <c r="WMZ2" s="114"/>
      <c r="WNA2" s="114"/>
      <c r="WNB2" s="114"/>
      <c r="WNC2" s="114"/>
      <c r="WND2" s="114"/>
      <c r="WNE2" s="114"/>
      <c r="WNF2" s="114"/>
      <c r="WNG2" s="114"/>
      <c r="WNH2" s="114"/>
      <c r="WNI2" s="114"/>
      <c r="WNJ2" s="114"/>
      <c r="WNK2" s="114"/>
      <c r="WNL2" s="114"/>
      <c r="WNM2" s="114"/>
      <c r="WNN2" s="114"/>
      <c r="WNO2" s="114"/>
      <c r="WNP2" s="114"/>
      <c r="WNQ2" s="114"/>
      <c r="WNR2" s="114"/>
      <c r="WNS2" s="114"/>
      <c r="WNT2" s="114"/>
      <c r="WNU2" s="114"/>
      <c r="WNV2" s="114"/>
      <c r="WNW2" s="114"/>
      <c r="WNX2" s="114"/>
      <c r="WNY2" s="114"/>
      <c r="WNZ2" s="114"/>
      <c r="WOA2" s="114"/>
      <c r="WOB2" s="114"/>
      <c r="WOC2" s="114"/>
      <c r="WOD2" s="114"/>
      <c r="WOE2" s="114"/>
      <c r="WOF2" s="114"/>
      <c r="WOG2" s="114"/>
      <c r="WOH2" s="114"/>
      <c r="WOI2" s="114"/>
      <c r="WOJ2" s="114"/>
      <c r="WOK2" s="114"/>
      <c r="WOL2" s="114"/>
      <c r="WOM2" s="114"/>
      <c r="WON2" s="114"/>
      <c r="WOO2" s="114"/>
      <c r="WOP2" s="114"/>
      <c r="WOQ2" s="114"/>
      <c r="WOR2" s="114"/>
      <c r="WOS2" s="114"/>
      <c r="WOT2" s="114"/>
      <c r="WOU2" s="114"/>
      <c r="WOV2" s="114"/>
      <c r="WOW2" s="114"/>
      <c r="WOX2" s="114"/>
      <c r="WOY2" s="114"/>
      <c r="WOZ2" s="114"/>
      <c r="WPA2" s="114"/>
      <c r="WPB2" s="114"/>
      <c r="WPC2" s="114"/>
      <c r="WPD2" s="114"/>
      <c r="WPE2" s="114"/>
      <c r="WPF2" s="114"/>
      <c r="WPG2" s="114"/>
      <c r="WPH2" s="114"/>
      <c r="WPI2" s="114"/>
      <c r="WPJ2" s="114"/>
      <c r="WPK2" s="114"/>
      <c r="WPL2" s="114"/>
      <c r="WPM2" s="114"/>
      <c r="WPN2" s="114"/>
      <c r="WPO2" s="114"/>
      <c r="WPP2" s="114"/>
      <c r="WPQ2" s="114"/>
      <c r="WPR2" s="114"/>
      <c r="WPS2" s="114"/>
      <c r="WPT2" s="114"/>
      <c r="WPU2" s="114"/>
      <c r="WPV2" s="114"/>
      <c r="WPW2" s="114"/>
      <c r="WPX2" s="114"/>
      <c r="WPY2" s="114"/>
      <c r="WPZ2" s="114"/>
      <c r="WQA2" s="114"/>
      <c r="WQB2" s="114"/>
      <c r="WQC2" s="114"/>
      <c r="WQD2" s="114"/>
      <c r="WQE2" s="114"/>
      <c r="WQF2" s="114"/>
      <c r="WQG2" s="114"/>
      <c r="WQH2" s="114"/>
      <c r="WQI2" s="114"/>
      <c r="WQJ2" s="114"/>
      <c r="WQK2" s="114"/>
      <c r="WQL2" s="114"/>
      <c r="WQM2" s="114"/>
      <c r="WQN2" s="114"/>
      <c r="WQO2" s="114"/>
      <c r="WQP2" s="114"/>
      <c r="WQQ2" s="114"/>
      <c r="WQR2" s="114"/>
      <c r="WQS2" s="114"/>
      <c r="WQT2" s="114"/>
      <c r="WQU2" s="114"/>
      <c r="WQV2" s="114"/>
      <c r="WQW2" s="114"/>
      <c r="WQX2" s="114"/>
      <c r="WQY2" s="114"/>
      <c r="WQZ2" s="114"/>
      <c r="WRA2" s="114"/>
      <c r="WRB2" s="114"/>
      <c r="WRC2" s="114"/>
      <c r="WRD2" s="114"/>
      <c r="WRE2" s="114"/>
      <c r="WRF2" s="114"/>
      <c r="WRG2" s="114"/>
      <c r="WRH2" s="114"/>
      <c r="WRI2" s="114"/>
      <c r="WRJ2" s="114"/>
      <c r="WRK2" s="114"/>
      <c r="WRL2" s="114"/>
      <c r="WRM2" s="114"/>
      <c r="WRN2" s="114"/>
      <c r="WRO2" s="114"/>
      <c r="WRP2" s="114"/>
      <c r="WRQ2" s="114"/>
      <c r="WRR2" s="114"/>
      <c r="WRS2" s="114"/>
      <c r="WRT2" s="114"/>
      <c r="WRU2" s="114"/>
      <c r="WRV2" s="114"/>
      <c r="WRW2" s="114"/>
      <c r="WRX2" s="114"/>
      <c r="WRY2" s="114"/>
      <c r="WRZ2" s="114"/>
      <c r="WSA2" s="114"/>
      <c r="WSB2" s="114"/>
      <c r="WSC2" s="114"/>
      <c r="WSD2" s="114"/>
      <c r="WSE2" s="114"/>
      <c r="WSF2" s="114"/>
      <c r="WSG2" s="114"/>
      <c r="WSH2" s="114"/>
      <c r="WSI2" s="114"/>
      <c r="WSJ2" s="114"/>
      <c r="WSK2" s="114"/>
      <c r="WSL2" s="114"/>
      <c r="WSM2" s="114"/>
      <c r="WSN2" s="114"/>
      <c r="WSO2" s="114"/>
      <c r="WSP2" s="114"/>
      <c r="WSQ2" s="114"/>
      <c r="WSR2" s="114"/>
      <c r="WSS2" s="114"/>
      <c r="WST2" s="114"/>
      <c r="WSU2" s="114"/>
      <c r="WSV2" s="114"/>
      <c r="WSW2" s="114"/>
      <c r="WSX2" s="114"/>
      <c r="WSY2" s="114"/>
      <c r="WSZ2" s="114"/>
      <c r="WTA2" s="114"/>
      <c r="WTB2" s="114"/>
      <c r="WTC2" s="114"/>
      <c r="WTD2" s="114"/>
      <c r="WTE2" s="114"/>
      <c r="WTF2" s="114"/>
      <c r="WTG2" s="114"/>
      <c r="WTH2" s="114"/>
      <c r="WTI2" s="114"/>
      <c r="WTJ2" s="114"/>
      <c r="WTK2" s="114"/>
      <c r="WTL2" s="114"/>
      <c r="WTM2" s="114"/>
      <c r="WTN2" s="114"/>
      <c r="WTO2" s="114"/>
      <c r="WTP2" s="114"/>
      <c r="WTQ2" s="114"/>
      <c r="WTR2" s="114"/>
      <c r="WTS2" s="114"/>
      <c r="WTT2" s="114"/>
      <c r="WTU2" s="114"/>
      <c r="WTV2" s="114"/>
      <c r="WTW2" s="114"/>
      <c r="WTX2" s="114"/>
      <c r="WTY2" s="114"/>
      <c r="WTZ2" s="114"/>
      <c r="WUA2" s="114"/>
      <c r="WUB2" s="114"/>
      <c r="WUC2" s="114"/>
      <c r="WUD2" s="114"/>
      <c r="WUE2" s="114"/>
      <c r="WUF2" s="114"/>
      <c r="WUG2" s="114"/>
      <c r="WUH2" s="114"/>
      <c r="WUI2" s="114"/>
      <c r="WUJ2" s="114"/>
      <c r="WUK2" s="114"/>
      <c r="WUL2" s="114"/>
      <c r="WUM2" s="114"/>
      <c r="WUN2" s="114"/>
      <c r="WUO2" s="114"/>
      <c r="WUP2" s="114"/>
      <c r="WUQ2" s="114"/>
      <c r="WUR2" s="114"/>
      <c r="WUS2" s="114"/>
      <c r="WUT2" s="114"/>
      <c r="WUU2" s="114"/>
      <c r="WUV2" s="114"/>
      <c r="WUW2" s="114"/>
      <c r="WUX2" s="114"/>
      <c r="WUY2" s="114"/>
      <c r="WUZ2" s="114"/>
      <c r="WVA2" s="114"/>
      <c r="WVB2" s="114"/>
      <c r="WVC2" s="114"/>
      <c r="WVD2" s="114"/>
      <c r="WVE2" s="114"/>
      <c r="WVF2" s="114"/>
      <c r="WVG2" s="114"/>
      <c r="WVH2" s="114"/>
      <c r="WVI2" s="114"/>
      <c r="WVJ2" s="114"/>
      <c r="WVK2" s="114"/>
      <c r="WVL2" s="114"/>
      <c r="WVM2" s="114"/>
      <c r="WVN2" s="114"/>
      <c r="WVO2" s="114"/>
      <c r="WVP2" s="114"/>
      <c r="WVQ2" s="114"/>
      <c r="WVR2" s="114"/>
      <c r="WVS2" s="114"/>
      <c r="WVT2" s="114"/>
      <c r="WVU2" s="114"/>
      <c r="WVV2" s="114"/>
      <c r="WVW2" s="114"/>
      <c r="WVX2" s="114"/>
      <c r="WVY2" s="114"/>
      <c r="WVZ2" s="114"/>
      <c r="WWA2" s="114"/>
      <c r="WWB2" s="114"/>
      <c r="WWC2" s="114"/>
      <c r="WWD2" s="114"/>
      <c r="WWE2" s="114"/>
      <c r="WWF2" s="114"/>
      <c r="WWG2" s="114"/>
      <c r="WWH2" s="114"/>
      <c r="WWI2" s="114"/>
      <c r="WWJ2" s="114"/>
      <c r="WWK2" s="114"/>
      <c r="WWL2" s="114"/>
      <c r="WWM2" s="114"/>
      <c r="WWN2" s="114"/>
      <c r="WWO2" s="114"/>
      <c r="WWP2" s="114"/>
      <c r="WWQ2" s="114"/>
      <c r="WWR2" s="114"/>
      <c r="WWS2" s="114"/>
      <c r="WWT2" s="114"/>
      <c r="WWU2" s="114"/>
      <c r="WWV2" s="114"/>
      <c r="WWW2" s="114"/>
      <c r="WWX2" s="114"/>
      <c r="WWY2" s="114"/>
      <c r="WWZ2" s="114"/>
      <c r="WXA2" s="114"/>
      <c r="WXB2" s="114"/>
      <c r="WXC2" s="114"/>
      <c r="WXD2" s="114"/>
      <c r="WXE2" s="114"/>
      <c r="WXF2" s="114"/>
      <c r="WXG2" s="114"/>
      <c r="WXH2" s="114"/>
      <c r="WXI2" s="114"/>
      <c r="WXJ2" s="114"/>
      <c r="WXK2" s="114"/>
      <c r="WXL2" s="114"/>
      <c r="WXM2" s="114"/>
      <c r="WXN2" s="114"/>
      <c r="WXO2" s="114"/>
      <c r="WXP2" s="114"/>
      <c r="WXQ2" s="114"/>
      <c r="WXR2" s="114"/>
      <c r="WXS2" s="114"/>
      <c r="WXT2" s="114"/>
      <c r="WXU2" s="114"/>
      <c r="WXV2" s="114"/>
      <c r="WXW2" s="114"/>
      <c r="WXX2" s="114"/>
      <c r="WXY2" s="114"/>
      <c r="WXZ2" s="114"/>
      <c r="WYA2" s="114"/>
      <c r="WYB2" s="114"/>
      <c r="WYC2" s="114"/>
      <c r="WYD2" s="114"/>
      <c r="WYE2" s="114"/>
      <c r="WYF2" s="114"/>
      <c r="WYG2" s="114"/>
      <c r="WYH2" s="114"/>
      <c r="WYI2" s="114"/>
      <c r="WYJ2" s="114"/>
      <c r="WYK2" s="114"/>
      <c r="WYL2" s="114"/>
      <c r="WYM2" s="114"/>
      <c r="WYN2" s="114"/>
      <c r="WYO2" s="114"/>
      <c r="WYP2" s="114"/>
      <c r="WYQ2" s="114"/>
      <c r="WYR2" s="114"/>
      <c r="WYS2" s="114"/>
      <c r="WYT2" s="114"/>
      <c r="WYU2" s="114"/>
      <c r="WYV2" s="114"/>
      <c r="WYW2" s="114"/>
      <c r="WYX2" s="114"/>
      <c r="WYY2" s="114"/>
      <c r="WYZ2" s="114"/>
      <c r="WZA2" s="114"/>
      <c r="WZB2" s="114"/>
      <c r="WZC2" s="114"/>
      <c r="WZD2" s="114"/>
      <c r="WZE2" s="114"/>
      <c r="WZF2" s="114"/>
      <c r="WZG2" s="114"/>
      <c r="WZH2" s="114"/>
      <c r="WZI2" s="114"/>
      <c r="WZJ2" s="114"/>
      <c r="WZK2" s="114"/>
      <c r="WZL2" s="114"/>
      <c r="WZM2" s="114"/>
      <c r="WZN2" s="114"/>
      <c r="WZO2" s="114"/>
      <c r="WZP2" s="114"/>
      <c r="WZQ2" s="114"/>
      <c r="WZR2" s="114"/>
      <c r="WZS2" s="114"/>
      <c r="WZT2" s="114"/>
      <c r="WZU2" s="114"/>
      <c r="WZV2" s="114"/>
      <c r="WZW2" s="114"/>
      <c r="WZX2" s="114"/>
      <c r="WZY2" s="114"/>
      <c r="WZZ2" s="114"/>
      <c r="XAA2" s="114"/>
      <c r="XAB2" s="114"/>
      <c r="XAC2" s="114"/>
      <c r="XAD2" s="114"/>
      <c r="XAE2" s="114"/>
      <c r="XAF2" s="114"/>
      <c r="XAG2" s="114"/>
      <c r="XAH2" s="114"/>
      <c r="XAI2" s="114"/>
      <c r="XAJ2" s="114"/>
      <c r="XAK2" s="114"/>
      <c r="XAL2" s="114"/>
      <c r="XAM2" s="114"/>
      <c r="XAN2" s="114"/>
      <c r="XAO2" s="114"/>
      <c r="XAP2" s="114"/>
      <c r="XAQ2" s="114"/>
      <c r="XAR2" s="114"/>
      <c r="XAS2" s="114"/>
      <c r="XAT2" s="114"/>
      <c r="XAU2" s="114"/>
      <c r="XAV2" s="114"/>
      <c r="XAW2" s="114"/>
      <c r="XAX2" s="114"/>
      <c r="XAY2" s="114"/>
      <c r="XAZ2" s="114"/>
      <c r="XBA2" s="114"/>
      <c r="XBB2" s="114"/>
      <c r="XBC2" s="114"/>
      <c r="XBD2" s="114"/>
      <c r="XBE2" s="114"/>
      <c r="XBF2" s="114"/>
      <c r="XBG2" s="114"/>
      <c r="XBH2" s="114"/>
      <c r="XBI2" s="114"/>
      <c r="XBJ2" s="114"/>
      <c r="XBK2" s="114"/>
      <c r="XBL2" s="114"/>
      <c r="XBM2" s="114"/>
      <c r="XBN2" s="114"/>
      <c r="XBO2" s="114"/>
      <c r="XBP2" s="114"/>
      <c r="XBQ2" s="114"/>
      <c r="XBR2" s="114"/>
      <c r="XBS2" s="114"/>
      <c r="XBT2" s="114"/>
      <c r="XBU2" s="114"/>
      <c r="XBV2" s="114"/>
      <c r="XBW2" s="114"/>
      <c r="XBX2" s="114"/>
      <c r="XBY2" s="114"/>
      <c r="XBZ2" s="114"/>
      <c r="XCA2" s="114"/>
      <c r="XCB2" s="114"/>
      <c r="XCC2" s="114"/>
      <c r="XCD2" s="114"/>
      <c r="XCE2" s="114"/>
      <c r="XCF2" s="114"/>
      <c r="XCG2" s="114"/>
      <c r="XCH2" s="114"/>
      <c r="XCI2" s="114"/>
      <c r="XCJ2" s="114"/>
      <c r="XCK2" s="114"/>
      <c r="XCL2" s="114"/>
      <c r="XCM2" s="114"/>
      <c r="XCN2" s="114"/>
      <c r="XCO2" s="114"/>
      <c r="XCP2" s="114"/>
      <c r="XCQ2" s="114"/>
      <c r="XCR2" s="114"/>
      <c r="XCS2" s="114"/>
      <c r="XCT2" s="114"/>
      <c r="XCU2" s="114"/>
      <c r="XCV2" s="114"/>
      <c r="XCW2" s="114"/>
      <c r="XCX2" s="114"/>
      <c r="XCY2" s="114"/>
      <c r="XCZ2" s="114"/>
      <c r="XDA2" s="114"/>
      <c r="XDB2" s="114"/>
      <c r="XDC2" s="114"/>
      <c r="XDD2" s="114"/>
      <c r="XDE2" s="114"/>
      <c r="XDF2" s="114"/>
      <c r="XDG2" s="114"/>
      <c r="XDH2" s="114"/>
      <c r="XDI2" s="114"/>
      <c r="XDJ2" s="114"/>
      <c r="XDK2" s="114"/>
      <c r="XDL2" s="114"/>
      <c r="XDM2" s="114"/>
      <c r="XDN2" s="114"/>
      <c r="XDO2" s="114"/>
      <c r="XDP2" s="114"/>
      <c r="XDQ2" s="114"/>
      <c r="XDR2" s="114"/>
      <c r="XDS2" s="114"/>
      <c r="XDT2" s="114"/>
      <c r="XDU2" s="114"/>
      <c r="XDV2" s="114"/>
      <c r="XDW2" s="114"/>
      <c r="XDX2" s="114"/>
      <c r="XDY2" s="114"/>
      <c r="XDZ2" s="114"/>
      <c r="XEA2" s="114"/>
      <c r="XEB2" s="114"/>
      <c r="XEC2" s="114"/>
      <c r="XED2" s="114"/>
      <c r="XEE2" s="114"/>
      <c r="XEF2" s="114"/>
      <c r="XEG2" s="114"/>
      <c r="XEH2" s="114"/>
      <c r="XEI2" s="114"/>
      <c r="XEJ2" s="114"/>
      <c r="XEK2" s="114"/>
      <c r="XEL2" s="114"/>
      <c r="XEM2" s="114"/>
      <c r="XEN2" s="114"/>
      <c r="XEO2" s="114"/>
      <c r="XEP2" s="114"/>
      <c r="XEQ2" s="114"/>
      <c r="XER2" s="114"/>
      <c r="XES2" s="114"/>
      <c r="XET2" s="114"/>
      <c r="XEU2" s="114"/>
      <c r="XEV2" s="114"/>
      <c r="XEW2" s="114"/>
    </row>
    <row r="3" s="76" customFormat="1" ht="40" customHeight="1" spans="1:16377">
      <c r="A3" s="91" t="s">
        <v>3</v>
      </c>
      <c r="B3" s="92" t="s">
        <v>4</v>
      </c>
      <c r="C3" s="92" t="s">
        <v>5</v>
      </c>
      <c r="D3" s="93" t="s">
        <v>6</v>
      </c>
      <c r="E3" s="94" t="s">
        <v>7</v>
      </c>
      <c r="F3" s="94"/>
      <c r="G3" s="94" t="s">
        <v>8</v>
      </c>
      <c r="H3" s="94" t="s">
        <v>9</v>
      </c>
      <c r="I3" s="91" t="s">
        <v>10</v>
      </c>
      <c r="J3" s="91"/>
      <c r="K3" s="91"/>
      <c r="L3" s="91"/>
      <c r="M3" s="91" t="s">
        <v>11</v>
      </c>
      <c r="N3" s="107" t="s">
        <v>12</v>
      </c>
      <c r="O3" s="91"/>
      <c r="P3" s="91"/>
      <c r="Q3" s="91"/>
      <c r="R3" s="91"/>
      <c r="S3" s="91"/>
      <c r="T3" s="91"/>
      <c r="U3" s="107"/>
      <c r="V3" s="107" t="s">
        <v>13</v>
      </c>
      <c r="W3" s="91" t="s">
        <v>14</v>
      </c>
      <c r="X3" s="107" t="s">
        <v>15</v>
      </c>
      <c r="Y3" s="91" t="s">
        <v>16</v>
      </c>
      <c r="Z3" s="91" t="s">
        <v>17</v>
      </c>
      <c r="AA3" s="91" t="s">
        <v>18</v>
      </c>
      <c r="AB3" s="91" t="s">
        <v>19</v>
      </c>
      <c r="AC3" s="91" t="s">
        <v>20</v>
      </c>
      <c r="AD3" s="91" t="s">
        <v>21</v>
      </c>
      <c r="AE3" s="91" t="s">
        <v>22</v>
      </c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  <c r="KG3" s="117"/>
      <c r="KH3" s="117"/>
      <c r="KI3" s="117"/>
      <c r="KJ3" s="117"/>
      <c r="KK3" s="117"/>
      <c r="KL3" s="117"/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7"/>
      <c r="LK3" s="117"/>
      <c r="LL3" s="117"/>
      <c r="LM3" s="117"/>
      <c r="LN3" s="117"/>
      <c r="LO3" s="117"/>
      <c r="LP3" s="117"/>
      <c r="LQ3" s="117"/>
      <c r="LR3" s="117"/>
      <c r="LS3" s="117"/>
      <c r="LT3" s="117"/>
      <c r="LU3" s="117"/>
      <c r="LV3" s="117"/>
      <c r="LW3" s="117"/>
      <c r="LX3" s="117"/>
      <c r="LY3" s="117"/>
      <c r="LZ3" s="117"/>
      <c r="MA3" s="117"/>
      <c r="MB3" s="117"/>
      <c r="MC3" s="117"/>
      <c r="MD3" s="117"/>
      <c r="ME3" s="117"/>
      <c r="MF3" s="117"/>
      <c r="MG3" s="117"/>
      <c r="MH3" s="117"/>
      <c r="MI3" s="117"/>
      <c r="MJ3" s="117"/>
      <c r="MK3" s="117"/>
      <c r="ML3" s="117"/>
      <c r="MM3" s="117"/>
      <c r="MN3" s="117"/>
      <c r="MO3" s="117"/>
      <c r="MP3" s="117"/>
      <c r="MQ3" s="117"/>
      <c r="MR3" s="117"/>
      <c r="MS3" s="117"/>
      <c r="MT3" s="117"/>
      <c r="MU3" s="117"/>
      <c r="MV3" s="117"/>
      <c r="MW3" s="117"/>
      <c r="MX3" s="117"/>
      <c r="MY3" s="117"/>
      <c r="MZ3" s="117"/>
      <c r="NA3" s="117"/>
      <c r="NB3" s="117"/>
      <c r="NC3" s="117"/>
      <c r="ND3" s="117"/>
      <c r="NE3" s="117"/>
      <c r="NF3" s="117"/>
      <c r="NG3" s="117"/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7"/>
      <c r="NW3" s="117"/>
      <c r="NX3" s="117"/>
      <c r="NY3" s="117"/>
      <c r="NZ3" s="117"/>
      <c r="OA3" s="117"/>
      <c r="OB3" s="117"/>
      <c r="OC3" s="117"/>
      <c r="OD3" s="117"/>
      <c r="OE3" s="117"/>
      <c r="OF3" s="117"/>
      <c r="OG3" s="117"/>
      <c r="OH3" s="117"/>
      <c r="OI3" s="117"/>
      <c r="OJ3" s="117"/>
      <c r="OK3" s="117"/>
      <c r="OL3" s="117"/>
      <c r="OM3" s="117"/>
      <c r="ON3" s="117"/>
      <c r="OO3" s="117"/>
      <c r="OP3" s="117"/>
      <c r="OQ3" s="117"/>
      <c r="OR3" s="117"/>
      <c r="OS3" s="117"/>
      <c r="OT3" s="117"/>
      <c r="OU3" s="117"/>
      <c r="OV3" s="117"/>
      <c r="OW3" s="117"/>
      <c r="OX3" s="117"/>
      <c r="OY3" s="117"/>
      <c r="OZ3" s="117"/>
      <c r="PA3" s="117"/>
      <c r="PB3" s="117"/>
      <c r="PC3" s="117"/>
      <c r="PD3" s="117"/>
      <c r="PE3" s="117"/>
      <c r="PF3" s="117"/>
      <c r="PG3" s="117"/>
      <c r="PH3" s="117"/>
      <c r="PI3" s="117"/>
      <c r="PJ3" s="117"/>
      <c r="PK3" s="117"/>
      <c r="PL3" s="117"/>
      <c r="PM3" s="117"/>
      <c r="PN3" s="117"/>
      <c r="PO3" s="117"/>
      <c r="PP3" s="117"/>
      <c r="PQ3" s="117"/>
      <c r="PR3" s="117"/>
      <c r="PS3" s="117"/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7"/>
      <c r="QI3" s="117"/>
      <c r="QJ3" s="117"/>
      <c r="QK3" s="117"/>
      <c r="QL3" s="117"/>
      <c r="QM3" s="117"/>
      <c r="QN3" s="117"/>
      <c r="QO3" s="117"/>
      <c r="QP3" s="117"/>
      <c r="QQ3" s="117"/>
      <c r="QR3" s="117"/>
      <c r="QS3" s="117"/>
      <c r="QT3" s="117"/>
      <c r="QU3" s="117"/>
      <c r="QV3" s="117"/>
      <c r="QW3" s="117"/>
      <c r="QX3" s="117"/>
      <c r="QY3" s="117"/>
      <c r="QZ3" s="117"/>
      <c r="RA3" s="117"/>
      <c r="RB3" s="117"/>
      <c r="RC3" s="117"/>
      <c r="RD3" s="117"/>
      <c r="RE3" s="117"/>
      <c r="RF3" s="117"/>
      <c r="RG3" s="117"/>
      <c r="RH3" s="117"/>
      <c r="RI3" s="117"/>
      <c r="RJ3" s="117"/>
      <c r="RK3" s="117"/>
      <c r="RL3" s="117"/>
      <c r="RM3" s="117"/>
      <c r="RN3" s="117"/>
      <c r="RO3" s="117"/>
      <c r="RP3" s="117"/>
      <c r="RQ3" s="117"/>
      <c r="RR3" s="117"/>
      <c r="RS3" s="117"/>
      <c r="RT3" s="117"/>
      <c r="RU3" s="117"/>
      <c r="RV3" s="117"/>
      <c r="RW3" s="117"/>
      <c r="RX3" s="117"/>
      <c r="RY3" s="117"/>
      <c r="RZ3" s="117"/>
      <c r="SA3" s="117"/>
      <c r="SB3" s="117"/>
      <c r="SC3" s="117"/>
      <c r="SD3" s="117"/>
      <c r="SE3" s="117"/>
      <c r="SF3" s="117"/>
      <c r="SG3" s="117"/>
      <c r="SH3" s="117"/>
      <c r="SI3" s="117"/>
      <c r="SJ3" s="117"/>
      <c r="SK3" s="117"/>
      <c r="SL3" s="117"/>
      <c r="SM3" s="117"/>
      <c r="SN3" s="117"/>
      <c r="SO3" s="117"/>
      <c r="SP3" s="117"/>
      <c r="SQ3" s="117"/>
      <c r="SR3" s="117"/>
      <c r="SS3" s="117"/>
      <c r="ST3" s="117"/>
      <c r="SU3" s="117"/>
      <c r="SV3" s="117"/>
      <c r="SW3" s="117"/>
      <c r="SX3" s="117"/>
      <c r="SY3" s="117"/>
      <c r="SZ3" s="117"/>
      <c r="TA3" s="117"/>
      <c r="TB3" s="117"/>
      <c r="TC3" s="117"/>
      <c r="TD3" s="117"/>
      <c r="TE3" s="117"/>
      <c r="TF3" s="117"/>
      <c r="TG3" s="117"/>
      <c r="TH3" s="117"/>
      <c r="TI3" s="117"/>
      <c r="TJ3" s="117"/>
      <c r="TK3" s="117"/>
      <c r="TL3" s="117"/>
      <c r="TM3" s="117"/>
      <c r="TN3" s="117"/>
      <c r="TO3" s="117"/>
      <c r="TP3" s="117"/>
      <c r="TQ3" s="117"/>
      <c r="TR3" s="117"/>
      <c r="TS3" s="117"/>
      <c r="TT3" s="117"/>
      <c r="TU3" s="117"/>
      <c r="TV3" s="117"/>
      <c r="TW3" s="117"/>
      <c r="TX3" s="117"/>
      <c r="TY3" s="117"/>
      <c r="TZ3" s="117"/>
      <c r="UA3" s="117"/>
      <c r="UB3" s="117"/>
      <c r="UC3" s="117"/>
      <c r="UD3" s="117"/>
      <c r="UE3" s="117"/>
      <c r="UF3" s="117"/>
      <c r="UG3" s="117"/>
      <c r="UH3" s="117"/>
      <c r="UI3" s="117"/>
      <c r="UJ3" s="117"/>
      <c r="UK3" s="117"/>
      <c r="UL3" s="117"/>
      <c r="UM3" s="117"/>
      <c r="UN3" s="117"/>
      <c r="UO3" s="117"/>
      <c r="UP3" s="117"/>
      <c r="UQ3" s="117"/>
      <c r="UR3" s="117"/>
      <c r="US3" s="117"/>
      <c r="UT3" s="117"/>
      <c r="UU3" s="117"/>
      <c r="UV3" s="117"/>
      <c r="UW3" s="117"/>
      <c r="UX3" s="117"/>
      <c r="UY3" s="117"/>
      <c r="UZ3" s="117"/>
      <c r="VA3" s="117"/>
      <c r="VB3" s="117"/>
      <c r="VC3" s="117"/>
      <c r="VD3" s="117"/>
      <c r="VE3" s="117"/>
      <c r="VF3" s="117"/>
      <c r="VG3" s="117"/>
      <c r="VH3" s="117"/>
      <c r="VI3" s="117"/>
      <c r="VJ3" s="117"/>
      <c r="VK3" s="117"/>
      <c r="VL3" s="117"/>
      <c r="VM3" s="117"/>
      <c r="VN3" s="117"/>
      <c r="VO3" s="117"/>
      <c r="VP3" s="117"/>
      <c r="VQ3" s="117"/>
      <c r="VR3" s="117"/>
      <c r="VS3" s="117"/>
      <c r="VT3" s="117"/>
      <c r="VU3" s="117"/>
      <c r="VV3" s="117"/>
      <c r="VW3" s="117"/>
      <c r="VX3" s="117"/>
      <c r="VY3" s="117"/>
      <c r="VZ3" s="117"/>
      <c r="WA3" s="117"/>
      <c r="WB3" s="117"/>
      <c r="WC3" s="117"/>
      <c r="WD3" s="117"/>
      <c r="WE3" s="117"/>
      <c r="WF3" s="117"/>
      <c r="WG3" s="117"/>
      <c r="WH3" s="117"/>
      <c r="WI3" s="117"/>
      <c r="WJ3" s="117"/>
      <c r="WK3" s="117"/>
      <c r="WL3" s="117"/>
      <c r="WM3" s="117"/>
      <c r="WN3" s="117"/>
      <c r="WO3" s="117"/>
      <c r="WP3" s="117"/>
      <c r="WQ3" s="117"/>
      <c r="WR3" s="117"/>
      <c r="WS3" s="117"/>
      <c r="WT3" s="117"/>
      <c r="WU3" s="117"/>
      <c r="WV3" s="117"/>
      <c r="WW3" s="117"/>
      <c r="WX3" s="117"/>
      <c r="WY3" s="117"/>
      <c r="WZ3" s="117"/>
      <c r="XA3" s="117"/>
      <c r="XB3" s="117"/>
      <c r="XC3" s="117"/>
      <c r="XD3" s="117"/>
      <c r="XE3" s="117"/>
      <c r="XF3" s="117"/>
      <c r="XG3" s="117"/>
      <c r="XH3" s="117"/>
      <c r="XI3" s="117"/>
      <c r="XJ3" s="117"/>
      <c r="XK3" s="117"/>
      <c r="XL3" s="117"/>
      <c r="XM3" s="117"/>
      <c r="XN3" s="117"/>
      <c r="XO3" s="117"/>
      <c r="XP3" s="117"/>
      <c r="XQ3" s="117"/>
      <c r="XR3" s="117"/>
      <c r="XS3" s="117"/>
      <c r="XT3" s="117"/>
      <c r="XU3" s="117"/>
      <c r="XV3" s="117"/>
      <c r="XW3" s="117"/>
      <c r="XX3" s="117"/>
      <c r="XY3" s="117"/>
      <c r="XZ3" s="117"/>
      <c r="YA3" s="117"/>
      <c r="YB3" s="117"/>
      <c r="YC3" s="117"/>
      <c r="YD3" s="117"/>
      <c r="YE3" s="117"/>
      <c r="YF3" s="117"/>
      <c r="YG3" s="117"/>
      <c r="YH3" s="117"/>
      <c r="YI3" s="117"/>
      <c r="YJ3" s="117"/>
      <c r="YK3" s="117"/>
      <c r="YL3" s="117"/>
      <c r="YM3" s="117"/>
      <c r="YN3" s="117"/>
      <c r="YO3" s="117"/>
      <c r="YP3" s="117"/>
      <c r="YQ3" s="117"/>
      <c r="YR3" s="117"/>
      <c r="YS3" s="117"/>
      <c r="YT3" s="117"/>
      <c r="YU3" s="117"/>
      <c r="YV3" s="117"/>
      <c r="YW3" s="117"/>
      <c r="YX3" s="117"/>
      <c r="YY3" s="117"/>
      <c r="YZ3" s="117"/>
      <c r="ZA3" s="117"/>
      <c r="ZB3" s="117"/>
      <c r="ZC3" s="117"/>
      <c r="ZD3" s="117"/>
      <c r="ZE3" s="117"/>
      <c r="ZF3" s="117"/>
      <c r="ZG3" s="117"/>
      <c r="ZH3" s="117"/>
      <c r="ZI3" s="117"/>
      <c r="ZJ3" s="117"/>
      <c r="ZK3" s="117"/>
      <c r="ZL3" s="117"/>
      <c r="ZM3" s="117"/>
      <c r="ZN3" s="117"/>
      <c r="ZO3" s="117"/>
      <c r="ZP3" s="117"/>
      <c r="ZQ3" s="117"/>
      <c r="ZR3" s="117"/>
      <c r="ZS3" s="117"/>
      <c r="ZT3" s="117"/>
      <c r="ZU3" s="117"/>
      <c r="ZV3" s="117"/>
      <c r="ZW3" s="117"/>
      <c r="ZX3" s="117"/>
      <c r="ZY3" s="117"/>
      <c r="ZZ3" s="117"/>
      <c r="AAA3" s="117"/>
      <c r="AAB3" s="117"/>
      <c r="AAC3" s="117"/>
      <c r="AAD3" s="117"/>
      <c r="AAE3" s="117"/>
      <c r="AAF3" s="117"/>
      <c r="AAG3" s="117"/>
      <c r="AAH3" s="117"/>
      <c r="AAI3" s="117"/>
      <c r="AAJ3" s="117"/>
      <c r="AAK3" s="117"/>
      <c r="AAL3" s="117"/>
      <c r="AAM3" s="117"/>
      <c r="AAN3" s="117"/>
      <c r="AAO3" s="117"/>
      <c r="AAP3" s="117"/>
      <c r="AAQ3" s="117"/>
      <c r="AAR3" s="117"/>
      <c r="AAS3" s="117"/>
      <c r="AAT3" s="117"/>
      <c r="AAU3" s="117"/>
      <c r="AAV3" s="117"/>
      <c r="AAW3" s="117"/>
      <c r="AAX3" s="117"/>
      <c r="AAY3" s="117"/>
      <c r="AAZ3" s="117"/>
      <c r="ABA3" s="117"/>
      <c r="ABB3" s="117"/>
      <c r="ABC3" s="117"/>
      <c r="ABD3" s="117"/>
      <c r="ABE3" s="117"/>
      <c r="ABF3" s="117"/>
      <c r="ABG3" s="117"/>
      <c r="ABH3" s="117"/>
      <c r="ABI3" s="117"/>
      <c r="ABJ3" s="117"/>
      <c r="ABK3" s="117"/>
      <c r="ABL3" s="117"/>
      <c r="ABM3" s="117"/>
      <c r="ABN3" s="117"/>
      <c r="ABO3" s="117"/>
      <c r="ABP3" s="117"/>
      <c r="ABQ3" s="117"/>
      <c r="ABR3" s="117"/>
      <c r="ABS3" s="117"/>
      <c r="ABT3" s="117"/>
      <c r="ABU3" s="117"/>
      <c r="ABV3" s="117"/>
      <c r="ABW3" s="117"/>
      <c r="ABX3" s="117"/>
      <c r="ABY3" s="117"/>
      <c r="ABZ3" s="117"/>
      <c r="ACA3" s="117"/>
      <c r="ACB3" s="117"/>
      <c r="ACC3" s="117"/>
      <c r="ACD3" s="117"/>
      <c r="ACE3" s="117"/>
      <c r="ACF3" s="117"/>
      <c r="ACG3" s="117"/>
      <c r="ACH3" s="117"/>
      <c r="ACI3" s="117"/>
      <c r="ACJ3" s="117"/>
      <c r="ACK3" s="117"/>
      <c r="ACL3" s="117"/>
      <c r="ACM3" s="117"/>
      <c r="ACN3" s="117"/>
      <c r="ACO3" s="117"/>
      <c r="ACP3" s="117"/>
      <c r="ACQ3" s="117"/>
      <c r="ACR3" s="117"/>
      <c r="ACS3" s="117"/>
      <c r="ACT3" s="117"/>
      <c r="ACU3" s="117"/>
      <c r="ACV3" s="117"/>
      <c r="ACW3" s="117"/>
      <c r="ACX3" s="117"/>
      <c r="ACY3" s="117"/>
      <c r="ACZ3" s="117"/>
      <c r="ADA3" s="117"/>
      <c r="ADB3" s="117"/>
      <c r="ADC3" s="117"/>
      <c r="ADD3" s="117"/>
      <c r="ADE3" s="117"/>
      <c r="ADF3" s="117"/>
      <c r="ADG3" s="117"/>
      <c r="ADH3" s="117"/>
      <c r="ADI3" s="117"/>
      <c r="ADJ3" s="117"/>
      <c r="ADK3" s="117"/>
      <c r="ADL3" s="117"/>
      <c r="ADM3" s="117"/>
      <c r="ADN3" s="117"/>
      <c r="ADO3" s="117"/>
      <c r="ADP3" s="117"/>
      <c r="ADQ3" s="117"/>
      <c r="ADR3" s="117"/>
      <c r="ADS3" s="117"/>
      <c r="ADT3" s="117"/>
      <c r="ADU3" s="117"/>
      <c r="ADV3" s="117"/>
      <c r="ADW3" s="117"/>
      <c r="ADX3" s="117"/>
      <c r="ADY3" s="117"/>
      <c r="ADZ3" s="117"/>
      <c r="AEA3" s="117"/>
      <c r="AEB3" s="117"/>
      <c r="AEC3" s="117"/>
      <c r="AED3" s="117"/>
      <c r="AEE3" s="117"/>
      <c r="AEF3" s="117"/>
      <c r="AEG3" s="117"/>
      <c r="AEH3" s="117"/>
      <c r="AEI3" s="117"/>
      <c r="AEJ3" s="117"/>
      <c r="AEK3" s="117"/>
      <c r="AEL3" s="117"/>
      <c r="AEM3" s="117"/>
      <c r="AEN3" s="117"/>
      <c r="AEO3" s="117"/>
      <c r="AEP3" s="117"/>
      <c r="AEQ3" s="117"/>
      <c r="AER3" s="117"/>
      <c r="AES3" s="117"/>
      <c r="AET3" s="117"/>
      <c r="AEU3" s="117"/>
      <c r="AEV3" s="117"/>
      <c r="AEW3" s="117"/>
      <c r="AEX3" s="117"/>
      <c r="AEY3" s="117"/>
      <c r="AEZ3" s="117"/>
      <c r="AFA3" s="117"/>
      <c r="AFB3" s="117"/>
      <c r="AFC3" s="117"/>
      <c r="AFD3" s="117"/>
      <c r="AFE3" s="117"/>
      <c r="AFF3" s="117"/>
      <c r="AFG3" s="117"/>
      <c r="AFH3" s="117"/>
      <c r="AFI3" s="117"/>
      <c r="AFJ3" s="117"/>
      <c r="AFK3" s="117"/>
      <c r="AFL3" s="117"/>
      <c r="AFM3" s="117"/>
      <c r="AFN3" s="117"/>
      <c r="AFO3" s="117"/>
      <c r="AFP3" s="117"/>
      <c r="AFQ3" s="117"/>
      <c r="AFR3" s="117"/>
      <c r="AFS3" s="117"/>
      <c r="AFT3" s="117"/>
      <c r="AFU3" s="117"/>
      <c r="AFV3" s="117"/>
      <c r="AFW3" s="117"/>
      <c r="AFX3" s="117"/>
      <c r="AFY3" s="117"/>
      <c r="AFZ3" s="117"/>
      <c r="AGA3" s="117"/>
      <c r="AGB3" s="117"/>
      <c r="AGC3" s="117"/>
      <c r="AGD3" s="117"/>
      <c r="AGE3" s="117"/>
      <c r="AGF3" s="117"/>
      <c r="AGG3" s="117"/>
      <c r="AGH3" s="117"/>
      <c r="AGI3" s="117"/>
      <c r="AGJ3" s="117"/>
      <c r="AGK3" s="117"/>
      <c r="AGL3" s="117"/>
      <c r="AGM3" s="117"/>
      <c r="AGN3" s="117"/>
      <c r="AGO3" s="117"/>
      <c r="AGP3" s="117"/>
      <c r="AGQ3" s="117"/>
      <c r="AGR3" s="117"/>
      <c r="AGS3" s="117"/>
      <c r="AGT3" s="117"/>
      <c r="AGU3" s="117"/>
      <c r="AGV3" s="117"/>
      <c r="AGW3" s="117"/>
      <c r="AGX3" s="117"/>
      <c r="AGY3" s="117"/>
      <c r="AGZ3" s="117"/>
      <c r="AHA3" s="117"/>
      <c r="AHB3" s="117"/>
      <c r="AHC3" s="117"/>
      <c r="AHD3" s="117"/>
      <c r="AHE3" s="117"/>
      <c r="AHF3" s="117"/>
      <c r="AHG3" s="117"/>
      <c r="AHH3" s="117"/>
      <c r="AHI3" s="117"/>
      <c r="AHJ3" s="117"/>
      <c r="AHK3" s="117"/>
      <c r="AHL3" s="117"/>
      <c r="AHM3" s="117"/>
      <c r="AHN3" s="117"/>
      <c r="AHO3" s="117"/>
      <c r="AHP3" s="117"/>
      <c r="AHQ3" s="117"/>
      <c r="AHR3" s="117"/>
      <c r="AHS3" s="117"/>
      <c r="AHT3" s="117"/>
      <c r="AHU3" s="117"/>
      <c r="AHV3" s="117"/>
      <c r="AHW3" s="117"/>
      <c r="AHX3" s="117"/>
      <c r="AHY3" s="117"/>
      <c r="AHZ3" s="117"/>
      <c r="AIA3" s="117"/>
      <c r="AIB3" s="117"/>
      <c r="AIC3" s="117"/>
      <c r="AID3" s="117"/>
      <c r="AIE3" s="117"/>
      <c r="AIF3" s="117"/>
      <c r="AIG3" s="117"/>
      <c r="AIH3" s="117"/>
      <c r="AII3" s="117"/>
      <c r="AIJ3" s="117"/>
      <c r="AIK3" s="117"/>
      <c r="AIL3" s="117"/>
      <c r="AIM3" s="117"/>
      <c r="AIN3" s="117"/>
      <c r="AIO3" s="117"/>
      <c r="AIP3" s="117"/>
      <c r="AIQ3" s="117"/>
      <c r="AIR3" s="117"/>
      <c r="AIS3" s="117"/>
      <c r="AIT3" s="117"/>
      <c r="AIU3" s="117"/>
      <c r="AIV3" s="117"/>
      <c r="AIW3" s="117"/>
      <c r="AIX3" s="117"/>
      <c r="AIY3" s="117"/>
      <c r="AIZ3" s="117"/>
      <c r="AJA3" s="117"/>
      <c r="AJB3" s="117"/>
      <c r="AJC3" s="117"/>
      <c r="AJD3" s="117"/>
      <c r="AJE3" s="117"/>
      <c r="AJF3" s="117"/>
      <c r="AJG3" s="117"/>
      <c r="AJH3" s="117"/>
      <c r="AJI3" s="117"/>
      <c r="AJJ3" s="117"/>
      <c r="AJK3" s="117"/>
      <c r="AJL3" s="117"/>
      <c r="AJM3" s="117"/>
      <c r="AJN3" s="117"/>
      <c r="AJO3" s="117"/>
      <c r="AJP3" s="117"/>
      <c r="AJQ3" s="117"/>
      <c r="AJR3" s="117"/>
      <c r="AJS3" s="117"/>
      <c r="AJT3" s="117"/>
      <c r="AJU3" s="117"/>
      <c r="AJV3" s="117"/>
      <c r="AJW3" s="117"/>
      <c r="AJX3" s="117"/>
      <c r="AJY3" s="117"/>
      <c r="AJZ3" s="117"/>
      <c r="AKA3" s="117"/>
      <c r="AKB3" s="117"/>
      <c r="AKC3" s="117"/>
      <c r="AKD3" s="117"/>
      <c r="AKE3" s="117"/>
      <c r="AKF3" s="117"/>
      <c r="AKG3" s="117"/>
      <c r="AKH3" s="117"/>
      <c r="AKI3" s="117"/>
      <c r="AKJ3" s="117"/>
      <c r="AKK3" s="117"/>
      <c r="AKL3" s="117"/>
      <c r="AKM3" s="117"/>
      <c r="AKN3" s="117"/>
      <c r="AKO3" s="117"/>
      <c r="AKP3" s="117"/>
      <c r="AKQ3" s="117"/>
      <c r="AKR3" s="117"/>
      <c r="AKS3" s="117"/>
      <c r="AKT3" s="117"/>
      <c r="AKU3" s="117"/>
      <c r="AKV3" s="117"/>
      <c r="AKW3" s="117"/>
      <c r="AKX3" s="117"/>
      <c r="AKY3" s="117"/>
      <c r="AKZ3" s="117"/>
      <c r="ALA3" s="117"/>
      <c r="ALB3" s="117"/>
      <c r="ALC3" s="117"/>
      <c r="ALD3" s="117"/>
      <c r="ALE3" s="117"/>
      <c r="ALF3" s="117"/>
      <c r="ALG3" s="117"/>
      <c r="ALH3" s="117"/>
      <c r="ALI3" s="117"/>
      <c r="ALJ3" s="117"/>
      <c r="ALK3" s="117"/>
      <c r="ALL3" s="117"/>
      <c r="ALM3" s="117"/>
      <c r="ALN3" s="117"/>
      <c r="ALO3" s="117"/>
      <c r="ALP3" s="117"/>
      <c r="ALQ3" s="117"/>
      <c r="ALR3" s="117"/>
      <c r="ALS3" s="117"/>
      <c r="ALT3" s="117"/>
      <c r="ALU3" s="117"/>
      <c r="ALV3" s="117"/>
      <c r="ALW3" s="117"/>
      <c r="ALX3" s="117"/>
      <c r="ALY3" s="117"/>
      <c r="ALZ3" s="117"/>
      <c r="AMA3" s="117"/>
      <c r="AMB3" s="117"/>
      <c r="AMC3" s="117"/>
      <c r="AMD3" s="117"/>
      <c r="AME3" s="117"/>
      <c r="AMF3" s="117"/>
      <c r="AMG3" s="117"/>
      <c r="AMH3" s="117"/>
      <c r="AMI3" s="117"/>
      <c r="AMJ3" s="117"/>
      <c r="AMK3" s="117"/>
      <c r="AML3" s="117"/>
      <c r="AMM3" s="117"/>
      <c r="AMN3" s="117"/>
      <c r="AMO3" s="117"/>
      <c r="AMP3" s="117"/>
      <c r="AMQ3" s="117"/>
      <c r="AMR3" s="117"/>
      <c r="AMS3" s="117"/>
      <c r="AMT3" s="117"/>
      <c r="AMU3" s="117"/>
      <c r="AMV3" s="117"/>
      <c r="AMW3" s="117"/>
      <c r="AMX3" s="117"/>
      <c r="AMY3" s="117"/>
      <c r="AMZ3" s="117"/>
      <c r="ANA3" s="117"/>
      <c r="ANB3" s="117"/>
      <c r="ANC3" s="117"/>
      <c r="AND3" s="117"/>
      <c r="ANE3" s="117"/>
      <c r="ANF3" s="117"/>
      <c r="ANG3" s="117"/>
      <c r="ANH3" s="117"/>
      <c r="ANI3" s="117"/>
      <c r="ANJ3" s="117"/>
      <c r="ANK3" s="117"/>
      <c r="ANL3" s="117"/>
      <c r="ANM3" s="117"/>
      <c r="ANN3" s="117"/>
      <c r="ANO3" s="117"/>
      <c r="ANP3" s="117"/>
      <c r="ANQ3" s="117"/>
      <c r="ANR3" s="117"/>
      <c r="ANS3" s="117"/>
      <c r="ANT3" s="117"/>
      <c r="ANU3" s="117"/>
      <c r="ANV3" s="117"/>
      <c r="ANW3" s="117"/>
      <c r="ANX3" s="117"/>
      <c r="ANY3" s="117"/>
      <c r="ANZ3" s="117"/>
      <c r="AOA3" s="117"/>
      <c r="AOB3" s="117"/>
      <c r="AOC3" s="117"/>
      <c r="AOD3" s="117"/>
      <c r="AOE3" s="117"/>
      <c r="AOF3" s="117"/>
      <c r="AOG3" s="117"/>
      <c r="AOH3" s="117"/>
      <c r="AOI3" s="117"/>
      <c r="AOJ3" s="117"/>
      <c r="AOK3" s="117"/>
      <c r="AOL3" s="117"/>
      <c r="AOM3" s="117"/>
      <c r="AON3" s="117"/>
      <c r="AOO3" s="117"/>
      <c r="AOP3" s="117"/>
      <c r="AOQ3" s="117"/>
      <c r="AOR3" s="117"/>
      <c r="AOS3" s="117"/>
      <c r="AOT3" s="117"/>
      <c r="AOU3" s="117"/>
      <c r="AOV3" s="117"/>
      <c r="AOW3" s="117"/>
      <c r="AOX3" s="117"/>
      <c r="AOY3" s="117"/>
      <c r="AOZ3" s="117"/>
      <c r="APA3" s="117"/>
      <c r="APB3" s="117"/>
      <c r="APC3" s="117"/>
      <c r="APD3" s="117"/>
      <c r="APE3" s="117"/>
      <c r="APF3" s="117"/>
      <c r="APG3" s="117"/>
      <c r="APH3" s="117"/>
      <c r="API3" s="117"/>
      <c r="APJ3" s="117"/>
      <c r="APK3" s="117"/>
      <c r="APL3" s="117"/>
      <c r="APM3" s="117"/>
      <c r="APN3" s="117"/>
      <c r="APO3" s="117"/>
      <c r="APP3" s="117"/>
      <c r="APQ3" s="117"/>
      <c r="APR3" s="117"/>
      <c r="APS3" s="117"/>
      <c r="APT3" s="117"/>
      <c r="APU3" s="117"/>
      <c r="APV3" s="117"/>
      <c r="APW3" s="117"/>
      <c r="APX3" s="117"/>
      <c r="APY3" s="117"/>
      <c r="APZ3" s="117"/>
      <c r="AQA3" s="117"/>
      <c r="AQB3" s="117"/>
      <c r="AQC3" s="117"/>
      <c r="AQD3" s="117"/>
      <c r="AQE3" s="117"/>
      <c r="AQF3" s="117"/>
      <c r="AQG3" s="117"/>
      <c r="AQH3" s="117"/>
      <c r="AQI3" s="117"/>
      <c r="AQJ3" s="117"/>
      <c r="AQK3" s="117"/>
      <c r="AQL3" s="117"/>
      <c r="AQM3" s="117"/>
      <c r="AQN3" s="117"/>
      <c r="AQO3" s="117"/>
      <c r="AQP3" s="117"/>
      <c r="AQQ3" s="117"/>
      <c r="AQR3" s="117"/>
      <c r="AQS3" s="117"/>
      <c r="AQT3" s="117"/>
      <c r="AQU3" s="117"/>
      <c r="AQV3" s="117"/>
      <c r="AQW3" s="117"/>
      <c r="AQX3" s="117"/>
      <c r="AQY3" s="117"/>
      <c r="AQZ3" s="117"/>
      <c r="ARA3" s="117"/>
      <c r="ARB3" s="117"/>
      <c r="ARC3" s="117"/>
      <c r="ARD3" s="117"/>
      <c r="ARE3" s="117"/>
      <c r="ARF3" s="117"/>
      <c r="ARG3" s="117"/>
      <c r="ARH3" s="117"/>
      <c r="ARI3" s="117"/>
      <c r="ARJ3" s="117"/>
      <c r="ARK3" s="117"/>
      <c r="ARL3" s="117"/>
      <c r="ARM3" s="117"/>
      <c r="ARN3" s="117"/>
      <c r="ARO3" s="117"/>
      <c r="ARP3" s="117"/>
      <c r="ARQ3" s="117"/>
      <c r="ARR3" s="117"/>
      <c r="ARS3" s="117"/>
      <c r="ART3" s="117"/>
      <c r="ARU3" s="117"/>
      <c r="ARV3" s="117"/>
      <c r="ARW3" s="117"/>
      <c r="ARX3" s="117"/>
      <c r="ARY3" s="117"/>
      <c r="ARZ3" s="117"/>
      <c r="ASA3" s="117"/>
      <c r="ASB3" s="117"/>
      <c r="ASC3" s="117"/>
      <c r="ASD3" s="117"/>
      <c r="ASE3" s="117"/>
      <c r="ASF3" s="117"/>
      <c r="ASG3" s="117"/>
      <c r="ASH3" s="117"/>
      <c r="ASI3" s="117"/>
      <c r="ASJ3" s="117"/>
      <c r="ASK3" s="117"/>
      <c r="ASL3" s="117"/>
      <c r="ASM3" s="117"/>
      <c r="ASN3" s="117"/>
      <c r="ASO3" s="117"/>
      <c r="ASP3" s="117"/>
      <c r="ASQ3" s="117"/>
      <c r="ASR3" s="117"/>
      <c r="ASS3" s="117"/>
      <c r="AST3" s="117"/>
      <c r="ASU3" s="117"/>
      <c r="ASV3" s="117"/>
      <c r="ASW3" s="117"/>
      <c r="ASX3" s="117"/>
      <c r="ASY3" s="117"/>
      <c r="ASZ3" s="117"/>
      <c r="ATA3" s="117"/>
      <c r="ATB3" s="117"/>
      <c r="ATC3" s="117"/>
      <c r="ATD3" s="117"/>
      <c r="ATE3" s="117"/>
      <c r="ATF3" s="117"/>
      <c r="ATG3" s="117"/>
      <c r="ATH3" s="117"/>
      <c r="ATI3" s="117"/>
      <c r="ATJ3" s="117"/>
      <c r="ATK3" s="117"/>
      <c r="ATL3" s="117"/>
      <c r="ATM3" s="117"/>
      <c r="ATN3" s="117"/>
      <c r="ATO3" s="117"/>
      <c r="ATP3" s="117"/>
      <c r="ATQ3" s="117"/>
      <c r="ATR3" s="117"/>
      <c r="ATS3" s="117"/>
      <c r="ATT3" s="117"/>
      <c r="ATU3" s="117"/>
      <c r="ATV3" s="117"/>
      <c r="ATW3" s="117"/>
      <c r="ATX3" s="117"/>
      <c r="ATY3" s="117"/>
      <c r="ATZ3" s="117"/>
      <c r="AUA3" s="117"/>
      <c r="AUB3" s="117"/>
      <c r="AUC3" s="117"/>
      <c r="AUD3" s="117"/>
      <c r="AUE3" s="117"/>
      <c r="AUF3" s="117"/>
      <c r="AUG3" s="117"/>
      <c r="AUH3" s="117"/>
      <c r="AUI3" s="117"/>
      <c r="AUJ3" s="117"/>
      <c r="AUK3" s="117"/>
      <c r="AUL3" s="117"/>
      <c r="AUM3" s="117"/>
      <c r="AUN3" s="117"/>
      <c r="AUO3" s="117"/>
      <c r="AUP3" s="117"/>
      <c r="AUQ3" s="117"/>
      <c r="AUR3" s="117"/>
      <c r="AUS3" s="117"/>
      <c r="AUT3" s="117"/>
      <c r="AUU3" s="117"/>
      <c r="AUV3" s="117"/>
      <c r="AUW3" s="117"/>
      <c r="AUX3" s="117"/>
      <c r="AUY3" s="117"/>
      <c r="AUZ3" s="117"/>
      <c r="AVA3" s="117"/>
      <c r="AVB3" s="117"/>
      <c r="AVC3" s="117"/>
      <c r="AVD3" s="117"/>
      <c r="AVE3" s="117"/>
      <c r="AVF3" s="117"/>
      <c r="AVG3" s="117"/>
      <c r="AVH3" s="117"/>
      <c r="AVI3" s="117"/>
      <c r="AVJ3" s="117"/>
      <c r="AVK3" s="117"/>
      <c r="AVL3" s="117"/>
      <c r="AVM3" s="117"/>
      <c r="AVN3" s="117"/>
      <c r="AVO3" s="117"/>
      <c r="AVP3" s="117"/>
      <c r="AVQ3" s="117"/>
      <c r="AVR3" s="117"/>
      <c r="AVS3" s="117"/>
      <c r="AVT3" s="117"/>
      <c r="AVU3" s="117"/>
      <c r="AVV3" s="117"/>
      <c r="AVW3" s="117"/>
      <c r="AVX3" s="117"/>
      <c r="AVY3" s="117"/>
      <c r="AVZ3" s="117"/>
      <c r="AWA3" s="117"/>
      <c r="AWB3" s="117"/>
      <c r="AWC3" s="117"/>
      <c r="AWD3" s="117"/>
      <c r="AWE3" s="117"/>
      <c r="AWF3" s="117"/>
      <c r="AWG3" s="117"/>
      <c r="AWH3" s="117"/>
      <c r="AWI3" s="117"/>
      <c r="AWJ3" s="117"/>
      <c r="AWK3" s="117"/>
      <c r="AWL3" s="117"/>
      <c r="AWM3" s="117"/>
      <c r="AWN3" s="117"/>
      <c r="AWO3" s="117"/>
      <c r="AWP3" s="117"/>
      <c r="AWQ3" s="117"/>
      <c r="AWR3" s="117"/>
      <c r="AWS3" s="117"/>
      <c r="AWT3" s="117"/>
      <c r="AWU3" s="117"/>
      <c r="AWV3" s="117"/>
      <c r="AWW3" s="117"/>
      <c r="AWX3" s="117"/>
      <c r="AWY3" s="117"/>
      <c r="AWZ3" s="117"/>
      <c r="AXA3" s="117"/>
      <c r="AXB3" s="117"/>
      <c r="AXC3" s="117"/>
      <c r="AXD3" s="117"/>
      <c r="AXE3" s="117"/>
      <c r="AXF3" s="117"/>
      <c r="AXG3" s="117"/>
      <c r="AXH3" s="117"/>
      <c r="AXI3" s="117"/>
      <c r="AXJ3" s="117"/>
      <c r="AXK3" s="117"/>
      <c r="AXL3" s="117"/>
      <c r="AXM3" s="117"/>
      <c r="AXN3" s="117"/>
      <c r="AXO3" s="117"/>
      <c r="AXP3" s="117"/>
      <c r="AXQ3" s="117"/>
      <c r="AXR3" s="117"/>
      <c r="AXS3" s="117"/>
      <c r="AXT3" s="117"/>
      <c r="AXU3" s="117"/>
      <c r="AXV3" s="117"/>
      <c r="AXW3" s="117"/>
      <c r="AXX3" s="117"/>
      <c r="AXY3" s="117"/>
      <c r="AXZ3" s="117"/>
      <c r="AYA3" s="117"/>
      <c r="AYB3" s="117"/>
      <c r="AYC3" s="117"/>
      <c r="AYD3" s="117"/>
      <c r="AYE3" s="117"/>
      <c r="AYF3" s="117"/>
      <c r="AYG3" s="117"/>
      <c r="AYH3" s="117"/>
      <c r="AYI3" s="117"/>
      <c r="AYJ3" s="117"/>
      <c r="AYK3" s="117"/>
      <c r="AYL3" s="117"/>
      <c r="AYM3" s="117"/>
      <c r="AYN3" s="117"/>
      <c r="AYO3" s="117"/>
      <c r="AYP3" s="117"/>
      <c r="AYQ3" s="117"/>
      <c r="AYR3" s="117"/>
      <c r="AYS3" s="117"/>
      <c r="AYT3" s="117"/>
      <c r="AYU3" s="117"/>
      <c r="AYV3" s="117"/>
      <c r="AYW3" s="117"/>
      <c r="AYX3" s="117"/>
      <c r="AYY3" s="117"/>
      <c r="AYZ3" s="117"/>
      <c r="AZA3" s="117"/>
      <c r="AZB3" s="117"/>
      <c r="AZC3" s="117"/>
      <c r="AZD3" s="117"/>
      <c r="AZE3" s="117"/>
      <c r="AZF3" s="117"/>
      <c r="AZG3" s="117"/>
      <c r="AZH3" s="117"/>
      <c r="AZI3" s="117"/>
      <c r="AZJ3" s="117"/>
      <c r="AZK3" s="117"/>
      <c r="AZL3" s="117"/>
      <c r="AZM3" s="117"/>
      <c r="AZN3" s="117"/>
      <c r="AZO3" s="117"/>
      <c r="AZP3" s="117"/>
      <c r="AZQ3" s="117"/>
      <c r="AZR3" s="117"/>
      <c r="AZS3" s="117"/>
      <c r="AZT3" s="117"/>
      <c r="AZU3" s="117"/>
      <c r="AZV3" s="117"/>
      <c r="AZW3" s="117"/>
      <c r="AZX3" s="117"/>
      <c r="AZY3" s="117"/>
      <c r="AZZ3" s="117"/>
      <c r="BAA3" s="117"/>
      <c r="BAB3" s="117"/>
      <c r="BAC3" s="117"/>
      <c r="BAD3" s="117"/>
      <c r="BAE3" s="117"/>
      <c r="BAF3" s="117"/>
      <c r="BAG3" s="117"/>
      <c r="BAH3" s="117"/>
      <c r="BAI3" s="117"/>
      <c r="BAJ3" s="117"/>
      <c r="BAK3" s="117"/>
      <c r="BAL3" s="117"/>
      <c r="BAM3" s="117"/>
      <c r="BAN3" s="117"/>
      <c r="BAO3" s="117"/>
      <c r="BAP3" s="117"/>
      <c r="BAQ3" s="117"/>
      <c r="BAR3" s="117"/>
      <c r="BAS3" s="117"/>
      <c r="BAT3" s="117"/>
      <c r="BAU3" s="117"/>
      <c r="BAV3" s="117"/>
      <c r="BAW3" s="117"/>
      <c r="BAX3" s="117"/>
      <c r="BAY3" s="117"/>
      <c r="BAZ3" s="117"/>
      <c r="BBA3" s="117"/>
      <c r="BBB3" s="117"/>
      <c r="BBC3" s="117"/>
      <c r="BBD3" s="117"/>
      <c r="BBE3" s="117"/>
      <c r="BBF3" s="117"/>
      <c r="BBG3" s="117"/>
      <c r="BBH3" s="117"/>
      <c r="BBI3" s="117"/>
      <c r="BBJ3" s="117"/>
      <c r="BBK3" s="117"/>
      <c r="BBL3" s="117"/>
      <c r="BBM3" s="117"/>
      <c r="BBN3" s="117"/>
      <c r="BBO3" s="117"/>
      <c r="BBP3" s="117"/>
      <c r="BBQ3" s="117"/>
      <c r="BBR3" s="117"/>
      <c r="BBS3" s="117"/>
      <c r="BBT3" s="117"/>
      <c r="BBU3" s="117"/>
      <c r="BBV3" s="117"/>
      <c r="BBW3" s="117"/>
      <c r="BBX3" s="117"/>
      <c r="BBY3" s="117"/>
      <c r="BBZ3" s="117"/>
      <c r="BCA3" s="117"/>
      <c r="BCB3" s="117"/>
      <c r="BCC3" s="117"/>
      <c r="BCD3" s="117"/>
      <c r="BCE3" s="117"/>
      <c r="BCF3" s="117"/>
      <c r="BCG3" s="117"/>
      <c r="BCH3" s="117"/>
      <c r="BCI3" s="117"/>
      <c r="BCJ3" s="117"/>
      <c r="BCK3" s="117"/>
      <c r="BCL3" s="117"/>
      <c r="BCM3" s="117"/>
      <c r="BCN3" s="117"/>
      <c r="BCO3" s="117"/>
      <c r="BCP3" s="117"/>
      <c r="BCQ3" s="117"/>
      <c r="BCR3" s="117"/>
      <c r="BCS3" s="117"/>
      <c r="BCT3" s="117"/>
      <c r="BCU3" s="117"/>
      <c r="BCV3" s="117"/>
      <c r="BCW3" s="117"/>
      <c r="BCX3" s="117"/>
      <c r="BCY3" s="117"/>
      <c r="BCZ3" s="117"/>
      <c r="BDA3" s="117"/>
      <c r="BDB3" s="117"/>
      <c r="BDC3" s="117"/>
      <c r="BDD3" s="117"/>
      <c r="BDE3" s="117"/>
      <c r="BDF3" s="117"/>
      <c r="BDG3" s="117"/>
      <c r="BDH3" s="117"/>
      <c r="BDI3" s="117"/>
      <c r="BDJ3" s="117"/>
      <c r="BDK3" s="117"/>
      <c r="BDL3" s="117"/>
      <c r="BDM3" s="117"/>
      <c r="BDN3" s="117"/>
      <c r="BDO3" s="117"/>
      <c r="BDP3" s="117"/>
      <c r="BDQ3" s="117"/>
      <c r="BDR3" s="117"/>
      <c r="BDS3" s="117"/>
      <c r="BDT3" s="117"/>
      <c r="BDU3" s="117"/>
      <c r="BDV3" s="117"/>
      <c r="BDW3" s="117"/>
      <c r="BDX3" s="117"/>
      <c r="BDY3" s="117"/>
      <c r="BDZ3" s="117"/>
      <c r="BEA3" s="117"/>
      <c r="BEB3" s="117"/>
      <c r="BEC3" s="117"/>
      <c r="BED3" s="117"/>
      <c r="BEE3" s="117"/>
      <c r="BEF3" s="117"/>
      <c r="BEG3" s="117"/>
      <c r="BEH3" s="117"/>
      <c r="BEI3" s="117"/>
      <c r="BEJ3" s="117"/>
      <c r="BEK3" s="117"/>
      <c r="BEL3" s="117"/>
      <c r="BEM3" s="117"/>
      <c r="BEN3" s="117"/>
      <c r="BEO3" s="117"/>
      <c r="BEP3" s="117"/>
      <c r="BEQ3" s="117"/>
      <c r="BER3" s="117"/>
      <c r="BES3" s="117"/>
      <c r="BET3" s="117"/>
      <c r="BEU3" s="117"/>
      <c r="BEV3" s="117"/>
      <c r="BEW3" s="117"/>
      <c r="BEX3" s="117"/>
      <c r="BEY3" s="117"/>
      <c r="BEZ3" s="117"/>
      <c r="BFA3" s="117"/>
      <c r="BFB3" s="117"/>
      <c r="BFC3" s="117"/>
      <c r="BFD3" s="117"/>
      <c r="BFE3" s="117"/>
      <c r="BFF3" s="117"/>
      <c r="BFG3" s="117"/>
      <c r="BFH3" s="117"/>
      <c r="BFI3" s="117"/>
      <c r="BFJ3" s="117"/>
      <c r="BFK3" s="117"/>
      <c r="BFL3" s="117"/>
      <c r="BFM3" s="117"/>
      <c r="BFN3" s="117"/>
      <c r="BFO3" s="117"/>
      <c r="BFP3" s="117"/>
      <c r="BFQ3" s="117"/>
      <c r="BFR3" s="117"/>
      <c r="BFS3" s="117"/>
      <c r="BFT3" s="117"/>
      <c r="BFU3" s="117"/>
      <c r="BFV3" s="117"/>
      <c r="BFW3" s="117"/>
      <c r="BFX3" s="117"/>
      <c r="BFY3" s="117"/>
      <c r="BFZ3" s="117"/>
      <c r="BGA3" s="117"/>
      <c r="BGB3" s="117"/>
      <c r="BGC3" s="117"/>
      <c r="BGD3" s="117"/>
      <c r="BGE3" s="117"/>
      <c r="BGF3" s="117"/>
      <c r="BGG3" s="117"/>
      <c r="BGH3" s="117"/>
      <c r="BGI3" s="117"/>
      <c r="BGJ3" s="117"/>
      <c r="BGK3" s="117"/>
      <c r="BGL3" s="117"/>
      <c r="BGM3" s="117"/>
      <c r="BGN3" s="117"/>
      <c r="BGO3" s="117"/>
      <c r="BGP3" s="117"/>
      <c r="BGQ3" s="117"/>
      <c r="BGR3" s="117"/>
      <c r="BGS3" s="117"/>
      <c r="BGT3" s="117"/>
      <c r="BGU3" s="117"/>
      <c r="BGV3" s="117"/>
      <c r="BGW3" s="117"/>
      <c r="BGX3" s="117"/>
      <c r="BGY3" s="117"/>
      <c r="BGZ3" s="117"/>
      <c r="BHA3" s="117"/>
      <c r="BHB3" s="117"/>
      <c r="BHC3" s="117"/>
      <c r="BHD3" s="117"/>
      <c r="BHE3" s="117"/>
      <c r="BHF3" s="117"/>
      <c r="BHG3" s="117"/>
      <c r="BHH3" s="117"/>
      <c r="BHI3" s="117"/>
      <c r="BHJ3" s="117"/>
      <c r="BHK3" s="117"/>
      <c r="BHL3" s="117"/>
      <c r="BHM3" s="117"/>
      <c r="BHN3" s="117"/>
      <c r="BHO3" s="117"/>
      <c r="BHP3" s="117"/>
      <c r="BHQ3" s="117"/>
      <c r="BHR3" s="117"/>
      <c r="BHS3" s="117"/>
      <c r="BHT3" s="117"/>
      <c r="BHU3" s="117"/>
      <c r="BHV3" s="117"/>
      <c r="BHW3" s="117"/>
      <c r="BHX3" s="117"/>
      <c r="BHY3" s="117"/>
      <c r="BHZ3" s="117"/>
      <c r="BIA3" s="117"/>
      <c r="BIB3" s="117"/>
      <c r="BIC3" s="117"/>
      <c r="BID3" s="117"/>
      <c r="BIE3" s="117"/>
      <c r="BIF3" s="117"/>
      <c r="BIG3" s="117"/>
      <c r="BIH3" s="117"/>
      <c r="BII3" s="117"/>
      <c r="BIJ3" s="117"/>
      <c r="BIK3" s="117"/>
      <c r="BIL3" s="117"/>
      <c r="BIM3" s="117"/>
      <c r="BIN3" s="117"/>
      <c r="BIO3" s="117"/>
      <c r="BIP3" s="117"/>
      <c r="BIQ3" s="117"/>
      <c r="BIR3" s="117"/>
      <c r="BIS3" s="117"/>
      <c r="BIT3" s="117"/>
      <c r="BIU3" s="117"/>
      <c r="BIV3" s="117"/>
      <c r="BIW3" s="117"/>
      <c r="BIX3" s="117"/>
      <c r="BIY3" s="117"/>
      <c r="BIZ3" s="117"/>
      <c r="BJA3" s="117"/>
      <c r="BJB3" s="117"/>
      <c r="BJC3" s="117"/>
      <c r="BJD3" s="117"/>
      <c r="BJE3" s="117"/>
      <c r="BJF3" s="117"/>
      <c r="BJG3" s="117"/>
      <c r="BJH3" s="117"/>
      <c r="BJI3" s="117"/>
      <c r="BJJ3" s="117"/>
      <c r="BJK3" s="117"/>
      <c r="BJL3" s="117"/>
      <c r="BJM3" s="117"/>
      <c r="BJN3" s="117"/>
      <c r="BJO3" s="117"/>
      <c r="BJP3" s="117"/>
      <c r="BJQ3" s="117"/>
      <c r="BJR3" s="117"/>
      <c r="BJS3" s="117"/>
      <c r="BJT3" s="117"/>
      <c r="BJU3" s="117"/>
      <c r="BJV3" s="117"/>
      <c r="BJW3" s="117"/>
      <c r="BJX3" s="117"/>
      <c r="BJY3" s="117"/>
      <c r="BJZ3" s="117"/>
      <c r="BKA3" s="117"/>
      <c r="BKB3" s="117"/>
      <c r="BKC3" s="117"/>
      <c r="BKD3" s="117"/>
      <c r="BKE3" s="117"/>
      <c r="BKF3" s="117"/>
      <c r="BKG3" s="117"/>
      <c r="BKH3" s="117"/>
      <c r="BKI3" s="117"/>
      <c r="BKJ3" s="117"/>
      <c r="BKK3" s="117"/>
      <c r="BKL3" s="117"/>
      <c r="BKM3" s="117"/>
      <c r="BKN3" s="117"/>
      <c r="BKO3" s="117"/>
      <c r="BKP3" s="117"/>
      <c r="BKQ3" s="117"/>
      <c r="BKR3" s="117"/>
      <c r="BKS3" s="117"/>
      <c r="BKT3" s="117"/>
      <c r="BKU3" s="117"/>
      <c r="BKV3" s="117"/>
      <c r="BKW3" s="117"/>
      <c r="BKX3" s="117"/>
      <c r="BKY3" s="117"/>
      <c r="BKZ3" s="117"/>
      <c r="BLA3" s="117"/>
      <c r="BLB3" s="117"/>
      <c r="BLC3" s="117"/>
      <c r="BLD3" s="117"/>
      <c r="BLE3" s="117"/>
      <c r="BLF3" s="117"/>
      <c r="BLG3" s="117"/>
      <c r="BLH3" s="117"/>
      <c r="BLI3" s="117"/>
      <c r="BLJ3" s="117"/>
      <c r="BLK3" s="117"/>
      <c r="BLL3" s="117"/>
      <c r="BLM3" s="117"/>
      <c r="BLN3" s="117"/>
      <c r="BLO3" s="117"/>
      <c r="BLP3" s="117"/>
      <c r="BLQ3" s="117"/>
      <c r="BLR3" s="117"/>
      <c r="BLS3" s="117"/>
      <c r="BLT3" s="117"/>
      <c r="BLU3" s="117"/>
      <c r="BLV3" s="117"/>
      <c r="BLW3" s="117"/>
      <c r="BLX3" s="117"/>
      <c r="BLY3" s="117"/>
      <c r="BLZ3" s="117"/>
      <c r="BMA3" s="117"/>
      <c r="BMB3" s="117"/>
      <c r="BMC3" s="117"/>
      <c r="BMD3" s="117"/>
      <c r="BME3" s="117"/>
      <c r="BMF3" s="117"/>
      <c r="BMG3" s="117"/>
      <c r="BMH3" s="117"/>
      <c r="BMI3" s="117"/>
      <c r="BMJ3" s="117"/>
      <c r="BMK3" s="117"/>
      <c r="BML3" s="117"/>
      <c r="BMM3" s="117"/>
      <c r="BMN3" s="117"/>
      <c r="BMO3" s="117"/>
      <c r="BMP3" s="117"/>
      <c r="BMQ3" s="117"/>
      <c r="BMR3" s="117"/>
      <c r="BMS3" s="117"/>
      <c r="BMT3" s="117"/>
      <c r="BMU3" s="117"/>
      <c r="BMV3" s="117"/>
      <c r="BMW3" s="117"/>
      <c r="BMX3" s="117"/>
      <c r="BMY3" s="117"/>
      <c r="BMZ3" s="117"/>
      <c r="BNA3" s="117"/>
      <c r="BNB3" s="117"/>
      <c r="BNC3" s="117"/>
      <c r="BND3" s="117"/>
      <c r="BNE3" s="117"/>
      <c r="BNF3" s="117"/>
      <c r="BNG3" s="117"/>
      <c r="BNH3" s="117"/>
      <c r="BNI3" s="117"/>
      <c r="BNJ3" s="117"/>
      <c r="BNK3" s="117"/>
      <c r="BNL3" s="117"/>
      <c r="BNM3" s="117"/>
      <c r="BNN3" s="117"/>
      <c r="BNO3" s="117"/>
      <c r="BNP3" s="117"/>
      <c r="BNQ3" s="117"/>
      <c r="BNR3" s="117"/>
      <c r="BNS3" s="117"/>
      <c r="BNT3" s="117"/>
      <c r="BNU3" s="117"/>
      <c r="BNV3" s="117"/>
      <c r="BNW3" s="117"/>
      <c r="BNX3" s="117"/>
      <c r="BNY3" s="117"/>
      <c r="BNZ3" s="117"/>
      <c r="BOA3" s="117"/>
      <c r="BOB3" s="117"/>
      <c r="BOC3" s="117"/>
      <c r="BOD3" s="117"/>
      <c r="BOE3" s="117"/>
      <c r="BOF3" s="117"/>
      <c r="BOG3" s="117"/>
      <c r="BOH3" s="117"/>
      <c r="BOI3" s="117"/>
      <c r="BOJ3" s="117"/>
      <c r="BOK3" s="117"/>
      <c r="BOL3" s="117"/>
      <c r="BOM3" s="117"/>
      <c r="BON3" s="117"/>
      <c r="BOO3" s="117"/>
      <c r="BOP3" s="117"/>
      <c r="BOQ3" s="117"/>
      <c r="BOR3" s="117"/>
      <c r="BOS3" s="117"/>
      <c r="BOT3" s="117"/>
      <c r="BOU3" s="117"/>
      <c r="BOV3" s="117"/>
      <c r="BOW3" s="117"/>
      <c r="BOX3" s="117"/>
      <c r="BOY3" s="117"/>
      <c r="BOZ3" s="117"/>
      <c r="BPA3" s="117"/>
      <c r="BPB3" s="117"/>
      <c r="BPC3" s="117"/>
      <c r="BPD3" s="117"/>
      <c r="BPE3" s="117"/>
      <c r="BPF3" s="117"/>
      <c r="BPG3" s="117"/>
      <c r="BPH3" s="117"/>
      <c r="BPI3" s="117"/>
      <c r="BPJ3" s="117"/>
      <c r="BPK3" s="117"/>
      <c r="BPL3" s="117"/>
      <c r="BPM3" s="117"/>
      <c r="BPN3" s="117"/>
      <c r="BPO3" s="117"/>
      <c r="BPP3" s="117"/>
      <c r="BPQ3" s="117"/>
      <c r="BPR3" s="117"/>
      <c r="BPS3" s="117"/>
      <c r="BPT3" s="117"/>
      <c r="BPU3" s="117"/>
      <c r="BPV3" s="117"/>
      <c r="BPW3" s="117"/>
      <c r="BPX3" s="117"/>
      <c r="BPY3" s="117"/>
      <c r="BPZ3" s="117"/>
      <c r="BQA3" s="117"/>
      <c r="BQB3" s="117"/>
      <c r="BQC3" s="117"/>
      <c r="BQD3" s="117"/>
      <c r="BQE3" s="117"/>
      <c r="BQF3" s="117"/>
      <c r="BQG3" s="117"/>
      <c r="BQH3" s="117"/>
      <c r="BQI3" s="117"/>
      <c r="BQJ3" s="117"/>
      <c r="BQK3" s="117"/>
      <c r="BQL3" s="117"/>
      <c r="BQM3" s="117"/>
      <c r="BQN3" s="117"/>
      <c r="BQO3" s="117"/>
      <c r="BQP3" s="117"/>
      <c r="BQQ3" s="117"/>
      <c r="BQR3" s="117"/>
      <c r="BQS3" s="117"/>
      <c r="BQT3" s="117"/>
      <c r="BQU3" s="117"/>
      <c r="BQV3" s="117"/>
      <c r="BQW3" s="117"/>
      <c r="BQX3" s="117"/>
      <c r="BQY3" s="117"/>
      <c r="BQZ3" s="117"/>
      <c r="BRA3" s="117"/>
      <c r="BRB3" s="117"/>
      <c r="BRC3" s="117"/>
      <c r="BRD3" s="117"/>
      <c r="BRE3" s="117"/>
      <c r="BRF3" s="117"/>
      <c r="BRG3" s="117"/>
      <c r="BRH3" s="117"/>
      <c r="BRI3" s="117"/>
      <c r="BRJ3" s="117"/>
      <c r="BRK3" s="117"/>
      <c r="BRL3" s="117"/>
      <c r="BRM3" s="117"/>
      <c r="BRN3" s="117"/>
      <c r="BRO3" s="117"/>
      <c r="BRP3" s="117"/>
      <c r="BRQ3" s="117"/>
      <c r="BRR3" s="117"/>
      <c r="BRS3" s="117"/>
      <c r="BRT3" s="117"/>
      <c r="BRU3" s="117"/>
      <c r="BRV3" s="117"/>
      <c r="BRW3" s="117"/>
      <c r="BRX3" s="117"/>
      <c r="BRY3" s="117"/>
      <c r="BRZ3" s="117"/>
      <c r="BSA3" s="117"/>
      <c r="BSB3" s="117"/>
      <c r="BSC3" s="117"/>
      <c r="BSD3" s="117"/>
      <c r="BSE3" s="117"/>
      <c r="BSF3" s="117"/>
      <c r="BSG3" s="117"/>
      <c r="BSH3" s="117"/>
      <c r="BSI3" s="117"/>
      <c r="BSJ3" s="117"/>
      <c r="BSK3" s="117"/>
      <c r="BSL3" s="117"/>
      <c r="BSM3" s="117"/>
      <c r="BSN3" s="117"/>
      <c r="BSO3" s="117"/>
      <c r="BSP3" s="117"/>
      <c r="BSQ3" s="117"/>
      <c r="BSR3" s="117"/>
      <c r="BSS3" s="117"/>
      <c r="BST3" s="117"/>
      <c r="BSU3" s="117"/>
      <c r="BSV3" s="117"/>
      <c r="BSW3" s="117"/>
      <c r="BSX3" s="117"/>
      <c r="BSY3" s="117"/>
      <c r="BSZ3" s="117"/>
      <c r="BTA3" s="117"/>
      <c r="BTB3" s="117"/>
      <c r="BTC3" s="117"/>
      <c r="BTD3" s="117"/>
      <c r="BTE3" s="117"/>
      <c r="BTF3" s="117"/>
      <c r="BTG3" s="117"/>
      <c r="BTH3" s="117"/>
      <c r="BTI3" s="117"/>
      <c r="BTJ3" s="117"/>
      <c r="BTK3" s="117"/>
      <c r="BTL3" s="117"/>
      <c r="BTM3" s="117"/>
      <c r="BTN3" s="117"/>
      <c r="BTO3" s="117"/>
      <c r="BTP3" s="117"/>
      <c r="BTQ3" s="117"/>
      <c r="BTR3" s="117"/>
      <c r="BTS3" s="117"/>
      <c r="BTT3" s="117"/>
      <c r="BTU3" s="117"/>
      <c r="BTV3" s="117"/>
      <c r="BTW3" s="117"/>
      <c r="BTX3" s="117"/>
      <c r="BTY3" s="117"/>
      <c r="BTZ3" s="117"/>
      <c r="BUA3" s="117"/>
      <c r="BUB3" s="117"/>
      <c r="BUC3" s="117"/>
      <c r="BUD3" s="117"/>
      <c r="BUE3" s="117"/>
      <c r="BUF3" s="117"/>
      <c r="BUG3" s="117"/>
      <c r="BUH3" s="117"/>
      <c r="BUI3" s="117"/>
      <c r="BUJ3" s="117"/>
      <c r="BUK3" s="117"/>
      <c r="BUL3" s="117"/>
      <c r="BUM3" s="117"/>
      <c r="BUN3" s="117"/>
      <c r="BUO3" s="117"/>
      <c r="BUP3" s="117"/>
      <c r="BUQ3" s="117"/>
      <c r="BUR3" s="117"/>
      <c r="BUS3" s="117"/>
      <c r="BUT3" s="117"/>
      <c r="BUU3" s="117"/>
      <c r="BUV3" s="117"/>
      <c r="BUW3" s="117"/>
      <c r="BUX3" s="117"/>
      <c r="BUY3" s="117"/>
      <c r="BUZ3" s="117"/>
      <c r="BVA3" s="117"/>
      <c r="BVB3" s="117"/>
      <c r="BVC3" s="117"/>
      <c r="BVD3" s="117"/>
      <c r="BVE3" s="117"/>
      <c r="BVF3" s="117"/>
      <c r="BVG3" s="117"/>
      <c r="BVH3" s="117"/>
      <c r="BVI3" s="117"/>
      <c r="BVJ3" s="117"/>
      <c r="BVK3" s="117"/>
      <c r="BVL3" s="117"/>
      <c r="BVM3" s="117"/>
      <c r="BVN3" s="117"/>
      <c r="BVO3" s="117"/>
      <c r="BVP3" s="117"/>
      <c r="BVQ3" s="117"/>
      <c r="BVR3" s="117"/>
      <c r="BVS3" s="117"/>
      <c r="BVT3" s="117"/>
      <c r="BVU3" s="117"/>
      <c r="BVV3" s="117"/>
      <c r="BVW3" s="117"/>
      <c r="BVX3" s="117"/>
      <c r="BVY3" s="117"/>
      <c r="BVZ3" s="117"/>
      <c r="BWA3" s="117"/>
      <c r="BWB3" s="117"/>
      <c r="BWC3" s="117"/>
      <c r="BWD3" s="117"/>
      <c r="BWE3" s="117"/>
      <c r="BWF3" s="117"/>
      <c r="BWG3" s="117"/>
      <c r="BWH3" s="117"/>
      <c r="BWI3" s="117"/>
      <c r="BWJ3" s="117"/>
      <c r="BWK3" s="117"/>
      <c r="BWL3" s="117"/>
      <c r="BWM3" s="117"/>
      <c r="BWN3" s="117"/>
      <c r="BWO3" s="117"/>
      <c r="BWP3" s="117"/>
      <c r="BWQ3" s="117"/>
      <c r="BWR3" s="117"/>
      <c r="BWS3" s="117"/>
      <c r="BWT3" s="117"/>
      <c r="BWU3" s="117"/>
      <c r="BWV3" s="117"/>
      <c r="BWW3" s="117"/>
      <c r="BWX3" s="117"/>
      <c r="BWY3" s="117"/>
      <c r="BWZ3" s="117"/>
      <c r="BXA3" s="117"/>
      <c r="BXB3" s="117"/>
      <c r="BXC3" s="117"/>
      <c r="BXD3" s="117"/>
      <c r="BXE3" s="117"/>
      <c r="BXF3" s="117"/>
      <c r="BXG3" s="117"/>
      <c r="BXH3" s="117"/>
      <c r="BXI3" s="117"/>
      <c r="BXJ3" s="117"/>
      <c r="BXK3" s="117"/>
      <c r="BXL3" s="117"/>
      <c r="BXM3" s="117"/>
      <c r="BXN3" s="117"/>
      <c r="BXO3" s="117"/>
      <c r="BXP3" s="117"/>
      <c r="BXQ3" s="117"/>
      <c r="BXR3" s="117"/>
      <c r="BXS3" s="117"/>
      <c r="BXT3" s="117"/>
      <c r="BXU3" s="117"/>
      <c r="BXV3" s="117"/>
      <c r="BXW3" s="117"/>
      <c r="BXX3" s="117"/>
      <c r="BXY3" s="117"/>
      <c r="BXZ3" s="117"/>
      <c r="BYA3" s="117"/>
      <c r="BYB3" s="117"/>
      <c r="BYC3" s="117"/>
      <c r="BYD3" s="117"/>
      <c r="BYE3" s="117"/>
      <c r="BYF3" s="117"/>
      <c r="BYG3" s="117"/>
      <c r="BYH3" s="117"/>
      <c r="BYI3" s="117"/>
      <c r="BYJ3" s="117"/>
      <c r="BYK3" s="117"/>
      <c r="BYL3" s="117"/>
      <c r="BYM3" s="117"/>
      <c r="BYN3" s="117"/>
      <c r="BYO3" s="117"/>
      <c r="BYP3" s="117"/>
      <c r="BYQ3" s="117"/>
      <c r="BYR3" s="117"/>
      <c r="BYS3" s="117"/>
      <c r="BYT3" s="117"/>
      <c r="BYU3" s="117"/>
      <c r="BYV3" s="117"/>
      <c r="BYW3" s="117"/>
      <c r="BYX3" s="117"/>
      <c r="BYY3" s="117"/>
      <c r="BYZ3" s="117"/>
      <c r="BZA3" s="117"/>
      <c r="BZB3" s="117"/>
      <c r="BZC3" s="117"/>
      <c r="BZD3" s="117"/>
      <c r="BZE3" s="117"/>
      <c r="BZF3" s="117"/>
      <c r="BZG3" s="117"/>
      <c r="BZH3" s="117"/>
      <c r="BZI3" s="117"/>
      <c r="BZJ3" s="117"/>
      <c r="BZK3" s="117"/>
      <c r="BZL3" s="117"/>
      <c r="BZM3" s="117"/>
      <c r="BZN3" s="117"/>
      <c r="BZO3" s="117"/>
      <c r="BZP3" s="117"/>
      <c r="BZQ3" s="117"/>
      <c r="BZR3" s="117"/>
      <c r="BZS3" s="117"/>
      <c r="BZT3" s="117"/>
      <c r="BZU3" s="117"/>
      <c r="BZV3" s="117"/>
      <c r="BZW3" s="117"/>
      <c r="BZX3" s="117"/>
      <c r="BZY3" s="117"/>
      <c r="BZZ3" s="117"/>
      <c r="CAA3" s="117"/>
      <c r="CAB3" s="117"/>
      <c r="CAC3" s="117"/>
      <c r="CAD3" s="117"/>
      <c r="CAE3" s="117"/>
      <c r="CAF3" s="117"/>
      <c r="CAG3" s="117"/>
      <c r="CAH3" s="117"/>
      <c r="CAI3" s="117"/>
      <c r="CAJ3" s="117"/>
      <c r="CAK3" s="117"/>
      <c r="CAL3" s="117"/>
      <c r="CAM3" s="117"/>
      <c r="CAN3" s="117"/>
      <c r="CAO3" s="117"/>
      <c r="CAP3" s="117"/>
      <c r="CAQ3" s="117"/>
      <c r="CAR3" s="117"/>
      <c r="CAS3" s="117"/>
      <c r="CAT3" s="117"/>
      <c r="CAU3" s="117"/>
      <c r="CAV3" s="117"/>
      <c r="CAW3" s="117"/>
      <c r="CAX3" s="117"/>
      <c r="CAY3" s="117"/>
      <c r="CAZ3" s="117"/>
      <c r="CBA3" s="117"/>
      <c r="CBB3" s="117"/>
      <c r="CBC3" s="117"/>
      <c r="CBD3" s="117"/>
      <c r="CBE3" s="117"/>
      <c r="CBF3" s="117"/>
      <c r="CBG3" s="117"/>
      <c r="CBH3" s="117"/>
      <c r="CBI3" s="117"/>
      <c r="CBJ3" s="117"/>
      <c r="CBK3" s="117"/>
      <c r="CBL3" s="117"/>
      <c r="CBM3" s="117"/>
      <c r="CBN3" s="117"/>
      <c r="CBO3" s="117"/>
      <c r="CBP3" s="117"/>
      <c r="CBQ3" s="117"/>
      <c r="CBR3" s="117"/>
      <c r="CBS3" s="117"/>
      <c r="CBT3" s="117"/>
      <c r="CBU3" s="117"/>
      <c r="CBV3" s="117"/>
      <c r="CBW3" s="117"/>
      <c r="CBX3" s="117"/>
      <c r="CBY3" s="117"/>
      <c r="CBZ3" s="117"/>
      <c r="CCA3" s="117"/>
      <c r="CCB3" s="117"/>
      <c r="CCC3" s="117"/>
      <c r="CCD3" s="117"/>
      <c r="CCE3" s="117"/>
      <c r="CCF3" s="117"/>
      <c r="CCG3" s="117"/>
      <c r="CCH3" s="117"/>
      <c r="CCI3" s="117"/>
      <c r="CCJ3" s="117"/>
      <c r="CCK3" s="117"/>
      <c r="CCL3" s="117"/>
      <c r="CCM3" s="117"/>
      <c r="CCN3" s="117"/>
      <c r="CCO3" s="117"/>
      <c r="CCP3" s="117"/>
      <c r="CCQ3" s="117"/>
      <c r="CCR3" s="117"/>
      <c r="CCS3" s="117"/>
      <c r="CCT3" s="117"/>
      <c r="CCU3" s="117"/>
      <c r="CCV3" s="117"/>
      <c r="CCW3" s="117"/>
      <c r="CCX3" s="117"/>
      <c r="CCY3" s="117"/>
      <c r="CCZ3" s="117"/>
      <c r="CDA3" s="117"/>
      <c r="CDB3" s="117"/>
      <c r="CDC3" s="117"/>
      <c r="CDD3" s="117"/>
      <c r="CDE3" s="117"/>
      <c r="CDF3" s="117"/>
      <c r="CDG3" s="117"/>
      <c r="CDH3" s="117"/>
      <c r="CDI3" s="117"/>
      <c r="CDJ3" s="117"/>
      <c r="CDK3" s="117"/>
      <c r="CDL3" s="117"/>
      <c r="CDM3" s="117"/>
      <c r="CDN3" s="117"/>
      <c r="CDO3" s="117"/>
      <c r="CDP3" s="117"/>
      <c r="CDQ3" s="117"/>
      <c r="CDR3" s="117"/>
      <c r="CDS3" s="117"/>
      <c r="CDT3" s="117"/>
      <c r="CDU3" s="117"/>
      <c r="CDV3" s="117"/>
      <c r="CDW3" s="117"/>
      <c r="CDX3" s="117"/>
      <c r="CDY3" s="117"/>
      <c r="CDZ3" s="117"/>
      <c r="CEA3" s="117"/>
      <c r="CEB3" s="117"/>
      <c r="CEC3" s="117"/>
      <c r="CED3" s="117"/>
      <c r="CEE3" s="117"/>
      <c r="CEF3" s="117"/>
      <c r="CEG3" s="117"/>
      <c r="CEH3" s="117"/>
      <c r="CEI3" s="117"/>
      <c r="CEJ3" s="117"/>
      <c r="CEK3" s="117"/>
      <c r="CEL3" s="117"/>
      <c r="CEM3" s="117"/>
      <c r="CEN3" s="117"/>
      <c r="CEO3" s="117"/>
      <c r="CEP3" s="117"/>
      <c r="CEQ3" s="117"/>
      <c r="CER3" s="117"/>
      <c r="CES3" s="117"/>
      <c r="CET3" s="117"/>
      <c r="CEU3" s="117"/>
      <c r="CEV3" s="117"/>
      <c r="CEW3" s="117"/>
      <c r="CEX3" s="117"/>
      <c r="CEY3" s="117"/>
      <c r="CEZ3" s="117"/>
      <c r="CFA3" s="117"/>
      <c r="CFB3" s="117"/>
      <c r="CFC3" s="117"/>
      <c r="CFD3" s="117"/>
      <c r="CFE3" s="117"/>
      <c r="CFF3" s="117"/>
      <c r="CFG3" s="117"/>
      <c r="CFH3" s="117"/>
      <c r="CFI3" s="117"/>
      <c r="CFJ3" s="117"/>
      <c r="CFK3" s="117"/>
      <c r="CFL3" s="117"/>
      <c r="CFM3" s="117"/>
      <c r="CFN3" s="117"/>
      <c r="CFO3" s="117"/>
      <c r="CFP3" s="117"/>
      <c r="CFQ3" s="117"/>
      <c r="CFR3" s="117"/>
      <c r="CFS3" s="117"/>
      <c r="CFT3" s="117"/>
      <c r="CFU3" s="117"/>
      <c r="CFV3" s="117"/>
      <c r="CFW3" s="117"/>
      <c r="CFX3" s="117"/>
      <c r="CFY3" s="117"/>
      <c r="CFZ3" s="117"/>
      <c r="CGA3" s="117"/>
      <c r="CGB3" s="117"/>
      <c r="CGC3" s="117"/>
      <c r="CGD3" s="117"/>
      <c r="CGE3" s="117"/>
      <c r="CGF3" s="117"/>
      <c r="CGG3" s="117"/>
      <c r="CGH3" s="117"/>
      <c r="CGI3" s="117"/>
      <c r="CGJ3" s="117"/>
      <c r="CGK3" s="117"/>
      <c r="CGL3" s="117"/>
      <c r="CGM3" s="117"/>
      <c r="CGN3" s="117"/>
      <c r="CGO3" s="117"/>
      <c r="CGP3" s="117"/>
      <c r="CGQ3" s="117"/>
      <c r="CGR3" s="117"/>
      <c r="CGS3" s="117"/>
      <c r="CGT3" s="117"/>
      <c r="CGU3" s="117"/>
      <c r="CGV3" s="117"/>
      <c r="CGW3" s="117"/>
      <c r="CGX3" s="117"/>
      <c r="CGY3" s="117"/>
      <c r="CGZ3" s="117"/>
      <c r="CHA3" s="117"/>
      <c r="CHB3" s="117"/>
      <c r="CHC3" s="117"/>
      <c r="CHD3" s="117"/>
      <c r="CHE3" s="117"/>
      <c r="CHF3" s="117"/>
      <c r="CHG3" s="117"/>
      <c r="CHH3" s="117"/>
      <c r="CHI3" s="117"/>
      <c r="CHJ3" s="117"/>
      <c r="CHK3" s="117"/>
      <c r="CHL3" s="117"/>
      <c r="CHM3" s="117"/>
      <c r="CHN3" s="117"/>
      <c r="CHO3" s="117"/>
      <c r="CHP3" s="117"/>
      <c r="CHQ3" s="117"/>
      <c r="CHR3" s="117"/>
      <c r="CHS3" s="117"/>
      <c r="CHT3" s="117"/>
      <c r="CHU3" s="117"/>
      <c r="CHV3" s="117"/>
      <c r="CHW3" s="117"/>
      <c r="CHX3" s="117"/>
      <c r="CHY3" s="117"/>
      <c r="CHZ3" s="117"/>
      <c r="CIA3" s="117"/>
      <c r="CIB3" s="117"/>
      <c r="CIC3" s="117"/>
      <c r="CID3" s="117"/>
      <c r="CIE3" s="117"/>
      <c r="CIF3" s="117"/>
      <c r="CIG3" s="117"/>
      <c r="CIH3" s="117"/>
      <c r="CII3" s="117"/>
      <c r="CIJ3" s="117"/>
      <c r="CIK3" s="117"/>
      <c r="CIL3" s="117"/>
      <c r="CIM3" s="117"/>
      <c r="CIN3" s="117"/>
      <c r="CIO3" s="117"/>
      <c r="CIP3" s="117"/>
      <c r="CIQ3" s="117"/>
      <c r="CIR3" s="117"/>
      <c r="CIS3" s="117"/>
      <c r="CIT3" s="117"/>
      <c r="CIU3" s="117"/>
      <c r="CIV3" s="117"/>
      <c r="CIW3" s="117"/>
      <c r="CIX3" s="117"/>
      <c r="CIY3" s="117"/>
      <c r="CIZ3" s="117"/>
      <c r="CJA3" s="117"/>
      <c r="CJB3" s="117"/>
      <c r="CJC3" s="117"/>
      <c r="CJD3" s="117"/>
      <c r="CJE3" s="117"/>
      <c r="CJF3" s="117"/>
      <c r="CJG3" s="117"/>
      <c r="CJH3" s="117"/>
      <c r="CJI3" s="117"/>
      <c r="CJJ3" s="117"/>
      <c r="CJK3" s="117"/>
      <c r="CJL3" s="117"/>
      <c r="CJM3" s="117"/>
      <c r="CJN3" s="117"/>
      <c r="CJO3" s="117"/>
      <c r="CJP3" s="117"/>
      <c r="CJQ3" s="117"/>
      <c r="CJR3" s="117"/>
      <c r="CJS3" s="117"/>
      <c r="CJT3" s="117"/>
      <c r="CJU3" s="117"/>
      <c r="CJV3" s="117"/>
      <c r="CJW3" s="117"/>
      <c r="CJX3" s="117"/>
      <c r="CJY3" s="117"/>
      <c r="CJZ3" s="117"/>
      <c r="CKA3" s="117"/>
      <c r="CKB3" s="117"/>
      <c r="CKC3" s="117"/>
      <c r="CKD3" s="117"/>
      <c r="CKE3" s="117"/>
      <c r="CKF3" s="117"/>
      <c r="CKG3" s="117"/>
      <c r="CKH3" s="117"/>
      <c r="CKI3" s="117"/>
      <c r="CKJ3" s="117"/>
      <c r="CKK3" s="117"/>
      <c r="CKL3" s="117"/>
      <c r="CKM3" s="117"/>
      <c r="CKN3" s="117"/>
      <c r="CKO3" s="117"/>
      <c r="CKP3" s="117"/>
      <c r="CKQ3" s="117"/>
      <c r="CKR3" s="117"/>
      <c r="CKS3" s="117"/>
      <c r="CKT3" s="117"/>
      <c r="CKU3" s="117"/>
      <c r="CKV3" s="117"/>
      <c r="CKW3" s="117"/>
      <c r="CKX3" s="117"/>
      <c r="CKY3" s="117"/>
      <c r="CKZ3" s="117"/>
      <c r="CLA3" s="117"/>
      <c r="CLB3" s="117"/>
      <c r="CLC3" s="117"/>
      <c r="CLD3" s="117"/>
      <c r="CLE3" s="117"/>
      <c r="CLF3" s="117"/>
      <c r="CLG3" s="117"/>
      <c r="CLH3" s="117"/>
      <c r="CLI3" s="117"/>
      <c r="CLJ3" s="117"/>
      <c r="CLK3" s="117"/>
      <c r="CLL3" s="117"/>
      <c r="CLM3" s="117"/>
      <c r="CLN3" s="117"/>
      <c r="CLO3" s="117"/>
      <c r="CLP3" s="117"/>
      <c r="CLQ3" s="117"/>
      <c r="CLR3" s="117"/>
      <c r="CLS3" s="117"/>
      <c r="CLT3" s="117"/>
      <c r="CLU3" s="117"/>
      <c r="CLV3" s="117"/>
      <c r="CLW3" s="117"/>
      <c r="CLX3" s="117"/>
      <c r="CLY3" s="117"/>
      <c r="CLZ3" s="117"/>
      <c r="CMA3" s="117"/>
      <c r="CMB3" s="117"/>
      <c r="CMC3" s="117"/>
      <c r="CMD3" s="117"/>
      <c r="CME3" s="117"/>
      <c r="CMF3" s="117"/>
      <c r="CMG3" s="117"/>
      <c r="CMH3" s="117"/>
      <c r="CMI3" s="117"/>
      <c r="CMJ3" s="117"/>
      <c r="CMK3" s="117"/>
      <c r="CML3" s="117"/>
      <c r="CMM3" s="117"/>
      <c r="CMN3" s="117"/>
      <c r="CMO3" s="117"/>
      <c r="CMP3" s="117"/>
      <c r="CMQ3" s="117"/>
      <c r="CMR3" s="117"/>
      <c r="CMS3" s="117"/>
      <c r="CMT3" s="117"/>
      <c r="CMU3" s="117"/>
      <c r="CMV3" s="117"/>
      <c r="CMW3" s="117"/>
      <c r="CMX3" s="117"/>
      <c r="CMY3" s="117"/>
      <c r="CMZ3" s="117"/>
      <c r="CNA3" s="117"/>
      <c r="CNB3" s="117"/>
      <c r="CNC3" s="117"/>
      <c r="CND3" s="117"/>
      <c r="CNE3" s="117"/>
      <c r="CNF3" s="117"/>
      <c r="CNG3" s="117"/>
      <c r="CNH3" s="117"/>
      <c r="CNI3" s="117"/>
      <c r="CNJ3" s="117"/>
      <c r="CNK3" s="117"/>
      <c r="CNL3" s="117"/>
      <c r="CNM3" s="117"/>
      <c r="CNN3" s="117"/>
      <c r="CNO3" s="117"/>
      <c r="CNP3" s="117"/>
      <c r="CNQ3" s="117"/>
      <c r="CNR3" s="117"/>
      <c r="CNS3" s="117"/>
      <c r="CNT3" s="117"/>
      <c r="CNU3" s="117"/>
      <c r="CNV3" s="117"/>
      <c r="CNW3" s="117"/>
      <c r="CNX3" s="117"/>
      <c r="CNY3" s="117"/>
      <c r="CNZ3" s="117"/>
      <c r="COA3" s="117"/>
      <c r="COB3" s="117"/>
      <c r="COC3" s="117"/>
      <c r="COD3" s="117"/>
      <c r="COE3" s="117"/>
      <c r="COF3" s="117"/>
      <c r="COG3" s="117"/>
      <c r="COH3" s="117"/>
      <c r="COI3" s="117"/>
      <c r="COJ3" s="117"/>
      <c r="COK3" s="117"/>
      <c r="COL3" s="117"/>
      <c r="COM3" s="117"/>
      <c r="CON3" s="117"/>
      <c r="COO3" s="117"/>
      <c r="COP3" s="117"/>
      <c r="COQ3" s="117"/>
      <c r="COR3" s="117"/>
      <c r="COS3" s="117"/>
      <c r="COT3" s="117"/>
      <c r="COU3" s="117"/>
      <c r="COV3" s="117"/>
      <c r="COW3" s="117"/>
      <c r="COX3" s="117"/>
      <c r="COY3" s="117"/>
      <c r="COZ3" s="117"/>
      <c r="CPA3" s="117"/>
      <c r="CPB3" s="117"/>
      <c r="CPC3" s="117"/>
      <c r="CPD3" s="117"/>
      <c r="CPE3" s="117"/>
      <c r="CPF3" s="117"/>
      <c r="CPG3" s="117"/>
      <c r="CPH3" s="117"/>
      <c r="CPI3" s="117"/>
      <c r="CPJ3" s="117"/>
      <c r="CPK3" s="117"/>
      <c r="CPL3" s="117"/>
      <c r="CPM3" s="117"/>
      <c r="CPN3" s="117"/>
      <c r="CPO3" s="117"/>
      <c r="CPP3" s="117"/>
      <c r="CPQ3" s="117"/>
      <c r="CPR3" s="117"/>
      <c r="CPS3" s="117"/>
      <c r="CPT3" s="117"/>
      <c r="CPU3" s="117"/>
      <c r="CPV3" s="117"/>
      <c r="CPW3" s="117"/>
      <c r="CPX3" s="117"/>
      <c r="CPY3" s="117"/>
      <c r="CPZ3" s="117"/>
      <c r="CQA3" s="117"/>
      <c r="CQB3" s="117"/>
      <c r="CQC3" s="117"/>
      <c r="CQD3" s="117"/>
      <c r="CQE3" s="117"/>
      <c r="CQF3" s="117"/>
      <c r="CQG3" s="117"/>
      <c r="CQH3" s="117"/>
      <c r="CQI3" s="117"/>
      <c r="CQJ3" s="117"/>
      <c r="CQK3" s="117"/>
      <c r="CQL3" s="117"/>
      <c r="CQM3" s="117"/>
      <c r="CQN3" s="117"/>
      <c r="CQO3" s="117"/>
      <c r="CQP3" s="117"/>
      <c r="CQQ3" s="117"/>
      <c r="CQR3" s="117"/>
      <c r="CQS3" s="117"/>
      <c r="CQT3" s="117"/>
      <c r="CQU3" s="117"/>
      <c r="CQV3" s="117"/>
      <c r="CQW3" s="117"/>
      <c r="CQX3" s="117"/>
      <c r="CQY3" s="117"/>
      <c r="CQZ3" s="117"/>
      <c r="CRA3" s="117"/>
      <c r="CRB3" s="117"/>
      <c r="CRC3" s="117"/>
      <c r="CRD3" s="117"/>
      <c r="CRE3" s="117"/>
      <c r="CRF3" s="117"/>
      <c r="CRG3" s="117"/>
      <c r="CRH3" s="117"/>
      <c r="CRI3" s="117"/>
      <c r="CRJ3" s="117"/>
      <c r="CRK3" s="117"/>
      <c r="CRL3" s="117"/>
      <c r="CRM3" s="117"/>
      <c r="CRN3" s="117"/>
      <c r="CRO3" s="117"/>
      <c r="CRP3" s="117"/>
      <c r="CRQ3" s="117"/>
      <c r="CRR3" s="117"/>
      <c r="CRS3" s="117"/>
      <c r="CRT3" s="117"/>
      <c r="CRU3" s="117"/>
      <c r="CRV3" s="117"/>
      <c r="CRW3" s="117"/>
      <c r="CRX3" s="117"/>
      <c r="CRY3" s="117"/>
      <c r="CRZ3" s="117"/>
      <c r="CSA3" s="117"/>
      <c r="CSB3" s="117"/>
      <c r="CSC3" s="117"/>
      <c r="CSD3" s="117"/>
      <c r="CSE3" s="117"/>
      <c r="CSF3" s="117"/>
      <c r="CSG3" s="117"/>
      <c r="CSH3" s="117"/>
      <c r="CSI3" s="117"/>
      <c r="CSJ3" s="117"/>
      <c r="CSK3" s="117"/>
      <c r="CSL3" s="117"/>
      <c r="CSM3" s="117"/>
      <c r="CSN3" s="117"/>
      <c r="CSO3" s="117"/>
      <c r="CSP3" s="117"/>
      <c r="CSQ3" s="117"/>
      <c r="CSR3" s="117"/>
      <c r="CSS3" s="117"/>
      <c r="CST3" s="117"/>
      <c r="CSU3" s="117"/>
      <c r="CSV3" s="117"/>
      <c r="CSW3" s="117"/>
      <c r="CSX3" s="117"/>
      <c r="CSY3" s="117"/>
      <c r="CSZ3" s="117"/>
      <c r="CTA3" s="117"/>
      <c r="CTB3" s="117"/>
      <c r="CTC3" s="117"/>
      <c r="CTD3" s="117"/>
      <c r="CTE3" s="117"/>
      <c r="CTF3" s="117"/>
      <c r="CTG3" s="117"/>
      <c r="CTH3" s="117"/>
      <c r="CTI3" s="117"/>
      <c r="CTJ3" s="117"/>
      <c r="CTK3" s="117"/>
      <c r="CTL3" s="117"/>
      <c r="CTM3" s="117"/>
      <c r="CTN3" s="117"/>
      <c r="CTO3" s="117"/>
      <c r="CTP3" s="117"/>
      <c r="CTQ3" s="117"/>
      <c r="CTR3" s="117"/>
      <c r="CTS3" s="117"/>
      <c r="CTT3" s="117"/>
      <c r="CTU3" s="117"/>
      <c r="CTV3" s="117"/>
      <c r="CTW3" s="117"/>
      <c r="CTX3" s="117"/>
      <c r="CTY3" s="117"/>
      <c r="CTZ3" s="117"/>
      <c r="CUA3" s="117"/>
      <c r="CUB3" s="117"/>
      <c r="CUC3" s="117"/>
      <c r="CUD3" s="117"/>
      <c r="CUE3" s="117"/>
      <c r="CUF3" s="117"/>
      <c r="CUG3" s="117"/>
      <c r="CUH3" s="117"/>
      <c r="CUI3" s="117"/>
      <c r="CUJ3" s="117"/>
      <c r="CUK3" s="117"/>
      <c r="CUL3" s="117"/>
      <c r="CUM3" s="117"/>
      <c r="CUN3" s="117"/>
      <c r="CUO3" s="117"/>
      <c r="CUP3" s="117"/>
      <c r="CUQ3" s="117"/>
      <c r="CUR3" s="117"/>
      <c r="CUS3" s="117"/>
      <c r="CUT3" s="117"/>
      <c r="CUU3" s="117"/>
      <c r="CUV3" s="117"/>
      <c r="CUW3" s="117"/>
      <c r="CUX3" s="117"/>
      <c r="CUY3" s="117"/>
      <c r="CUZ3" s="117"/>
      <c r="CVA3" s="117"/>
      <c r="CVB3" s="117"/>
      <c r="CVC3" s="117"/>
      <c r="CVD3" s="117"/>
      <c r="CVE3" s="117"/>
      <c r="CVF3" s="117"/>
      <c r="CVG3" s="117"/>
      <c r="CVH3" s="117"/>
      <c r="CVI3" s="117"/>
      <c r="CVJ3" s="117"/>
      <c r="CVK3" s="117"/>
      <c r="CVL3" s="117"/>
      <c r="CVM3" s="117"/>
      <c r="CVN3" s="117"/>
      <c r="CVO3" s="117"/>
      <c r="CVP3" s="117"/>
      <c r="CVQ3" s="117"/>
      <c r="CVR3" s="117"/>
      <c r="CVS3" s="117"/>
      <c r="CVT3" s="117"/>
      <c r="CVU3" s="117"/>
      <c r="CVV3" s="117"/>
      <c r="CVW3" s="117"/>
      <c r="CVX3" s="117"/>
      <c r="CVY3" s="117"/>
      <c r="CVZ3" s="117"/>
      <c r="CWA3" s="117"/>
      <c r="CWB3" s="117"/>
      <c r="CWC3" s="117"/>
      <c r="CWD3" s="117"/>
      <c r="CWE3" s="117"/>
      <c r="CWF3" s="117"/>
      <c r="CWG3" s="117"/>
      <c r="CWH3" s="117"/>
      <c r="CWI3" s="117"/>
      <c r="CWJ3" s="117"/>
      <c r="CWK3" s="117"/>
      <c r="CWL3" s="117"/>
      <c r="CWM3" s="117"/>
      <c r="CWN3" s="117"/>
      <c r="CWO3" s="117"/>
      <c r="CWP3" s="117"/>
      <c r="CWQ3" s="117"/>
      <c r="CWR3" s="117"/>
      <c r="CWS3" s="117"/>
      <c r="CWT3" s="117"/>
      <c r="CWU3" s="117"/>
      <c r="CWV3" s="117"/>
      <c r="CWW3" s="117"/>
      <c r="CWX3" s="117"/>
      <c r="CWY3" s="117"/>
      <c r="CWZ3" s="117"/>
      <c r="CXA3" s="117"/>
      <c r="CXB3" s="117"/>
      <c r="CXC3" s="117"/>
      <c r="CXD3" s="117"/>
      <c r="CXE3" s="117"/>
      <c r="CXF3" s="117"/>
      <c r="CXG3" s="117"/>
      <c r="CXH3" s="117"/>
      <c r="CXI3" s="117"/>
      <c r="CXJ3" s="117"/>
      <c r="CXK3" s="117"/>
      <c r="CXL3" s="117"/>
      <c r="CXM3" s="117"/>
      <c r="CXN3" s="117"/>
      <c r="CXO3" s="117"/>
      <c r="CXP3" s="117"/>
      <c r="CXQ3" s="117"/>
      <c r="CXR3" s="117"/>
      <c r="CXS3" s="117"/>
      <c r="CXT3" s="117"/>
      <c r="CXU3" s="117"/>
      <c r="CXV3" s="117"/>
      <c r="CXW3" s="117"/>
      <c r="CXX3" s="117"/>
      <c r="CXY3" s="117"/>
      <c r="CXZ3" s="117"/>
      <c r="CYA3" s="117"/>
      <c r="CYB3" s="117"/>
      <c r="CYC3" s="117"/>
      <c r="CYD3" s="117"/>
      <c r="CYE3" s="117"/>
      <c r="CYF3" s="117"/>
      <c r="CYG3" s="117"/>
      <c r="CYH3" s="117"/>
      <c r="CYI3" s="117"/>
      <c r="CYJ3" s="117"/>
      <c r="CYK3" s="117"/>
      <c r="CYL3" s="117"/>
      <c r="CYM3" s="117"/>
      <c r="CYN3" s="117"/>
      <c r="CYO3" s="117"/>
      <c r="CYP3" s="117"/>
      <c r="CYQ3" s="117"/>
      <c r="CYR3" s="117"/>
      <c r="CYS3" s="117"/>
      <c r="CYT3" s="117"/>
      <c r="CYU3" s="117"/>
      <c r="CYV3" s="117"/>
      <c r="CYW3" s="117"/>
      <c r="CYX3" s="117"/>
      <c r="CYY3" s="117"/>
      <c r="CYZ3" s="117"/>
      <c r="CZA3" s="117"/>
      <c r="CZB3" s="117"/>
      <c r="CZC3" s="117"/>
      <c r="CZD3" s="117"/>
      <c r="CZE3" s="117"/>
      <c r="CZF3" s="117"/>
      <c r="CZG3" s="117"/>
      <c r="CZH3" s="117"/>
      <c r="CZI3" s="117"/>
      <c r="CZJ3" s="117"/>
      <c r="CZK3" s="117"/>
      <c r="CZL3" s="117"/>
      <c r="CZM3" s="117"/>
      <c r="CZN3" s="117"/>
      <c r="CZO3" s="117"/>
      <c r="CZP3" s="117"/>
      <c r="CZQ3" s="117"/>
      <c r="CZR3" s="117"/>
      <c r="CZS3" s="117"/>
      <c r="CZT3" s="117"/>
      <c r="CZU3" s="117"/>
      <c r="CZV3" s="117"/>
      <c r="CZW3" s="117"/>
      <c r="CZX3" s="117"/>
      <c r="CZY3" s="117"/>
      <c r="CZZ3" s="117"/>
      <c r="DAA3" s="117"/>
      <c r="DAB3" s="117"/>
      <c r="DAC3" s="117"/>
      <c r="DAD3" s="117"/>
      <c r="DAE3" s="117"/>
      <c r="DAF3" s="117"/>
      <c r="DAG3" s="117"/>
      <c r="DAH3" s="117"/>
      <c r="DAI3" s="117"/>
      <c r="DAJ3" s="117"/>
      <c r="DAK3" s="117"/>
      <c r="DAL3" s="117"/>
      <c r="DAM3" s="117"/>
      <c r="DAN3" s="117"/>
      <c r="DAO3" s="117"/>
      <c r="DAP3" s="117"/>
      <c r="DAQ3" s="117"/>
      <c r="DAR3" s="117"/>
      <c r="DAS3" s="117"/>
      <c r="DAT3" s="117"/>
      <c r="DAU3" s="117"/>
      <c r="DAV3" s="117"/>
      <c r="DAW3" s="117"/>
      <c r="DAX3" s="117"/>
      <c r="DAY3" s="117"/>
      <c r="DAZ3" s="117"/>
      <c r="DBA3" s="117"/>
      <c r="DBB3" s="117"/>
      <c r="DBC3" s="117"/>
      <c r="DBD3" s="117"/>
      <c r="DBE3" s="117"/>
      <c r="DBF3" s="117"/>
      <c r="DBG3" s="117"/>
      <c r="DBH3" s="117"/>
      <c r="DBI3" s="117"/>
      <c r="DBJ3" s="117"/>
      <c r="DBK3" s="117"/>
      <c r="DBL3" s="117"/>
      <c r="DBM3" s="117"/>
      <c r="DBN3" s="117"/>
      <c r="DBO3" s="117"/>
      <c r="DBP3" s="117"/>
      <c r="DBQ3" s="117"/>
      <c r="DBR3" s="117"/>
      <c r="DBS3" s="117"/>
      <c r="DBT3" s="117"/>
      <c r="DBU3" s="117"/>
      <c r="DBV3" s="117"/>
      <c r="DBW3" s="117"/>
      <c r="DBX3" s="117"/>
      <c r="DBY3" s="117"/>
      <c r="DBZ3" s="117"/>
      <c r="DCA3" s="117"/>
      <c r="DCB3" s="117"/>
      <c r="DCC3" s="117"/>
      <c r="DCD3" s="117"/>
      <c r="DCE3" s="117"/>
      <c r="DCF3" s="117"/>
      <c r="DCG3" s="117"/>
      <c r="DCH3" s="117"/>
      <c r="DCI3" s="117"/>
      <c r="DCJ3" s="117"/>
      <c r="DCK3" s="117"/>
      <c r="DCL3" s="117"/>
      <c r="DCM3" s="117"/>
      <c r="DCN3" s="117"/>
      <c r="DCO3" s="117"/>
      <c r="DCP3" s="117"/>
      <c r="DCQ3" s="117"/>
      <c r="DCR3" s="117"/>
      <c r="DCS3" s="117"/>
      <c r="DCT3" s="117"/>
      <c r="DCU3" s="117"/>
      <c r="DCV3" s="117"/>
      <c r="DCW3" s="117"/>
      <c r="DCX3" s="117"/>
      <c r="DCY3" s="117"/>
      <c r="DCZ3" s="117"/>
      <c r="DDA3" s="117"/>
      <c r="DDB3" s="117"/>
      <c r="DDC3" s="117"/>
      <c r="DDD3" s="117"/>
      <c r="DDE3" s="117"/>
      <c r="DDF3" s="117"/>
      <c r="DDG3" s="117"/>
      <c r="DDH3" s="117"/>
      <c r="DDI3" s="117"/>
      <c r="DDJ3" s="117"/>
      <c r="DDK3" s="117"/>
      <c r="DDL3" s="117"/>
      <c r="DDM3" s="117"/>
      <c r="DDN3" s="117"/>
      <c r="DDO3" s="117"/>
      <c r="DDP3" s="117"/>
      <c r="DDQ3" s="117"/>
      <c r="DDR3" s="117"/>
      <c r="DDS3" s="117"/>
      <c r="DDT3" s="117"/>
      <c r="DDU3" s="117"/>
      <c r="DDV3" s="117"/>
      <c r="DDW3" s="117"/>
      <c r="DDX3" s="117"/>
      <c r="DDY3" s="117"/>
      <c r="DDZ3" s="117"/>
      <c r="DEA3" s="117"/>
      <c r="DEB3" s="117"/>
      <c r="DEC3" s="117"/>
      <c r="DED3" s="117"/>
      <c r="DEE3" s="117"/>
      <c r="DEF3" s="117"/>
      <c r="DEG3" s="117"/>
      <c r="DEH3" s="117"/>
      <c r="DEI3" s="117"/>
      <c r="DEJ3" s="117"/>
      <c r="DEK3" s="117"/>
      <c r="DEL3" s="117"/>
      <c r="DEM3" s="117"/>
      <c r="DEN3" s="117"/>
      <c r="DEO3" s="117"/>
      <c r="DEP3" s="117"/>
      <c r="DEQ3" s="117"/>
      <c r="DER3" s="117"/>
      <c r="DES3" s="117"/>
      <c r="DET3" s="117"/>
      <c r="DEU3" s="117"/>
      <c r="DEV3" s="117"/>
      <c r="DEW3" s="117"/>
      <c r="DEX3" s="117"/>
      <c r="DEY3" s="117"/>
      <c r="DEZ3" s="117"/>
      <c r="DFA3" s="117"/>
      <c r="DFB3" s="117"/>
      <c r="DFC3" s="117"/>
      <c r="DFD3" s="117"/>
      <c r="DFE3" s="117"/>
      <c r="DFF3" s="117"/>
      <c r="DFG3" s="117"/>
      <c r="DFH3" s="117"/>
      <c r="DFI3" s="117"/>
      <c r="DFJ3" s="117"/>
      <c r="DFK3" s="117"/>
      <c r="DFL3" s="117"/>
      <c r="DFM3" s="117"/>
      <c r="DFN3" s="117"/>
      <c r="DFO3" s="117"/>
      <c r="DFP3" s="117"/>
      <c r="DFQ3" s="117"/>
      <c r="DFR3" s="117"/>
      <c r="DFS3" s="117"/>
      <c r="DFT3" s="117"/>
      <c r="DFU3" s="117"/>
      <c r="DFV3" s="117"/>
      <c r="DFW3" s="117"/>
      <c r="DFX3" s="117"/>
      <c r="DFY3" s="117"/>
      <c r="DFZ3" s="117"/>
      <c r="DGA3" s="117"/>
      <c r="DGB3" s="117"/>
      <c r="DGC3" s="117"/>
      <c r="DGD3" s="117"/>
      <c r="DGE3" s="117"/>
      <c r="DGF3" s="117"/>
      <c r="DGG3" s="117"/>
      <c r="DGH3" s="117"/>
      <c r="DGI3" s="117"/>
      <c r="DGJ3" s="117"/>
      <c r="DGK3" s="117"/>
      <c r="DGL3" s="117"/>
      <c r="DGM3" s="117"/>
      <c r="DGN3" s="117"/>
      <c r="DGO3" s="117"/>
      <c r="DGP3" s="117"/>
      <c r="DGQ3" s="117"/>
      <c r="DGR3" s="117"/>
      <c r="DGS3" s="117"/>
      <c r="DGT3" s="117"/>
      <c r="DGU3" s="117"/>
      <c r="DGV3" s="117"/>
      <c r="DGW3" s="117"/>
      <c r="DGX3" s="117"/>
      <c r="DGY3" s="117"/>
      <c r="DGZ3" s="117"/>
      <c r="DHA3" s="117"/>
      <c r="DHB3" s="117"/>
      <c r="DHC3" s="117"/>
      <c r="DHD3" s="117"/>
      <c r="DHE3" s="117"/>
      <c r="DHF3" s="117"/>
      <c r="DHG3" s="117"/>
      <c r="DHH3" s="117"/>
      <c r="DHI3" s="117"/>
      <c r="DHJ3" s="117"/>
      <c r="DHK3" s="117"/>
      <c r="DHL3" s="117"/>
      <c r="DHM3" s="117"/>
      <c r="DHN3" s="117"/>
      <c r="DHO3" s="117"/>
      <c r="DHP3" s="117"/>
      <c r="DHQ3" s="117"/>
      <c r="DHR3" s="117"/>
      <c r="DHS3" s="117"/>
      <c r="DHT3" s="117"/>
      <c r="DHU3" s="117"/>
      <c r="DHV3" s="117"/>
      <c r="DHW3" s="117"/>
      <c r="DHX3" s="117"/>
      <c r="DHY3" s="117"/>
      <c r="DHZ3" s="117"/>
      <c r="DIA3" s="117"/>
      <c r="DIB3" s="117"/>
      <c r="DIC3" s="117"/>
      <c r="DID3" s="117"/>
      <c r="DIE3" s="117"/>
      <c r="DIF3" s="117"/>
      <c r="DIG3" s="117"/>
      <c r="DIH3" s="117"/>
      <c r="DII3" s="117"/>
      <c r="DIJ3" s="117"/>
      <c r="DIK3" s="117"/>
      <c r="DIL3" s="117"/>
      <c r="DIM3" s="117"/>
      <c r="DIN3" s="117"/>
      <c r="DIO3" s="117"/>
      <c r="DIP3" s="117"/>
      <c r="DIQ3" s="117"/>
      <c r="DIR3" s="117"/>
      <c r="DIS3" s="117"/>
      <c r="DIT3" s="117"/>
      <c r="DIU3" s="117"/>
      <c r="DIV3" s="117"/>
      <c r="DIW3" s="117"/>
      <c r="DIX3" s="117"/>
      <c r="DIY3" s="117"/>
      <c r="DIZ3" s="117"/>
      <c r="DJA3" s="117"/>
      <c r="DJB3" s="117"/>
      <c r="DJC3" s="117"/>
      <c r="DJD3" s="117"/>
      <c r="DJE3" s="117"/>
      <c r="DJF3" s="117"/>
      <c r="DJG3" s="117"/>
      <c r="DJH3" s="117"/>
      <c r="DJI3" s="117"/>
      <c r="DJJ3" s="117"/>
      <c r="DJK3" s="117"/>
      <c r="DJL3" s="117"/>
      <c r="DJM3" s="117"/>
      <c r="DJN3" s="117"/>
      <c r="DJO3" s="117"/>
      <c r="DJP3" s="117"/>
      <c r="DJQ3" s="117"/>
      <c r="DJR3" s="117"/>
      <c r="DJS3" s="117"/>
      <c r="DJT3" s="117"/>
      <c r="DJU3" s="117"/>
      <c r="DJV3" s="117"/>
      <c r="DJW3" s="117"/>
      <c r="DJX3" s="117"/>
      <c r="DJY3" s="117"/>
      <c r="DJZ3" s="117"/>
      <c r="DKA3" s="117"/>
      <c r="DKB3" s="117"/>
      <c r="DKC3" s="117"/>
      <c r="DKD3" s="117"/>
      <c r="DKE3" s="117"/>
      <c r="DKF3" s="117"/>
      <c r="DKG3" s="117"/>
      <c r="DKH3" s="117"/>
      <c r="DKI3" s="117"/>
      <c r="DKJ3" s="117"/>
      <c r="DKK3" s="117"/>
      <c r="DKL3" s="117"/>
      <c r="DKM3" s="117"/>
      <c r="DKN3" s="117"/>
      <c r="DKO3" s="117"/>
      <c r="DKP3" s="117"/>
      <c r="DKQ3" s="117"/>
      <c r="DKR3" s="117"/>
      <c r="DKS3" s="117"/>
      <c r="DKT3" s="117"/>
      <c r="DKU3" s="117"/>
      <c r="DKV3" s="117"/>
      <c r="DKW3" s="117"/>
      <c r="DKX3" s="117"/>
      <c r="DKY3" s="117"/>
      <c r="DKZ3" s="117"/>
      <c r="DLA3" s="117"/>
      <c r="DLB3" s="117"/>
      <c r="DLC3" s="117"/>
      <c r="DLD3" s="117"/>
      <c r="DLE3" s="117"/>
      <c r="DLF3" s="117"/>
      <c r="DLG3" s="117"/>
      <c r="DLH3" s="117"/>
      <c r="DLI3" s="117"/>
      <c r="DLJ3" s="117"/>
      <c r="DLK3" s="117"/>
      <c r="DLL3" s="117"/>
      <c r="DLM3" s="117"/>
      <c r="DLN3" s="117"/>
      <c r="DLO3" s="117"/>
      <c r="DLP3" s="117"/>
      <c r="DLQ3" s="117"/>
      <c r="DLR3" s="117"/>
      <c r="DLS3" s="117"/>
      <c r="DLT3" s="117"/>
      <c r="DLU3" s="117"/>
      <c r="DLV3" s="117"/>
      <c r="DLW3" s="117"/>
      <c r="DLX3" s="117"/>
      <c r="DLY3" s="117"/>
      <c r="DLZ3" s="117"/>
      <c r="DMA3" s="117"/>
      <c r="DMB3" s="117"/>
      <c r="DMC3" s="117"/>
      <c r="DMD3" s="117"/>
      <c r="DME3" s="117"/>
      <c r="DMF3" s="117"/>
      <c r="DMG3" s="117"/>
      <c r="DMH3" s="117"/>
      <c r="DMI3" s="117"/>
      <c r="DMJ3" s="117"/>
      <c r="DMK3" s="117"/>
      <c r="DML3" s="117"/>
      <c r="DMM3" s="117"/>
      <c r="DMN3" s="117"/>
      <c r="DMO3" s="117"/>
      <c r="DMP3" s="117"/>
      <c r="DMQ3" s="117"/>
      <c r="DMR3" s="117"/>
      <c r="DMS3" s="117"/>
      <c r="DMT3" s="117"/>
      <c r="DMU3" s="117"/>
      <c r="DMV3" s="117"/>
      <c r="DMW3" s="117"/>
      <c r="DMX3" s="117"/>
      <c r="DMY3" s="117"/>
      <c r="DMZ3" s="117"/>
      <c r="DNA3" s="117"/>
      <c r="DNB3" s="117"/>
      <c r="DNC3" s="117"/>
      <c r="DND3" s="117"/>
      <c r="DNE3" s="117"/>
      <c r="DNF3" s="117"/>
      <c r="DNG3" s="117"/>
      <c r="DNH3" s="117"/>
      <c r="DNI3" s="117"/>
      <c r="DNJ3" s="117"/>
      <c r="DNK3" s="117"/>
      <c r="DNL3" s="117"/>
      <c r="DNM3" s="117"/>
      <c r="DNN3" s="117"/>
      <c r="DNO3" s="117"/>
      <c r="DNP3" s="117"/>
      <c r="DNQ3" s="117"/>
      <c r="DNR3" s="117"/>
      <c r="DNS3" s="117"/>
      <c r="DNT3" s="117"/>
      <c r="DNU3" s="117"/>
      <c r="DNV3" s="117"/>
      <c r="DNW3" s="117"/>
      <c r="DNX3" s="117"/>
      <c r="DNY3" s="117"/>
      <c r="DNZ3" s="117"/>
      <c r="DOA3" s="117"/>
      <c r="DOB3" s="117"/>
      <c r="DOC3" s="117"/>
      <c r="DOD3" s="117"/>
      <c r="DOE3" s="117"/>
      <c r="DOF3" s="117"/>
      <c r="DOG3" s="117"/>
      <c r="DOH3" s="117"/>
      <c r="DOI3" s="117"/>
      <c r="DOJ3" s="117"/>
      <c r="DOK3" s="117"/>
      <c r="DOL3" s="117"/>
      <c r="DOM3" s="117"/>
      <c r="DON3" s="117"/>
      <c r="DOO3" s="117"/>
      <c r="DOP3" s="117"/>
      <c r="DOQ3" s="117"/>
      <c r="DOR3" s="117"/>
      <c r="DOS3" s="117"/>
      <c r="DOT3" s="117"/>
      <c r="DOU3" s="117"/>
      <c r="DOV3" s="117"/>
      <c r="DOW3" s="117"/>
      <c r="DOX3" s="117"/>
      <c r="DOY3" s="117"/>
      <c r="DOZ3" s="117"/>
      <c r="DPA3" s="117"/>
      <c r="DPB3" s="117"/>
      <c r="DPC3" s="117"/>
      <c r="DPD3" s="117"/>
      <c r="DPE3" s="117"/>
      <c r="DPF3" s="117"/>
      <c r="DPG3" s="117"/>
      <c r="DPH3" s="117"/>
      <c r="DPI3" s="117"/>
      <c r="DPJ3" s="117"/>
      <c r="DPK3" s="117"/>
      <c r="DPL3" s="117"/>
      <c r="DPM3" s="117"/>
      <c r="DPN3" s="117"/>
      <c r="DPO3" s="117"/>
      <c r="DPP3" s="117"/>
      <c r="DPQ3" s="117"/>
      <c r="DPR3" s="117"/>
      <c r="DPS3" s="117"/>
      <c r="DPT3" s="117"/>
      <c r="DPU3" s="117"/>
      <c r="DPV3" s="117"/>
      <c r="DPW3" s="117"/>
      <c r="DPX3" s="117"/>
      <c r="DPY3" s="117"/>
      <c r="DPZ3" s="117"/>
      <c r="DQA3" s="117"/>
      <c r="DQB3" s="117"/>
      <c r="DQC3" s="117"/>
      <c r="DQD3" s="117"/>
      <c r="DQE3" s="117"/>
      <c r="DQF3" s="117"/>
      <c r="DQG3" s="117"/>
      <c r="DQH3" s="117"/>
      <c r="DQI3" s="117"/>
      <c r="DQJ3" s="117"/>
      <c r="DQK3" s="117"/>
      <c r="DQL3" s="117"/>
      <c r="DQM3" s="117"/>
      <c r="DQN3" s="117"/>
      <c r="DQO3" s="117"/>
      <c r="DQP3" s="117"/>
      <c r="DQQ3" s="117"/>
      <c r="DQR3" s="117"/>
      <c r="DQS3" s="117"/>
      <c r="DQT3" s="117"/>
      <c r="DQU3" s="117"/>
      <c r="DQV3" s="117"/>
      <c r="DQW3" s="117"/>
      <c r="DQX3" s="117"/>
      <c r="DQY3" s="117"/>
      <c r="DQZ3" s="117"/>
      <c r="DRA3" s="117"/>
      <c r="DRB3" s="117"/>
      <c r="DRC3" s="117"/>
      <c r="DRD3" s="117"/>
      <c r="DRE3" s="117"/>
      <c r="DRF3" s="117"/>
      <c r="DRG3" s="117"/>
      <c r="DRH3" s="117"/>
      <c r="DRI3" s="117"/>
      <c r="DRJ3" s="117"/>
      <c r="DRK3" s="117"/>
      <c r="DRL3" s="117"/>
      <c r="DRM3" s="117"/>
      <c r="DRN3" s="117"/>
      <c r="DRO3" s="117"/>
      <c r="DRP3" s="117"/>
      <c r="DRQ3" s="117"/>
      <c r="DRR3" s="117"/>
      <c r="DRS3" s="117"/>
      <c r="DRT3" s="117"/>
      <c r="DRU3" s="117"/>
      <c r="DRV3" s="117"/>
      <c r="DRW3" s="117"/>
      <c r="DRX3" s="117"/>
      <c r="DRY3" s="117"/>
      <c r="DRZ3" s="117"/>
      <c r="DSA3" s="117"/>
      <c r="DSB3" s="117"/>
      <c r="DSC3" s="117"/>
      <c r="DSD3" s="117"/>
      <c r="DSE3" s="117"/>
      <c r="DSF3" s="117"/>
      <c r="DSG3" s="117"/>
      <c r="DSH3" s="117"/>
      <c r="DSI3" s="117"/>
      <c r="DSJ3" s="117"/>
      <c r="DSK3" s="117"/>
      <c r="DSL3" s="117"/>
      <c r="DSM3" s="117"/>
      <c r="DSN3" s="117"/>
      <c r="DSO3" s="117"/>
      <c r="DSP3" s="117"/>
      <c r="DSQ3" s="117"/>
      <c r="DSR3" s="117"/>
      <c r="DSS3" s="117"/>
      <c r="DST3" s="117"/>
      <c r="DSU3" s="117"/>
      <c r="DSV3" s="117"/>
      <c r="DSW3" s="117"/>
      <c r="DSX3" s="117"/>
      <c r="DSY3" s="117"/>
      <c r="DSZ3" s="117"/>
      <c r="DTA3" s="117"/>
      <c r="DTB3" s="117"/>
      <c r="DTC3" s="117"/>
      <c r="DTD3" s="117"/>
      <c r="DTE3" s="117"/>
      <c r="DTF3" s="117"/>
      <c r="DTG3" s="117"/>
      <c r="DTH3" s="117"/>
      <c r="DTI3" s="117"/>
      <c r="DTJ3" s="117"/>
      <c r="DTK3" s="117"/>
      <c r="DTL3" s="117"/>
      <c r="DTM3" s="117"/>
      <c r="DTN3" s="117"/>
      <c r="DTO3" s="117"/>
      <c r="DTP3" s="117"/>
      <c r="DTQ3" s="117"/>
      <c r="DTR3" s="117"/>
      <c r="DTS3" s="117"/>
      <c r="DTT3" s="117"/>
      <c r="DTU3" s="117"/>
      <c r="DTV3" s="117"/>
      <c r="DTW3" s="117"/>
      <c r="DTX3" s="117"/>
      <c r="DTY3" s="117"/>
      <c r="DTZ3" s="117"/>
      <c r="DUA3" s="117"/>
      <c r="DUB3" s="117"/>
      <c r="DUC3" s="117"/>
      <c r="DUD3" s="117"/>
      <c r="DUE3" s="117"/>
      <c r="DUF3" s="117"/>
      <c r="DUG3" s="117"/>
      <c r="DUH3" s="117"/>
      <c r="DUI3" s="117"/>
      <c r="DUJ3" s="117"/>
      <c r="DUK3" s="117"/>
      <c r="DUL3" s="117"/>
      <c r="DUM3" s="117"/>
      <c r="DUN3" s="117"/>
      <c r="DUO3" s="117"/>
      <c r="DUP3" s="117"/>
      <c r="DUQ3" s="117"/>
      <c r="DUR3" s="117"/>
      <c r="DUS3" s="117"/>
      <c r="DUT3" s="117"/>
      <c r="DUU3" s="117"/>
      <c r="DUV3" s="117"/>
      <c r="DUW3" s="117"/>
      <c r="DUX3" s="117"/>
      <c r="DUY3" s="117"/>
      <c r="DUZ3" s="117"/>
      <c r="DVA3" s="117"/>
      <c r="DVB3" s="117"/>
      <c r="DVC3" s="117"/>
      <c r="DVD3" s="117"/>
      <c r="DVE3" s="117"/>
      <c r="DVF3" s="117"/>
      <c r="DVG3" s="117"/>
      <c r="DVH3" s="117"/>
      <c r="DVI3" s="117"/>
      <c r="DVJ3" s="117"/>
      <c r="DVK3" s="117"/>
      <c r="DVL3" s="117"/>
      <c r="DVM3" s="117"/>
      <c r="DVN3" s="117"/>
      <c r="DVO3" s="117"/>
      <c r="DVP3" s="117"/>
      <c r="DVQ3" s="117"/>
      <c r="DVR3" s="117"/>
      <c r="DVS3" s="117"/>
      <c r="DVT3" s="117"/>
      <c r="DVU3" s="117"/>
      <c r="DVV3" s="117"/>
      <c r="DVW3" s="117"/>
      <c r="DVX3" s="117"/>
      <c r="DVY3" s="117"/>
      <c r="DVZ3" s="117"/>
      <c r="DWA3" s="117"/>
      <c r="DWB3" s="117"/>
      <c r="DWC3" s="117"/>
      <c r="DWD3" s="117"/>
      <c r="DWE3" s="117"/>
      <c r="DWF3" s="117"/>
      <c r="DWG3" s="117"/>
      <c r="DWH3" s="117"/>
      <c r="DWI3" s="117"/>
      <c r="DWJ3" s="117"/>
      <c r="DWK3" s="117"/>
      <c r="DWL3" s="117"/>
      <c r="DWM3" s="117"/>
      <c r="DWN3" s="117"/>
      <c r="DWO3" s="117"/>
      <c r="DWP3" s="117"/>
      <c r="DWQ3" s="117"/>
      <c r="DWR3" s="117"/>
      <c r="DWS3" s="117"/>
      <c r="DWT3" s="117"/>
      <c r="DWU3" s="117"/>
      <c r="DWV3" s="117"/>
      <c r="DWW3" s="117"/>
      <c r="DWX3" s="117"/>
      <c r="DWY3" s="117"/>
      <c r="DWZ3" s="117"/>
      <c r="DXA3" s="117"/>
      <c r="DXB3" s="117"/>
      <c r="DXC3" s="117"/>
      <c r="DXD3" s="117"/>
      <c r="DXE3" s="117"/>
      <c r="DXF3" s="117"/>
      <c r="DXG3" s="117"/>
      <c r="DXH3" s="117"/>
      <c r="DXI3" s="117"/>
      <c r="DXJ3" s="117"/>
      <c r="DXK3" s="117"/>
      <c r="DXL3" s="117"/>
      <c r="DXM3" s="117"/>
      <c r="DXN3" s="117"/>
      <c r="DXO3" s="117"/>
      <c r="DXP3" s="117"/>
      <c r="DXQ3" s="117"/>
      <c r="DXR3" s="117"/>
      <c r="DXS3" s="117"/>
      <c r="DXT3" s="117"/>
      <c r="DXU3" s="117"/>
      <c r="DXV3" s="117"/>
      <c r="DXW3" s="117"/>
      <c r="DXX3" s="117"/>
      <c r="DXY3" s="117"/>
      <c r="DXZ3" s="117"/>
      <c r="DYA3" s="117"/>
      <c r="DYB3" s="117"/>
      <c r="DYC3" s="117"/>
      <c r="DYD3" s="117"/>
      <c r="DYE3" s="117"/>
      <c r="DYF3" s="117"/>
      <c r="DYG3" s="117"/>
      <c r="DYH3" s="117"/>
      <c r="DYI3" s="117"/>
      <c r="DYJ3" s="117"/>
      <c r="DYK3" s="117"/>
      <c r="DYL3" s="117"/>
      <c r="DYM3" s="117"/>
      <c r="DYN3" s="117"/>
      <c r="DYO3" s="117"/>
      <c r="DYP3" s="117"/>
      <c r="DYQ3" s="117"/>
      <c r="DYR3" s="117"/>
      <c r="DYS3" s="117"/>
      <c r="DYT3" s="117"/>
      <c r="DYU3" s="117"/>
      <c r="DYV3" s="117"/>
      <c r="DYW3" s="117"/>
      <c r="DYX3" s="117"/>
      <c r="DYY3" s="117"/>
      <c r="DYZ3" s="117"/>
      <c r="DZA3" s="117"/>
      <c r="DZB3" s="117"/>
      <c r="DZC3" s="117"/>
      <c r="DZD3" s="117"/>
      <c r="DZE3" s="117"/>
      <c r="DZF3" s="117"/>
      <c r="DZG3" s="117"/>
      <c r="DZH3" s="117"/>
      <c r="DZI3" s="117"/>
      <c r="DZJ3" s="117"/>
      <c r="DZK3" s="117"/>
      <c r="DZL3" s="117"/>
      <c r="DZM3" s="117"/>
      <c r="DZN3" s="117"/>
      <c r="DZO3" s="117"/>
      <c r="DZP3" s="117"/>
      <c r="DZQ3" s="117"/>
      <c r="DZR3" s="117"/>
      <c r="DZS3" s="117"/>
      <c r="DZT3" s="117"/>
      <c r="DZU3" s="117"/>
      <c r="DZV3" s="117"/>
      <c r="DZW3" s="117"/>
      <c r="DZX3" s="117"/>
      <c r="DZY3" s="117"/>
      <c r="DZZ3" s="117"/>
      <c r="EAA3" s="117"/>
      <c r="EAB3" s="117"/>
      <c r="EAC3" s="117"/>
      <c r="EAD3" s="117"/>
      <c r="EAE3" s="117"/>
      <c r="EAF3" s="117"/>
      <c r="EAG3" s="117"/>
      <c r="EAH3" s="117"/>
      <c r="EAI3" s="117"/>
      <c r="EAJ3" s="117"/>
      <c r="EAK3" s="117"/>
      <c r="EAL3" s="117"/>
      <c r="EAM3" s="117"/>
      <c r="EAN3" s="117"/>
      <c r="EAO3" s="117"/>
      <c r="EAP3" s="117"/>
      <c r="EAQ3" s="117"/>
      <c r="EAR3" s="117"/>
      <c r="EAS3" s="117"/>
      <c r="EAT3" s="117"/>
      <c r="EAU3" s="117"/>
      <c r="EAV3" s="117"/>
      <c r="EAW3" s="117"/>
      <c r="EAX3" s="117"/>
      <c r="EAY3" s="117"/>
      <c r="EAZ3" s="117"/>
      <c r="EBA3" s="117"/>
      <c r="EBB3" s="117"/>
      <c r="EBC3" s="117"/>
      <c r="EBD3" s="117"/>
      <c r="EBE3" s="117"/>
      <c r="EBF3" s="117"/>
      <c r="EBG3" s="117"/>
      <c r="EBH3" s="117"/>
      <c r="EBI3" s="117"/>
      <c r="EBJ3" s="117"/>
      <c r="EBK3" s="117"/>
      <c r="EBL3" s="117"/>
      <c r="EBM3" s="117"/>
      <c r="EBN3" s="117"/>
      <c r="EBO3" s="117"/>
      <c r="EBP3" s="117"/>
      <c r="EBQ3" s="117"/>
      <c r="EBR3" s="117"/>
      <c r="EBS3" s="117"/>
      <c r="EBT3" s="117"/>
      <c r="EBU3" s="117"/>
      <c r="EBV3" s="117"/>
      <c r="EBW3" s="117"/>
      <c r="EBX3" s="117"/>
      <c r="EBY3" s="117"/>
      <c r="EBZ3" s="117"/>
      <c r="ECA3" s="117"/>
      <c r="ECB3" s="117"/>
      <c r="ECC3" s="117"/>
      <c r="ECD3" s="117"/>
      <c r="ECE3" s="117"/>
      <c r="ECF3" s="117"/>
      <c r="ECG3" s="117"/>
      <c r="ECH3" s="117"/>
      <c r="ECI3" s="117"/>
      <c r="ECJ3" s="117"/>
      <c r="ECK3" s="117"/>
      <c r="ECL3" s="117"/>
      <c r="ECM3" s="117"/>
      <c r="ECN3" s="117"/>
      <c r="ECO3" s="117"/>
      <c r="ECP3" s="117"/>
      <c r="ECQ3" s="117"/>
      <c r="ECR3" s="117"/>
      <c r="ECS3" s="117"/>
      <c r="ECT3" s="117"/>
      <c r="ECU3" s="117"/>
      <c r="ECV3" s="117"/>
      <c r="ECW3" s="117"/>
      <c r="ECX3" s="117"/>
      <c r="ECY3" s="117"/>
      <c r="ECZ3" s="117"/>
      <c r="EDA3" s="117"/>
      <c r="EDB3" s="117"/>
      <c r="EDC3" s="117"/>
      <c r="EDD3" s="117"/>
      <c r="EDE3" s="117"/>
      <c r="EDF3" s="117"/>
      <c r="EDG3" s="117"/>
      <c r="EDH3" s="117"/>
      <c r="EDI3" s="117"/>
      <c r="EDJ3" s="117"/>
      <c r="EDK3" s="117"/>
      <c r="EDL3" s="117"/>
      <c r="EDM3" s="117"/>
      <c r="EDN3" s="117"/>
      <c r="EDO3" s="117"/>
      <c r="EDP3" s="117"/>
      <c r="EDQ3" s="117"/>
      <c r="EDR3" s="117"/>
      <c r="EDS3" s="117"/>
      <c r="EDT3" s="117"/>
      <c r="EDU3" s="117"/>
      <c r="EDV3" s="117"/>
      <c r="EDW3" s="117"/>
      <c r="EDX3" s="117"/>
      <c r="EDY3" s="117"/>
      <c r="EDZ3" s="117"/>
      <c r="EEA3" s="117"/>
      <c r="EEB3" s="117"/>
      <c r="EEC3" s="117"/>
      <c r="EED3" s="117"/>
      <c r="EEE3" s="117"/>
      <c r="EEF3" s="117"/>
      <c r="EEG3" s="117"/>
      <c r="EEH3" s="117"/>
      <c r="EEI3" s="117"/>
      <c r="EEJ3" s="117"/>
      <c r="EEK3" s="117"/>
      <c r="EEL3" s="117"/>
      <c r="EEM3" s="117"/>
      <c r="EEN3" s="117"/>
      <c r="EEO3" s="117"/>
      <c r="EEP3" s="117"/>
      <c r="EEQ3" s="117"/>
      <c r="EER3" s="117"/>
      <c r="EES3" s="117"/>
      <c r="EET3" s="117"/>
      <c r="EEU3" s="117"/>
      <c r="EEV3" s="117"/>
      <c r="EEW3" s="117"/>
      <c r="EEX3" s="117"/>
      <c r="EEY3" s="117"/>
      <c r="EEZ3" s="117"/>
      <c r="EFA3" s="117"/>
      <c r="EFB3" s="117"/>
      <c r="EFC3" s="117"/>
      <c r="EFD3" s="117"/>
      <c r="EFE3" s="117"/>
      <c r="EFF3" s="117"/>
      <c r="EFG3" s="117"/>
      <c r="EFH3" s="117"/>
      <c r="EFI3" s="117"/>
      <c r="EFJ3" s="117"/>
      <c r="EFK3" s="117"/>
      <c r="EFL3" s="117"/>
      <c r="EFM3" s="117"/>
      <c r="EFN3" s="117"/>
      <c r="EFO3" s="117"/>
      <c r="EFP3" s="117"/>
      <c r="EFQ3" s="117"/>
      <c r="EFR3" s="117"/>
      <c r="EFS3" s="117"/>
      <c r="EFT3" s="117"/>
      <c r="EFU3" s="117"/>
      <c r="EFV3" s="117"/>
      <c r="EFW3" s="117"/>
      <c r="EFX3" s="117"/>
      <c r="EFY3" s="117"/>
      <c r="EFZ3" s="117"/>
      <c r="EGA3" s="117"/>
      <c r="EGB3" s="117"/>
      <c r="EGC3" s="117"/>
      <c r="EGD3" s="117"/>
      <c r="EGE3" s="117"/>
      <c r="EGF3" s="117"/>
      <c r="EGG3" s="117"/>
      <c r="EGH3" s="117"/>
      <c r="EGI3" s="117"/>
      <c r="EGJ3" s="117"/>
      <c r="EGK3" s="117"/>
      <c r="EGL3" s="117"/>
      <c r="EGM3" s="117"/>
      <c r="EGN3" s="117"/>
      <c r="EGO3" s="117"/>
      <c r="EGP3" s="117"/>
      <c r="EGQ3" s="117"/>
      <c r="EGR3" s="117"/>
      <c r="EGS3" s="117"/>
      <c r="EGT3" s="117"/>
      <c r="EGU3" s="117"/>
      <c r="EGV3" s="117"/>
      <c r="EGW3" s="117"/>
      <c r="EGX3" s="117"/>
      <c r="EGY3" s="117"/>
      <c r="EGZ3" s="117"/>
      <c r="EHA3" s="117"/>
      <c r="EHB3" s="117"/>
      <c r="EHC3" s="117"/>
      <c r="EHD3" s="117"/>
      <c r="EHE3" s="117"/>
      <c r="EHF3" s="117"/>
      <c r="EHG3" s="117"/>
      <c r="EHH3" s="117"/>
      <c r="EHI3" s="117"/>
      <c r="EHJ3" s="117"/>
      <c r="EHK3" s="117"/>
      <c r="EHL3" s="117"/>
      <c r="EHM3" s="117"/>
      <c r="EHN3" s="117"/>
      <c r="EHO3" s="117"/>
      <c r="EHP3" s="117"/>
      <c r="EHQ3" s="117"/>
      <c r="EHR3" s="117"/>
      <c r="EHS3" s="117"/>
      <c r="EHT3" s="117"/>
      <c r="EHU3" s="117"/>
      <c r="EHV3" s="117"/>
      <c r="EHW3" s="117"/>
      <c r="EHX3" s="117"/>
      <c r="EHY3" s="117"/>
      <c r="EHZ3" s="117"/>
      <c r="EIA3" s="117"/>
      <c r="EIB3" s="117"/>
      <c r="EIC3" s="117"/>
      <c r="EID3" s="117"/>
      <c r="EIE3" s="117"/>
      <c r="EIF3" s="117"/>
      <c r="EIG3" s="117"/>
      <c r="EIH3" s="117"/>
      <c r="EII3" s="117"/>
      <c r="EIJ3" s="117"/>
      <c r="EIK3" s="117"/>
      <c r="EIL3" s="117"/>
      <c r="EIM3" s="117"/>
      <c r="EIN3" s="117"/>
      <c r="EIO3" s="117"/>
      <c r="EIP3" s="117"/>
      <c r="EIQ3" s="117"/>
      <c r="EIR3" s="117"/>
      <c r="EIS3" s="117"/>
      <c r="EIT3" s="117"/>
      <c r="EIU3" s="117"/>
      <c r="EIV3" s="117"/>
      <c r="EIW3" s="117"/>
      <c r="EIX3" s="117"/>
      <c r="EIY3" s="117"/>
      <c r="EIZ3" s="117"/>
      <c r="EJA3" s="117"/>
      <c r="EJB3" s="117"/>
      <c r="EJC3" s="117"/>
      <c r="EJD3" s="117"/>
      <c r="EJE3" s="117"/>
      <c r="EJF3" s="117"/>
      <c r="EJG3" s="117"/>
      <c r="EJH3" s="117"/>
      <c r="EJI3" s="117"/>
      <c r="EJJ3" s="117"/>
      <c r="EJK3" s="117"/>
      <c r="EJL3" s="117"/>
      <c r="EJM3" s="117"/>
      <c r="EJN3" s="117"/>
      <c r="EJO3" s="117"/>
      <c r="EJP3" s="117"/>
      <c r="EJQ3" s="117"/>
      <c r="EJR3" s="117"/>
      <c r="EJS3" s="117"/>
      <c r="EJT3" s="117"/>
      <c r="EJU3" s="117"/>
      <c r="EJV3" s="117"/>
      <c r="EJW3" s="117"/>
      <c r="EJX3" s="117"/>
      <c r="EJY3" s="117"/>
      <c r="EJZ3" s="117"/>
      <c r="EKA3" s="117"/>
      <c r="EKB3" s="117"/>
      <c r="EKC3" s="117"/>
      <c r="EKD3" s="117"/>
      <c r="EKE3" s="117"/>
      <c r="EKF3" s="117"/>
      <c r="EKG3" s="117"/>
      <c r="EKH3" s="117"/>
      <c r="EKI3" s="117"/>
      <c r="EKJ3" s="117"/>
      <c r="EKK3" s="117"/>
      <c r="EKL3" s="117"/>
      <c r="EKM3" s="117"/>
      <c r="EKN3" s="117"/>
      <c r="EKO3" s="117"/>
      <c r="EKP3" s="117"/>
      <c r="EKQ3" s="117"/>
      <c r="EKR3" s="117"/>
      <c r="EKS3" s="117"/>
      <c r="EKT3" s="117"/>
      <c r="EKU3" s="117"/>
      <c r="EKV3" s="117"/>
      <c r="EKW3" s="117"/>
      <c r="EKX3" s="117"/>
      <c r="EKY3" s="117"/>
      <c r="EKZ3" s="117"/>
      <c r="ELA3" s="117"/>
      <c r="ELB3" s="117"/>
      <c r="ELC3" s="117"/>
      <c r="ELD3" s="117"/>
      <c r="ELE3" s="117"/>
      <c r="ELF3" s="117"/>
      <c r="ELG3" s="117"/>
      <c r="ELH3" s="117"/>
      <c r="ELI3" s="117"/>
      <c r="ELJ3" s="117"/>
      <c r="ELK3" s="117"/>
      <c r="ELL3" s="117"/>
      <c r="ELM3" s="117"/>
      <c r="ELN3" s="117"/>
      <c r="ELO3" s="117"/>
      <c r="ELP3" s="117"/>
      <c r="ELQ3" s="117"/>
      <c r="ELR3" s="117"/>
      <c r="ELS3" s="117"/>
      <c r="ELT3" s="117"/>
      <c r="ELU3" s="117"/>
      <c r="ELV3" s="117"/>
      <c r="ELW3" s="117"/>
      <c r="ELX3" s="117"/>
      <c r="ELY3" s="117"/>
      <c r="ELZ3" s="117"/>
      <c r="EMA3" s="117"/>
      <c r="EMB3" s="117"/>
      <c r="EMC3" s="117"/>
      <c r="EMD3" s="117"/>
      <c r="EME3" s="117"/>
      <c r="EMF3" s="117"/>
      <c r="EMG3" s="117"/>
      <c r="EMH3" s="117"/>
      <c r="EMI3" s="117"/>
      <c r="EMJ3" s="117"/>
      <c r="EMK3" s="117"/>
      <c r="EML3" s="117"/>
      <c r="EMM3" s="117"/>
      <c r="EMN3" s="117"/>
      <c r="EMO3" s="117"/>
      <c r="EMP3" s="117"/>
      <c r="EMQ3" s="117"/>
      <c r="EMR3" s="117"/>
      <c r="EMS3" s="117"/>
      <c r="EMT3" s="117"/>
      <c r="EMU3" s="117"/>
      <c r="EMV3" s="117"/>
      <c r="EMW3" s="117"/>
      <c r="EMX3" s="117"/>
      <c r="EMY3" s="117"/>
      <c r="EMZ3" s="117"/>
      <c r="ENA3" s="117"/>
      <c r="ENB3" s="117"/>
      <c r="ENC3" s="117"/>
      <c r="END3" s="117"/>
      <c r="ENE3" s="117"/>
      <c r="ENF3" s="117"/>
      <c r="ENG3" s="117"/>
      <c r="ENH3" s="117"/>
      <c r="ENI3" s="117"/>
      <c r="ENJ3" s="117"/>
      <c r="ENK3" s="117"/>
      <c r="ENL3" s="117"/>
      <c r="ENM3" s="117"/>
      <c r="ENN3" s="117"/>
      <c r="ENO3" s="117"/>
      <c r="ENP3" s="117"/>
      <c r="ENQ3" s="117"/>
      <c r="ENR3" s="117"/>
      <c r="ENS3" s="117"/>
      <c r="ENT3" s="117"/>
      <c r="ENU3" s="117"/>
      <c r="ENV3" s="117"/>
      <c r="ENW3" s="117"/>
      <c r="ENX3" s="117"/>
      <c r="ENY3" s="117"/>
      <c r="ENZ3" s="117"/>
      <c r="EOA3" s="117"/>
      <c r="EOB3" s="117"/>
      <c r="EOC3" s="117"/>
      <c r="EOD3" s="117"/>
      <c r="EOE3" s="117"/>
      <c r="EOF3" s="117"/>
      <c r="EOG3" s="117"/>
      <c r="EOH3" s="117"/>
      <c r="EOI3" s="117"/>
      <c r="EOJ3" s="117"/>
      <c r="EOK3" s="117"/>
      <c r="EOL3" s="117"/>
      <c r="EOM3" s="117"/>
      <c r="EON3" s="117"/>
      <c r="EOO3" s="117"/>
      <c r="EOP3" s="117"/>
      <c r="EOQ3" s="117"/>
      <c r="EOR3" s="117"/>
      <c r="EOS3" s="117"/>
      <c r="EOT3" s="117"/>
      <c r="EOU3" s="117"/>
      <c r="EOV3" s="117"/>
      <c r="EOW3" s="117"/>
      <c r="EOX3" s="117"/>
      <c r="EOY3" s="117"/>
      <c r="EOZ3" s="117"/>
      <c r="EPA3" s="117"/>
      <c r="EPB3" s="117"/>
      <c r="EPC3" s="117"/>
      <c r="EPD3" s="117"/>
      <c r="EPE3" s="117"/>
      <c r="EPF3" s="117"/>
      <c r="EPG3" s="117"/>
      <c r="EPH3" s="117"/>
      <c r="EPI3" s="117"/>
      <c r="EPJ3" s="117"/>
      <c r="EPK3" s="117"/>
      <c r="EPL3" s="117"/>
      <c r="EPM3" s="117"/>
      <c r="EPN3" s="117"/>
      <c r="EPO3" s="117"/>
      <c r="EPP3" s="117"/>
      <c r="EPQ3" s="117"/>
      <c r="EPR3" s="117"/>
      <c r="EPS3" s="117"/>
      <c r="EPT3" s="117"/>
      <c r="EPU3" s="117"/>
      <c r="EPV3" s="117"/>
      <c r="EPW3" s="117"/>
      <c r="EPX3" s="117"/>
      <c r="EPY3" s="117"/>
      <c r="EPZ3" s="117"/>
      <c r="EQA3" s="117"/>
      <c r="EQB3" s="117"/>
      <c r="EQC3" s="117"/>
      <c r="EQD3" s="117"/>
      <c r="EQE3" s="117"/>
      <c r="EQF3" s="117"/>
      <c r="EQG3" s="117"/>
      <c r="EQH3" s="117"/>
      <c r="EQI3" s="117"/>
      <c r="EQJ3" s="117"/>
      <c r="EQK3" s="117"/>
      <c r="EQL3" s="117"/>
      <c r="EQM3" s="117"/>
      <c r="EQN3" s="117"/>
      <c r="EQO3" s="117"/>
      <c r="EQP3" s="117"/>
      <c r="EQQ3" s="117"/>
      <c r="EQR3" s="117"/>
      <c r="EQS3" s="117"/>
      <c r="EQT3" s="117"/>
      <c r="EQU3" s="117"/>
      <c r="EQV3" s="117"/>
      <c r="EQW3" s="117"/>
      <c r="EQX3" s="117"/>
      <c r="EQY3" s="117"/>
      <c r="EQZ3" s="117"/>
      <c r="ERA3" s="117"/>
      <c r="ERB3" s="117"/>
      <c r="ERC3" s="117"/>
      <c r="ERD3" s="117"/>
      <c r="ERE3" s="117"/>
      <c r="ERF3" s="117"/>
      <c r="ERG3" s="117"/>
      <c r="ERH3" s="117"/>
      <c r="ERI3" s="117"/>
      <c r="ERJ3" s="117"/>
      <c r="ERK3" s="117"/>
      <c r="ERL3" s="117"/>
      <c r="ERM3" s="117"/>
      <c r="ERN3" s="117"/>
      <c r="ERO3" s="117"/>
      <c r="ERP3" s="117"/>
      <c r="ERQ3" s="117"/>
      <c r="ERR3" s="117"/>
      <c r="ERS3" s="117"/>
      <c r="ERT3" s="117"/>
      <c r="ERU3" s="117"/>
      <c r="ERV3" s="117"/>
      <c r="ERW3" s="117"/>
      <c r="ERX3" s="117"/>
      <c r="ERY3" s="117"/>
      <c r="ERZ3" s="117"/>
      <c r="ESA3" s="117"/>
      <c r="ESB3" s="117"/>
      <c r="ESC3" s="117"/>
      <c r="ESD3" s="117"/>
      <c r="ESE3" s="117"/>
      <c r="ESF3" s="117"/>
      <c r="ESG3" s="117"/>
      <c r="ESH3" s="117"/>
      <c r="ESI3" s="117"/>
      <c r="ESJ3" s="117"/>
      <c r="ESK3" s="117"/>
      <c r="ESL3" s="117"/>
      <c r="ESM3" s="117"/>
      <c r="ESN3" s="117"/>
      <c r="ESO3" s="117"/>
      <c r="ESP3" s="117"/>
      <c r="ESQ3" s="117"/>
      <c r="ESR3" s="117"/>
      <c r="ESS3" s="117"/>
      <c r="EST3" s="117"/>
      <c r="ESU3" s="117"/>
      <c r="ESV3" s="117"/>
      <c r="ESW3" s="117"/>
      <c r="ESX3" s="117"/>
      <c r="ESY3" s="117"/>
      <c r="ESZ3" s="117"/>
      <c r="ETA3" s="117"/>
      <c r="ETB3" s="117"/>
      <c r="ETC3" s="117"/>
      <c r="ETD3" s="117"/>
      <c r="ETE3" s="117"/>
      <c r="ETF3" s="117"/>
      <c r="ETG3" s="117"/>
      <c r="ETH3" s="117"/>
      <c r="ETI3" s="117"/>
      <c r="ETJ3" s="117"/>
      <c r="ETK3" s="117"/>
      <c r="ETL3" s="117"/>
      <c r="ETM3" s="117"/>
      <c r="ETN3" s="117"/>
      <c r="ETO3" s="117"/>
      <c r="ETP3" s="117"/>
      <c r="ETQ3" s="117"/>
      <c r="ETR3" s="117"/>
      <c r="ETS3" s="117"/>
      <c r="ETT3" s="117"/>
      <c r="ETU3" s="117"/>
      <c r="ETV3" s="117"/>
      <c r="ETW3" s="117"/>
      <c r="ETX3" s="117"/>
      <c r="ETY3" s="117"/>
      <c r="ETZ3" s="117"/>
      <c r="EUA3" s="117"/>
      <c r="EUB3" s="117"/>
      <c r="EUC3" s="117"/>
      <c r="EUD3" s="117"/>
      <c r="EUE3" s="117"/>
      <c r="EUF3" s="117"/>
      <c r="EUG3" s="117"/>
      <c r="EUH3" s="117"/>
      <c r="EUI3" s="117"/>
      <c r="EUJ3" s="117"/>
      <c r="EUK3" s="117"/>
      <c r="EUL3" s="117"/>
      <c r="EUM3" s="117"/>
      <c r="EUN3" s="117"/>
      <c r="EUO3" s="117"/>
      <c r="EUP3" s="117"/>
      <c r="EUQ3" s="117"/>
      <c r="EUR3" s="117"/>
      <c r="EUS3" s="117"/>
      <c r="EUT3" s="117"/>
      <c r="EUU3" s="117"/>
      <c r="EUV3" s="117"/>
      <c r="EUW3" s="117"/>
      <c r="EUX3" s="117"/>
      <c r="EUY3" s="117"/>
      <c r="EUZ3" s="117"/>
      <c r="EVA3" s="117"/>
      <c r="EVB3" s="117"/>
      <c r="EVC3" s="117"/>
      <c r="EVD3" s="117"/>
      <c r="EVE3" s="117"/>
      <c r="EVF3" s="117"/>
      <c r="EVG3" s="117"/>
      <c r="EVH3" s="117"/>
      <c r="EVI3" s="117"/>
      <c r="EVJ3" s="117"/>
      <c r="EVK3" s="117"/>
      <c r="EVL3" s="117"/>
      <c r="EVM3" s="117"/>
      <c r="EVN3" s="117"/>
      <c r="EVO3" s="117"/>
      <c r="EVP3" s="117"/>
      <c r="EVQ3" s="117"/>
      <c r="EVR3" s="117"/>
      <c r="EVS3" s="117"/>
      <c r="EVT3" s="117"/>
      <c r="EVU3" s="117"/>
      <c r="EVV3" s="117"/>
      <c r="EVW3" s="117"/>
      <c r="EVX3" s="117"/>
      <c r="EVY3" s="117"/>
      <c r="EVZ3" s="117"/>
      <c r="EWA3" s="117"/>
      <c r="EWB3" s="117"/>
      <c r="EWC3" s="117"/>
      <c r="EWD3" s="117"/>
      <c r="EWE3" s="117"/>
      <c r="EWF3" s="117"/>
      <c r="EWG3" s="117"/>
      <c r="EWH3" s="117"/>
      <c r="EWI3" s="117"/>
      <c r="EWJ3" s="117"/>
      <c r="EWK3" s="117"/>
      <c r="EWL3" s="117"/>
      <c r="EWM3" s="117"/>
      <c r="EWN3" s="117"/>
      <c r="EWO3" s="117"/>
      <c r="EWP3" s="117"/>
      <c r="EWQ3" s="117"/>
      <c r="EWR3" s="117"/>
      <c r="EWS3" s="117"/>
      <c r="EWT3" s="117"/>
      <c r="EWU3" s="117"/>
      <c r="EWV3" s="117"/>
      <c r="EWW3" s="117"/>
      <c r="EWX3" s="117"/>
      <c r="EWY3" s="117"/>
      <c r="EWZ3" s="117"/>
      <c r="EXA3" s="117"/>
      <c r="EXB3" s="117"/>
      <c r="EXC3" s="117"/>
      <c r="EXD3" s="117"/>
      <c r="EXE3" s="117"/>
      <c r="EXF3" s="117"/>
      <c r="EXG3" s="117"/>
      <c r="EXH3" s="117"/>
      <c r="EXI3" s="117"/>
      <c r="EXJ3" s="117"/>
      <c r="EXK3" s="117"/>
      <c r="EXL3" s="117"/>
      <c r="EXM3" s="117"/>
      <c r="EXN3" s="117"/>
      <c r="EXO3" s="117"/>
      <c r="EXP3" s="117"/>
      <c r="EXQ3" s="117"/>
      <c r="EXR3" s="117"/>
      <c r="EXS3" s="117"/>
      <c r="EXT3" s="117"/>
      <c r="EXU3" s="117"/>
      <c r="EXV3" s="117"/>
      <c r="EXW3" s="117"/>
      <c r="EXX3" s="117"/>
      <c r="EXY3" s="117"/>
      <c r="EXZ3" s="117"/>
      <c r="EYA3" s="117"/>
      <c r="EYB3" s="117"/>
      <c r="EYC3" s="117"/>
      <c r="EYD3" s="117"/>
      <c r="EYE3" s="117"/>
      <c r="EYF3" s="117"/>
      <c r="EYG3" s="117"/>
      <c r="EYH3" s="117"/>
      <c r="EYI3" s="117"/>
      <c r="EYJ3" s="117"/>
      <c r="EYK3" s="117"/>
      <c r="EYL3" s="117"/>
      <c r="EYM3" s="117"/>
      <c r="EYN3" s="117"/>
      <c r="EYO3" s="117"/>
      <c r="EYP3" s="117"/>
      <c r="EYQ3" s="117"/>
      <c r="EYR3" s="117"/>
      <c r="EYS3" s="117"/>
      <c r="EYT3" s="117"/>
      <c r="EYU3" s="117"/>
      <c r="EYV3" s="117"/>
      <c r="EYW3" s="117"/>
      <c r="EYX3" s="117"/>
      <c r="EYY3" s="117"/>
      <c r="EYZ3" s="117"/>
      <c r="EZA3" s="117"/>
      <c r="EZB3" s="117"/>
      <c r="EZC3" s="117"/>
      <c r="EZD3" s="117"/>
      <c r="EZE3" s="117"/>
      <c r="EZF3" s="117"/>
      <c r="EZG3" s="117"/>
      <c r="EZH3" s="117"/>
      <c r="EZI3" s="117"/>
      <c r="EZJ3" s="117"/>
      <c r="EZK3" s="117"/>
      <c r="EZL3" s="117"/>
      <c r="EZM3" s="117"/>
      <c r="EZN3" s="117"/>
      <c r="EZO3" s="117"/>
      <c r="EZP3" s="117"/>
      <c r="EZQ3" s="117"/>
      <c r="EZR3" s="117"/>
      <c r="EZS3" s="117"/>
      <c r="EZT3" s="117"/>
      <c r="EZU3" s="117"/>
      <c r="EZV3" s="117"/>
      <c r="EZW3" s="117"/>
      <c r="EZX3" s="117"/>
      <c r="EZY3" s="117"/>
      <c r="EZZ3" s="117"/>
      <c r="FAA3" s="117"/>
      <c r="FAB3" s="117"/>
      <c r="FAC3" s="117"/>
      <c r="FAD3" s="117"/>
      <c r="FAE3" s="117"/>
      <c r="FAF3" s="117"/>
      <c r="FAG3" s="117"/>
      <c r="FAH3" s="117"/>
      <c r="FAI3" s="117"/>
      <c r="FAJ3" s="117"/>
      <c r="FAK3" s="117"/>
      <c r="FAL3" s="117"/>
      <c r="FAM3" s="117"/>
      <c r="FAN3" s="117"/>
      <c r="FAO3" s="117"/>
      <c r="FAP3" s="117"/>
      <c r="FAQ3" s="117"/>
      <c r="FAR3" s="117"/>
      <c r="FAS3" s="117"/>
      <c r="FAT3" s="117"/>
      <c r="FAU3" s="117"/>
      <c r="FAV3" s="117"/>
      <c r="FAW3" s="117"/>
      <c r="FAX3" s="117"/>
      <c r="FAY3" s="117"/>
      <c r="FAZ3" s="117"/>
      <c r="FBA3" s="117"/>
      <c r="FBB3" s="117"/>
      <c r="FBC3" s="117"/>
      <c r="FBD3" s="117"/>
      <c r="FBE3" s="117"/>
      <c r="FBF3" s="117"/>
      <c r="FBG3" s="117"/>
      <c r="FBH3" s="117"/>
      <c r="FBI3" s="117"/>
      <c r="FBJ3" s="117"/>
      <c r="FBK3" s="117"/>
      <c r="FBL3" s="117"/>
      <c r="FBM3" s="117"/>
      <c r="FBN3" s="117"/>
      <c r="FBO3" s="117"/>
      <c r="FBP3" s="117"/>
      <c r="FBQ3" s="117"/>
      <c r="FBR3" s="117"/>
      <c r="FBS3" s="117"/>
      <c r="FBT3" s="117"/>
      <c r="FBU3" s="117"/>
      <c r="FBV3" s="117"/>
      <c r="FBW3" s="117"/>
      <c r="FBX3" s="117"/>
      <c r="FBY3" s="117"/>
      <c r="FBZ3" s="117"/>
      <c r="FCA3" s="117"/>
      <c r="FCB3" s="117"/>
      <c r="FCC3" s="117"/>
      <c r="FCD3" s="117"/>
      <c r="FCE3" s="117"/>
      <c r="FCF3" s="117"/>
      <c r="FCG3" s="117"/>
      <c r="FCH3" s="117"/>
      <c r="FCI3" s="117"/>
      <c r="FCJ3" s="117"/>
      <c r="FCK3" s="117"/>
      <c r="FCL3" s="117"/>
      <c r="FCM3" s="117"/>
      <c r="FCN3" s="117"/>
      <c r="FCO3" s="117"/>
      <c r="FCP3" s="117"/>
      <c r="FCQ3" s="117"/>
      <c r="FCR3" s="117"/>
      <c r="FCS3" s="117"/>
      <c r="FCT3" s="117"/>
      <c r="FCU3" s="117"/>
      <c r="FCV3" s="117"/>
      <c r="FCW3" s="117"/>
      <c r="FCX3" s="117"/>
      <c r="FCY3" s="117"/>
      <c r="FCZ3" s="117"/>
      <c r="FDA3" s="117"/>
      <c r="FDB3" s="117"/>
      <c r="FDC3" s="117"/>
      <c r="FDD3" s="117"/>
      <c r="FDE3" s="117"/>
      <c r="FDF3" s="117"/>
      <c r="FDG3" s="117"/>
      <c r="FDH3" s="117"/>
      <c r="FDI3" s="117"/>
      <c r="FDJ3" s="117"/>
      <c r="FDK3" s="117"/>
      <c r="FDL3" s="117"/>
      <c r="FDM3" s="117"/>
      <c r="FDN3" s="117"/>
      <c r="FDO3" s="117"/>
      <c r="FDP3" s="117"/>
      <c r="FDQ3" s="117"/>
      <c r="FDR3" s="117"/>
      <c r="FDS3" s="117"/>
      <c r="FDT3" s="117"/>
      <c r="FDU3" s="117"/>
      <c r="FDV3" s="117"/>
      <c r="FDW3" s="117"/>
      <c r="FDX3" s="117"/>
      <c r="FDY3" s="117"/>
      <c r="FDZ3" s="117"/>
      <c r="FEA3" s="117"/>
      <c r="FEB3" s="117"/>
      <c r="FEC3" s="117"/>
      <c r="FED3" s="117"/>
      <c r="FEE3" s="117"/>
      <c r="FEF3" s="117"/>
      <c r="FEG3" s="117"/>
      <c r="FEH3" s="117"/>
      <c r="FEI3" s="117"/>
      <c r="FEJ3" s="117"/>
      <c r="FEK3" s="117"/>
      <c r="FEL3" s="117"/>
      <c r="FEM3" s="117"/>
      <c r="FEN3" s="117"/>
      <c r="FEO3" s="117"/>
      <c r="FEP3" s="117"/>
      <c r="FEQ3" s="117"/>
      <c r="FER3" s="117"/>
      <c r="FES3" s="117"/>
      <c r="FET3" s="117"/>
      <c r="FEU3" s="117"/>
      <c r="FEV3" s="117"/>
      <c r="FEW3" s="117"/>
      <c r="FEX3" s="117"/>
      <c r="FEY3" s="117"/>
      <c r="FEZ3" s="117"/>
      <c r="FFA3" s="117"/>
      <c r="FFB3" s="117"/>
      <c r="FFC3" s="117"/>
      <c r="FFD3" s="117"/>
      <c r="FFE3" s="117"/>
      <c r="FFF3" s="117"/>
      <c r="FFG3" s="117"/>
      <c r="FFH3" s="117"/>
      <c r="FFI3" s="117"/>
      <c r="FFJ3" s="117"/>
      <c r="FFK3" s="117"/>
      <c r="FFL3" s="117"/>
      <c r="FFM3" s="117"/>
      <c r="FFN3" s="117"/>
      <c r="FFO3" s="117"/>
      <c r="FFP3" s="117"/>
      <c r="FFQ3" s="117"/>
      <c r="FFR3" s="117"/>
      <c r="FFS3" s="117"/>
      <c r="FFT3" s="117"/>
      <c r="FFU3" s="117"/>
      <c r="FFV3" s="117"/>
      <c r="FFW3" s="117"/>
      <c r="FFX3" s="117"/>
      <c r="FFY3" s="117"/>
      <c r="FFZ3" s="117"/>
      <c r="FGA3" s="117"/>
      <c r="FGB3" s="117"/>
      <c r="FGC3" s="117"/>
      <c r="FGD3" s="117"/>
      <c r="FGE3" s="117"/>
      <c r="FGF3" s="117"/>
      <c r="FGG3" s="117"/>
      <c r="FGH3" s="117"/>
      <c r="FGI3" s="117"/>
      <c r="FGJ3" s="117"/>
      <c r="FGK3" s="117"/>
      <c r="FGL3" s="117"/>
      <c r="FGM3" s="117"/>
      <c r="FGN3" s="117"/>
      <c r="FGO3" s="117"/>
      <c r="FGP3" s="117"/>
      <c r="FGQ3" s="117"/>
      <c r="FGR3" s="117"/>
      <c r="FGS3" s="117"/>
      <c r="FGT3" s="117"/>
      <c r="FGU3" s="117"/>
      <c r="FGV3" s="117"/>
      <c r="FGW3" s="117"/>
      <c r="FGX3" s="117"/>
      <c r="FGY3" s="117"/>
      <c r="FGZ3" s="117"/>
      <c r="FHA3" s="117"/>
      <c r="FHB3" s="117"/>
      <c r="FHC3" s="117"/>
      <c r="FHD3" s="117"/>
      <c r="FHE3" s="117"/>
      <c r="FHF3" s="117"/>
      <c r="FHG3" s="117"/>
      <c r="FHH3" s="117"/>
      <c r="FHI3" s="117"/>
      <c r="FHJ3" s="117"/>
      <c r="FHK3" s="117"/>
      <c r="FHL3" s="117"/>
      <c r="FHM3" s="117"/>
      <c r="FHN3" s="117"/>
      <c r="FHO3" s="117"/>
      <c r="FHP3" s="117"/>
      <c r="FHQ3" s="117"/>
      <c r="FHR3" s="117"/>
      <c r="FHS3" s="117"/>
      <c r="FHT3" s="117"/>
      <c r="FHU3" s="117"/>
      <c r="FHV3" s="117"/>
      <c r="FHW3" s="117"/>
      <c r="FHX3" s="117"/>
      <c r="FHY3" s="117"/>
      <c r="FHZ3" s="117"/>
      <c r="FIA3" s="117"/>
      <c r="FIB3" s="117"/>
      <c r="FIC3" s="117"/>
      <c r="FID3" s="117"/>
      <c r="FIE3" s="117"/>
      <c r="FIF3" s="117"/>
      <c r="FIG3" s="117"/>
      <c r="FIH3" s="117"/>
      <c r="FII3" s="117"/>
      <c r="FIJ3" s="117"/>
      <c r="FIK3" s="117"/>
      <c r="FIL3" s="117"/>
      <c r="FIM3" s="117"/>
      <c r="FIN3" s="117"/>
      <c r="FIO3" s="117"/>
      <c r="FIP3" s="117"/>
      <c r="FIQ3" s="117"/>
      <c r="FIR3" s="117"/>
      <c r="FIS3" s="117"/>
      <c r="FIT3" s="117"/>
      <c r="FIU3" s="117"/>
      <c r="FIV3" s="117"/>
      <c r="FIW3" s="117"/>
      <c r="FIX3" s="117"/>
      <c r="FIY3" s="117"/>
      <c r="FIZ3" s="117"/>
      <c r="FJA3" s="117"/>
      <c r="FJB3" s="117"/>
      <c r="FJC3" s="117"/>
      <c r="FJD3" s="117"/>
      <c r="FJE3" s="117"/>
      <c r="FJF3" s="117"/>
      <c r="FJG3" s="117"/>
      <c r="FJH3" s="117"/>
      <c r="FJI3" s="117"/>
      <c r="FJJ3" s="117"/>
      <c r="FJK3" s="117"/>
      <c r="FJL3" s="117"/>
      <c r="FJM3" s="117"/>
      <c r="FJN3" s="117"/>
      <c r="FJO3" s="117"/>
      <c r="FJP3" s="117"/>
      <c r="FJQ3" s="117"/>
      <c r="FJR3" s="117"/>
      <c r="FJS3" s="117"/>
      <c r="FJT3" s="117"/>
      <c r="FJU3" s="117"/>
      <c r="FJV3" s="117"/>
      <c r="FJW3" s="117"/>
      <c r="FJX3" s="117"/>
      <c r="FJY3" s="117"/>
      <c r="FJZ3" s="117"/>
      <c r="FKA3" s="117"/>
      <c r="FKB3" s="117"/>
      <c r="FKC3" s="117"/>
      <c r="FKD3" s="117"/>
      <c r="FKE3" s="117"/>
      <c r="FKF3" s="117"/>
      <c r="FKG3" s="117"/>
      <c r="FKH3" s="117"/>
      <c r="FKI3" s="117"/>
      <c r="FKJ3" s="117"/>
      <c r="FKK3" s="117"/>
      <c r="FKL3" s="117"/>
      <c r="FKM3" s="117"/>
      <c r="FKN3" s="117"/>
      <c r="FKO3" s="117"/>
      <c r="FKP3" s="117"/>
      <c r="FKQ3" s="117"/>
      <c r="FKR3" s="117"/>
      <c r="FKS3" s="117"/>
      <c r="FKT3" s="117"/>
      <c r="FKU3" s="117"/>
      <c r="FKV3" s="117"/>
      <c r="FKW3" s="117"/>
      <c r="FKX3" s="117"/>
      <c r="FKY3" s="117"/>
      <c r="FKZ3" s="117"/>
      <c r="FLA3" s="117"/>
      <c r="FLB3" s="117"/>
      <c r="FLC3" s="117"/>
      <c r="FLD3" s="117"/>
      <c r="FLE3" s="117"/>
      <c r="FLF3" s="117"/>
      <c r="FLG3" s="117"/>
      <c r="FLH3" s="117"/>
      <c r="FLI3" s="117"/>
      <c r="FLJ3" s="117"/>
      <c r="FLK3" s="117"/>
      <c r="FLL3" s="117"/>
      <c r="FLM3" s="117"/>
      <c r="FLN3" s="117"/>
      <c r="FLO3" s="117"/>
      <c r="FLP3" s="117"/>
      <c r="FLQ3" s="117"/>
      <c r="FLR3" s="117"/>
      <c r="FLS3" s="117"/>
      <c r="FLT3" s="117"/>
      <c r="FLU3" s="117"/>
      <c r="FLV3" s="117"/>
      <c r="FLW3" s="117"/>
      <c r="FLX3" s="117"/>
      <c r="FLY3" s="117"/>
      <c r="FLZ3" s="117"/>
      <c r="FMA3" s="117"/>
      <c r="FMB3" s="117"/>
      <c r="FMC3" s="117"/>
      <c r="FMD3" s="117"/>
      <c r="FME3" s="117"/>
      <c r="FMF3" s="117"/>
      <c r="FMG3" s="117"/>
      <c r="FMH3" s="117"/>
      <c r="FMI3" s="117"/>
      <c r="FMJ3" s="117"/>
      <c r="FMK3" s="117"/>
      <c r="FML3" s="117"/>
      <c r="FMM3" s="117"/>
      <c r="FMN3" s="117"/>
      <c r="FMO3" s="117"/>
      <c r="FMP3" s="117"/>
      <c r="FMQ3" s="117"/>
      <c r="FMR3" s="117"/>
      <c r="FMS3" s="117"/>
      <c r="FMT3" s="117"/>
      <c r="FMU3" s="117"/>
      <c r="FMV3" s="117"/>
      <c r="FMW3" s="117"/>
      <c r="FMX3" s="117"/>
      <c r="FMY3" s="117"/>
      <c r="FMZ3" s="117"/>
      <c r="FNA3" s="117"/>
      <c r="FNB3" s="117"/>
      <c r="FNC3" s="117"/>
      <c r="FND3" s="117"/>
      <c r="FNE3" s="117"/>
      <c r="FNF3" s="117"/>
      <c r="FNG3" s="117"/>
      <c r="FNH3" s="117"/>
      <c r="FNI3" s="117"/>
      <c r="FNJ3" s="117"/>
      <c r="FNK3" s="117"/>
      <c r="FNL3" s="117"/>
      <c r="FNM3" s="117"/>
      <c r="FNN3" s="117"/>
      <c r="FNO3" s="117"/>
      <c r="FNP3" s="117"/>
      <c r="FNQ3" s="117"/>
      <c r="FNR3" s="117"/>
      <c r="FNS3" s="117"/>
      <c r="FNT3" s="117"/>
      <c r="FNU3" s="117"/>
      <c r="FNV3" s="117"/>
      <c r="FNW3" s="117"/>
      <c r="FNX3" s="117"/>
      <c r="FNY3" s="117"/>
      <c r="FNZ3" s="117"/>
      <c r="FOA3" s="117"/>
      <c r="FOB3" s="117"/>
      <c r="FOC3" s="117"/>
      <c r="FOD3" s="117"/>
      <c r="FOE3" s="117"/>
      <c r="FOF3" s="117"/>
      <c r="FOG3" s="117"/>
      <c r="FOH3" s="117"/>
      <c r="FOI3" s="117"/>
      <c r="FOJ3" s="117"/>
      <c r="FOK3" s="117"/>
      <c r="FOL3" s="117"/>
      <c r="FOM3" s="117"/>
      <c r="FON3" s="117"/>
      <c r="FOO3" s="117"/>
      <c r="FOP3" s="117"/>
      <c r="FOQ3" s="117"/>
      <c r="FOR3" s="117"/>
      <c r="FOS3" s="117"/>
      <c r="FOT3" s="117"/>
      <c r="FOU3" s="117"/>
      <c r="FOV3" s="117"/>
      <c r="FOW3" s="117"/>
      <c r="FOX3" s="117"/>
      <c r="FOY3" s="117"/>
      <c r="FOZ3" s="117"/>
      <c r="FPA3" s="117"/>
      <c r="FPB3" s="117"/>
      <c r="FPC3" s="117"/>
      <c r="FPD3" s="117"/>
      <c r="FPE3" s="117"/>
      <c r="FPF3" s="117"/>
      <c r="FPG3" s="117"/>
      <c r="FPH3" s="117"/>
      <c r="FPI3" s="117"/>
      <c r="FPJ3" s="117"/>
      <c r="FPK3" s="117"/>
      <c r="FPL3" s="117"/>
      <c r="FPM3" s="117"/>
      <c r="FPN3" s="117"/>
      <c r="FPO3" s="117"/>
      <c r="FPP3" s="117"/>
      <c r="FPQ3" s="117"/>
      <c r="FPR3" s="117"/>
      <c r="FPS3" s="117"/>
      <c r="FPT3" s="117"/>
      <c r="FPU3" s="117"/>
      <c r="FPV3" s="117"/>
      <c r="FPW3" s="117"/>
      <c r="FPX3" s="117"/>
      <c r="FPY3" s="117"/>
      <c r="FPZ3" s="117"/>
      <c r="FQA3" s="117"/>
      <c r="FQB3" s="117"/>
      <c r="FQC3" s="117"/>
      <c r="FQD3" s="117"/>
      <c r="FQE3" s="117"/>
      <c r="FQF3" s="117"/>
      <c r="FQG3" s="117"/>
      <c r="FQH3" s="117"/>
      <c r="FQI3" s="117"/>
      <c r="FQJ3" s="117"/>
      <c r="FQK3" s="117"/>
      <c r="FQL3" s="117"/>
      <c r="FQM3" s="117"/>
      <c r="FQN3" s="117"/>
      <c r="FQO3" s="117"/>
      <c r="FQP3" s="117"/>
      <c r="FQQ3" s="117"/>
      <c r="FQR3" s="117"/>
      <c r="FQS3" s="117"/>
      <c r="FQT3" s="117"/>
      <c r="FQU3" s="117"/>
      <c r="FQV3" s="117"/>
      <c r="FQW3" s="117"/>
      <c r="FQX3" s="117"/>
      <c r="FQY3" s="117"/>
      <c r="FQZ3" s="117"/>
      <c r="FRA3" s="117"/>
      <c r="FRB3" s="117"/>
      <c r="FRC3" s="117"/>
      <c r="FRD3" s="117"/>
      <c r="FRE3" s="117"/>
      <c r="FRF3" s="117"/>
      <c r="FRG3" s="117"/>
      <c r="FRH3" s="117"/>
      <c r="FRI3" s="117"/>
      <c r="FRJ3" s="117"/>
      <c r="FRK3" s="117"/>
      <c r="FRL3" s="117"/>
      <c r="FRM3" s="117"/>
      <c r="FRN3" s="117"/>
      <c r="FRO3" s="117"/>
      <c r="FRP3" s="117"/>
      <c r="FRQ3" s="117"/>
      <c r="FRR3" s="117"/>
      <c r="FRS3" s="117"/>
      <c r="FRT3" s="117"/>
      <c r="FRU3" s="117"/>
      <c r="FRV3" s="117"/>
      <c r="FRW3" s="117"/>
      <c r="FRX3" s="117"/>
      <c r="FRY3" s="117"/>
      <c r="FRZ3" s="117"/>
      <c r="FSA3" s="117"/>
      <c r="FSB3" s="117"/>
      <c r="FSC3" s="117"/>
      <c r="FSD3" s="117"/>
      <c r="FSE3" s="117"/>
      <c r="FSF3" s="117"/>
      <c r="FSG3" s="117"/>
      <c r="FSH3" s="117"/>
      <c r="FSI3" s="117"/>
      <c r="FSJ3" s="117"/>
      <c r="FSK3" s="117"/>
      <c r="FSL3" s="117"/>
      <c r="FSM3" s="117"/>
      <c r="FSN3" s="117"/>
      <c r="FSO3" s="117"/>
      <c r="FSP3" s="117"/>
      <c r="FSQ3" s="117"/>
      <c r="FSR3" s="117"/>
      <c r="FSS3" s="117"/>
      <c r="FST3" s="117"/>
      <c r="FSU3" s="117"/>
      <c r="FSV3" s="117"/>
      <c r="FSW3" s="117"/>
      <c r="FSX3" s="117"/>
      <c r="FSY3" s="117"/>
      <c r="FSZ3" s="117"/>
      <c r="FTA3" s="117"/>
      <c r="FTB3" s="117"/>
      <c r="FTC3" s="117"/>
      <c r="FTD3" s="117"/>
      <c r="FTE3" s="117"/>
      <c r="FTF3" s="117"/>
      <c r="FTG3" s="117"/>
      <c r="FTH3" s="117"/>
      <c r="FTI3" s="117"/>
      <c r="FTJ3" s="117"/>
      <c r="FTK3" s="117"/>
      <c r="FTL3" s="117"/>
      <c r="FTM3" s="117"/>
      <c r="FTN3" s="117"/>
      <c r="FTO3" s="117"/>
      <c r="FTP3" s="117"/>
      <c r="FTQ3" s="117"/>
      <c r="FTR3" s="117"/>
      <c r="FTS3" s="117"/>
      <c r="FTT3" s="117"/>
      <c r="FTU3" s="117"/>
      <c r="FTV3" s="117"/>
      <c r="FTW3" s="117"/>
      <c r="FTX3" s="117"/>
      <c r="FTY3" s="117"/>
      <c r="FTZ3" s="117"/>
      <c r="FUA3" s="117"/>
      <c r="FUB3" s="117"/>
      <c r="FUC3" s="117"/>
      <c r="FUD3" s="117"/>
      <c r="FUE3" s="117"/>
      <c r="FUF3" s="117"/>
      <c r="FUG3" s="117"/>
      <c r="FUH3" s="117"/>
      <c r="FUI3" s="117"/>
      <c r="FUJ3" s="117"/>
      <c r="FUK3" s="117"/>
      <c r="FUL3" s="117"/>
      <c r="FUM3" s="117"/>
      <c r="FUN3" s="117"/>
      <c r="FUO3" s="117"/>
      <c r="FUP3" s="117"/>
      <c r="FUQ3" s="117"/>
      <c r="FUR3" s="117"/>
      <c r="FUS3" s="117"/>
      <c r="FUT3" s="117"/>
      <c r="FUU3" s="117"/>
      <c r="FUV3" s="117"/>
      <c r="FUW3" s="117"/>
      <c r="FUX3" s="117"/>
      <c r="FUY3" s="117"/>
      <c r="FUZ3" s="117"/>
      <c r="FVA3" s="117"/>
      <c r="FVB3" s="117"/>
      <c r="FVC3" s="117"/>
      <c r="FVD3" s="117"/>
      <c r="FVE3" s="117"/>
      <c r="FVF3" s="117"/>
      <c r="FVG3" s="117"/>
      <c r="FVH3" s="117"/>
      <c r="FVI3" s="117"/>
      <c r="FVJ3" s="117"/>
      <c r="FVK3" s="117"/>
      <c r="FVL3" s="117"/>
      <c r="FVM3" s="117"/>
      <c r="FVN3" s="117"/>
      <c r="FVO3" s="117"/>
      <c r="FVP3" s="117"/>
      <c r="FVQ3" s="117"/>
      <c r="FVR3" s="117"/>
      <c r="FVS3" s="117"/>
      <c r="FVT3" s="117"/>
      <c r="FVU3" s="117"/>
      <c r="FVV3" s="117"/>
      <c r="FVW3" s="117"/>
      <c r="FVX3" s="117"/>
      <c r="FVY3" s="117"/>
      <c r="FVZ3" s="117"/>
      <c r="FWA3" s="117"/>
      <c r="FWB3" s="117"/>
      <c r="FWC3" s="117"/>
      <c r="FWD3" s="117"/>
      <c r="FWE3" s="117"/>
      <c r="FWF3" s="117"/>
      <c r="FWG3" s="117"/>
      <c r="FWH3" s="117"/>
      <c r="FWI3" s="117"/>
      <c r="FWJ3" s="117"/>
      <c r="FWK3" s="117"/>
      <c r="FWL3" s="117"/>
      <c r="FWM3" s="117"/>
      <c r="FWN3" s="117"/>
      <c r="FWO3" s="117"/>
      <c r="FWP3" s="117"/>
      <c r="FWQ3" s="117"/>
      <c r="FWR3" s="117"/>
      <c r="FWS3" s="117"/>
      <c r="FWT3" s="117"/>
      <c r="FWU3" s="117"/>
      <c r="FWV3" s="117"/>
      <c r="FWW3" s="117"/>
      <c r="FWX3" s="117"/>
      <c r="FWY3" s="117"/>
      <c r="FWZ3" s="117"/>
      <c r="FXA3" s="117"/>
      <c r="FXB3" s="117"/>
      <c r="FXC3" s="117"/>
      <c r="FXD3" s="117"/>
      <c r="FXE3" s="117"/>
      <c r="FXF3" s="117"/>
      <c r="FXG3" s="117"/>
      <c r="FXH3" s="117"/>
      <c r="FXI3" s="117"/>
      <c r="FXJ3" s="117"/>
      <c r="FXK3" s="117"/>
      <c r="FXL3" s="117"/>
      <c r="FXM3" s="117"/>
      <c r="FXN3" s="117"/>
      <c r="FXO3" s="117"/>
      <c r="FXP3" s="117"/>
      <c r="FXQ3" s="117"/>
      <c r="FXR3" s="117"/>
      <c r="FXS3" s="117"/>
      <c r="FXT3" s="117"/>
      <c r="FXU3" s="117"/>
      <c r="FXV3" s="117"/>
      <c r="FXW3" s="117"/>
      <c r="FXX3" s="117"/>
      <c r="FXY3" s="117"/>
      <c r="FXZ3" s="117"/>
      <c r="FYA3" s="117"/>
      <c r="FYB3" s="117"/>
      <c r="FYC3" s="117"/>
      <c r="FYD3" s="117"/>
      <c r="FYE3" s="117"/>
      <c r="FYF3" s="117"/>
      <c r="FYG3" s="117"/>
      <c r="FYH3" s="117"/>
      <c r="FYI3" s="117"/>
      <c r="FYJ3" s="117"/>
      <c r="FYK3" s="117"/>
      <c r="FYL3" s="117"/>
      <c r="FYM3" s="117"/>
      <c r="FYN3" s="117"/>
      <c r="FYO3" s="117"/>
      <c r="FYP3" s="117"/>
      <c r="FYQ3" s="117"/>
      <c r="FYR3" s="117"/>
      <c r="FYS3" s="117"/>
      <c r="FYT3" s="117"/>
      <c r="FYU3" s="117"/>
      <c r="FYV3" s="117"/>
      <c r="FYW3" s="117"/>
      <c r="FYX3" s="117"/>
      <c r="FYY3" s="117"/>
      <c r="FYZ3" s="117"/>
      <c r="FZA3" s="117"/>
      <c r="FZB3" s="117"/>
      <c r="FZC3" s="117"/>
      <c r="FZD3" s="117"/>
      <c r="FZE3" s="117"/>
      <c r="FZF3" s="117"/>
      <c r="FZG3" s="117"/>
      <c r="FZH3" s="117"/>
      <c r="FZI3" s="117"/>
      <c r="FZJ3" s="117"/>
      <c r="FZK3" s="117"/>
      <c r="FZL3" s="117"/>
      <c r="FZM3" s="117"/>
      <c r="FZN3" s="117"/>
      <c r="FZO3" s="117"/>
      <c r="FZP3" s="117"/>
      <c r="FZQ3" s="117"/>
      <c r="FZR3" s="117"/>
      <c r="FZS3" s="117"/>
      <c r="FZT3" s="117"/>
      <c r="FZU3" s="117"/>
      <c r="FZV3" s="117"/>
      <c r="FZW3" s="117"/>
      <c r="FZX3" s="117"/>
      <c r="FZY3" s="117"/>
      <c r="FZZ3" s="117"/>
      <c r="GAA3" s="117"/>
      <c r="GAB3" s="117"/>
      <c r="GAC3" s="117"/>
      <c r="GAD3" s="117"/>
      <c r="GAE3" s="117"/>
      <c r="GAF3" s="117"/>
      <c r="GAG3" s="117"/>
      <c r="GAH3" s="117"/>
      <c r="GAI3" s="117"/>
      <c r="GAJ3" s="117"/>
      <c r="GAK3" s="117"/>
      <c r="GAL3" s="117"/>
      <c r="GAM3" s="117"/>
      <c r="GAN3" s="117"/>
      <c r="GAO3" s="117"/>
      <c r="GAP3" s="117"/>
      <c r="GAQ3" s="117"/>
      <c r="GAR3" s="117"/>
      <c r="GAS3" s="117"/>
      <c r="GAT3" s="117"/>
      <c r="GAU3" s="117"/>
      <c r="GAV3" s="117"/>
      <c r="GAW3" s="117"/>
      <c r="GAX3" s="117"/>
      <c r="GAY3" s="117"/>
      <c r="GAZ3" s="117"/>
      <c r="GBA3" s="117"/>
      <c r="GBB3" s="117"/>
      <c r="GBC3" s="117"/>
      <c r="GBD3" s="117"/>
      <c r="GBE3" s="117"/>
      <c r="GBF3" s="117"/>
      <c r="GBG3" s="117"/>
      <c r="GBH3" s="117"/>
      <c r="GBI3" s="117"/>
      <c r="GBJ3" s="117"/>
      <c r="GBK3" s="117"/>
      <c r="GBL3" s="117"/>
      <c r="GBM3" s="117"/>
      <c r="GBN3" s="117"/>
      <c r="GBO3" s="117"/>
      <c r="GBP3" s="117"/>
      <c r="GBQ3" s="117"/>
      <c r="GBR3" s="117"/>
      <c r="GBS3" s="117"/>
      <c r="GBT3" s="117"/>
      <c r="GBU3" s="117"/>
      <c r="GBV3" s="117"/>
      <c r="GBW3" s="117"/>
      <c r="GBX3" s="117"/>
      <c r="GBY3" s="117"/>
      <c r="GBZ3" s="117"/>
      <c r="GCA3" s="117"/>
      <c r="GCB3" s="117"/>
      <c r="GCC3" s="117"/>
      <c r="GCD3" s="117"/>
      <c r="GCE3" s="117"/>
      <c r="GCF3" s="117"/>
      <c r="GCG3" s="117"/>
      <c r="GCH3" s="117"/>
      <c r="GCI3" s="117"/>
      <c r="GCJ3" s="117"/>
      <c r="GCK3" s="117"/>
      <c r="GCL3" s="117"/>
      <c r="GCM3" s="117"/>
      <c r="GCN3" s="117"/>
      <c r="GCO3" s="117"/>
      <c r="GCP3" s="117"/>
      <c r="GCQ3" s="117"/>
      <c r="GCR3" s="117"/>
      <c r="GCS3" s="117"/>
      <c r="GCT3" s="117"/>
      <c r="GCU3" s="117"/>
      <c r="GCV3" s="117"/>
      <c r="GCW3" s="117"/>
      <c r="GCX3" s="117"/>
      <c r="GCY3" s="117"/>
      <c r="GCZ3" s="117"/>
      <c r="GDA3" s="117"/>
      <c r="GDB3" s="117"/>
      <c r="GDC3" s="117"/>
      <c r="GDD3" s="117"/>
      <c r="GDE3" s="117"/>
      <c r="GDF3" s="117"/>
      <c r="GDG3" s="117"/>
      <c r="GDH3" s="117"/>
      <c r="GDI3" s="117"/>
      <c r="GDJ3" s="117"/>
      <c r="GDK3" s="117"/>
      <c r="GDL3" s="117"/>
      <c r="GDM3" s="117"/>
      <c r="GDN3" s="117"/>
      <c r="GDO3" s="117"/>
      <c r="GDP3" s="117"/>
      <c r="GDQ3" s="117"/>
      <c r="GDR3" s="117"/>
      <c r="GDS3" s="117"/>
      <c r="GDT3" s="117"/>
      <c r="GDU3" s="117"/>
      <c r="GDV3" s="117"/>
      <c r="GDW3" s="117"/>
      <c r="GDX3" s="117"/>
      <c r="GDY3" s="117"/>
      <c r="GDZ3" s="117"/>
      <c r="GEA3" s="117"/>
      <c r="GEB3" s="117"/>
      <c r="GEC3" s="117"/>
      <c r="GED3" s="117"/>
      <c r="GEE3" s="117"/>
      <c r="GEF3" s="117"/>
      <c r="GEG3" s="117"/>
      <c r="GEH3" s="117"/>
      <c r="GEI3" s="117"/>
      <c r="GEJ3" s="117"/>
      <c r="GEK3" s="117"/>
      <c r="GEL3" s="117"/>
      <c r="GEM3" s="117"/>
      <c r="GEN3" s="117"/>
      <c r="GEO3" s="117"/>
      <c r="GEP3" s="117"/>
      <c r="GEQ3" s="117"/>
      <c r="GER3" s="117"/>
      <c r="GES3" s="117"/>
      <c r="GET3" s="117"/>
      <c r="GEU3" s="117"/>
      <c r="GEV3" s="117"/>
      <c r="GEW3" s="117"/>
      <c r="GEX3" s="117"/>
      <c r="GEY3" s="117"/>
      <c r="GEZ3" s="117"/>
      <c r="GFA3" s="117"/>
      <c r="GFB3" s="117"/>
      <c r="GFC3" s="117"/>
      <c r="GFD3" s="117"/>
      <c r="GFE3" s="117"/>
      <c r="GFF3" s="117"/>
      <c r="GFG3" s="117"/>
      <c r="GFH3" s="117"/>
      <c r="GFI3" s="117"/>
      <c r="GFJ3" s="117"/>
      <c r="GFK3" s="117"/>
      <c r="GFL3" s="117"/>
      <c r="GFM3" s="117"/>
      <c r="GFN3" s="117"/>
      <c r="GFO3" s="117"/>
      <c r="GFP3" s="117"/>
      <c r="GFQ3" s="117"/>
      <c r="GFR3" s="117"/>
      <c r="GFS3" s="117"/>
      <c r="GFT3" s="117"/>
      <c r="GFU3" s="117"/>
      <c r="GFV3" s="117"/>
      <c r="GFW3" s="117"/>
      <c r="GFX3" s="117"/>
      <c r="GFY3" s="117"/>
      <c r="GFZ3" s="117"/>
      <c r="GGA3" s="117"/>
      <c r="GGB3" s="117"/>
      <c r="GGC3" s="117"/>
      <c r="GGD3" s="117"/>
      <c r="GGE3" s="117"/>
      <c r="GGF3" s="117"/>
      <c r="GGG3" s="117"/>
      <c r="GGH3" s="117"/>
      <c r="GGI3" s="117"/>
      <c r="GGJ3" s="117"/>
      <c r="GGK3" s="117"/>
      <c r="GGL3" s="117"/>
      <c r="GGM3" s="117"/>
      <c r="GGN3" s="117"/>
      <c r="GGO3" s="117"/>
      <c r="GGP3" s="117"/>
      <c r="GGQ3" s="117"/>
      <c r="GGR3" s="117"/>
      <c r="GGS3" s="117"/>
      <c r="GGT3" s="117"/>
      <c r="GGU3" s="117"/>
      <c r="GGV3" s="117"/>
      <c r="GGW3" s="117"/>
      <c r="GGX3" s="117"/>
      <c r="GGY3" s="117"/>
      <c r="GGZ3" s="117"/>
      <c r="GHA3" s="117"/>
      <c r="GHB3" s="117"/>
      <c r="GHC3" s="117"/>
      <c r="GHD3" s="117"/>
      <c r="GHE3" s="117"/>
      <c r="GHF3" s="117"/>
      <c r="GHG3" s="117"/>
      <c r="GHH3" s="117"/>
      <c r="GHI3" s="117"/>
      <c r="GHJ3" s="117"/>
      <c r="GHK3" s="117"/>
      <c r="GHL3" s="117"/>
      <c r="GHM3" s="117"/>
      <c r="GHN3" s="117"/>
      <c r="GHO3" s="117"/>
      <c r="GHP3" s="117"/>
      <c r="GHQ3" s="117"/>
      <c r="GHR3" s="117"/>
      <c r="GHS3" s="117"/>
      <c r="GHT3" s="117"/>
      <c r="GHU3" s="117"/>
      <c r="GHV3" s="117"/>
      <c r="GHW3" s="117"/>
      <c r="GHX3" s="117"/>
      <c r="GHY3" s="117"/>
      <c r="GHZ3" s="117"/>
      <c r="GIA3" s="117"/>
      <c r="GIB3" s="117"/>
      <c r="GIC3" s="117"/>
      <c r="GID3" s="117"/>
      <c r="GIE3" s="117"/>
      <c r="GIF3" s="117"/>
      <c r="GIG3" s="117"/>
      <c r="GIH3" s="117"/>
      <c r="GII3" s="117"/>
      <c r="GIJ3" s="117"/>
      <c r="GIK3" s="117"/>
      <c r="GIL3" s="117"/>
      <c r="GIM3" s="117"/>
      <c r="GIN3" s="117"/>
      <c r="GIO3" s="117"/>
      <c r="GIP3" s="117"/>
      <c r="GIQ3" s="117"/>
      <c r="GIR3" s="117"/>
      <c r="GIS3" s="117"/>
      <c r="GIT3" s="117"/>
      <c r="GIU3" s="117"/>
      <c r="GIV3" s="117"/>
      <c r="GIW3" s="117"/>
      <c r="GIX3" s="117"/>
      <c r="GIY3" s="117"/>
      <c r="GIZ3" s="117"/>
      <c r="GJA3" s="117"/>
      <c r="GJB3" s="117"/>
      <c r="GJC3" s="117"/>
      <c r="GJD3" s="117"/>
      <c r="GJE3" s="117"/>
      <c r="GJF3" s="117"/>
      <c r="GJG3" s="117"/>
      <c r="GJH3" s="117"/>
      <c r="GJI3" s="117"/>
      <c r="GJJ3" s="117"/>
      <c r="GJK3" s="117"/>
      <c r="GJL3" s="117"/>
      <c r="GJM3" s="117"/>
      <c r="GJN3" s="117"/>
      <c r="GJO3" s="117"/>
      <c r="GJP3" s="117"/>
      <c r="GJQ3" s="117"/>
      <c r="GJR3" s="117"/>
      <c r="GJS3" s="117"/>
      <c r="GJT3" s="117"/>
      <c r="GJU3" s="117"/>
      <c r="GJV3" s="117"/>
      <c r="GJW3" s="117"/>
      <c r="GJX3" s="117"/>
      <c r="GJY3" s="117"/>
      <c r="GJZ3" s="117"/>
      <c r="GKA3" s="117"/>
      <c r="GKB3" s="117"/>
      <c r="GKC3" s="117"/>
      <c r="GKD3" s="117"/>
      <c r="GKE3" s="117"/>
      <c r="GKF3" s="117"/>
      <c r="GKG3" s="117"/>
      <c r="GKH3" s="117"/>
      <c r="GKI3" s="117"/>
      <c r="GKJ3" s="117"/>
      <c r="GKK3" s="117"/>
      <c r="GKL3" s="117"/>
      <c r="GKM3" s="117"/>
      <c r="GKN3" s="117"/>
      <c r="GKO3" s="117"/>
      <c r="GKP3" s="117"/>
      <c r="GKQ3" s="117"/>
      <c r="GKR3" s="117"/>
      <c r="GKS3" s="117"/>
      <c r="GKT3" s="117"/>
      <c r="GKU3" s="117"/>
      <c r="GKV3" s="117"/>
      <c r="GKW3" s="117"/>
      <c r="GKX3" s="117"/>
      <c r="GKY3" s="117"/>
      <c r="GKZ3" s="117"/>
      <c r="GLA3" s="117"/>
      <c r="GLB3" s="117"/>
      <c r="GLC3" s="117"/>
      <c r="GLD3" s="117"/>
      <c r="GLE3" s="117"/>
      <c r="GLF3" s="117"/>
      <c r="GLG3" s="117"/>
      <c r="GLH3" s="117"/>
      <c r="GLI3" s="117"/>
      <c r="GLJ3" s="117"/>
      <c r="GLK3" s="117"/>
      <c r="GLL3" s="117"/>
      <c r="GLM3" s="117"/>
      <c r="GLN3" s="117"/>
      <c r="GLO3" s="117"/>
      <c r="GLP3" s="117"/>
      <c r="GLQ3" s="117"/>
      <c r="GLR3" s="117"/>
      <c r="GLS3" s="117"/>
      <c r="GLT3" s="117"/>
      <c r="GLU3" s="117"/>
      <c r="GLV3" s="117"/>
      <c r="GLW3" s="117"/>
      <c r="GLX3" s="117"/>
      <c r="GLY3" s="117"/>
      <c r="GLZ3" s="117"/>
      <c r="GMA3" s="117"/>
      <c r="GMB3" s="117"/>
      <c r="GMC3" s="117"/>
      <c r="GMD3" s="117"/>
      <c r="GME3" s="117"/>
      <c r="GMF3" s="117"/>
      <c r="GMG3" s="117"/>
      <c r="GMH3" s="117"/>
      <c r="GMI3" s="117"/>
      <c r="GMJ3" s="117"/>
      <c r="GMK3" s="117"/>
      <c r="GML3" s="117"/>
      <c r="GMM3" s="117"/>
      <c r="GMN3" s="117"/>
      <c r="GMO3" s="117"/>
      <c r="GMP3" s="117"/>
      <c r="GMQ3" s="117"/>
      <c r="GMR3" s="117"/>
      <c r="GMS3" s="117"/>
      <c r="GMT3" s="117"/>
      <c r="GMU3" s="117"/>
      <c r="GMV3" s="117"/>
      <c r="GMW3" s="117"/>
      <c r="GMX3" s="117"/>
      <c r="GMY3" s="117"/>
      <c r="GMZ3" s="117"/>
      <c r="GNA3" s="117"/>
      <c r="GNB3" s="117"/>
      <c r="GNC3" s="117"/>
      <c r="GND3" s="117"/>
      <c r="GNE3" s="117"/>
      <c r="GNF3" s="117"/>
      <c r="GNG3" s="117"/>
      <c r="GNH3" s="117"/>
      <c r="GNI3" s="117"/>
      <c r="GNJ3" s="117"/>
      <c r="GNK3" s="117"/>
      <c r="GNL3" s="117"/>
      <c r="GNM3" s="117"/>
      <c r="GNN3" s="117"/>
      <c r="GNO3" s="117"/>
      <c r="GNP3" s="117"/>
      <c r="GNQ3" s="117"/>
      <c r="GNR3" s="117"/>
      <c r="GNS3" s="117"/>
      <c r="GNT3" s="117"/>
      <c r="GNU3" s="117"/>
      <c r="GNV3" s="117"/>
      <c r="GNW3" s="117"/>
      <c r="GNX3" s="117"/>
      <c r="GNY3" s="117"/>
      <c r="GNZ3" s="117"/>
      <c r="GOA3" s="117"/>
      <c r="GOB3" s="117"/>
      <c r="GOC3" s="117"/>
      <c r="GOD3" s="117"/>
      <c r="GOE3" s="117"/>
      <c r="GOF3" s="117"/>
      <c r="GOG3" s="117"/>
      <c r="GOH3" s="117"/>
      <c r="GOI3" s="117"/>
      <c r="GOJ3" s="117"/>
      <c r="GOK3" s="117"/>
      <c r="GOL3" s="117"/>
      <c r="GOM3" s="117"/>
      <c r="GON3" s="117"/>
      <c r="GOO3" s="117"/>
      <c r="GOP3" s="117"/>
      <c r="GOQ3" s="117"/>
      <c r="GOR3" s="117"/>
      <c r="GOS3" s="117"/>
      <c r="GOT3" s="117"/>
      <c r="GOU3" s="117"/>
      <c r="GOV3" s="117"/>
      <c r="GOW3" s="117"/>
      <c r="GOX3" s="117"/>
      <c r="GOY3" s="117"/>
      <c r="GOZ3" s="117"/>
      <c r="GPA3" s="117"/>
      <c r="GPB3" s="117"/>
      <c r="GPC3" s="117"/>
      <c r="GPD3" s="117"/>
      <c r="GPE3" s="117"/>
      <c r="GPF3" s="117"/>
      <c r="GPG3" s="117"/>
      <c r="GPH3" s="117"/>
      <c r="GPI3" s="117"/>
      <c r="GPJ3" s="117"/>
      <c r="GPK3" s="117"/>
      <c r="GPL3" s="117"/>
      <c r="GPM3" s="117"/>
      <c r="GPN3" s="117"/>
      <c r="GPO3" s="117"/>
      <c r="GPP3" s="117"/>
      <c r="GPQ3" s="117"/>
      <c r="GPR3" s="117"/>
      <c r="GPS3" s="117"/>
      <c r="GPT3" s="117"/>
      <c r="GPU3" s="117"/>
      <c r="GPV3" s="117"/>
      <c r="GPW3" s="117"/>
      <c r="GPX3" s="117"/>
      <c r="GPY3" s="117"/>
      <c r="GPZ3" s="117"/>
      <c r="GQA3" s="117"/>
      <c r="GQB3" s="117"/>
      <c r="GQC3" s="117"/>
      <c r="GQD3" s="117"/>
      <c r="GQE3" s="117"/>
      <c r="GQF3" s="117"/>
      <c r="GQG3" s="117"/>
      <c r="GQH3" s="117"/>
      <c r="GQI3" s="117"/>
      <c r="GQJ3" s="117"/>
      <c r="GQK3" s="117"/>
      <c r="GQL3" s="117"/>
      <c r="GQM3" s="117"/>
      <c r="GQN3" s="117"/>
      <c r="GQO3" s="117"/>
      <c r="GQP3" s="117"/>
      <c r="GQQ3" s="117"/>
      <c r="GQR3" s="117"/>
      <c r="GQS3" s="117"/>
      <c r="GQT3" s="117"/>
      <c r="GQU3" s="117"/>
      <c r="GQV3" s="117"/>
      <c r="GQW3" s="117"/>
      <c r="GQX3" s="117"/>
      <c r="GQY3" s="117"/>
      <c r="GQZ3" s="117"/>
      <c r="GRA3" s="117"/>
      <c r="GRB3" s="117"/>
      <c r="GRC3" s="117"/>
      <c r="GRD3" s="117"/>
      <c r="GRE3" s="117"/>
      <c r="GRF3" s="117"/>
      <c r="GRG3" s="117"/>
      <c r="GRH3" s="117"/>
      <c r="GRI3" s="117"/>
      <c r="GRJ3" s="117"/>
      <c r="GRK3" s="117"/>
      <c r="GRL3" s="117"/>
      <c r="GRM3" s="117"/>
      <c r="GRN3" s="117"/>
      <c r="GRO3" s="117"/>
      <c r="GRP3" s="117"/>
      <c r="GRQ3" s="117"/>
      <c r="GRR3" s="117"/>
      <c r="GRS3" s="117"/>
      <c r="GRT3" s="117"/>
      <c r="GRU3" s="117"/>
      <c r="GRV3" s="117"/>
      <c r="GRW3" s="117"/>
      <c r="GRX3" s="117"/>
      <c r="GRY3" s="117"/>
      <c r="GRZ3" s="117"/>
      <c r="GSA3" s="117"/>
      <c r="GSB3" s="117"/>
      <c r="GSC3" s="117"/>
      <c r="GSD3" s="117"/>
      <c r="GSE3" s="117"/>
      <c r="GSF3" s="117"/>
      <c r="GSG3" s="117"/>
      <c r="GSH3" s="117"/>
      <c r="GSI3" s="117"/>
      <c r="GSJ3" s="117"/>
      <c r="GSK3" s="117"/>
      <c r="GSL3" s="117"/>
      <c r="GSM3" s="117"/>
      <c r="GSN3" s="117"/>
      <c r="GSO3" s="117"/>
      <c r="GSP3" s="117"/>
      <c r="GSQ3" s="117"/>
      <c r="GSR3" s="117"/>
      <c r="GSS3" s="117"/>
      <c r="GST3" s="117"/>
      <c r="GSU3" s="117"/>
      <c r="GSV3" s="117"/>
      <c r="GSW3" s="117"/>
      <c r="GSX3" s="117"/>
      <c r="GSY3" s="117"/>
      <c r="GSZ3" s="117"/>
      <c r="GTA3" s="117"/>
      <c r="GTB3" s="117"/>
      <c r="GTC3" s="117"/>
      <c r="GTD3" s="117"/>
      <c r="GTE3" s="117"/>
      <c r="GTF3" s="117"/>
      <c r="GTG3" s="117"/>
      <c r="GTH3" s="117"/>
      <c r="GTI3" s="117"/>
      <c r="GTJ3" s="117"/>
      <c r="GTK3" s="117"/>
      <c r="GTL3" s="117"/>
      <c r="GTM3" s="117"/>
      <c r="GTN3" s="117"/>
      <c r="GTO3" s="117"/>
      <c r="GTP3" s="117"/>
      <c r="GTQ3" s="117"/>
      <c r="GTR3" s="117"/>
      <c r="GTS3" s="117"/>
      <c r="GTT3" s="117"/>
      <c r="GTU3" s="117"/>
      <c r="GTV3" s="117"/>
      <c r="GTW3" s="117"/>
      <c r="GTX3" s="117"/>
      <c r="GTY3" s="117"/>
      <c r="GTZ3" s="117"/>
      <c r="GUA3" s="117"/>
      <c r="GUB3" s="117"/>
      <c r="GUC3" s="117"/>
      <c r="GUD3" s="117"/>
      <c r="GUE3" s="117"/>
      <c r="GUF3" s="117"/>
      <c r="GUG3" s="117"/>
      <c r="GUH3" s="117"/>
      <c r="GUI3" s="117"/>
      <c r="GUJ3" s="117"/>
      <c r="GUK3" s="117"/>
      <c r="GUL3" s="117"/>
      <c r="GUM3" s="117"/>
      <c r="GUN3" s="117"/>
      <c r="GUO3" s="117"/>
      <c r="GUP3" s="117"/>
      <c r="GUQ3" s="117"/>
      <c r="GUR3" s="117"/>
      <c r="GUS3" s="117"/>
      <c r="GUT3" s="117"/>
      <c r="GUU3" s="117"/>
      <c r="GUV3" s="117"/>
      <c r="GUW3" s="117"/>
      <c r="GUX3" s="117"/>
      <c r="GUY3" s="117"/>
      <c r="GUZ3" s="117"/>
      <c r="GVA3" s="117"/>
      <c r="GVB3" s="117"/>
      <c r="GVC3" s="117"/>
      <c r="GVD3" s="117"/>
      <c r="GVE3" s="117"/>
      <c r="GVF3" s="117"/>
      <c r="GVG3" s="117"/>
      <c r="GVH3" s="117"/>
      <c r="GVI3" s="117"/>
      <c r="GVJ3" s="117"/>
      <c r="GVK3" s="117"/>
      <c r="GVL3" s="117"/>
      <c r="GVM3" s="117"/>
      <c r="GVN3" s="117"/>
      <c r="GVO3" s="117"/>
      <c r="GVP3" s="117"/>
      <c r="GVQ3" s="117"/>
      <c r="GVR3" s="117"/>
      <c r="GVS3" s="117"/>
      <c r="GVT3" s="117"/>
      <c r="GVU3" s="117"/>
      <c r="GVV3" s="117"/>
      <c r="GVW3" s="117"/>
      <c r="GVX3" s="117"/>
      <c r="GVY3" s="117"/>
      <c r="GVZ3" s="117"/>
      <c r="GWA3" s="117"/>
      <c r="GWB3" s="117"/>
      <c r="GWC3" s="117"/>
      <c r="GWD3" s="117"/>
      <c r="GWE3" s="117"/>
      <c r="GWF3" s="117"/>
      <c r="GWG3" s="117"/>
      <c r="GWH3" s="117"/>
      <c r="GWI3" s="117"/>
      <c r="GWJ3" s="117"/>
      <c r="GWK3" s="117"/>
      <c r="GWL3" s="117"/>
      <c r="GWM3" s="117"/>
      <c r="GWN3" s="117"/>
      <c r="GWO3" s="117"/>
      <c r="GWP3" s="117"/>
      <c r="GWQ3" s="117"/>
      <c r="GWR3" s="117"/>
      <c r="GWS3" s="117"/>
      <c r="GWT3" s="117"/>
      <c r="GWU3" s="117"/>
      <c r="GWV3" s="117"/>
      <c r="GWW3" s="117"/>
      <c r="GWX3" s="117"/>
      <c r="GWY3" s="117"/>
      <c r="GWZ3" s="117"/>
      <c r="GXA3" s="117"/>
      <c r="GXB3" s="117"/>
      <c r="GXC3" s="117"/>
      <c r="GXD3" s="117"/>
      <c r="GXE3" s="117"/>
      <c r="GXF3" s="117"/>
      <c r="GXG3" s="117"/>
      <c r="GXH3" s="117"/>
      <c r="GXI3" s="117"/>
      <c r="GXJ3" s="117"/>
      <c r="GXK3" s="117"/>
      <c r="GXL3" s="117"/>
      <c r="GXM3" s="117"/>
      <c r="GXN3" s="117"/>
      <c r="GXO3" s="117"/>
      <c r="GXP3" s="117"/>
      <c r="GXQ3" s="117"/>
      <c r="GXR3" s="117"/>
      <c r="GXS3" s="117"/>
      <c r="GXT3" s="117"/>
      <c r="GXU3" s="117"/>
      <c r="GXV3" s="117"/>
      <c r="GXW3" s="117"/>
      <c r="GXX3" s="117"/>
      <c r="GXY3" s="117"/>
      <c r="GXZ3" s="117"/>
      <c r="GYA3" s="117"/>
      <c r="GYB3" s="117"/>
      <c r="GYC3" s="117"/>
      <c r="GYD3" s="117"/>
      <c r="GYE3" s="117"/>
      <c r="GYF3" s="117"/>
      <c r="GYG3" s="117"/>
      <c r="GYH3" s="117"/>
      <c r="GYI3" s="117"/>
      <c r="GYJ3" s="117"/>
      <c r="GYK3" s="117"/>
      <c r="GYL3" s="117"/>
      <c r="GYM3" s="117"/>
      <c r="GYN3" s="117"/>
      <c r="GYO3" s="117"/>
      <c r="GYP3" s="117"/>
      <c r="GYQ3" s="117"/>
      <c r="GYR3" s="117"/>
      <c r="GYS3" s="117"/>
      <c r="GYT3" s="117"/>
      <c r="GYU3" s="117"/>
      <c r="GYV3" s="117"/>
      <c r="GYW3" s="117"/>
      <c r="GYX3" s="117"/>
      <c r="GYY3" s="117"/>
      <c r="GYZ3" s="117"/>
      <c r="GZA3" s="117"/>
      <c r="GZB3" s="117"/>
      <c r="GZC3" s="117"/>
      <c r="GZD3" s="117"/>
      <c r="GZE3" s="117"/>
      <c r="GZF3" s="117"/>
      <c r="GZG3" s="117"/>
      <c r="GZH3" s="117"/>
      <c r="GZI3" s="117"/>
      <c r="GZJ3" s="117"/>
      <c r="GZK3" s="117"/>
      <c r="GZL3" s="117"/>
      <c r="GZM3" s="117"/>
      <c r="GZN3" s="117"/>
      <c r="GZO3" s="117"/>
      <c r="GZP3" s="117"/>
      <c r="GZQ3" s="117"/>
      <c r="GZR3" s="117"/>
      <c r="GZS3" s="117"/>
      <c r="GZT3" s="117"/>
      <c r="GZU3" s="117"/>
      <c r="GZV3" s="117"/>
      <c r="GZW3" s="117"/>
      <c r="GZX3" s="117"/>
      <c r="GZY3" s="117"/>
      <c r="GZZ3" s="117"/>
      <c r="HAA3" s="117"/>
      <c r="HAB3" s="117"/>
      <c r="HAC3" s="117"/>
      <c r="HAD3" s="117"/>
      <c r="HAE3" s="117"/>
      <c r="HAF3" s="117"/>
      <c r="HAG3" s="117"/>
      <c r="HAH3" s="117"/>
      <c r="HAI3" s="117"/>
      <c r="HAJ3" s="117"/>
      <c r="HAK3" s="117"/>
      <c r="HAL3" s="117"/>
      <c r="HAM3" s="117"/>
      <c r="HAN3" s="117"/>
      <c r="HAO3" s="117"/>
      <c r="HAP3" s="117"/>
      <c r="HAQ3" s="117"/>
      <c r="HAR3" s="117"/>
      <c r="HAS3" s="117"/>
      <c r="HAT3" s="117"/>
      <c r="HAU3" s="117"/>
      <c r="HAV3" s="117"/>
      <c r="HAW3" s="117"/>
      <c r="HAX3" s="117"/>
      <c r="HAY3" s="117"/>
      <c r="HAZ3" s="117"/>
      <c r="HBA3" s="117"/>
      <c r="HBB3" s="117"/>
      <c r="HBC3" s="117"/>
      <c r="HBD3" s="117"/>
      <c r="HBE3" s="117"/>
      <c r="HBF3" s="117"/>
      <c r="HBG3" s="117"/>
      <c r="HBH3" s="117"/>
      <c r="HBI3" s="117"/>
      <c r="HBJ3" s="117"/>
      <c r="HBK3" s="117"/>
      <c r="HBL3" s="117"/>
      <c r="HBM3" s="117"/>
      <c r="HBN3" s="117"/>
      <c r="HBO3" s="117"/>
      <c r="HBP3" s="117"/>
      <c r="HBQ3" s="117"/>
      <c r="HBR3" s="117"/>
      <c r="HBS3" s="117"/>
      <c r="HBT3" s="117"/>
      <c r="HBU3" s="117"/>
      <c r="HBV3" s="117"/>
      <c r="HBW3" s="117"/>
      <c r="HBX3" s="117"/>
      <c r="HBY3" s="117"/>
      <c r="HBZ3" s="117"/>
      <c r="HCA3" s="117"/>
      <c r="HCB3" s="117"/>
      <c r="HCC3" s="117"/>
      <c r="HCD3" s="117"/>
      <c r="HCE3" s="117"/>
      <c r="HCF3" s="117"/>
      <c r="HCG3" s="117"/>
      <c r="HCH3" s="117"/>
      <c r="HCI3" s="117"/>
      <c r="HCJ3" s="117"/>
      <c r="HCK3" s="117"/>
      <c r="HCL3" s="117"/>
      <c r="HCM3" s="117"/>
      <c r="HCN3" s="117"/>
      <c r="HCO3" s="117"/>
      <c r="HCP3" s="117"/>
      <c r="HCQ3" s="117"/>
      <c r="HCR3" s="117"/>
      <c r="HCS3" s="117"/>
      <c r="HCT3" s="117"/>
      <c r="HCU3" s="117"/>
      <c r="HCV3" s="117"/>
      <c r="HCW3" s="117"/>
      <c r="HCX3" s="117"/>
      <c r="HCY3" s="117"/>
      <c r="HCZ3" s="117"/>
      <c r="HDA3" s="117"/>
      <c r="HDB3" s="117"/>
      <c r="HDC3" s="117"/>
      <c r="HDD3" s="117"/>
      <c r="HDE3" s="117"/>
      <c r="HDF3" s="117"/>
      <c r="HDG3" s="117"/>
      <c r="HDH3" s="117"/>
      <c r="HDI3" s="117"/>
      <c r="HDJ3" s="117"/>
      <c r="HDK3" s="117"/>
      <c r="HDL3" s="117"/>
      <c r="HDM3" s="117"/>
      <c r="HDN3" s="117"/>
      <c r="HDO3" s="117"/>
      <c r="HDP3" s="117"/>
      <c r="HDQ3" s="117"/>
      <c r="HDR3" s="117"/>
      <c r="HDS3" s="117"/>
      <c r="HDT3" s="117"/>
      <c r="HDU3" s="117"/>
      <c r="HDV3" s="117"/>
      <c r="HDW3" s="117"/>
      <c r="HDX3" s="117"/>
      <c r="HDY3" s="117"/>
      <c r="HDZ3" s="117"/>
      <c r="HEA3" s="117"/>
      <c r="HEB3" s="117"/>
      <c r="HEC3" s="117"/>
      <c r="HED3" s="117"/>
      <c r="HEE3" s="117"/>
      <c r="HEF3" s="117"/>
      <c r="HEG3" s="117"/>
      <c r="HEH3" s="117"/>
      <c r="HEI3" s="117"/>
      <c r="HEJ3" s="117"/>
      <c r="HEK3" s="117"/>
      <c r="HEL3" s="117"/>
      <c r="HEM3" s="117"/>
      <c r="HEN3" s="117"/>
      <c r="HEO3" s="117"/>
      <c r="HEP3" s="117"/>
      <c r="HEQ3" s="117"/>
      <c r="HER3" s="117"/>
      <c r="HES3" s="117"/>
      <c r="HET3" s="117"/>
      <c r="HEU3" s="117"/>
      <c r="HEV3" s="117"/>
      <c r="HEW3" s="117"/>
      <c r="HEX3" s="117"/>
      <c r="HEY3" s="117"/>
      <c r="HEZ3" s="117"/>
      <c r="HFA3" s="117"/>
      <c r="HFB3" s="117"/>
      <c r="HFC3" s="117"/>
      <c r="HFD3" s="117"/>
      <c r="HFE3" s="117"/>
      <c r="HFF3" s="117"/>
      <c r="HFG3" s="117"/>
      <c r="HFH3" s="117"/>
      <c r="HFI3" s="117"/>
      <c r="HFJ3" s="117"/>
      <c r="HFK3" s="117"/>
      <c r="HFL3" s="117"/>
      <c r="HFM3" s="117"/>
      <c r="HFN3" s="117"/>
      <c r="HFO3" s="117"/>
      <c r="HFP3" s="117"/>
      <c r="HFQ3" s="117"/>
      <c r="HFR3" s="117"/>
      <c r="HFS3" s="117"/>
      <c r="HFT3" s="117"/>
      <c r="HFU3" s="117"/>
      <c r="HFV3" s="117"/>
      <c r="HFW3" s="117"/>
      <c r="HFX3" s="117"/>
      <c r="HFY3" s="117"/>
      <c r="HFZ3" s="117"/>
      <c r="HGA3" s="117"/>
      <c r="HGB3" s="117"/>
      <c r="HGC3" s="117"/>
      <c r="HGD3" s="117"/>
      <c r="HGE3" s="117"/>
      <c r="HGF3" s="117"/>
      <c r="HGG3" s="117"/>
      <c r="HGH3" s="117"/>
      <c r="HGI3" s="117"/>
      <c r="HGJ3" s="117"/>
      <c r="HGK3" s="117"/>
      <c r="HGL3" s="117"/>
      <c r="HGM3" s="117"/>
      <c r="HGN3" s="117"/>
      <c r="HGO3" s="117"/>
      <c r="HGP3" s="117"/>
      <c r="HGQ3" s="117"/>
      <c r="HGR3" s="117"/>
      <c r="HGS3" s="117"/>
      <c r="HGT3" s="117"/>
      <c r="HGU3" s="117"/>
      <c r="HGV3" s="117"/>
      <c r="HGW3" s="117"/>
      <c r="HGX3" s="117"/>
      <c r="HGY3" s="117"/>
      <c r="HGZ3" s="117"/>
      <c r="HHA3" s="117"/>
      <c r="HHB3" s="117"/>
      <c r="HHC3" s="117"/>
      <c r="HHD3" s="117"/>
      <c r="HHE3" s="117"/>
      <c r="HHF3" s="117"/>
      <c r="HHG3" s="117"/>
      <c r="HHH3" s="117"/>
      <c r="HHI3" s="117"/>
      <c r="HHJ3" s="117"/>
      <c r="HHK3" s="117"/>
      <c r="HHL3" s="117"/>
      <c r="HHM3" s="117"/>
      <c r="HHN3" s="117"/>
      <c r="HHO3" s="117"/>
      <c r="HHP3" s="117"/>
      <c r="HHQ3" s="117"/>
      <c r="HHR3" s="117"/>
      <c r="HHS3" s="117"/>
      <c r="HHT3" s="117"/>
      <c r="HHU3" s="117"/>
      <c r="HHV3" s="117"/>
      <c r="HHW3" s="117"/>
      <c r="HHX3" s="117"/>
      <c r="HHY3" s="117"/>
      <c r="HHZ3" s="117"/>
      <c r="HIA3" s="117"/>
      <c r="HIB3" s="117"/>
      <c r="HIC3" s="117"/>
      <c r="HID3" s="117"/>
      <c r="HIE3" s="117"/>
      <c r="HIF3" s="117"/>
      <c r="HIG3" s="117"/>
      <c r="HIH3" s="117"/>
      <c r="HII3" s="117"/>
      <c r="HIJ3" s="117"/>
      <c r="HIK3" s="117"/>
      <c r="HIL3" s="117"/>
      <c r="HIM3" s="117"/>
      <c r="HIN3" s="117"/>
      <c r="HIO3" s="117"/>
      <c r="HIP3" s="117"/>
      <c r="HIQ3" s="117"/>
      <c r="HIR3" s="117"/>
      <c r="HIS3" s="117"/>
      <c r="HIT3" s="117"/>
      <c r="HIU3" s="117"/>
      <c r="HIV3" s="117"/>
      <c r="HIW3" s="117"/>
      <c r="HIX3" s="117"/>
      <c r="HIY3" s="117"/>
      <c r="HIZ3" s="117"/>
      <c r="HJA3" s="117"/>
      <c r="HJB3" s="117"/>
      <c r="HJC3" s="117"/>
      <c r="HJD3" s="117"/>
      <c r="HJE3" s="117"/>
      <c r="HJF3" s="117"/>
      <c r="HJG3" s="117"/>
      <c r="HJH3" s="117"/>
      <c r="HJI3" s="117"/>
      <c r="HJJ3" s="117"/>
      <c r="HJK3" s="117"/>
      <c r="HJL3" s="117"/>
      <c r="HJM3" s="117"/>
      <c r="HJN3" s="117"/>
      <c r="HJO3" s="117"/>
      <c r="HJP3" s="117"/>
      <c r="HJQ3" s="117"/>
      <c r="HJR3" s="117"/>
      <c r="HJS3" s="117"/>
      <c r="HJT3" s="117"/>
      <c r="HJU3" s="117"/>
      <c r="HJV3" s="117"/>
      <c r="HJW3" s="117"/>
      <c r="HJX3" s="117"/>
      <c r="HJY3" s="117"/>
      <c r="HJZ3" s="117"/>
      <c r="HKA3" s="117"/>
      <c r="HKB3" s="117"/>
      <c r="HKC3" s="117"/>
      <c r="HKD3" s="117"/>
      <c r="HKE3" s="117"/>
      <c r="HKF3" s="117"/>
      <c r="HKG3" s="117"/>
      <c r="HKH3" s="117"/>
      <c r="HKI3" s="117"/>
      <c r="HKJ3" s="117"/>
      <c r="HKK3" s="117"/>
      <c r="HKL3" s="117"/>
      <c r="HKM3" s="117"/>
      <c r="HKN3" s="117"/>
      <c r="HKO3" s="117"/>
      <c r="HKP3" s="117"/>
      <c r="HKQ3" s="117"/>
      <c r="HKR3" s="117"/>
      <c r="HKS3" s="117"/>
      <c r="HKT3" s="117"/>
      <c r="HKU3" s="117"/>
      <c r="HKV3" s="117"/>
      <c r="HKW3" s="117"/>
      <c r="HKX3" s="117"/>
      <c r="HKY3" s="117"/>
      <c r="HKZ3" s="117"/>
      <c r="HLA3" s="117"/>
      <c r="HLB3" s="117"/>
      <c r="HLC3" s="117"/>
      <c r="HLD3" s="117"/>
      <c r="HLE3" s="117"/>
      <c r="HLF3" s="117"/>
      <c r="HLG3" s="117"/>
      <c r="HLH3" s="117"/>
      <c r="HLI3" s="117"/>
      <c r="HLJ3" s="117"/>
      <c r="HLK3" s="117"/>
      <c r="HLL3" s="117"/>
      <c r="HLM3" s="117"/>
      <c r="HLN3" s="117"/>
      <c r="HLO3" s="117"/>
      <c r="HLP3" s="117"/>
      <c r="HLQ3" s="117"/>
      <c r="HLR3" s="117"/>
      <c r="HLS3" s="117"/>
      <c r="HLT3" s="117"/>
      <c r="HLU3" s="117"/>
      <c r="HLV3" s="117"/>
      <c r="HLW3" s="117"/>
      <c r="HLX3" s="117"/>
      <c r="HLY3" s="117"/>
      <c r="HLZ3" s="117"/>
      <c r="HMA3" s="117"/>
      <c r="HMB3" s="117"/>
      <c r="HMC3" s="117"/>
      <c r="HMD3" s="117"/>
      <c r="HME3" s="117"/>
      <c r="HMF3" s="117"/>
      <c r="HMG3" s="117"/>
      <c r="HMH3" s="117"/>
      <c r="HMI3" s="117"/>
      <c r="HMJ3" s="117"/>
      <c r="HMK3" s="117"/>
      <c r="HML3" s="117"/>
      <c r="HMM3" s="117"/>
      <c r="HMN3" s="117"/>
      <c r="HMO3" s="117"/>
      <c r="HMP3" s="117"/>
      <c r="HMQ3" s="117"/>
      <c r="HMR3" s="117"/>
      <c r="HMS3" s="117"/>
      <c r="HMT3" s="117"/>
      <c r="HMU3" s="117"/>
      <c r="HMV3" s="117"/>
      <c r="HMW3" s="117"/>
      <c r="HMX3" s="117"/>
      <c r="HMY3" s="117"/>
      <c r="HMZ3" s="117"/>
      <c r="HNA3" s="117"/>
      <c r="HNB3" s="117"/>
      <c r="HNC3" s="117"/>
      <c r="HND3" s="117"/>
      <c r="HNE3" s="117"/>
      <c r="HNF3" s="117"/>
      <c r="HNG3" s="117"/>
      <c r="HNH3" s="117"/>
      <c r="HNI3" s="117"/>
      <c r="HNJ3" s="117"/>
      <c r="HNK3" s="117"/>
      <c r="HNL3" s="117"/>
      <c r="HNM3" s="117"/>
      <c r="HNN3" s="117"/>
      <c r="HNO3" s="117"/>
      <c r="HNP3" s="117"/>
      <c r="HNQ3" s="117"/>
      <c r="HNR3" s="117"/>
      <c r="HNS3" s="117"/>
      <c r="HNT3" s="117"/>
      <c r="HNU3" s="117"/>
      <c r="HNV3" s="117"/>
      <c r="HNW3" s="117"/>
      <c r="HNX3" s="117"/>
      <c r="HNY3" s="117"/>
      <c r="HNZ3" s="117"/>
      <c r="HOA3" s="117"/>
      <c r="HOB3" s="117"/>
      <c r="HOC3" s="117"/>
      <c r="HOD3" s="117"/>
      <c r="HOE3" s="117"/>
      <c r="HOF3" s="117"/>
      <c r="HOG3" s="117"/>
      <c r="HOH3" s="117"/>
      <c r="HOI3" s="117"/>
      <c r="HOJ3" s="117"/>
      <c r="HOK3" s="117"/>
      <c r="HOL3" s="117"/>
      <c r="HOM3" s="117"/>
      <c r="HON3" s="117"/>
      <c r="HOO3" s="117"/>
      <c r="HOP3" s="117"/>
      <c r="HOQ3" s="117"/>
      <c r="HOR3" s="117"/>
      <c r="HOS3" s="117"/>
      <c r="HOT3" s="117"/>
      <c r="HOU3" s="117"/>
      <c r="HOV3" s="117"/>
      <c r="HOW3" s="117"/>
      <c r="HOX3" s="117"/>
      <c r="HOY3" s="117"/>
      <c r="HOZ3" s="117"/>
      <c r="HPA3" s="117"/>
      <c r="HPB3" s="117"/>
      <c r="HPC3" s="117"/>
      <c r="HPD3" s="117"/>
      <c r="HPE3" s="117"/>
      <c r="HPF3" s="117"/>
      <c r="HPG3" s="117"/>
      <c r="HPH3" s="117"/>
      <c r="HPI3" s="117"/>
      <c r="HPJ3" s="117"/>
      <c r="HPK3" s="117"/>
      <c r="HPL3" s="117"/>
      <c r="HPM3" s="117"/>
      <c r="HPN3" s="117"/>
      <c r="HPO3" s="117"/>
      <c r="HPP3" s="117"/>
      <c r="HPQ3" s="117"/>
      <c r="HPR3" s="117"/>
      <c r="HPS3" s="117"/>
      <c r="HPT3" s="117"/>
      <c r="HPU3" s="117"/>
      <c r="HPV3" s="117"/>
      <c r="HPW3" s="117"/>
      <c r="HPX3" s="117"/>
      <c r="HPY3" s="117"/>
      <c r="HPZ3" s="117"/>
      <c r="HQA3" s="117"/>
      <c r="HQB3" s="117"/>
      <c r="HQC3" s="117"/>
      <c r="HQD3" s="117"/>
      <c r="HQE3" s="117"/>
      <c r="HQF3" s="117"/>
      <c r="HQG3" s="117"/>
      <c r="HQH3" s="117"/>
      <c r="HQI3" s="117"/>
      <c r="HQJ3" s="117"/>
      <c r="HQK3" s="117"/>
      <c r="HQL3" s="117"/>
      <c r="HQM3" s="117"/>
      <c r="HQN3" s="117"/>
      <c r="HQO3" s="117"/>
      <c r="HQP3" s="117"/>
      <c r="HQQ3" s="117"/>
      <c r="HQR3" s="117"/>
      <c r="HQS3" s="117"/>
      <c r="HQT3" s="117"/>
      <c r="HQU3" s="117"/>
      <c r="HQV3" s="117"/>
      <c r="HQW3" s="117"/>
      <c r="HQX3" s="117"/>
      <c r="HQY3" s="117"/>
      <c r="HQZ3" s="117"/>
      <c r="HRA3" s="117"/>
      <c r="HRB3" s="117"/>
      <c r="HRC3" s="117"/>
      <c r="HRD3" s="117"/>
      <c r="HRE3" s="117"/>
      <c r="HRF3" s="117"/>
      <c r="HRG3" s="117"/>
      <c r="HRH3" s="117"/>
      <c r="HRI3" s="117"/>
      <c r="HRJ3" s="117"/>
      <c r="HRK3" s="117"/>
      <c r="HRL3" s="117"/>
      <c r="HRM3" s="117"/>
      <c r="HRN3" s="117"/>
      <c r="HRO3" s="117"/>
      <c r="HRP3" s="117"/>
      <c r="HRQ3" s="117"/>
      <c r="HRR3" s="117"/>
      <c r="HRS3" s="117"/>
      <c r="HRT3" s="117"/>
      <c r="HRU3" s="117"/>
      <c r="HRV3" s="117"/>
      <c r="HRW3" s="117"/>
      <c r="HRX3" s="117"/>
      <c r="HRY3" s="117"/>
      <c r="HRZ3" s="117"/>
      <c r="HSA3" s="117"/>
      <c r="HSB3" s="117"/>
      <c r="HSC3" s="117"/>
      <c r="HSD3" s="117"/>
      <c r="HSE3" s="117"/>
      <c r="HSF3" s="117"/>
      <c r="HSG3" s="117"/>
      <c r="HSH3" s="117"/>
      <c r="HSI3" s="117"/>
      <c r="HSJ3" s="117"/>
      <c r="HSK3" s="117"/>
      <c r="HSL3" s="117"/>
      <c r="HSM3" s="117"/>
      <c r="HSN3" s="117"/>
      <c r="HSO3" s="117"/>
      <c r="HSP3" s="117"/>
      <c r="HSQ3" s="117"/>
      <c r="HSR3" s="117"/>
      <c r="HSS3" s="117"/>
      <c r="HST3" s="117"/>
      <c r="HSU3" s="117"/>
      <c r="HSV3" s="117"/>
      <c r="HSW3" s="117"/>
      <c r="HSX3" s="117"/>
      <c r="HSY3" s="117"/>
      <c r="HSZ3" s="117"/>
      <c r="HTA3" s="117"/>
      <c r="HTB3" s="117"/>
      <c r="HTC3" s="117"/>
      <c r="HTD3" s="117"/>
      <c r="HTE3" s="117"/>
      <c r="HTF3" s="117"/>
      <c r="HTG3" s="117"/>
      <c r="HTH3" s="117"/>
      <c r="HTI3" s="117"/>
      <c r="HTJ3" s="117"/>
      <c r="HTK3" s="117"/>
      <c r="HTL3" s="117"/>
      <c r="HTM3" s="117"/>
      <c r="HTN3" s="117"/>
      <c r="HTO3" s="117"/>
      <c r="HTP3" s="117"/>
      <c r="HTQ3" s="117"/>
      <c r="HTR3" s="117"/>
      <c r="HTS3" s="117"/>
      <c r="HTT3" s="117"/>
      <c r="HTU3" s="117"/>
      <c r="HTV3" s="117"/>
      <c r="HTW3" s="117"/>
      <c r="HTX3" s="117"/>
      <c r="HTY3" s="117"/>
      <c r="HTZ3" s="117"/>
      <c r="HUA3" s="117"/>
      <c r="HUB3" s="117"/>
      <c r="HUC3" s="117"/>
      <c r="HUD3" s="117"/>
      <c r="HUE3" s="117"/>
      <c r="HUF3" s="117"/>
      <c r="HUG3" s="117"/>
      <c r="HUH3" s="117"/>
      <c r="HUI3" s="117"/>
      <c r="HUJ3" s="117"/>
      <c r="HUK3" s="117"/>
      <c r="HUL3" s="117"/>
      <c r="HUM3" s="117"/>
      <c r="HUN3" s="117"/>
      <c r="HUO3" s="117"/>
      <c r="HUP3" s="117"/>
      <c r="HUQ3" s="117"/>
      <c r="HUR3" s="117"/>
      <c r="HUS3" s="117"/>
      <c r="HUT3" s="117"/>
      <c r="HUU3" s="117"/>
      <c r="HUV3" s="117"/>
      <c r="HUW3" s="117"/>
      <c r="HUX3" s="117"/>
      <c r="HUY3" s="117"/>
      <c r="HUZ3" s="117"/>
      <c r="HVA3" s="117"/>
      <c r="HVB3" s="117"/>
      <c r="HVC3" s="117"/>
      <c r="HVD3" s="117"/>
      <c r="HVE3" s="117"/>
      <c r="HVF3" s="117"/>
      <c r="HVG3" s="117"/>
      <c r="HVH3" s="117"/>
      <c r="HVI3" s="117"/>
      <c r="HVJ3" s="117"/>
      <c r="HVK3" s="117"/>
      <c r="HVL3" s="117"/>
      <c r="HVM3" s="117"/>
      <c r="HVN3" s="117"/>
      <c r="HVO3" s="117"/>
      <c r="HVP3" s="117"/>
      <c r="HVQ3" s="117"/>
      <c r="HVR3" s="117"/>
      <c r="HVS3" s="117"/>
      <c r="HVT3" s="117"/>
      <c r="HVU3" s="117"/>
      <c r="HVV3" s="117"/>
      <c r="HVW3" s="117"/>
      <c r="HVX3" s="117"/>
      <c r="HVY3" s="117"/>
      <c r="HVZ3" s="117"/>
      <c r="HWA3" s="117"/>
      <c r="HWB3" s="117"/>
      <c r="HWC3" s="117"/>
      <c r="HWD3" s="117"/>
      <c r="HWE3" s="117"/>
      <c r="HWF3" s="117"/>
      <c r="HWG3" s="117"/>
      <c r="HWH3" s="117"/>
      <c r="HWI3" s="117"/>
      <c r="HWJ3" s="117"/>
      <c r="HWK3" s="117"/>
      <c r="HWL3" s="117"/>
      <c r="HWM3" s="117"/>
      <c r="HWN3" s="117"/>
      <c r="HWO3" s="117"/>
      <c r="HWP3" s="117"/>
      <c r="HWQ3" s="117"/>
      <c r="HWR3" s="117"/>
      <c r="HWS3" s="117"/>
      <c r="HWT3" s="117"/>
      <c r="HWU3" s="117"/>
      <c r="HWV3" s="117"/>
      <c r="HWW3" s="117"/>
      <c r="HWX3" s="117"/>
      <c r="HWY3" s="117"/>
      <c r="HWZ3" s="117"/>
      <c r="HXA3" s="117"/>
      <c r="HXB3" s="117"/>
      <c r="HXC3" s="117"/>
      <c r="HXD3" s="117"/>
      <c r="HXE3" s="117"/>
      <c r="HXF3" s="117"/>
      <c r="HXG3" s="117"/>
      <c r="HXH3" s="117"/>
      <c r="HXI3" s="117"/>
      <c r="HXJ3" s="117"/>
      <c r="HXK3" s="117"/>
      <c r="HXL3" s="117"/>
      <c r="HXM3" s="117"/>
      <c r="HXN3" s="117"/>
      <c r="HXO3" s="117"/>
      <c r="HXP3" s="117"/>
      <c r="HXQ3" s="117"/>
      <c r="HXR3" s="117"/>
      <c r="HXS3" s="117"/>
      <c r="HXT3" s="117"/>
      <c r="HXU3" s="117"/>
      <c r="HXV3" s="117"/>
      <c r="HXW3" s="117"/>
      <c r="HXX3" s="117"/>
      <c r="HXY3" s="117"/>
      <c r="HXZ3" s="117"/>
      <c r="HYA3" s="117"/>
      <c r="HYB3" s="117"/>
      <c r="HYC3" s="117"/>
      <c r="HYD3" s="117"/>
      <c r="HYE3" s="117"/>
      <c r="HYF3" s="117"/>
      <c r="HYG3" s="117"/>
      <c r="HYH3" s="117"/>
      <c r="HYI3" s="117"/>
      <c r="HYJ3" s="117"/>
      <c r="HYK3" s="117"/>
      <c r="HYL3" s="117"/>
      <c r="HYM3" s="117"/>
      <c r="HYN3" s="117"/>
      <c r="HYO3" s="117"/>
      <c r="HYP3" s="117"/>
      <c r="HYQ3" s="117"/>
      <c r="HYR3" s="117"/>
      <c r="HYS3" s="117"/>
      <c r="HYT3" s="117"/>
      <c r="HYU3" s="117"/>
      <c r="HYV3" s="117"/>
      <c r="HYW3" s="117"/>
      <c r="HYX3" s="117"/>
      <c r="HYY3" s="117"/>
      <c r="HYZ3" s="117"/>
      <c r="HZA3" s="117"/>
      <c r="HZB3" s="117"/>
      <c r="HZC3" s="117"/>
      <c r="HZD3" s="117"/>
      <c r="HZE3" s="117"/>
      <c r="HZF3" s="117"/>
      <c r="HZG3" s="117"/>
      <c r="HZH3" s="117"/>
      <c r="HZI3" s="117"/>
      <c r="HZJ3" s="117"/>
      <c r="HZK3" s="117"/>
      <c r="HZL3" s="117"/>
      <c r="HZM3" s="117"/>
      <c r="HZN3" s="117"/>
      <c r="HZO3" s="117"/>
      <c r="HZP3" s="117"/>
      <c r="HZQ3" s="117"/>
      <c r="HZR3" s="117"/>
      <c r="HZS3" s="117"/>
      <c r="HZT3" s="117"/>
      <c r="HZU3" s="117"/>
      <c r="HZV3" s="117"/>
      <c r="HZW3" s="117"/>
      <c r="HZX3" s="117"/>
      <c r="HZY3" s="117"/>
      <c r="HZZ3" s="117"/>
      <c r="IAA3" s="117"/>
      <c r="IAB3" s="117"/>
      <c r="IAC3" s="117"/>
      <c r="IAD3" s="117"/>
      <c r="IAE3" s="117"/>
      <c r="IAF3" s="117"/>
      <c r="IAG3" s="117"/>
      <c r="IAH3" s="117"/>
      <c r="IAI3" s="117"/>
      <c r="IAJ3" s="117"/>
      <c r="IAK3" s="117"/>
      <c r="IAL3" s="117"/>
      <c r="IAM3" s="117"/>
      <c r="IAN3" s="117"/>
      <c r="IAO3" s="117"/>
      <c r="IAP3" s="117"/>
      <c r="IAQ3" s="117"/>
      <c r="IAR3" s="117"/>
      <c r="IAS3" s="117"/>
      <c r="IAT3" s="117"/>
      <c r="IAU3" s="117"/>
      <c r="IAV3" s="117"/>
      <c r="IAW3" s="117"/>
      <c r="IAX3" s="117"/>
      <c r="IAY3" s="117"/>
      <c r="IAZ3" s="117"/>
      <c r="IBA3" s="117"/>
      <c r="IBB3" s="117"/>
      <c r="IBC3" s="117"/>
      <c r="IBD3" s="117"/>
      <c r="IBE3" s="117"/>
      <c r="IBF3" s="117"/>
      <c r="IBG3" s="117"/>
      <c r="IBH3" s="117"/>
      <c r="IBI3" s="117"/>
      <c r="IBJ3" s="117"/>
      <c r="IBK3" s="117"/>
      <c r="IBL3" s="117"/>
      <c r="IBM3" s="117"/>
      <c r="IBN3" s="117"/>
      <c r="IBO3" s="117"/>
      <c r="IBP3" s="117"/>
      <c r="IBQ3" s="117"/>
      <c r="IBR3" s="117"/>
      <c r="IBS3" s="117"/>
      <c r="IBT3" s="117"/>
      <c r="IBU3" s="117"/>
      <c r="IBV3" s="117"/>
      <c r="IBW3" s="117"/>
      <c r="IBX3" s="117"/>
      <c r="IBY3" s="117"/>
      <c r="IBZ3" s="117"/>
      <c r="ICA3" s="117"/>
      <c r="ICB3" s="117"/>
      <c r="ICC3" s="117"/>
      <c r="ICD3" s="117"/>
      <c r="ICE3" s="117"/>
      <c r="ICF3" s="117"/>
      <c r="ICG3" s="117"/>
      <c r="ICH3" s="117"/>
      <c r="ICI3" s="117"/>
      <c r="ICJ3" s="117"/>
      <c r="ICK3" s="117"/>
      <c r="ICL3" s="117"/>
      <c r="ICM3" s="117"/>
      <c r="ICN3" s="117"/>
      <c r="ICO3" s="117"/>
      <c r="ICP3" s="117"/>
      <c r="ICQ3" s="117"/>
      <c r="ICR3" s="117"/>
      <c r="ICS3" s="117"/>
      <c r="ICT3" s="117"/>
      <c r="ICU3" s="117"/>
      <c r="ICV3" s="117"/>
      <c r="ICW3" s="117"/>
      <c r="ICX3" s="117"/>
      <c r="ICY3" s="117"/>
      <c r="ICZ3" s="117"/>
      <c r="IDA3" s="117"/>
      <c r="IDB3" s="117"/>
      <c r="IDC3" s="117"/>
      <c r="IDD3" s="117"/>
      <c r="IDE3" s="117"/>
      <c r="IDF3" s="117"/>
      <c r="IDG3" s="117"/>
      <c r="IDH3" s="117"/>
      <c r="IDI3" s="117"/>
      <c r="IDJ3" s="117"/>
      <c r="IDK3" s="117"/>
      <c r="IDL3" s="117"/>
      <c r="IDM3" s="117"/>
      <c r="IDN3" s="117"/>
      <c r="IDO3" s="117"/>
      <c r="IDP3" s="117"/>
      <c r="IDQ3" s="117"/>
      <c r="IDR3" s="117"/>
      <c r="IDS3" s="117"/>
      <c r="IDT3" s="117"/>
      <c r="IDU3" s="117"/>
      <c r="IDV3" s="117"/>
      <c r="IDW3" s="117"/>
      <c r="IDX3" s="117"/>
      <c r="IDY3" s="117"/>
      <c r="IDZ3" s="117"/>
      <c r="IEA3" s="117"/>
      <c r="IEB3" s="117"/>
      <c r="IEC3" s="117"/>
      <c r="IED3" s="117"/>
      <c r="IEE3" s="117"/>
      <c r="IEF3" s="117"/>
      <c r="IEG3" s="117"/>
      <c r="IEH3" s="117"/>
      <c r="IEI3" s="117"/>
      <c r="IEJ3" s="117"/>
      <c r="IEK3" s="117"/>
      <c r="IEL3" s="117"/>
      <c r="IEM3" s="117"/>
      <c r="IEN3" s="117"/>
      <c r="IEO3" s="117"/>
      <c r="IEP3" s="117"/>
      <c r="IEQ3" s="117"/>
      <c r="IER3" s="117"/>
      <c r="IES3" s="117"/>
      <c r="IET3" s="117"/>
      <c r="IEU3" s="117"/>
      <c r="IEV3" s="117"/>
      <c r="IEW3" s="117"/>
      <c r="IEX3" s="117"/>
      <c r="IEY3" s="117"/>
      <c r="IEZ3" s="117"/>
      <c r="IFA3" s="117"/>
      <c r="IFB3" s="117"/>
      <c r="IFC3" s="117"/>
      <c r="IFD3" s="117"/>
      <c r="IFE3" s="117"/>
      <c r="IFF3" s="117"/>
      <c r="IFG3" s="117"/>
      <c r="IFH3" s="117"/>
      <c r="IFI3" s="117"/>
      <c r="IFJ3" s="117"/>
      <c r="IFK3" s="117"/>
      <c r="IFL3" s="117"/>
      <c r="IFM3" s="117"/>
      <c r="IFN3" s="117"/>
      <c r="IFO3" s="117"/>
      <c r="IFP3" s="117"/>
      <c r="IFQ3" s="117"/>
      <c r="IFR3" s="117"/>
      <c r="IFS3" s="117"/>
      <c r="IFT3" s="117"/>
      <c r="IFU3" s="117"/>
      <c r="IFV3" s="117"/>
      <c r="IFW3" s="117"/>
      <c r="IFX3" s="117"/>
      <c r="IFY3" s="117"/>
      <c r="IFZ3" s="117"/>
      <c r="IGA3" s="117"/>
      <c r="IGB3" s="117"/>
      <c r="IGC3" s="117"/>
      <c r="IGD3" s="117"/>
      <c r="IGE3" s="117"/>
      <c r="IGF3" s="117"/>
      <c r="IGG3" s="117"/>
      <c r="IGH3" s="117"/>
      <c r="IGI3" s="117"/>
      <c r="IGJ3" s="117"/>
      <c r="IGK3" s="117"/>
      <c r="IGL3" s="117"/>
      <c r="IGM3" s="117"/>
      <c r="IGN3" s="117"/>
      <c r="IGO3" s="117"/>
      <c r="IGP3" s="117"/>
      <c r="IGQ3" s="117"/>
      <c r="IGR3" s="117"/>
      <c r="IGS3" s="117"/>
      <c r="IGT3" s="117"/>
      <c r="IGU3" s="117"/>
      <c r="IGV3" s="117"/>
      <c r="IGW3" s="117"/>
      <c r="IGX3" s="117"/>
      <c r="IGY3" s="117"/>
      <c r="IGZ3" s="117"/>
      <c r="IHA3" s="117"/>
      <c r="IHB3" s="117"/>
      <c r="IHC3" s="117"/>
      <c r="IHD3" s="117"/>
      <c r="IHE3" s="117"/>
      <c r="IHF3" s="117"/>
      <c r="IHG3" s="117"/>
      <c r="IHH3" s="117"/>
      <c r="IHI3" s="117"/>
      <c r="IHJ3" s="117"/>
      <c r="IHK3" s="117"/>
      <c r="IHL3" s="117"/>
      <c r="IHM3" s="117"/>
      <c r="IHN3" s="117"/>
      <c r="IHO3" s="117"/>
      <c r="IHP3" s="117"/>
      <c r="IHQ3" s="117"/>
      <c r="IHR3" s="117"/>
      <c r="IHS3" s="117"/>
      <c r="IHT3" s="117"/>
      <c r="IHU3" s="117"/>
      <c r="IHV3" s="117"/>
      <c r="IHW3" s="117"/>
      <c r="IHX3" s="117"/>
      <c r="IHY3" s="117"/>
      <c r="IHZ3" s="117"/>
      <c r="IIA3" s="117"/>
      <c r="IIB3" s="117"/>
      <c r="IIC3" s="117"/>
      <c r="IID3" s="117"/>
      <c r="IIE3" s="117"/>
      <c r="IIF3" s="117"/>
      <c r="IIG3" s="117"/>
      <c r="IIH3" s="117"/>
      <c r="III3" s="117"/>
      <c r="IIJ3" s="117"/>
      <c r="IIK3" s="117"/>
      <c r="IIL3" s="117"/>
      <c r="IIM3" s="117"/>
      <c r="IIN3" s="117"/>
      <c r="IIO3" s="117"/>
      <c r="IIP3" s="117"/>
      <c r="IIQ3" s="117"/>
      <c r="IIR3" s="117"/>
      <c r="IIS3" s="117"/>
      <c r="IIT3" s="117"/>
      <c r="IIU3" s="117"/>
      <c r="IIV3" s="117"/>
      <c r="IIW3" s="117"/>
      <c r="IIX3" s="117"/>
      <c r="IIY3" s="117"/>
      <c r="IIZ3" s="117"/>
      <c r="IJA3" s="117"/>
      <c r="IJB3" s="117"/>
      <c r="IJC3" s="117"/>
      <c r="IJD3" s="117"/>
      <c r="IJE3" s="117"/>
      <c r="IJF3" s="117"/>
      <c r="IJG3" s="117"/>
      <c r="IJH3" s="117"/>
      <c r="IJI3" s="117"/>
      <c r="IJJ3" s="117"/>
      <c r="IJK3" s="117"/>
      <c r="IJL3" s="117"/>
      <c r="IJM3" s="117"/>
      <c r="IJN3" s="117"/>
      <c r="IJO3" s="117"/>
      <c r="IJP3" s="117"/>
      <c r="IJQ3" s="117"/>
      <c r="IJR3" s="117"/>
      <c r="IJS3" s="117"/>
      <c r="IJT3" s="117"/>
      <c r="IJU3" s="117"/>
      <c r="IJV3" s="117"/>
      <c r="IJW3" s="117"/>
      <c r="IJX3" s="117"/>
      <c r="IJY3" s="117"/>
      <c r="IJZ3" s="117"/>
      <c r="IKA3" s="117"/>
      <c r="IKB3" s="117"/>
      <c r="IKC3" s="117"/>
      <c r="IKD3" s="117"/>
      <c r="IKE3" s="117"/>
      <c r="IKF3" s="117"/>
      <c r="IKG3" s="117"/>
      <c r="IKH3" s="117"/>
      <c r="IKI3" s="117"/>
      <c r="IKJ3" s="117"/>
      <c r="IKK3" s="117"/>
      <c r="IKL3" s="117"/>
      <c r="IKM3" s="117"/>
      <c r="IKN3" s="117"/>
      <c r="IKO3" s="117"/>
      <c r="IKP3" s="117"/>
      <c r="IKQ3" s="117"/>
      <c r="IKR3" s="117"/>
      <c r="IKS3" s="117"/>
      <c r="IKT3" s="117"/>
      <c r="IKU3" s="117"/>
      <c r="IKV3" s="117"/>
      <c r="IKW3" s="117"/>
      <c r="IKX3" s="117"/>
      <c r="IKY3" s="117"/>
      <c r="IKZ3" s="117"/>
      <c r="ILA3" s="117"/>
      <c r="ILB3" s="117"/>
      <c r="ILC3" s="117"/>
      <c r="ILD3" s="117"/>
      <c r="ILE3" s="117"/>
      <c r="ILF3" s="117"/>
      <c r="ILG3" s="117"/>
      <c r="ILH3" s="117"/>
      <c r="ILI3" s="117"/>
      <c r="ILJ3" s="117"/>
      <c r="ILK3" s="117"/>
      <c r="ILL3" s="117"/>
      <c r="ILM3" s="117"/>
      <c r="ILN3" s="117"/>
      <c r="ILO3" s="117"/>
      <c r="ILP3" s="117"/>
      <c r="ILQ3" s="117"/>
      <c r="ILR3" s="117"/>
      <c r="ILS3" s="117"/>
      <c r="ILT3" s="117"/>
      <c r="ILU3" s="117"/>
      <c r="ILV3" s="117"/>
      <c r="ILW3" s="117"/>
      <c r="ILX3" s="117"/>
      <c r="ILY3" s="117"/>
      <c r="ILZ3" s="117"/>
      <c r="IMA3" s="117"/>
      <c r="IMB3" s="117"/>
      <c r="IMC3" s="117"/>
      <c r="IMD3" s="117"/>
      <c r="IME3" s="117"/>
      <c r="IMF3" s="117"/>
      <c r="IMG3" s="117"/>
      <c r="IMH3" s="117"/>
      <c r="IMI3" s="117"/>
      <c r="IMJ3" s="117"/>
      <c r="IMK3" s="117"/>
      <c r="IML3" s="117"/>
      <c r="IMM3" s="117"/>
      <c r="IMN3" s="117"/>
      <c r="IMO3" s="117"/>
      <c r="IMP3" s="117"/>
      <c r="IMQ3" s="117"/>
      <c r="IMR3" s="117"/>
      <c r="IMS3" s="117"/>
      <c r="IMT3" s="117"/>
      <c r="IMU3" s="117"/>
      <c r="IMV3" s="117"/>
      <c r="IMW3" s="117"/>
      <c r="IMX3" s="117"/>
      <c r="IMY3" s="117"/>
      <c r="IMZ3" s="117"/>
      <c r="INA3" s="117"/>
      <c r="INB3" s="117"/>
      <c r="INC3" s="117"/>
      <c r="IND3" s="117"/>
      <c r="INE3" s="117"/>
      <c r="INF3" s="117"/>
      <c r="ING3" s="117"/>
      <c r="INH3" s="117"/>
      <c r="INI3" s="117"/>
      <c r="INJ3" s="117"/>
      <c r="INK3" s="117"/>
      <c r="INL3" s="117"/>
      <c r="INM3" s="117"/>
      <c r="INN3" s="117"/>
      <c r="INO3" s="117"/>
      <c r="INP3" s="117"/>
      <c r="INQ3" s="117"/>
      <c r="INR3" s="117"/>
      <c r="INS3" s="117"/>
      <c r="INT3" s="117"/>
      <c r="INU3" s="117"/>
      <c r="INV3" s="117"/>
      <c r="INW3" s="117"/>
      <c r="INX3" s="117"/>
      <c r="INY3" s="117"/>
      <c r="INZ3" s="117"/>
      <c r="IOA3" s="117"/>
      <c r="IOB3" s="117"/>
      <c r="IOC3" s="117"/>
      <c r="IOD3" s="117"/>
      <c r="IOE3" s="117"/>
      <c r="IOF3" s="117"/>
      <c r="IOG3" s="117"/>
      <c r="IOH3" s="117"/>
      <c r="IOI3" s="117"/>
      <c r="IOJ3" s="117"/>
      <c r="IOK3" s="117"/>
      <c r="IOL3" s="117"/>
      <c r="IOM3" s="117"/>
      <c r="ION3" s="117"/>
      <c r="IOO3" s="117"/>
      <c r="IOP3" s="117"/>
      <c r="IOQ3" s="117"/>
      <c r="IOR3" s="117"/>
      <c r="IOS3" s="117"/>
      <c r="IOT3" s="117"/>
      <c r="IOU3" s="117"/>
      <c r="IOV3" s="117"/>
      <c r="IOW3" s="117"/>
      <c r="IOX3" s="117"/>
      <c r="IOY3" s="117"/>
      <c r="IOZ3" s="117"/>
      <c r="IPA3" s="117"/>
      <c r="IPB3" s="117"/>
      <c r="IPC3" s="117"/>
      <c r="IPD3" s="117"/>
      <c r="IPE3" s="117"/>
      <c r="IPF3" s="117"/>
      <c r="IPG3" s="117"/>
      <c r="IPH3" s="117"/>
      <c r="IPI3" s="117"/>
      <c r="IPJ3" s="117"/>
      <c r="IPK3" s="117"/>
      <c r="IPL3" s="117"/>
      <c r="IPM3" s="117"/>
      <c r="IPN3" s="117"/>
      <c r="IPO3" s="117"/>
      <c r="IPP3" s="117"/>
      <c r="IPQ3" s="117"/>
      <c r="IPR3" s="117"/>
      <c r="IPS3" s="117"/>
      <c r="IPT3" s="117"/>
      <c r="IPU3" s="117"/>
      <c r="IPV3" s="117"/>
      <c r="IPW3" s="117"/>
      <c r="IPX3" s="117"/>
      <c r="IPY3" s="117"/>
      <c r="IPZ3" s="117"/>
      <c r="IQA3" s="117"/>
      <c r="IQB3" s="117"/>
      <c r="IQC3" s="117"/>
      <c r="IQD3" s="117"/>
      <c r="IQE3" s="117"/>
      <c r="IQF3" s="117"/>
      <c r="IQG3" s="117"/>
      <c r="IQH3" s="117"/>
      <c r="IQI3" s="117"/>
      <c r="IQJ3" s="117"/>
      <c r="IQK3" s="117"/>
      <c r="IQL3" s="117"/>
      <c r="IQM3" s="117"/>
      <c r="IQN3" s="117"/>
      <c r="IQO3" s="117"/>
      <c r="IQP3" s="117"/>
      <c r="IQQ3" s="117"/>
      <c r="IQR3" s="117"/>
      <c r="IQS3" s="117"/>
      <c r="IQT3" s="117"/>
      <c r="IQU3" s="117"/>
      <c r="IQV3" s="117"/>
      <c r="IQW3" s="117"/>
      <c r="IQX3" s="117"/>
      <c r="IQY3" s="117"/>
      <c r="IQZ3" s="117"/>
      <c r="IRA3" s="117"/>
      <c r="IRB3" s="117"/>
      <c r="IRC3" s="117"/>
      <c r="IRD3" s="117"/>
      <c r="IRE3" s="117"/>
      <c r="IRF3" s="117"/>
      <c r="IRG3" s="117"/>
      <c r="IRH3" s="117"/>
      <c r="IRI3" s="117"/>
      <c r="IRJ3" s="117"/>
      <c r="IRK3" s="117"/>
      <c r="IRL3" s="117"/>
      <c r="IRM3" s="117"/>
      <c r="IRN3" s="117"/>
      <c r="IRO3" s="117"/>
      <c r="IRP3" s="117"/>
      <c r="IRQ3" s="117"/>
      <c r="IRR3" s="117"/>
      <c r="IRS3" s="117"/>
      <c r="IRT3" s="117"/>
      <c r="IRU3" s="117"/>
      <c r="IRV3" s="117"/>
      <c r="IRW3" s="117"/>
      <c r="IRX3" s="117"/>
      <c r="IRY3" s="117"/>
      <c r="IRZ3" s="117"/>
      <c r="ISA3" s="117"/>
      <c r="ISB3" s="117"/>
      <c r="ISC3" s="117"/>
      <c r="ISD3" s="117"/>
      <c r="ISE3" s="117"/>
      <c r="ISF3" s="117"/>
      <c r="ISG3" s="117"/>
      <c r="ISH3" s="117"/>
      <c r="ISI3" s="117"/>
      <c r="ISJ3" s="117"/>
      <c r="ISK3" s="117"/>
      <c r="ISL3" s="117"/>
      <c r="ISM3" s="117"/>
      <c r="ISN3" s="117"/>
      <c r="ISO3" s="117"/>
      <c r="ISP3" s="117"/>
      <c r="ISQ3" s="117"/>
      <c r="ISR3" s="117"/>
      <c r="ISS3" s="117"/>
      <c r="IST3" s="117"/>
      <c r="ISU3" s="117"/>
      <c r="ISV3" s="117"/>
      <c r="ISW3" s="117"/>
      <c r="ISX3" s="117"/>
      <c r="ISY3" s="117"/>
      <c r="ISZ3" s="117"/>
      <c r="ITA3" s="117"/>
      <c r="ITB3" s="117"/>
      <c r="ITC3" s="117"/>
      <c r="ITD3" s="117"/>
      <c r="ITE3" s="117"/>
      <c r="ITF3" s="117"/>
      <c r="ITG3" s="117"/>
      <c r="ITH3" s="117"/>
      <c r="ITI3" s="117"/>
      <c r="ITJ3" s="117"/>
      <c r="ITK3" s="117"/>
      <c r="ITL3" s="117"/>
      <c r="ITM3" s="117"/>
      <c r="ITN3" s="117"/>
      <c r="ITO3" s="117"/>
      <c r="ITP3" s="117"/>
      <c r="ITQ3" s="117"/>
      <c r="ITR3" s="117"/>
      <c r="ITS3" s="117"/>
      <c r="ITT3" s="117"/>
      <c r="ITU3" s="117"/>
      <c r="ITV3" s="117"/>
      <c r="ITW3" s="117"/>
      <c r="ITX3" s="117"/>
      <c r="ITY3" s="117"/>
      <c r="ITZ3" s="117"/>
      <c r="IUA3" s="117"/>
      <c r="IUB3" s="117"/>
      <c r="IUC3" s="117"/>
      <c r="IUD3" s="117"/>
      <c r="IUE3" s="117"/>
      <c r="IUF3" s="117"/>
      <c r="IUG3" s="117"/>
      <c r="IUH3" s="117"/>
      <c r="IUI3" s="117"/>
      <c r="IUJ3" s="117"/>
      <c r="IUK3" s="117"/>
      <c r="IUL3" s="117"/>
      <c r="IUM3" s="117"/>
      <c r="IUN3" s="117"/>
      <c r="IUO3" s="117"/>
      <c r="IUP3" s="117"/>
      <c r="IUQ3" s="117"/>
      <c r="IUR3" s="117"/>
      <c r="IUS3" s="117"/>
      <c r="IUT3" s="117"/>
      <c r="IUU3" s="117"/>
      <c r="IUV3" s="117"/>
      <c r="IUW3" s="117"/>
      <c r="IUX3" s="117"/>
      <c r="IUY3" s="117"/>
      <c r="IUZ3" s="117"/>
      <c r="IVA3" s="117"/>
      <c r="IVB3" s="117"/>
      <c r="IVC3" s="117"/>
      <c r="IVD3" s="117"/>
      <c r="IVE3" s="117"/>
      <c r="IVF3" s="117"/>
      <c r="IVG3" s="117"/>
      <c r="IVH3" s="117"/>
      <c r="IVI3" s="117"/>
      <c r="IVJ3" s="117"/>
      <c r="IVK3" s="117"/>
      <c r="IVL3" s="117"/>
      <c r="IVM3" s="117"/>
      <c r="IVN3" s="117"/>
      <c r="IVO3" s="117"/>
      <c r="IVP3" s="117"/>
      <c r="IVQ3" s="117"/>
      <c r="IVR3" s="117"/>
      <c r="IVS3" s="117"/>
      <c r="IVT3" s="117"/>
      <c r="IVU3" s="117"/>
      <c r="IVV3" s="117"/>
      <c r="IVW3" s="117"/>
      <c r="IVX3" s="117"/>
      <c r="IVY3" s="117"/>
      <c r="IVZ3" s="117"/>
      <c r="IWA3" s="117"/>
      <c r="IWB3" s="117"/>
      <c r="IWC3" s="117"/>
      <c r="IWD3" s="117"/>
      <c r="IWE3" s="117"/>
      <c r="IWF3" s="117"/>
      <c r="IWG3" s="117"/>
      <c r="IWH3" s="117"/>
      <c r="IWI3" s="117"/>
      <c r="IWJ3" s="117"/>
      <c r="IWK3" s="117"/>
      <c r="IWL3" s="117"/>
      <c r="IWM3" s="117"/>
      <c r="IWN3" s="117"/>
      <c r="IWO3" s="117"/>
      <c r="IWP3" s="117"/>
      <c r="IWQ3" s="117"/>
      <c r="IWR3" s="117"/>
      <c r="IWS3" s="117"/>
      <c r="IWT3" s="117"/>
      <c r="IWU3" s="117"/>
      <c r="IWV3" s="117"/>
      <c r="IWW3" s="117"/>
      <c r="IWX3" s="117"/>
      <c r="IWY3" s="117"/>
      <c r="IWZ3" s="117"/>
      <c r="IXA3" s="117"/>
      <c r="IXB3" s="117"/>
      <c r="IXC3" s="117"/>
      <c r="IXD3" s="117"/>
      <c r="IXE3" s="117"/>
      <c r="IXF3" s="117"/>
      <c r="IXG3" s="117"/>
      <c r="IXH3" s="117"/>
      <c r="IXI3" s="117"/>
      <c r="IXJ3" s="117"/>
      <c r="IXK3" s="117"/>
      <c r="IXL3" s="117"/>
      <c r="IXM3" s="117"/>
      <c r="IXN3" s="117"/>
      <c r="IXO3" s="117"/>
      <c r="IXP3" s="117"/>
      <c r="IXQ3" s="117"/>
      <c r="IXR3" s="117"/>
      <c r="IXS3" s="117"/>
      <c r="IXT3" s="117"/>
      <c r="IXU3" s="117"/>
      <c r="IXV3" s="117"/>
      <c r="IXW3" s="117"/>
      <c r="IXX3" s="117"/>
      <c r="IXY3" s="117"/>
      <c r="IXZ3" s="117"/>
      <c r="IYA3" s="117"/>
      <c r="IYB3" s="117"/>
      <c r="IYC3" s="117"/>
      <c r="IYD3" s="117"/>
      <c r="IYE3" s="117"/>
      <c r="IYF3" s="117"/>
      <c r="IYG3" s="117"/>
      <c r="IYH3" s="117"/>
      <c r="IYI3" s="117"/>
      <c r="IYJ3" s="117"/>
      <c r="IYK3" s="117"/>
      <c r="IYL3" s="117"/>
      <c r="IYM3" s="117"/>
      <c r="IYN3" s="117"/>
      <c r="IYO3" s="117"/>
      <c r="IYP3" s="117"/>
      <c r="IYQ3" s="117"/>
      <c r="IYR3" s="117"/>
      <c r="IYS3" s="117"/>
      <c r="IYT3" s="117"/>
      <c r="IYU3" s="117"/>
      <c r="IYV3" s="117"/>
      <c r="IYW3" s="117"/>
      <c r="IYX3" s="117"/>
      <c r="IYY3" s="117"/>
      <c r="IYZ3" s="117"/>
      <c r="IZA3" s="117"/>
      <c r="IZB3" s="117"/>
      <c r="IZC3" s="117"/>
      <c r="IZD3" s="117"/>
      <c r="IZE3" s="117"/>
      <c r="IZF3" s="117"/>
      <c r="IZG3" s="117"/>
      <c r="IZH3" s="117"/>
      <c r="IZI3" s="117"/>
      <c r="IZJ3" s="117"/>
      <c r="IZK3" s="117"/>
      <c r="IZL3" s="117"/>
      <c r="IZM3" s="117"/>
      <c r="IZN3" s="117"/>
      <c r="IZO3" s="117"/>
      <c r="IZP3" s="117"/>
      <c r="IZQ3" s="117"/>
      <c r="IZR3" s="117"/>
      <c r="IZS3" s="117"/>
      <c r="IZT3" s="117"/>
      <c r="IZU3" s="117"/>
      <c r="IZV3" s="117"/>
      <c r="IZW3" s="117"/>
      <c r="IZX3" s="117"/>
      <c r="IZY3" s="117"/>
      <c r="IZZ3" s="117"/>
      <c r="JAA3" s="117"/>
      <c r="JAB3" s="117"/>
      <c r="JAC3" s="117"/>
      <c r="JAD3" s="117"/>
      <c r="JAE3" s="117"/>
      <c r="JAF3" s="117"/>
      <c r="JAG3" s="117"/>
      <c r="JAH3" s="117"/>
      <c r="JAI3" s="117"/>
      <c r="JAJ3" s="117"/>
      <c r="JAK3" s="117"/>
      <c r="JAL3" s="117"/>
      <c r="JAM3" s="117"/>
      <c r="JAN3" s="117"/>
      <c r="JAO3" s="117"/>
      <c r="JAP3" s="117"/>
      <c r="JAQ3" s="117"/>
      <c r="JAR3" s="117"/>
      <c r="JAS3" s="117"/>
      <c r="JAT3" s="117"/>
      <c r="JAU3" s="117"/>
      <c r="JAV3" s="117"/>
      <c r="JAW3" s="117"/>
      <c r="JAX3" s="117"/>
      <c r="JAY3" s="117"/>
      <c r="JAZ3" s="117"/>
      <c r="JBA3" s="117"/>
      <c r="JBB3" s="117"/>
      <c r="JBC3" s="117"/>
      <c r="JBD3" s="117"/>
      <c r="JBE3" s="117"/>
      <c r="JBF3" s="117"/>
      <c r="JBG3" s="117"/>
      <c r="JBH3" s="117"/>
      <c r="JBI3" s="117"/>
      <c r="JBJ3" s="117"/>
      <c r="JBK3" s="117"/>
      <c r="JBL3" s="117"/>
      <c r="JBM3" s="117"/>
      <c r="JBN3" s="117"/>
      <c r="JBO3" s="117"/>
      <c r="JBP3" s="117"/>
      <c r="JBQ3" s="117"/>
      <c r="JBR3" s="117"/>
      <c r="JBS3" s="117"/>
      <c r="JBT3" s="117"/>
      <c r="JBU3" s="117"/>
      <c r="JBV3" s="117"/>
      <c r="JBW3" s="117"/>
      <c r="JBX3" s="117"/>
      <c r="JBY3" s="117"/>
      <c r="JBZ3" s="117"/>
      <c r="JCA3" s="117"/>
      <c r="JCB3" s="117"/>
      <c r="JCC3" s="117"/>
      <c r="JCD3" s="117"/>
      <c r="JCE3" s="117"/>
      <c r="JCF3" s="117"/>
      <c r="JCG3" s="117"/>
      <c r="JCH3" s="117"/>
      <c r="JCI3" s="117"/>
      <c r="JCJ3" s="117"/>
      <c r="JCK3" s="117"/>
      <c r="JCL3" s="117"/>
      <c r="JCM3" s="117"/>
      <c r="JCN3" s="117"/>
      <c r="JCO3" s="117"/>
      <c r="JCP3" s="117"/>
      <c r="JCQ3" s="117"/>
      <c r="JCR3" s="117"/>
      <c r="JCS3" s="117"/>
      <c r="JCT3" s="117"/>
      <c r="JCU3" s="117"/>
      <c r="JCV3" s="117"/>
      <c r="JCW3" s="117"/>
      <c r="JCX3" s="117"/>
      <c r="JCY3" s="117"/>
      <c r="JCZ3" s="117"/>
      <c r="JDA3" s="117"/>
      <c r="JDB3" s="117"/>
      <c r="JDC3" s="117"/>
      <c r="JDD3" s="117"/>
      <c r="JDE3" s="117"/>
      <c r="JDF3" s="117"/>
      <c r="JDG3" s="117"/>
      <c r="JDH3" s="117"/>
      <c r="JDI3" s="117"/>
      <c r="JDJ3" s="117"/>
      <c r="JDK3" s="117"/>
      <c r="JDL3" s="117"/>
      <c r="JDM3" s="117"/>
      <c r="JDN3" s="117"/>
      <c r="JDO3" s="117"/>
      <c r="JDP3" s="117"/>
      <c r="JDQ3" s="117"/>
      <c r="JDR3" s="117"/>
      <c r="JDS3" s="117"/>
      <c r="JDT3" s="117"/>
      <c r="JDU3" s="117"/>
      <c r="JDV3" s="117"/>
      <c r="JDW3" s="117"/>
      <c r="JDX3" s="117"/>
      <c r="JDY3" s="117"/>
      <c r="JDZ3" s="117"/>
      <c r="JEA3" s="117"/>
      <c r="JEB3" s="117"/>
      <c r="JEC3" s="117"/>
      <c r="JED3" s="117"/>
      <c r="JEE3" s="117"/>
      <c r="JEF3" s="117"/>
      <c r="JEG3" s="117"/>
      <c r="JEH3" s="117"/>
      <c r="JEI3" s="117"/>
      <c r="JEJ3" s="117"/>
      <c r="JEK3" s="117"/>
      <c r="JEL3" s="117"/>
      <c r="JEM3" s="117"/>
      <c r="JEN3" s="117"/>
      <c r="JEO3" s="117"/>
      <c r="JEP3" s="117"/>
      <c r="JEQ3" s="117"/>
      <c r="JER3" s="117"/>
      <c r="JES3" s="117"/>
      <c r="JET3" s="117"/>
      <c r="JEU3" s="117"/>
      <c r="JEV3" s="117"/>
      <c r="JEW3" s="117"/>
      <c r="JEX3" s="117"/>
      <c r="JEY3" s="117"/>
      <c r="JEZ3" s="117"/>
      <c r="JFA3" s="117"/>
      <c r="JFB3" s="117"/>
      <c r="JFC3" s="117"/>
      <c r="JFD3" s="117"/>
      <c r="JFE3" s="117"/>
      <c r="JFF3" s="117"/>
      <c r="JFG3" s="117"/>
      <c r="JFH3" s="117"/>
      <c r="JFI3" s="117"/>
      <c r="JFJ3" s="117"/>
      <c r="JFK3" s="117"/>
      <c r="JFL3" s="117"/>
      <c r="JFM3" s="117"/>
      <c r="JFN3" s="117"/>
      <c r="JFO3" s="117"/>
      <c r="JFP3" s="117"/>
      <c r="JFQ3" s="117"/>
      <c r="JFR3" s="117"/>
      <c r="JFS3" s="117"/>
      <c r="JFT3" s="117"/>
      <c r="JFU3" s="117"/>
      <c r="JFV3" s="117"/>
      <c r="JFW3" s="117"/>
      <c r="JFX3" s="117"/>
      <c r="JFY3" s="117"/>
      <c r="JFZ3" s="117"/>
      <c r="JGA3" s="117"/>
      <c r="JGB3" s="117"/>
      <c r="JGC3" s="117"/>
      <c r="JGD3" s="117"/>
      <c r="JGE3" s="117"/>
      <c r="JGF3" s="117"/>
      <c r="JGG3" s="117"/>
      <c r="JGH3" s="117"/>
      <c r="JGI3" s="117"/>
      <c r="JGJ3" s="117"/>
      <c r="JGK3" s="117"/>
      <c r="JGL3" s="117"/>
      <c r="JGM3" s="117"/>
      <c r="JGN3" s="117"/>
      <c r="JGO3" s="117"/>
      <c r="JGP3" s="117"/>
      <c r="JGQ3" s="117"/>
      <c r="JGR3" s="117"/>
      <c r="JGS3" s="117"/>
      <c r="JGT3" s="117"/>
      <c r="JGU3" s="117"/>
      <c r="JGV3" s="117"/>
      <c r="JGW3" s="117"/>
      <c r="JGX3" s="117"/>
      <c r="JGY3" s="117"/>
      <c r="JGZ3" s="117"/>
      <c r="JHA3" s="117"/>
      <c r="JHB3" s="117"/>
      <c r="JHC3" s="117"/>
      <c r="JHD3" s="117"/>
      <c r="JHE3" s="117"/>
      <c r="JHF3" s="117"/>
      <c r="JHG3" s="117"/>
      <c r="JHH3" s="117"/>
      <c r="JHI3" s="117"/>
      <c r="JHJ3" s="117"/>
      <c r="JHK3" s="117"/>
      <c r="JHL3" s="117"/>
      <c r="JHM3" s="117"/>
      <c r="JHN3" s="117"/>
      <c r="JHO3" s="117"/>
      <c r="JHP3" s="117"/>
      <c r="JHQ3" s="117"/>
      <c r="JHR3" s="117"/>
      <c r="JHS3" s="117"/>
      <c r="JHT3" s="117"/>
      <c r="JHU3" s="117"/>
      <c r="JHV3" s="117"/>
      <c r="JHW3" s="117"/>
      <c r="JHX3" s="117"/>
      <c r="JHY3" s="117"/>
      <c r="JHZ3" s="117"/>
      <c r="JIA3" s="117"/>
      <c r="JIB3" s="117"/>
      <c r="JIC3" s="117"/>
      <c r="JID3" s="117"/>
      <c r="JIE3" s="117"/>
      <c r="JIF3" s="117"/>
      <c r="JIG3" s="117"/>
      <c r="JIH3" s="117"/>
      <c r="JII3" s="117"/>
      <c r="JIJ3" s="117"/>
      <c r="JIK3" s="117"/>
      <c r="JIL3" s="117"/>
      <c r="JIM3" s="117"/>
      <c r="JIN3" s="117"/>
      <c r="JIO3" s="117"/>
      <c r="JIP3" s="117"/>
      <c r="JIQ3" s="117"/>
      <c r="JIR3" s="117"/>
      <c r="JIS3" s="117"/>
      <c r="JIT3" s="117"/>
      <c r="JIU3" s="117"/>
      <c r="JIV3" s="117"/>
      <c r="JIW3" s="117"/>
      <c r="JIX3" s="117"/>
      <c r="JIY3" s="117"/>
      <c r="JIZ3" s="117"/>
      <c r="JJA3" s="117"/>
      <c r="JJB3" s="117"/>
      <c r="JJC3" s="117"/>
      <c r="JJD3" s="117"/>
      <c r="JJE3" s="117"/>
      <c r="JJF3" s="117"/>
      <c r="JJG3" s="117"/>
      <c r="JJH3" s="117"/>
      <c r="JJI3" s="117"/>
      <c r="JJJ3" s="117"/>
      <c r="JJK3" s="117"/>
      <c r="JJL3" s="117"/>
      <c r="JJM3" s="117"/>
      <c r="JJN3" s="117"/>
      <c r="JJO3" s="117"/>
      <c r="JJP3" s="117"/>
      <c r="JJQ3" s="117"/>
      <c r="JJR3" s="117"/>
      <c r="JJS3" s="117"/>
      <c r="JJT3" s="117"/>
      <c r="JJU3" s="117"/>
      <c r="JJV3" s="117"/>
      <c r="JJW3" s="117"/>
      <c r="JJX3" s="117"/>
      <c r="JJY3" s="117"/>
      <c r="JJZ3" s="117"/>
      <c r="JKA3" s="117"/>
      <c r="JKB3" s="117"/>
      <c r="JKC3" s="117"/>
      <c r="JKD3" s="117"/>
      <c r="JKE3" s="117"/>
      <c r="JKF3" s="117"/>
      <c r="JKG3" s="117"/>
      <c r="JKH3" s="117"/>
      <c r="JKI3" s="117"/>
      <c r="JKJ3" s="117"/>
      <c r="JKK3" s="117"/>
      <c r="JKL3" s="117"/>
      <c r="JKM3" s="117"/>
      <c r="JKN3" s="117"/>
      <c r="JKO3" s="117"/>
      <c r="JKP3" s="117"/>
      <c r="JKQ3" s="117"/>
      <c r="JKR3" s="117"/>
      <c r="JKS3" s="117"/>
      <c r="JKT3" s="117"/>
      <c r="JKU3" s="117"/>
      <c r="JKV3" s="117"/>
      <c r="JKW3" s="117"/>
      <c r="JKX3" s="117"/>
      <c r="JKY3" s="117"/>
      <c r="JKZ3" s="117"/>
      <c r="JLA3" s="117"/>
      <c r="JLB3" s="117"/>
      <c r="JLC3" s="117"/>
      <c r="JLD3" s="117"/>
      <c r="JLE3" s="117"/>
      <c r="JLF3" s="117"/>
      <c r="JLG3" s="117"/>
      <c r="JLH3" s="117"/>
      <c r="JLI3" s="117"/>
      <c r="JLJ3" s="117"/>
      <c r="JLK3" s="117"/>
      <c r="JLL3" s="117"/>
      <c r="JLM3" s="117"/>
      <c r="JLN3" s="117"/>
      <c r="JLO3" s="117"/>
      <c r="JLP3" s="117"/>
      <c r="JLQ3" s="117"/>
      <c r="JLR3" s="117"/>
      <c r="JLS3" s="117"/>
      <c r="JLT3" s="117"/>
      <c r="JLU3" s="117"/>
      <c r="JLV3" s="117"/>
      <c r="JLW3" s="117"/>
      <c r="JLX3" s="117"/>
      <c r="JLY3" s="117"/>
      <c r="JLZ3" s="117"/>
      <c r="JMA3" s="117"/>
      <c r="JMB3" s="117"/>
      <c r="JMC3" s="117"/>
      <c r="JMD3" s="117"/>
      <c r="JME3" s="117"/>
      <c r="JMF3" s="117"/>
      <c r="JMG3" s="117"/>
      <c r="JMH3" s="117"/>
      <c r="JMI3" s="117"/>
      <c r="JMJ3" s="117"/>
      <c r="JMK3" s="117"/>
      <c r="JML3" s="117"/>
      <c r="JMM3" s="117"/>
      <c r="JMN3" s="117"/>
      <c r="JMO3" s="117"/>
      <c r="JMP3" s="117"/>
      <c r="JMQ3" s="117"/>
      <c r="JMR3" s="117"/>
      <c r="JMS3" s="117"/>
      <c r="JMT3" s="117"/>
      <c r="JMU3" s="117"/>
      <c r="JMV3" s="117"/>
      <c r="JMW3" s="117"/>
      <c r="JMX3" s="117"/>
      <c r="JMY3" s="117"/>
      <c r="JMZ3" s="117"/>
      <c r="JNA3" s="117"/>
      <c r="JNB3" s="117"/>
      <c r="JNC3" s="117"/>
      <c r="JND3" s="117"/>
      <c r="JNE3" s="117"/>
      <c r="JNF3" s="117"/>
      <c r="JNG3" s="117"/>
      <c r="JNH3" s="117"/>
      <c r="JNI3" s="117"/>
      <c r="JNJ3" s="117"/>
      <c r="JNK3" s="117"/>
      <c r="JNL3" s="117"/>
      <c r="JNM3" s="117"/>
      <c r="JNN3" s="117"/>
      <c r="JNO3" s="117"/>
      <c r="JNP3" s="117"/>
      <c r="JNQ3" s="117"/>
      <c r="JNR3" s="117"/>
      <c r="JNS3" s="117"/>
      <c r="JNT3" s="117"/>
      <c r="JNU3" s="117"/>
      <c r="JNV3" s="117"/>
      <c r="JNW3" s="117"/>
      <c r="JNX3" s="117"/>
      <c r="JNY3" s="117"/>
      <c r="JNZ3" s="117"/>
      <c r="JOA3" s="117"/>
      <c r="JOB3" s="117"/>
      <c r="JOC3" s="117"/>
      <c r="JOD3" s="117"/>
      <c r="JOE3" s="117"/>
      <c r="JOF3" s="117"/>
      <c r="JOG3" s="117"/>
      <c r="JOH3" s="117"/>
      <c r="JOI3" s="117"/>
      <c r="JOJ3" s="117"/>
      <c r="JOK3" s="117"/>
      <c r="JOL3" s="117"/>
      <c r="JOM3" s="117"/>
      <c r="JON3" s="117"/>
      <c r="JOO3" s="117"/>
      <c r="JOP3" s="117"/>
      <c r="JOQ3" s="117"/>
      <c r="JOR3" s="117"/>
      <c r="JOS3" s="117"/>
      <c r="JOT3" s="117"/>
      <c r="JOU3" s="117"/>
      <c r="JOV3" s="117"/>
      <c r="JOW3" s="117"/>
      <c r="JOX3" s="117"/>
      <c r="JOY3" s="117"/>
      <c r="JOZ3" s="117"/>
      <c r="JPA3" s="117"/>
      <c r="JPB3" s="117"/>
      <c r="JPC3" s="117"/>
      <c r="JPD3" s="117"/>
      <c r="JPE3" s="117"/>
      <c r="JPF3" s="117"/>
      <c r="JPG3" s="117"/>
      <c r="JPH3" s="117"/>
      <c r="JPI3" s="117"/>
      <c r="JPJ3" s="117"/>
      <c r="JPK3" s="117"/>
      <c r="JPL3" s="117"/>
      <c r="JPM3" s="117"/>
      <c r="JPN3" s="117"/>
      <c r="JPO3" s="117"/>
      <c r="JPP3" s="117"/>
      <c r="JPQ3" s="117"/>
      <c r="JPR3" s="117"/>
      <c r="JPS3" s="117"/>
      <c r="JPT3" s="117"/>
      <c r="JPU3" s="117"/>
      <c r="JPV3" s="117"/>
      <c r="JPW3" s="117"/>
      <c r="JPX3" s="117"/>
      <c r="JPY3" s="117"/>
      <c r="JPZ3" s="117"/>
      <c r="JQA3" s="117"/>
      <c r="JQB3" s="117"/>
      <c r="JQC3" s="117"/>
      <c r="JQD3" s="117"/>
      <c r="JQE3" s="117"/>
      <c r="JQF3" s="117"/>
      <c r="JQG3" s="117"/>
      <c r="JQH3" s="117"/>
      <c r="JQI3" s="117"/>
      <c r="JQJ3" s="117"/>
      <c r="JQK3" s="117"/>
      <c r="JQL3" s="117"/>
      <c r="JQM3" s="117"/>
      <c r="JQN3" s="117"/>
      <c r="JQO3" s="117"/>
      <c r="JQP3" s="117"/>
      <c r="JQQ3" s="117"/>
      <c r="JQR3" s="117"/>
      <c r="JQS3" s="117"/>
      <c r="JQT3" s="117"/>
      <c r="JQU3" s="117"/>
      <c r="JQV3" s="117"/>
      <c r="JQW3" s="117"/>
      <c r="JQX3" s="117"/>
      <c r="JQY3" s="117"/>
      <c r="JQZ3" s="117"/>
      <c r="JRA3" s="117"/>
      <c r="JRB3" s="117"/>
      <c r="JRC3" s="117"/>
      <c r="JRD3" s="117"/>
      <c r="JRE3" s="117"/>
      <c r="JRF3" s="117"/>
      <c r="JRG3" s="117"/>
      <c r="JRH3" s="117"/>
      <c r="JRI3" s="117"/>
      <c r="JRJ3" s="117"/>
      <c r="JRK3" s="117"/>
      <c r="JRL3" s="117"/>
      <c r="JRM3" s="117"/>
      <c r="JRN3" s="117"/>
      <c r="JRO3" s="117"/>
      <c r="JRP3" s="117"/>
      <c r="JRQ3" s="117"/>
      <c r="JRR3" s="117"/>
      <c r="JRS3" s="117"/>
      <c r="JRT3" s="117"/>
      <c r="JRU3" s="117"/>
      <c r="JRV3" s="117"/>
      <c r="JRW3" s="117"/>
      <c r="JRX3" s="117"/>
      <c r="JRY3" s="117"/>
      <c r="JRZ3" s="117"/>
      <c r="JSA3" s="117"/>
      <c r="JSB3" s="117"/>
      <c r="JSC3" s="117"/>
      <c r="JSD3" s="117"/>
      <c r="JSE3" s="117"/>
      <c r="JSF3" s="117"/>
      <c r="JSG3" s="117"/>
      <c r="JSH3" s="117"/>
      <c r="JSI3" s="117"/>
      <c r="JSJ3" s="117"/>
      <c r="JSK3" s="117"/>
      <c r="JSL3" s="117"/>
      <c r="JSM3" s="117"/>
      <c r="JSN3" s="117"/>
      <c r="JSO3" s="117"/>
      <c r="JSP3" s="117"/>
      <c r="JSQ3" s="117"/>
      <c r="JSR3" s="117"/>
      <c r="JSS3" s="117"/>
      <c r="JST3" s="117"/>
      <c r="JSU3" s="117"/>
      <c r="JSV3" s="117"/>
      <c r="JSW3" s="117"/>
      <c r="JSX3" s="117"/>
      <c r="JSY3" s="117"/>
      <c r="JSZ3" s="117"/>
      <c r="JTA3" s="117"/>
      <c r="JTB3" s="117"/>
      <c r="JTC3" s="117"/>
      <c r="JTD3" s="117"/>
      <c r="JTE3" s="117"/>
      <c r="JTF3" s="117"/>
      <c r="JTG3" s="117"/>
      <c r="JTH3" s="117"/>
      <c r="JTI3" s="117"/>
      <c r="JTJ3" s="117"/>
      <c r="JTK3" s="117"/>
      <c r="JTL3" s="117"/>
      <c r="JTM3" s="117"/>
      <c r="JTN3" s="117"/>
      <c r="JTO3" s="117"/>
      <c r="JTP3" s="117"/>
      <c r="JTQ3" s="117"/>
      <c r="JTR3" s="117"/>
      <c r="JTS3" s="117"/>
      <c r="JTT3" s="117"/>
      <c r="JTU3" s="117"/>
      <c r="JTV3" s="117"/>
      <c r="JTW3" s="117"/>
      <c r="JTX3" s="117"/>
      <c r="JTY3" s="117"/>
      <c r="JTZ3" s="117"/>
      <c r="JUA3" s="117"/>
      <c r="JUB3" s="117"/>
      <c r="JUC3" s="117"/>
      <c r="JUD3" s="117"/>
      <c r="JUE3" s="117"/>
      <c r="JUF3" s="117"/>
      <c r="JUG3" s="117"/>
      <c r="JUH3" s="117"/>
      <c r="JUI3" s="117"/>
      <c r="JUJ3" s="117"/>
      <c r="JUK3" s="117"/>
      <c r="JUL3" s="117"/>
      <c r="JUM3" s="117"/>
      <c r="JUN3" s="117"/>
      <c r="JUO3" s="117"/>
      <c r="JUP3" s="117"/>
      <c r="JUQ3" s="117"/>
      <c r="JUR3" s="117"/>
      <c r="JUS3" s="117"/>
      <c r="JUT3" s="117"/>
      <c r="JUU3" s="117"/>
      <c r="JUV3" s="117"/>
      <c r="JUW3" s="117"/>
      <c r="JUX3" s="117"/>
      <c r="JUY3" s="117"/>
      <c r="JUZ3" s="117"/>
      <c r="JVA3" s="117"/>
      <c r="JVB3" s="117"/>
      <c r="JVC3" s="117"/>
      <c r="JVD3" s="117"/>
      <c r="JVE3" s="117"/>
      <c r="JVF3" s="117"/>
      <c r="JVG3" s="117"/>
      <c r="JVH3" s="117"/>
      <c r="JVI3" s="117"/>
      <c r="JVJ3" s="117"/>
      <c r="JVK3" s="117"/>
      <c r="JVL3" s="117"/>
      <c r="JVM3" s="117"/>
      <c r="JVN3" s="117"/>
      <c r="JVO3" s="117"/>
      <c r="JVP3" s="117"/>
      <c r="JVQ3" s="117"/>
      <c r="JVR3" s="117"/>
      <c r="JVS3" s="117"/>
      <c r="JVT3" s="117"/>
      <c r="JVU3" s="117"/>
      <c r="JVV3" s="117"/>
      <c r="JVW3" s="117"/>
      <c r="JVX3" s="117"/>
      <c r="JVY3" s="117"/>
      <c r="JVZ3" s="117"/>
      <c r="JWA3" s="117"/>
      <c r="JWB3" s="117"/>
      <c r="JWC3" s="117"/>
      <c r="JWD3" s="117"/>
      <c r="JWE3" s="117"/>
      <c r="JWF3" s="117"/>
      <c r="JWG3" s="117"/>
      <c r="JWH3" s="117"/>
      <c r="JWI3" s="117"/>
      <c r="JWJ3" s="117"/>
      <c r="JWK3" s="117"/>
      <c r="JWL3" s="117"/>
      <c r="JWM3" s="117"/>
      <c r="JWN3" s="117"/>
      <c r="JWO3" s="117"/>
      <c r="JWP3" s="117"/>
      <c r="JWQ3" s="117"/>
      <c r="JWR3" s="117"/>
      <c r="JWS3" s="117"/>
      <c r="JWT3" s="117"/>
      <c r="JWU3" s="117"/>
      <c r="JWV3" s="117"/>
      <c r="JWW3" s="117"/>
      <c r="JWX3" s="117"/>
      <c r="JWY3" s="117"/>
      <c r="JWZ3" s="117"/>
      <c r="JXA3" s="117"/>
      <c r="JXB3" s="117"/>
      <c r="JXC3" s="117"/>
      <c r="JXD3" s="117"/>
      <c r="JXE3" s="117"/>
      <c r="JXF3" s="117"/>
      <c r="JXG3" s="117"/>
      <c r="JXH3" s="117"/>
      <c r="JXI3" s="117"/>
      <c r="JXJ3" s="117"/>
      <c r="JXK3" s="117"/>
      <c r="JXL3" s="117"/>
      <c r="JXM3" s="117"/>
      <c r="JXN3" s="117"/>
      <c r="JXO3" s="117"/>
      <c r="JXP3" s="117"/>
      <c r="JXQ3" s="117"/>
      <c r="JXR3" s="117"/>
      <c r="JXS3" s="117"/>
      <c r="JXT3" s="117"/>
      <c r="JXU3" s="117"/>
      <c r="JXV3" s="117"/>
      <c r="JXW3" s="117"/>
      <c r="JXX3" s="117"/>
      <c r="JXY3" s="117"/>
      <c r="JXZ3" s="117"/>
      <c r="JYA3" s="117"/>
      <c r="JYB3" s="117"/>
      <c r="JYC3" s="117"/>
      <c r="JYD3" s="117"/>
      <c r="JYE3" s="117"/>
      <c r="JYF3" s="117"/>
      <c r="JYG3" s="117"/>
      <c r="JYH3" s="117"/>
      <c r="JYI3" s="117"/>
      <c r="JYJ3" s="117"/>
      <c r="JYK3" s="117"/>
      <c r="JYL3" s="117"/>
      <c r="JYM3" s="117"/>
      <c r="JYN3" s="117"/>
      <c r="JYO3" s="117"/>
      <c r="JYP3" s="117"/>
      <c r="JYQ3" s="117"/>
      <c r="JYR3" s="117"/>
      <c r="JYS3" s="117"/>
      <c r="JYT3" s="117"/>
      <c r="JYU3" s="117"/>
      <c r="JYV3" s="117"/>
      <c r="JYW3" s="117"/>
      <c r="JYX3" s="117"/>
      <c r="JYY3" s="117"/>
      <c r="JYZ3" s="117"/>
      <c r="JZA3" s="117"/>
      <c r="JZB3" s="117"/>
      <c r="JZC3" s="117"/>
      <c r="JZD3" s="117"/>
      <c r="JZE3" s="117"/>
      <c r="JZF3" s="117"/>
      <c r="JZG3" s="117"/>
      <c r="JZH3" s="117"/>
      <c r="JZI3" s="117"/>
      <c r="JZJ3" s="117"/>
      <c r="JZK3" s="117"/>
      <c r="JZL3" s="117"/>
      <c r="JZM3" s="117"/>
      <c r="JZN3" s="117"/>
      <c r="JZO3" s="117"/>
      <c r="JZP3" s="117"/>
      <c r="JZQ3" s="117"/>
      <c r="JZR3" s="117"/>
      <c r="JZS3" s="117"/>
      <c r="JZT3" s="117"/>
      <c r="JZU3" s="117"/>
      <c r="JZV3" s="117"/>
      <c r="JZW3" s="117"/>
      <c r="JZX3" s="117"/>
      <c r="JZY3" s="117"/>
      <c r="JZZ3" s="117"/>
      <c r="KAA3" s="117"/>
      <c r="KAB3" s="117"/>
      <c r="KAC3" s="117"/>
      <c r="KAD3" s="117"/>
      <c r="KAE3" s="117"/>
      <c r="KAF3" s="117"/>
      <c r="KAG3" s="117"/>
      <c r="KAH3" s="117"/>
      <c r="KAI3" s="117"/>
      <c r="KAJ3" s="117"/>
      <c r="KAK3" s="117"/>
      <c r="KAL3" s="117"/>
      <c r="KAM3" s="117"/>
      <c r="KAN3" s="117"/>
      <c r="KAO3" s="117"/>
      <c r="KAP3" s="117"/>
      <c r="KAQ3" s="117"/>
      <c r="KAR3" s="117"/>
      <c r="KAS3" s="117"/>
      <c r="KAT3" s="117"/>
      <c r="KAU3" s="117"/>
      <c r="KAV3" s="117"/>
      <c r="KAW3" s="117"/>
      <c r="KAX3" s="117"/>
      <c r="KAY3" s="117"/>
      <c r="KAZ3" s="117"/>
      <c r="KBA3" s="117"/>
      <c r="KBB3" s="117"/>
      <c r="KBC3" s="117"/>
      <c r="KBD3" s="117"/>
      <c r="KBE3" s="117"/>
      <c r="KBF3" s="117"/>
      <c r="KBG3" s="117"/>
      <c r="KBH3" s="117"/>
      <c r="KBI3" s="117"/>
      <c r="KBJ3" s="117"/>
      <c r="KBK3" s="117"/>
      <c r="KBL3" s="117"/>
      <c r="KBM3" s="117"/>
      <c r="KBN3" s="117"/>
      <c r="KBO3" s="117"/>
      <c r="KBP3" s="117"/>
      <c r="KBQ3" s="117"/>
      <c r="KBR3" s="117"/>
      <c r="KBS3" s="117"/>
      <c r="KBT3" s="117"/>
      <c r="KBU3" s="117"/>
      <c r="KBV3" s="117"/>
      <c r="KBW3" s="117"/>
      <c r="KBX3" s="117"/>
      <c r="KBY3" s="117"/>
      <c r="KBZ3" s="117"/>
      <c r="KCA3" s="117"/>
      <c r="KCB3" s="117"/>
      <c r="KCC3" s="117"/>
      <c r="KCD3" s="117"/>
      <c r="KCE3" s="117"/>
      <c r="KCF3" s="117"/>
      <c r="KCG3" s="117"/>
      <c r="KCH3" s="117"/>
      <c r="KCI3" s="117"/>
      <c r="KCJ3" s="117"/>
      <c r="KCK3" s="117"/>
      <c r="KCL3" s="117"/>
      <c r="KCM3" s="117"/>
      <c r="KCN3" s="117"/>
      <c r="KCO3" s="117"/>
      <c r="KCP3" s="117"/>
      <c r="KCQ3" s="117"/>
      <c r="KCR3" s="117"/>
      <c r="KCS3" s="117"/>
      <c r="KCT3" s="117"/>
      <c r="KCU3" s="117"/>
      <c r="KCV3" s="117"/>
      <c r="KCW3" s="117"/>
      <c r="KCX3" s="117"/>
      <c r="KCY3" s="117"/>
      <c r="KCZ3" s="117"/>
      <c r="KDA3" s="117"/>
      <c r="KDB3" s="117"/>
      <c r="KDC3" s="117"/>
      <c r="KDD3" s="117"/>
      <c r="KDE3" s="117"/>
      <c r="KDF3" s="117"/>
      <c r="KDG3" s="117"/>
      <c r="KDH3" s="117"/>
      <c r="KDI3" s="117"/>
      <c r="KDJ3" s="117"/>
      <c r="KDK3" s="117"/>
      <c r="KDL3" s="117"/>
      <c r="KDM3" s="117"/>
      <c r="KDN3" s="117"/>
      <c r="KDO3" s="117"/>
      <c r="KDP3" s="117"/>
      <c r="KDQ3" s="117"/>
      <c r="KDR3" s="117"/>
      <c r="KDS3" s="117"/>
      <c r="KDT3" s="117"/>
      <c r="KDU3" s="117"/>
      <c r="KDV3" s="117"/>
      <c r="KDW3" s="117"/>
      <c r="KDX3" s="117"/>
      <c r="KDY3" s="117"/>
      <c r="KDZ3" s="117"/>
      <c r="KEA3" s="117"/>
      <c r="KEB3" s="117"/>
      <c r="KEC3" s="117"/>
      <c r="KED3" s="117"/>
      <c r="KEE3" s="117"/>
      <c r="KEF3" s="117"/>
      <c r="KEG3" s="117"/>
      <c r="KEH3" s="117"/>
      <c r="KEI3" s="117"/>
      <c r="KEJ3" s="117"/>
      <c r="KEK3" s="117"/>
      <c r="KEL3" s="117"/>
      <c r="KEM3" s="117"/>
      <c r="KEN3" s="117"/>
      <c r="KEO3" s="117"/>
      <c r="KEP3" s="117"/>
      <c r="KEQ3" s="117"/>
      <c r="KER3" s="117"/>
      <c r="KES3" s="117"/>
      <c r="KET3" s="117"/>
      <c r="KEU3" s="117"/>
      <c r="KEV3" s="117"/>
      <c r="KEW3" s="117"/>
      <c r="KEX3" s="117"/>
      <c r="KEY3" s="117"/>
      <c r="KEZ3" s="117"/>
      <c r="KFA3" s="117"/>
      <c r="KFB3" s="117"/>
      <c r="KFC3" s="117"/>
      <c r="KFD3" s="117"/>
      <c r="KFE3" s="117"/>
      <c r="KFF3" s="117"/>
      <c r="KFG3" s="117"/>
      <c r="KFH3" s="117"/>
      <c r="KFI3" s="117"/>
      <c r="KFJ3" s="117"/>
      <c r="KFK3" s="117"/>
      <c r="KFL3" s="117"/>
      <c r="KFM3" s="117"/>
      <c r="KFN3" s="117"/>
      <c r="KFO3" s="117"/>
      <c r="KFP3" s="117"/>
      <c r="KFQ3" s="117"/>
      <c r="KFR3" s="117"/>
      <c r="KFS3" s="117"/>
      <c r="KFT3" s="117"/>
      <c r="KFU3" s="117"/>
      <c r="KFV3" s="117"/>
      <c r="KFW3" s="117"/>
      <c r="KFX3" s="117"/>
      <c r="KFY3" s="117"/>
      <c r="KFZ3" s="117"/>
      <c r="KGA3" s="117"/>
      <c r="KGB3" s="117"/>
      <c r="KGC3" s="117"/>
      <c r="KGD3" s="117"/>
      <c r="KGE3" s="117"/>
      <c r="KGF3" s="117"/>
      <c r="KGG3" s="117"/>
      <c r="KGH3" s="117"/>
      <c r="KGI3" s="117"/>
      <c r="KGJ3" s="117"/>
      <c r="KGK3" s="117"/>
      <c r="KGL3" s="117"/>
      <c r="KGM3" s="117"/>
      <c r="KGN3" s="117"/>
      <c r="KGO3" s="117"/>
      <c r="KGP3" s="117"/>
      <c r="KGQ3" s="117"/>
      <c r="KGR3" s="117"/>
      <c r="KGS3" s="117"/>
      <c r="KGT3" s="117"/>
      <c r="KGU3" s="117"/>
      <c r="KGV3" s="117"/>
      <c r="KGW3" s="117"/>
      <c r="KGX3" s="117"/>
      <c r="KGY3" s="117"/>
      <c r="KGZ3" s="117"/>
      <c r="KHA3" s="117"/>
      <c r="KHB3" s="117"/>
      <c r="KHC3" s="117"/>
      <c r="KHD3" s="117"/>
      <c r="KHE3" s="117"/>
      <c r="KHF3" s="117"/>
      <c r="KHG3" s="117"/>
      <c r="KHH3" s="117"/>
      <c r="KHI3" s="117"/>
      <c r="KHJ3" s="117"/>
      <c r="KHK3" s="117"/>
      <c r="KHL3" s="117"/>
      <c r="KHM3" s="117"/>
      <c r="KHN3" s="117"/>
      <c r="KHO3" s="117"/>
      <c r="KHP3" s="117"/>
      <c r="KHQ3" s="117"/>
      <c r="KHR3" s="117"/>
      <c r="KHS3" s="117"/>
      <c r="KHT3" s="117"/>
      <c r="KHU3" s="117"/>
      <c r="KHV3" s="117"/>
      <c r="KHW3" s="117"/>
      <c r="KHX3" s="117"/>
      <c r="KHY3" s="117"/>
      <c r="KHZ3" s="117"/>
      <c r="KIA3" s="117"/>
      <c r="KIB3" s="117"/>
      <c r="KIC3" s="117"/>
      <c r="KID3" s="117"/>
      <c r="KIE3" s="117"/>
      <c r="KIF3" s="117"/>
      <c r="KIG3" s="117"/>
      <c r="KIH3" s="117"/>
      <c r="KII3" s="117"/>
      <c r="KIJ3" s="117"/>
      <c r="KIK3" s="117"/>
      <c r="KIL3" s="117"/>
      <c r="KIM3" s="117"/>
      <c r="KIN3" s="117"/>
      <c r="KIO3" s="117"/>
      <c r="KIP3" s="117"/>
      <c r="KIQ3" s="117"/>
      <c r="KIR3" s="117"/>
      <c r="KIS3" s="117"/>
      <c r="KIT3" s="117"/>
      <c r="KIU3" s="117"/>
      <c r="KIV3" s="117"/>
      <c r="KIW3" s="117"/>
      <c r="KIX3" s="117"/>
      <c r="KIY3" s="117"/>
      <c r="KIZ3" s="117"/>
      <c r="KJA3" s="117"/>
      <c r="KJB3" s="117"/>
      <c r="KJC3" s="117"/>
      <c r="KJD3" s="117"/>
      <c r="KJE3" s="117"/>
      <c r="KJF3" s="117"/>
      <c r="KJG3" s="117"/>
      <c r="KJH3" s="117"/>
      <c r="KJI3" s="117"/>
      <c r="KJJ3" s="117"/>
      <c r="KJK3" s="117"/>
      <c r="KJL3" s="117"/>
      <c r="KJM3" s="117"/>
      <c r="KJN3" s="117"/>
      <c r="KJO3" s="117"/>
      <c r="KJP3" s="117"/>
      <c r="KJQ3" s="117"/>
      <c r="KJR3" s="117"/>
      <c r="KJS3" s="117"/>
      <c r="KJT3" s="117"/>
      <c r="KJU3" s="117"/>
      <c r="KJV3" s="117"/>
      <c r="KJW3" s="117"/>
      <c r="KJX3" s="117"/>
      <c r="KJY3" s="117"/>
      <c r="KJZ3" s="117"/>
      <c r="KKA3" s="117"/>
      <c r="KKB3" s="117"/>
      <c r="KKC3" s="117"/>
      <c r="KKD3" s="117"/>
      <c r="KKE3" s="117"/>
      <c r="KKF3" s="117"/>
      <c r="KKG3" s="117"/>
      <c r="KKH3" s="117"/>
      <c r="KKI3" s="117"/>
      <c r="KKJ3" s="117"/>
      <c r="KKK3" s="117"/>
      <c r="KKL3" s="117"/>
      <c r="KKM3" s="117"/>
      <c r="KKN3" s="117"/>
      <c r="KKO3" s="117"/>
      <c r="KKP3" s="117"/>
      <c r="KKQ3" s="117"/>
      <c r="KKR3" s="117"/>
      <c r="KKS3" s="117"/>
      <c r="KKT3" s="117"/>
      <c r="KKU3" s="117"/>
      <c r="KKV3" s="117"/>
      <c r="KKW3" s="117"/>
      <c r="KKX3" s="117"/>
      <c r="KKY3" s="117"/>
      <c r="KKZ3" s="117"/>
      <c r="KLA3" s="117"/>
      <c r="KLB3" s="117"/>
      <c r="KLC3" s="117"/>
      <c r="KLD3" s="117"/>
      <c r="KLE3" s="117"/>
      <c r="KLF3" s="117"/>
      <c r="KLG3" s="117"/>
      <c r="KLH3" s="117"/>
      <c r="KLI3" s="117"/>
      <c r="KLJ3" s="117"/>
      <c r="KLK3" s="117"/>
      <c r="KLL3" s="117"/>
      <c r="KLM3" s="117"/>
      <c r="KLN3" s="117"/>
      <c r="KLO3" s="117"/>
      <c r="KLP3" s="117"/>
      <c r="KLQ3" s="117"/>
      <c r="KLR3" s="117"/>
      <c r="KLS3" s="117"/>
      <c r="KLT3" s="117"/>
      <c r="KLU3" s="117"/>
      <c r="KLV3" s="117"/>
      <c r="KLW3" s="117"/>
      <c r="KLX3" s="117"/>
      <c r="KLY3" s="117"/>
      <c r="KLZ3" s="117"/>
      <c r="KMA3" s="117"/>
      <c r="KMB3" s="117"/>
      <c r="KMC3" s="117"/>
      <c r="KMD3" s="117"/>
      <c r="KME3" s="117"/>
      <c r="KMF3" s="117"/>
      <c r="KMG3" s="117"/>
      <c r="KMH3" s="117"/>
      <c r="KMI3" s="117"/>
      <c r="KMJ3" s="117"/>
      <c r="KMK3" s="117"/>
      <c r="KML3" s="117"/>
      <c r="KMM3" s="117"/>
      <c r="KMN3" s="117"/>
      <c r="KMO3" s="117"/>
      <c r="KMP3" s="117"/>
      <c r="KMQ3" s="117"/>
      <c r="KMR3" s="117"/>
      <c r="KMS3" s="117"/>
      <c r="KMT3" s="117"/>
      <c r="KMU3" s="117"/>
      <c r="KMV3" s="117"/>
      <c r="KMW3" s="117"/>
      <c r="KMX3" s="117"/>
      <c r="KMY3" s="117"/>
      <c r="KMZ3" s="117"/>
      <c r="KNA3" s="117"/>
      <c r="KNB3" s="117"/>
      <c r="KNC3" s="117"/>
      <c r="KND3" s="117"/>
      <c r="KNE3" s="117"/>
      <c r="KNF3" s="117"/>
      <c r="KNG3" s="117"/>
      <c r="KNH3" s="117"/>
      <c r="KNI3" s="117"/>
      <c r="KNJ3" s="117"/>
      <c r="KNK3" s="117"/>
      <c r="KNL3" s="117"/>
      <c r="KNM3" s="117"/>
      <c r="KNN3" s="117"/>
      <c r="KNO3" s="117"/>
      <c r="KNP3" s="117"/>
      <c r="KNQ3" s="117"/>
      <c r="KNR3" s="117"/>
      <c r="KNS3" s="117"/>
      <c r="KNT3" s="117"/>
      <c r="KNU3" s="117"/>
      <c r="KNV3" s="117"/>
      <c r="KNW3" s="117"/>
      <c r="KNX3" s="117"/>
      <c r="KNY3" s="117"/>
      <c r="KNZ3" s="117"/>
      <c r="KOA3" s="117"/>
      <c r="KOB3" s="117"/>
      <c r="KOC3" s="117"/>
      <c r="KOD3" s="117"/>
      <c r="KOE3" s="117"/>
      <c r="KOF3" s="117"/>
      <c r="KOG3" s="117"/>
      <c r="KOH3" s="117"/>
      <c r="KOI3" s="117"/>
      <c r="KOJ3" s="117"/>
      <c r="KOK3" s="117"/>
      <c r="KOL3" s="117"/>
      <c r="KOM3" s="117"/>
      <c r="KON3" s="117"/>
      <c r="KOO3" s="117"/>
      <c r="KOP3" s="117"/>
      <c r="KOQ3" s="117"/>
      <c r="KOR3" s="117"/>
      <c r="KOS3" s="117"/>
      <c r="KOT3" s="117"/>
      <c r="KOU3" s="117"/>
      <c r="KOV3" s="117"/>
      <c r="KOW3" s="117"/>
      <c r="KOX3" s="117"/>
      <c r="KOY3" s="117"/>
      <c r="KOZ3" s="117"/>
      <c r="KPA3" s="117"/>
      <c r="KPB3" s="117"/>
      <c r="KPC3" s="117"/>
      <c r="KPD3" s="117"/>
      <c r="KPE3" s="117"/>
      <c r="KPF3" s="117"/>
      <c r="KPG3" s="117"/>
      <c r="KPH3" s="117"/>
      <c r="KPI3" s="117"/>
      <c r="KPJ3" s="117"/>
      <c r="KPK3" s="117"/>
      <c r="KPL3" s="117"/>
      <c r="KPM3" s="117"/>
      <c r="KPN3" s="117"/>
      <c r="KPO3" s="117"/>
      <c r="KPP3" s="117"/>
      <c r="KPQ3" s="117"/>
      <c r="KPR3" s="117"/>
      <c r="KPS3" s="117"/>
      <c r="KPT3" s="117"/>
      <c r="KPU3" s="117"/>
      <c r="KPV3" s="117"/>
      <c r="KPW3" s="117"/>
      <c r="KPX3" s="117"/>
      <c r="KPY3" s="117"/>
      <c r="KPZ3" s="117"/>
      <c r="KQA3" s="117"/>
      <c r="KQB3" s="117"/>
      <c r="KQC3" s="117"/>
      <c r="KQD3" s="117"/>
      <c r="KQE3" s="117"/>
      <c r="KQF3" s="117"/>
      <c r="KQG3" s="117"/>
      <c r="KQH3" s="117"/>
      <c r="KQI3" s="117"/>
      <c r="KQJ3" s="117"/>
      <c r="KQK3" s="117"/>
      <c r="KQL3" s="117"/>
      <c r="KQM3" s="117"/>
      <c r="KQN3" s="117"/>
      <c r="KQO3" s="117"/>
      <c r="KQP3" s="117"/>
      <c r="KQQ3" s="117"/>
      <c r="KQR3" s="117"/>
      <c r="KQS3" s="117"/>
      <c r="KQT3" s="117"/>
      <c r="KQU3" s="117"/>
      <c r="KQV3" s="117"/>
      <c r="KQW3" s="117"/>
      <c r="KQX3" s="117"/>
      <c r="KQY3" s="117"/>
      <c r="KQZ3" s="117"/>
      <c r="KRA3" s="117"/>
      <c r="KRB3" s="117"/>
      <c r="KRC3" s="117"/>
      <c r="KRD3" s="117"/>
      <c r="KRE3" s="117"/>
      <c r="KRF3" s="117"/>
      <c r="KRG3" s="117"/>
      <c r="KRH3" s="117"/>
      <c r="KRI3" s="117"/>
      <c r="KRJ3" s="117"/>
      <c r="KRK3" s="117"/>
      <c r="KRL3" s="117"/>
      <c r="KRM3" s="117"/>
      <c r="KRN3" s="117"/>
      <c r="KRO3" s="117"/>
      <c r="KRP3" s="117"/>
      <c r="KRQ3" s="117"/>
      <c r="KRR3" s="117"/>
      <c r="KRS3" s="117"/>
      <c r="KRT3" s="117"/>
      <c r="KRU3" s="117"/>
      <c r="KRV3" s="117"/>
      <c r="KRW3" s="117"/>
      <c r="KRX3" s="117"/>
      <c r="KRY3" s="117"/>
      <c r="KRZ3" s="117"/>
      <c r="KSA3" s="117"/>
      <c r="KSB3" s="117"/>
      <c r="KSC3" s="117"/>
      <c r="KSD3" s="117"/>
      <c r="KSE3" s="117"/>
      <c r="KSF3" s="117"/>
      <c r="KSG3" s="117"/>
      <c r="KSH3" s="117"/>
      <c r="KSI3" s="117"/>
      <c r="KSJ3" s="117"/>
      <c r="KSK3" s="117"/>
      <c r="KSL3" s="117"/>
      <c r="KSM3" s="117"/>
      <c r="KSN3" s="117"/>
      <c r="KSO3" s="117"/>
      <c r="KSP3" s="117"/>
      <c r="KSQ3" s="117"/>
      <c r="KSR3" s="117"/>
      <c r="KSS3" s="117"/>
      <c r="KST3" s="117"/>
      <c r="KSU3" s="117"/>
      <c r="KSV3" s="117"/>
      <c r="KSW3" s="117"/>
      <c r="KSX3" s="117"/>
      <c r="KSY3" s="117"/>
      <c r="KSZ3" s="117"/>
      <c r="KTA3" s="117"/>
      <c r="KTB3" s="117"/>
      <c r="KTC3" s="117"/>
      <c r="KTD3" s="117"/>
      <c r="KTE3" s="117"/>
      <c r="KTF3" s="117"/>
      <c r="KTG3" s="117"/>
      <c r="KTH3" s="117"/>
      <c r="KTI3" s="117"/>
      <c r="KTJ3" s="117"/>
      <c r="KTK3" s="117"/>
      <c r="KTL3" s="117"/>
      <c r="KTM3" s="117"/>
      <c r="KTN3" s="117"/>
      <c r="KTO3" s="117"/>
      <c r="KTP3" s="117"/>
      <c r="KTQ3" s="117"/>
      <c r="KTR3" s="117"/>
      <c r="KTS3" s="117"/>
      <c r="KTT3" s="117"/>
      <c r="KTU3" s="117"/>
      <c r="KTV3" s="117"/>
      <c r="KTW3" s="117"/>
      <c r="KTX3" s="117"/>
      <c r="KTY3" s="117"/>
      <c r="KTZ3" s="117"/>
      <c r="KUA3" s="117"/>
      <c r="KUB3" s="117"/>
      <c r="KUC3" s="117"/>
      <c r="KUD3" s="117"/>
      <c r="KUE3" s="117"/>
      <c r="KUF3" s="117"/>
      <c r="KUG3" s="117"/>
      <c r="KUH3" s="117"/>
      <c r="KUI3" s="117"/>
      <c r="KUJ3" s="117"/>
      <c r="KUK3" s="117"/>
      <c r="KUL3" s="117"/>
      <c r="KUM3" s="117"/>
      <c r="KUN3" s="117"/>
      <c r="KUO3" s="117"/>
      <c r="KUP3" s="117"/>
      <c r="KUQ3" s="117"/>
      <c r="KUR3" s="117"/>
      <c r="KUS3" s="117"/>
      <c r="KUT3" s="117"/>
      <c r="KUU3" s="117"/>
      <c r="KUV3" s="117"/>
      <c r="KUW3" s="117"/>
      <c r="KUX3" s="117"/>
      <c r="KUY3" s="117"/>
      <c r="KUZ3" s="117"/>
      <c r="KVA3" s="117"/>
      <c r="KVB3" s="117"/>
      <c r="KVC3" s="117"/>
      <c r="KVD3" s="117"/>
      <c r="KVE3" s="117"/>
      <c r="KVF3" s="117"/>
      <c r="KVG3" s="117"/>
      <c r="KVH3" s="117"/>
      <c r="KVI3" s="117"/>
      <c r="KVJ3" s="117"/>
      <c r="KVK3" s="117"/>
      <c r="KVL3" s="117"/>
      <c r="KVM3" s="117"/>
      <c r="KVN3" s="117"/>
      <c r="KVO3" s="117"/>
      <c r="KVP3" s="117"/>
      <c r="KVQ3" s="117"/>
      <c r="KVR3" s="117"/>
      <c r="KVS3" s="117"/>
      <c r="KVT3" s="117"/>
      <c r="KVU3" s="117"/>
      <c r="KVV3" s="117"/>
      <c r="KVW3" s="117"/>
      <c r="KVX3" s="117"/>
      <c r="KVY3" s="117"/>
      <c r="KVZ3" s="117"/>
      <c r="KWA3" s="117"/>
      <c r="KWB3" s="117"/>
      <c r="KWC3" s="117"/>
      <c r="KWD3" s="117"/>
      <c r="KWE3" s="117"/>
      <c r="KWF3" s="117"/>
      <c r="KWG3" s="117"/>
      <c r="KWH3" s="117"/>
      <c r="KWI3" s="117"/>
      <c r="KWJ3" s="117"/>
      <c r="KWK3" s="117"/>
      <c r="KWL3" s="117"/>
      <c r="KWM3" s="117"/>
      <c r="KWN3" s="117"/>
      <c r="KWO3" s="117"/>
      <c r="KWP3" s="117"/>
      <c r="KWQ3" s="117"/>
      <c r="KWR3" s="117"/>
      <c r="KWS3" s="117"/>
      <c r="KWT3" s="117"/>
      <c r="KWU3" s="117"/>
      <c r="KWV3" s="117"/>
      <c r="KWW3" s="117"/>
      <c r="KWX3" s="117"/>
      <c r="KWY3" s="117"/>
      <c r="KWZ3" s="117"/>
      <c r="KXA3" s="117"/>
      <c r="KXB3" s="117"/>
      <c r="KXC3" s="117"/>
      <c r="KXD3" s="117"/>
      <c r="KXE3" s="117"/>
      <c r="KXF3" s="117"/>
      <c r="KXG3" s="117"/>
      <c r="KXH3" s="117"/>
      <c r="KXI3" s="117"/>
      <c r="KXJ3" s="117"/>
      <c r="KXK3" s="117"/>
      <c r="KXL3" s="117"/>
      <c r="KXM3" s="117"/>
      <c r="KXN3" s="117"/>
      <c r="KXO3" s="117"/>
      <c r="KXP3" s="117"/>
      <c r="KXQ3" s="117"/>
      <c r="KXR3" s="117"/>
      <c r="KXS3" s="117"/>
      <c r="KXT3" s="117"/>
      <c r="KXU3" s="117"/>
      <c r="KXV3" s="117"/>
      <c r="KXW3" s="117"/>
      <c r="KXX3" s="117"/>
      <c r="KXY3" s="117"/>
      <c r="KXZ3" s="117"/>
      <c r="KYA3" s="117"/>
      <c r="KYB3" s="117"/>
      <c r="KYC3" s="117"/>
      <c r="KYD3" s="117"/>
      <c r="KYE3" s="117"/>
      <c r="KYF3" s="117"/>
      <c r="KYG3" s="117"/>
      <c r="KYH3" s="117"/>
      <c r="KYI3" s="117"/>
      <c r="KYJ3" s="117"/>
      <c r="KYK3" s="117"/>
      <c r="KYL3" s="117"/>
      <c r="KYM3" s="117"/>
      <c r="KYN3" s="117"/>
      <c r="KYO3" s="117"/>
      <c r="KYP3" s="117"/>
      <c r="KYQ3" s="117"/>
      <c r="KYR3" s="117"/>
      <c r="KYS3" s="117"/>
      <c r="KYT3" s="117"/>
      <c r="KYU3" s="117"/>
      <c r="KYV3" s="117"/>
      <c r="KYW3" s="117"/>
      <c r="KYX3" s="117"/>
      <c r="KYY3" s="117"/>
      <c r="KYZ3" s="117"/>
      <c r="KZA3" s="117"/>
      <c r="KZB3" s="117"/>
      <c r="KZC3" s="117"/>
      <c r="KZD3" s="117"/>
      <c r="KZE3" s="117"/>
      <c r="KZF3" s="117"/>
      <c r="KZG3" s="117"/>
      <c r="KZH3" s="117"/>
      <c r="KZI3" s="117"/>
      <c r="KZJ3" s="117"/>
      <c r="KZK3" s="117"/>
      <c r="KZL3" s="117"/>
      <c r="KZM3" s="117"/>
      <c r="KZN3" s="117"/>
      <c r="KZO3" s="117"/>
      <c r="KZP3" s="117"/>
      <c r="KZQ3" s="117"/>
      <c r="KZR3" s="117"/>
      <c r="KZS3" s="117"/>
      <c r="KZT3" s="117"/>
      <c r="KZU3" s="117"/>
      <c r="KZV3" s="117"/>
      <c r="KZW3" s="117"/>
      <c r="KZX3" s="117"/>
      <c r="KZY3" s="117"/>
      <c r="KZZ3" s="117"/>
      <c r="LAA3" s="117"/>
      <c r="LAB3" s="117"/>
      <c r="LAC3" s="117"/>
      <c r="LAD3" s="117"/>
      <c r="LAE3" s="117"/>
      <c r="LAF3" s="117"/>
      <c r="LAG3" s="117"/>
      <c r="LAH3" s="117"/>
      <c r="LAI3" s="117"/>
      <c r="LAJ3" s="117"/>
      <c r="LAK3" s="117"/>
      <c r="LAL3" s="117"/>
      <c r="LAM3" s="117"/>
      <c r="LAN3" s="117"/>
      <c r="LAO3" s="117"/>
      <c r="LAP3" s="117"/>
      <c r="LAQ3" s="117"/>
      <c r="LAR3" s="117"/>
      <c r="LAS3" s="117"/>
      <c r="LAT3" s="117"/>
      <c r="LAU3" s="117"/>
      <c r="LAV3" s="117"/>
      <c r="LAW3" s="117"/>
      <c r="LAX3" s="117"/>
      <c r="LAY3" s="117"/>
      <c r="LAZ3" s="117"/>
      <c r="LBA3" s="117"/>
      <c r="LBB3" s="117"/>
      <c r="LBC3" s="117"/>
      <c r="LBD3" s="117"/>
      <c r="LBE3" s="117"/>
      <c r="LBF3" s="117"/>
      <c r="LBG3" s="117"/>
      <c r="LBH3" s="117"/>
      <c r="LBI3" s="117"/>
      <c r="LBJ3" s="117"/>
      <c r="LBK3" s="117"/>
      <c r="LBL3" s="117"/>
      <c r="LBM3" s="117"/>
      <c r="LBN3" s="117"/>
      <c r="LBO3" s="117"/>
      <c r="LBP3" s="117"/>
      <c r="LBQ3" s="117"/>
      <c r="LBR3" s="117"/>
      <c r="LBS3" s="117"/>
      <c r="LBT3" s="117"/>
      <c r="LBU3" s="117"/>
      <c r="LBV3" s="117"/>
      <c r="LBW3" s="117"/>
      <c r="LBX3" s="117"/>
      <c r="LBY3" s="117"/>
      <c r="LBZ3" s="117"/>
      <c r="LCA3" s="117"/>
      <c r="LCB3" s="117"/>
      <c r="LCC3" s="117"/>
      <c r="LCD3" s="117"/>
      <c r="LCE3" s="117"/>
      <c r="LCF3" s="117"/>
      <c r="LCG3" s="117"/>
      <c r="LCH3" s="117"/>
      <c r="LCI3" s="117"/>
      <c r="LCJ3" s="117"/>
      <c r="LCK3" s="117"/>
      <c r="LCL3" s="117"/>
      <c r="LCM3" s="117"/>
      <c r="LCN3" s="117"/>
      <c r="LCO3" s="117"/>
      <c r="LCP3" s="117"/>
      <c r="LCQ3" s="117"/>
      <c r="LCR3" s="117"/>
      <c r="LCS3" s="117"/>
      <c r="LCT3" s="117"/>
      <c r="LCU3" s="117"/>
      <c r="LCV3" s="117"/>
      <c r="LCW3" s="117"/>
      <c r="LCX3" s="117"/>
      <c r="LCY3" s="117"/>
      <c r="LCZ3" s="117"/>
      <c r="LDA3" s="117"/>
      <c r="LDB3" s="117"/>
      <c r="LDC3" s="117"/>
      <c r="LDD3" s="117"/>
      <c r="LDE3" s="117"/>
      <c r="LDF3" s="117"/>
      <c r="LDG3" s="117"/>
      <c r="LDH3" s="117"/>
      <c r="LDI3" s="117"/>
      <c r="LDJ3" s="117"/>
      <c r="LDK3" s="117"/>
      <c r="LDL3" s="117"/>
      <c r="LDM3" s="117"/>
      <c r="LDN3" s="117"/>
      <c r="LDO3" s="117"/>
      <c r="LDP3" s="117"/>
      <c r="LDQ3" s="117"/>
      <c r="LDR3" s="117"/>
      <c r="LDS3" s="117"/>
      <c r="LDT3" s="117"/>
      <c r="LDU3" s="117"/>
      <c r="LDV3" s="117"/>
      <c r="LDW3" s="117"/>
      <c r="LDX3" s="117"/>
      <c r="LDY3" s="117"/>
      <c r="LDZ3" s="117"/>
      <c r="LEA3" s="117"/>
      <c r="LEB3" s="117"/>
      <c r="LEC3" s="117"/>
      <c r="LED3" s="117"/>
      <c r="LEE3" s="117"/>
      <c r="LEF3" s="117"/>
      <c r="LEG3" s="117"/>
      <c r="LEH3" s="117"/>
      <c r="LEI3" s="117"/>
      <c r="LEJ3" s="117"/>
      <c r="LEK3" s="117"/>
      <c r="LEL3" s="117"/>
      <c r="LEM3" s="117"/>
      <c r="LEN3" s="117"/>
      <c r="LEO3" s="117"/>
      <c r="LEP3" s="117"/>
      <c r="LEQ3" s="117"/>
      <c r="LER3" s="117"/>
      <c r="LES3" s="117"/>
      <c r="LET3" s="117"/>
      <c r="LEU3" s="117"/>
      <c r="LEV3" s="117"/>
      <c r="LEW3" s="117"/>
      <c r="LEX3" s="117"/>
      <c r="LEY3" s="117"/>
      <c r="LEZ3" s="117"/>
      <c r="LFA3" s="117"/>
      <c r="LFB3" s="117"/>
      <c r="LFC3" s="117"/>
      <c r="LFD3" s="117"/>
      <c r="LFE3" s="117"/>
      <c r="LFF3" s="117"/>
      <c r="LFG3" s="117"/>
      <c r="LFH3" s="117"/>
      <c r="LFI3" s="117"/>
      <c r="LFJ3" s="117"/>
      <c r="LFK3" s="117"/>
      <c r="LFL3" s="117"/>
      <c r="LFM3" s="117"/>
      <c r="LFN3" s="117"/>
      <c r="LFO3" s="117"/>
      <c r="LFP3" s="117"/>
      <c r="LFQ3" s="117"/>
      <c r="LFR3" s="117"/>
      <c r="LFS3" s="117"/>
      <c r="LFT3" s="117"/>
      <c r="LFU3" s="117"/>
      <c r="LFV3" s="117"/>
      <c r="LFW3" s="117"/>
      <c r="LFX3" s="117"/>
      <c r="LFY3" s="117"/>
      <c r="LFZ3" s="117"/>
      <c r="LGA3" s="117"/>
      <c r="LGB3" s="117"/>
      <c r="LGC3" s="117"/>
      <c r="LGD3" s="117"/>
      <c r="LGE3" s="117"/>
      <c r="LGF3" s="117"/>
      <c r="LGG3" s="117"/>
      <c r="LGH3" s="117"/>
      <c r="LGI3" s="117"/>
      <c r="LGJ3" s="117"/>
      <c r="LGK3" s="117"/>
      <c r="LGL3" s="117"/>
      <c r="LGM3" s="117"/>
      <c r="LGN3" s="117"/>
      <c r="LGO3" s="117"/>
      <c r="LGP3" s="117"/>
      <c r="LGQ3" s="117"/>
      <c r="LGR3" s="117"/>
      <c r="LGS3" s="117"/>
      <c r="LGT3" s="117"/>
      <c r="LGU3" s="117"/>
      <c r="LGV3" s="117"/>
      <c r="LGW3" s="117"/>
      <c r="LGX3" s="117"/>
      <c r="LGY3" s="117"/>
      <c r="LGZ3" s="117"/>
      <c r="LHA3" s="117"/>
      <c r="LHB3" s="117"/>
      <c r="LHC3" s="117"/>
      <c r="LHD3" s="117"/>
      <c r="LHE3" s="117"/>
      <c r="LHF3" s="117"/>
      <c r="LHG3" s="117"/>
      <c r="LHH3" s="117"/>
      <c r="LHI3" s="117"/>
      <c r="LHJ3" s="117"/>
      <c r="LHK3" s="117"/>
      <c r="LHL3" s="117"/>
      <c r="LHM3" s="117"/>
      <c r="LHN3" s="117"/>
      <c r="LHO3" s="117"/>
      <c r="LHP3" s="117"/>
      <c r="LHQ3" s="117"/>
      <c r="LHR3" s="117"/>
      <c r="LHS3" s="117"/>
      <c r="LHT3" s="117"/>
      <c r="LHU3" s="117"/>
      <c r="LHV3" s="117"/>
      <c r="LHW3" s="117"/>
      <c r="LHX3" s="117"/>
      <c r="LHY3" s="117"/>
      <c r="LHZ3" s="117"/>
      <c r="LIA3" s="117"/>
      <c r="LIB3" s="117"/>
      <c r="LIC3" s="117"/>
      <c r="LID3" s="117"/>
      <c r="LIE3" s="117"/>
      <c r="LIF3" s="117"/>
      <c r="LIG3" s="117"/>
      <c r="LIH3" s="117"/>
      <c r="LII3" s="117"/>
      <c r="LIJ3" s="117"/>
      <c r="LIK3" s="117"/>
      <c r="LIL3" s="117"/>
      <c r="LIM3" s="117"/>
      <c r="LIN3" s="117"/>
      <c r="LIO3" s="117"/>
      <c r="LIP3" s="117"/>
      <c r="LIQ3" s="117"/>
      <c r="LIR3" s="117"/>
      <c r="LIS3" s="117"/>
      <c r="LIT3" s="117"/>
      <c r="LIU3" s="117"/>
      <c r="LIV3" s="117"/>
      <c r="LIW3" s="117"/>
      <c r="LIX3" s="117"/>
      <c r="LIY3" s="117"/>
      <c r="LIZ3" s="117"/>
      <c r="LJA3" s="117"/>
      <c r="LJB3" s="117"/>
      <c r="LJC3" s="117"/>
      <c r="LJD3" s="117"/>
      <c r="LJE3" s="117"/>
      <c r="LJF3" s="117"/>
      <c r="LJG3" s="117"/>
      <c r="LJH3" s="117"/>
      <c r="LJI3" s="117"/>
      <c r="LJJ3" s="117"/>
      <c r="LJK3" s="117"/>
      <c r="LJL3" s="117"/>
      <c r="LJM3" s="117"/>
      <c r="LJN3" s="117"/>
      <c r="LJO3" s="117"/>
      <c r="LJP3" s="117"/>
      <c r="LJQ3" s="117"/>
      <c r="LJR3" s="117"/>
      <c r="LJS3" s="117"/>
      <c r="LJT3" s="117"/>
      <c r="LJU3" s="117"/>
      <c r="LJV3" s="117"/>
      <c r="LJW3" s="117"/>
      <c r="LJX3" s="117"/>
      <c r="LJY3" s="117"/>
      <c r="LJZ3" s="117"/>
      <c r="LKA3" s="117"/>
      <c r="LKB3" s="117"/>
      <c r="LKC3" s="117"/>
      <c r="LKD3" s="117"/>
      <c r="LKE3" s="117"/>
      <c r="LKF3" s="117"/>
      <c r="LKG3" s="117"/>
      <c r="LKH3" s="117"/>
      <c r="LKI3" s="117"/>
      <c r="LKJ3" s="117"/>
      <c r="LKK3" s="117"/>
      <c r="LKL3" s="117"/>
      <c r="LKM3" s="117"/>
      <c r="LKN3" s="117"/>
      <c r="LKO3" s="117"/>
      <c r="LKP3" s="117"/>
      <c r="LKQ3" s="117"/>
      <c r="LKR3" s="117"/>
      <c r="LKS3" s="117"/>
      <c r="LKT3" s="117"/>
      <c r="LKU3" s="117"/>
      <c r="LKV3" s="117"/>
      <c r="LKW3" s="117"/>
      <c r="LKX3" s="117"/>
      <c r="LKY3" s="117"/>
      <c r="LKZ3" s="117"/>
      <c r="LLA3" s="117"/>
      <c r="LLB3" s="117"/>
      <c r="LLC3" s="117"/>
      <c r="LLD3" s="117"/>
      <c r="LLE3" s="117"/>
      <c r="LLF3" s="117"/>
      <c r="LLG3" s="117"/>
      <c r="LLH3" s="117"/>
      <c r="LLI3" s="117"/>
      <c r="LLJ3" s="117"/>
      <c r="LLK3" s="117"/>
      <c r="LLL3" s="117"/>
      <c r="LLM3" s="117"/>
      <c r="LLN3" s="117"/>
      <c r="LLO3" s="117"/>
      <c r="LLP3" s="117"/>
      <c r="LLQ3" s="117"/>
      <c r="LLR3" s="117"/>
      <c r="LLS3" s="117"/>
      <c r="LLT3" s="117"/>
      <c r="LLU3" s="117"/>
      <c r="LLV3" s="117"/>
      <c r="LLW3" s="117"/>
      <c r="LLX3" s="117"/>
      <c r="LLY3" s="117"/>
      <c r="LLZ3" s="117"/>
      <c r="LMA3" s="117"/>
      <c r="LMB3" s="117"/>
      <c r="LMC3" s="117"/>
      <c r="LMD3" s="117"/>
      <c r="LME3" s="117"/>
      <c r="LMF3" s="117"/>
      <c r="LMG3" s="117"/>
      <c r="LMH3" s="117"/>
      <c r="LMI3" s="117"/>
      <c r="LMJ3" s="117"/>
      <c r="LMK3" s="117"/>
      <c r="LML3" s="117"/>
      <c r="LMM3" s="117"/>
      <c r="LMN3" s="117"/>
      <c r="LMO3" s="117"/>
      <c r="LMP3" s="117"/>
      <c r="LMQ3" s="117"/>
      <c r="LMR3" s="117"/>
      <c r="LMS3" s="117"/>
      <c r="LMT3" s="117"/>
      <c r="LMU3" s="117"/>
      <c r="LMV3" s="117"/>
      <c r="LMW3" s="117"/>
      <c r="LMX3" s="117"/>
      <c r="LMY3" s="117"/>
      <c r="LMZ3" s="117"/>
      <c r="LNA3" s="117"/>
      <c r="LNB3" s="117"/>
      <c r="LNC3" s="117"/>
      <c r="LND3" s="117"/>
      <c r="LNE3" s="117"/>
      <c r="LNF3" s="117"/>
      <c r="LNG3" s="117"/>
      <c r="LNH3" s="117"/>
      <c r="LNI3" s="117"/>
      <c r="LNJ3" s="117"/>
      <c r="LNK3" s="117"/>
      <c r="LNL3" s="117"/>
      <c r="LNM3" s="117"/>
      <c r="LNN3" s="117"/>
      <c r="LNO3" s="117"/>
      <c r="LNP3" s="117"/>
      <c r="LNQ3" s="117"/>
      <c r="LNR3" s="117"/>
      <c r="LNS3" s="117"/>
      <c r="LNT3" s="117"/>
      <c r="LNU3" s="117"/>
      <c r="LNV3" s="117"/>
      <c r="LNW3" s="117"/>
      <c r="LNX3" s="117"/>
      <c r="LNY3" s="117"/>
      <c r="LNZ3" s="117"/>
      <c r="LOA3" s="117"/>
      <c r="LOB3" s="117"/>
      <c r="LOC3" s="117"/>
      <c r="LOD3" s="117"/>
      <c r="LOE3" s="117"/>
      <c r="LOF3" s="117"/>
      <c r="LOG3" s="117"/>
      <c r="LOH3" s="117"/>
      <c r="LOI3" s="117"/>
      <c r="LOJ3" s="117"/>
      <c r="LOK3" s="117"/>
      <c r="LOL3" s="117"/>
      <c r="LOM3" s="117"/>
      <c r="LON3" s="117"/>
      <c r="LOO3" s="117"/>
      <c r="LOP3" s="117"/>
      <c r="LOQ3" s="117"/>
      <c r="LOR3" s="117"/>
      <c r="LOS3" s="117"/>
      <c r="LOT3" s="117"/>
      <c r="LOU3" s="117"/>
      <c r="LOV3" s="117"/>
      <c r="LOW3" s="117"/>
      <c r="LOX3" s="117"/>
      <c r="LOY3" s="117"/>
      <c r="LOZ3" s="117"/>
      <c r="LPA3" s="117"/>
      <c r="LPB3" s="117"/>
      <c r="LPC3" s="117"/>
      <c r="LPD3" s="117"/>
      <c r="LPE3" s="117"/>
      <c r="LPF3" s="117"/>
      <c r="LPG3" s="117"/>
      <c r="LPH3" s="117"/>
      <c r="LPI3" s="117"/>
      <c r="LPJ3" s="117"/>
      <c r="LPK3" s="117"/>
      <c r="LPL3" s="117"/>
      <c r="LPM3" s="117"/>
      <c r="LPN3" s="117"/>
      <c r="LPO3" s="117"/>
      <c r="LPP3" s="117"/>
      <c r="LPQ3" s="117"/>
      <c r="LPR3" s="117"/>
      <c r="LPS3" s="117"/>
      <c r="LPT3" s="117"/>
      <c r="LPU3" s="117"/>
      <c r="LPV3" s="117"/>
      <c r="LPW3" s="117"/>
      <c r="LPX3" s="117"/>
      <c r="LPY3" s="117"/>
      <c r="LPZ3" s="117"/>
      <c r="LQA3" s="117"/>
      <c r="LQB3" s="117"/>
      <c r="LQC3" s="117"/>
      <c r="LQD3" s="117"/>
      <c r="LQE3" s="117"/>
      <c r="LQF3" s="117"/>
      <c r="LQG3" s="117"/>
      <c r="LQH3" s="117"/>
      <c r="LQI3" s="117"/>
      <c r="LQJ3" s="117"/>
      <c r="LQK3" s="117"/>
      <c r="LQL3" s="117"/>
      <c r="LQM3" s="117"/>
      <c r="LQN3" s="117"/>
      <c r="LQO3" s="117"/>
      <c r="LQP3" s="117"/>
      <c r="LQQ3" s="117"/>
      <c r="LQR3" s="117"/>
      <c r="LQS3" s="117"/>
      <c r="LQT3" s="117"/>
      <c r="LQU3" s="117"/>
      <c r="LQV3" s="117"/>
      <c r="LQW3" s="117"/>
      <c r="LQX3" s="117"/>
      <c r="LQY3" s="117"/>
      <c r="LQZ3" s="117"/>
      <c r="LRA3" s="117"/>
      <c r="LRB3" s="117"/>
      <c r="LRC3" s="117"/>
      <c r="LRD3" s="117"/>
      <c r="LRE3" s="117"/>
      <c r="LRF3" s="117"/>
      <c r="LRG3" s="117"/>
      <c r="LRH3" s="117"/>
      <c r="LRI3" s="117"/>
      <c r="LRJ3" s="117"/>
      <c r="LRK3" s="117"/>
      <c r="LRL3" s="117"/>
      <c r="LRM3" s="117"/>
      <c r="LRN3" s="117"/>
      <c r="LRO3" s="117"/>
      <c r="LRP3" s="117"/>
      <c r="LRQ3" s="117"/>
      <c r="LRR3" s="117"/>
      <c r="LRS3" s="117"/>
      <c r="LRT3" s="117"/>
      <c r="LRU3" s="117"/>
      <c r="LRV3" s="117"/>
      <c r="LRW3" s="117"/>
      <c r="LRX3" s="117"/>
      <c r="LRY3" s="117"/>
      <c r="LRZ3" s="117"/>
      <c r="LSA3" s="117"/>
      <c r="LSB3" s="117"/>
      <c r="LSC3" s="117"/>
      <c r="LSD3" s="117"/>
      <c r="LSE3" s="117"/>
      <c r="LSF3" s="117"/>
      <c r="LSG3" s="117"/>
      <c r="LSH3" s="117"/>
      <c r="LSI3" s="117"/>
      <c r="LSJ3" s="117"/>
      <c r="LSK3" s="117"/>
      <c r="LSL3" s="117"/>
      <c r="LSM3" s="117"/>
      <c r="LSN3" s="117"/>
      <c r="LSO3" s="117"/>
      <c r="LSP3" s="117"/>
      <c r="LSQ3" s="117"/>
      <c r="LSR3" s="117"/>
      <c r="LSS3" s="117"/>
      <c r="LST3" s="117"/>
      <c r="LSU3" s="117"/>
      <c r="LSV3" s="117"/>
      <c r="LSW3" s="117"/>
      <c r="LSX3" s="117"/>
      <c r="LSY3" s="117"/>
      <c r="LSZ3" s="117"/>
      <c r="LTA3" s="117"/>
      <c r="LTB3" s="117"/>
      <c r="LTC3" s="117"/>
      <c r="LTD3" s="117"/>
      <c r="LTE3" s="117"/>
      <c r="LTF3" s="117"/>
      <c r="LTG3" s="117"/>
      <c r="LTH3" s="117"/>
      <c r="LTI3" s="117"/>
      <c r="LTJ3" s="117"/>
      <c r="LTK3" s="117"/>
      <c r="LTL3" s="117"/>
      <c r="LTM3" s="117"/>
      <c r="LTN3" s="117"/>
      <c r="LTO3" s="117"/>
      <c r="LTP3" s="117"/>
      <c r="LTQ3" s="117"/>
      <c r="LTR3" s="117"/>
      <c r="LTS3" s="117"/>
      <c r="LTT3" s="117"/>
      <c r="LTU3" s="117"/>
      <c r="LTV3" s="117"/>
      <c r="LTW3" s="117"/>
      <c r="LTX3" s="117"/>
      <c r="LTY3" s="117"/>
      <c r="LTZ3" s="117"/>
      <c r="LUA3" s="117"/>
      <c r="LUB3" s="117"/>
      <c r="LUC3" s="117"/>
      <c r="LUD3" s="117"/>
      <c r="LUE3" s="117"/>
      <c r="LUF3" s="117"/>
      <c r="LUG3" s="117"/>
      <c r="LUH3" s="117"/>
      <c r="LUI3" s="117"/>
      <c r="LUJ3" s="117"/>
      <c r="LUK3" s="117"/>
      <c r="LUL3" s="117"/>
      <c r="LUM3" s="117"/>
      <c r="LUN3" s="117"/>
      <c r="LUO3" s="117"/>
      <c r="LUP3" s="117"/>
      <c r="LUQ3" s="117"/>
      <c r="LUR3" s="117"/>
      <c r="LUS3" s="117"/>
      <c r="LUT3" s="117"/>
      <c r="LUU3" s="117"/>
      <c r="LUV3" s="117"/>
      <c r="LUW3" s="117"/>
      <c r="LUX3" s="117"/>
      <c r="LUY3" s="117"/>
      <c r="LUZ3" s="117"/>
      <c r="LVA3" s="117"/>
      <c r="LVB3" s="117"/>
      <c r="LVC3" s="117"/>
      <c r="LVD3" s="117"/>
      <c r="LVE3" s="117"/>
      <c r="LVF3" s="117"/>
      <c r="LVG3" s="117"/>
      <c r="LVH3" s="117"/>
      <c r="LVI3" s="117"/>
      <c r="LVJ3" s="117"/>
      <c r="LVK3" s="117"/>
      <c r="LVL3" s="117"/>
      <c r="LVM3" s="117"/>
      <c r="LVN3" s="117"/>
      <c r="LVO3" s="117"/>
      <c r="LVP3" s="117"/>
      <c r="LVQ3" s="117"/>
      <c r="LVR3" s="117"/>
      <c r="LVS3" s="117"/>
      <c r="LVT3" s="117"/>
      <c r="LVU3" s="117"/>
      <c r="LVV3" s="117"/>
      <c r="LVW3" s="117"/>
      <c r="LVX3" s="117"/>
      <c r="LVY3" s="117"/>
      <c r="LVZ3" s="117"/>
      <c r="LWA3" s="117"/>
      <c r="LWB3" s="117"/>
      <c r="LWC3" s="117"/>
      <c r="LWD3" s="117"/>
      <c r="LWE3" s="117"/>
      <c r="LWF3" s="117"/>
      <c r="LWG3" s="117"/>
      <c r="LWH3" s="117"/>
      <c r="LWI3" s="117"/>
      <c r="LWJ3" s="117"/>
      <c r="LWK3" s="117"/>
      <c r="LWL3" s="117"/>
      <c r="LWM3" s="117"/>
      <c r="LWN3" s="117"/>
      <c r="LWO3" s="117"/>
      <c r="LWP3" s="117"/>
      <c r="LWQ3" s="117"/>
      <c r="LWR3" s="117"/>
      <c r="LWS3" s="117"/>
      <c r="LWT3" s="117"/>
      <c r="LWU3" s="117"/>
      <c r="LWV3" s="117"/>
      <c r="LWW3" s="117"/>
      <c r="LWX3" s="117"/>
      <c r="LWY3" s="117"/>
      <c r="LWZ3" s="117"/>
      <c r="LXA3" s="117"/>
      <c r="LXB3" s="117"/>
      <c r="LXC3" s="117"/>
      <c r="LXD3" s="117"/>
      <c r="LXE3" s="117"/>
      <c r="LXF3" s="117"/>
      <c r="LXG3" s="117"/>
      <c r="LXH3" s="117"/>
      <c r="LXI3" s="117"/>
      <c r="LXJ3" s="117"/>
      <c r="LXK3" s="117"/>
      <c r="LXL3" s="117"/>
      <c r="LXM3" s="117"/>
      <c r="LXN3" s="117"/>
      <c r="LXO3" s="117"/>
      <c r="LXP3" s="117"/>
      <c r="LXQ3" s="117"/>
      <c r="LXR3" s="117"/>
      <c r="LXS3" s="117"/>
      <c r="LXT3" s="117"/>
      <c r="LXU3" s="117"/>
      <c r="LXV3" s="117"/>
      <c r="LXW3" s="117"/>
      <c r="LXX3" s="117"/>
      <c r="LXY3" s="117"/>
      <c r="LXZ3" s="117"/>
      <c r="LYA3" s="117"/>
      <c r="LYB3" s="117"/>
      <c r="LYC3" s="117"/>
      <c r="LYD3" s="117"/>
      <c r="LYE3" s="117"/>
      <c r="LYF3" s="117"/>
      <c r="LYG3" s="117"/>
      <c r="LYH3" s="117"/>
      <c r="LYI3" s="117"/>
      <c r="LYJ3" s="117"/>
      <c r="LYK3" s="117"/>
      <c r="LYL3" s="117"/>
      <c r="LYM3" s="117"/>
      <c r="LYN3" s="117"/>
      <c r="LYO3" s="117"/>
      <c r="LYP3" s="117"/>
      <c r="LYQ3" s="117"/>
      <c r="LYR3" s="117"/>
      <c r="LYS3" s="117"/>
      <c r="LYT3" s="117"/>
      <c r="LYU3" s="117"/>
      <c r="LYV3" s="117"/>
      <c r="LYW3" s="117"/>
      <c r="LYX3" s="117"/>
      <c r="LYY3" s="117"/>
      <c r="LYZ3" s="117"/>
      <c r="LZA3" s="117"/>
      <c r="LZB3" s="117"/>
      <c r="LZC3" s="117"/>
      <c r="LZD3" s="117"/>
      <c r="LZE3" s="117"/>
      <c r="LZF3" s="117"/>
      <c r="LZG3" s="117"/>
      <c r="LZH3" s="117"/>
      <c r="LZI3" s="117"/>
      <c r="LZJ3" s="117"/>
      <c r="LZK3" s="117"/>
      <c r="LZL3" s="117"/>
      <c r="LZM3" s="117"/>
      <c r="LZN3" s="117"/>
      <c r="LZO3" s="117"/>
      <c r="LZP3" s="117"/>
      <c r="LZQ3" s="117"/>
      <c r="LZR3" s="117"/>
      <c r="LZS3" s="117"/>
      <c r="LZT3" s="117"/>
      <c r="LZU3" s="117"/>
      <c r="LZV3" s="117"/>
      <c r="LZW3" s="117"/>
      <c r="LZX3" s="117"/>
      <c r="LZY3" s="117"/>
      <c r="LZZ3" s="117"/>
      <c r="MAA3" s="117"/>
      <c r="MAB3" s="117"/>
      <c r="MAC3" s="117"/>
      <c r="MAD3" s="117"/>
      <c r="MAE3" s="117"/>
      <c r="MAF3" s="117"/>
      <c r="MAG3" s="117"/>
      <c r="MAH3" s="117"/>
      <c r="MAI3" s="117"/>
      <c r="MAJ3" s="117"/>
      <c r="MAK3" s="117"/>
      <c r="MAL3" s="117"/>
      <c r="MAM3" s="117"/>
      <c r="MAN3" s="117"/>
      <c r="MAO3" s="117"/>
      <c r="MAP3" s="117"/>
      <c r="MAQ3" s="117"/>
      <c r="MAR3" s="117"/>
      <c r="MAS3" s="117"/>
      <c r="MAT3" s="117"/>
      <c r="MAU3" s="117"/>
      <c r="MAV3" s="117"/>
      <c r="MAW3" s="117"/>
      <c r="MAX3" s="117"/>
      <c r="MAY3" s="117"/>
      <c r="MAZ3" s="117"/>
      <c r="MBA3" s="117"/>
      <c r="MBB3" s="117"/>
      <c r="MBC3" s="117"/>
      <c r="MBD3" s="117"/>
      <c r="MBE3" s="117"/>
      <c r="MBF3" s="117"/>
      <c r="MBG3" s="117"/>
      <c r="MBH3" s="117"/>
      <c r="MBI3" s="117"/>
      <c r="MBJ3" s="117"/>
      <c r="MBK3" s="117"/>
      <c r="MBL3" s="117"/>
      <c r="MBM3" s="117"/>
      <c r="MBN3" s="117"/>
      <c r="MBO3" s="117"/>
      <c r="MBP3" s="117"/>
      <c r="MBQ3" s="117"/>
      <c r="MBR3" s="117"/>
      <c r="MBS3" s="117"/>
      <c r="MBT3" s="117"/>
      <c r="MBU3" s="117"/>
      <c r="MBV3" s="117"/>
      <c r="MBW3" s="117"/>
      <c r="MBX3" s="117"/>
      <c r="MBY3" s="117"/>
      <c r="MBZ3" s="117"/>
      <c r="MCA3" s="117"/>
      <c r="MCB3" s="117"/>
      <c r="MCC3" s="117"/>
      <c r="MCD3" s="117"/>
      <c r="MCE3" s="117"/>
      <c r="MCF3" s="117"/>
      <c r="MCG3" s="117"/>
      <c r="MCH3" s="117"/>
      <c r="MCI3" s="117"/>
      <c r="MCJ3" s="117"/>
      <c r="MCK3" s="117"/>
      <c r="MCL3" s="117"/>
      <c r="MCM3" s="117"/>
      <c r="MCN3" s="117"/>
      <c r="MCO3" s="117"/>
      <c r="MCP3" s="117"/>
      <c r="MCQ3" s="117"/>
      <c r="MCR3" s="117"/>
      <c r="MCS3" s="117"/>
      <c r="MCT3" s="117"/>
      <c r="MCU3" s="117"/>
      <c r="MCV3" s="117"/>
      <c r="MCW3" s="117"/>
      <c r="MCX3" s="117"/>
      <c r="MCY3" s="117"/>
      <c r="MCZ3" s="117"/>
      <c r="MDA3" s="117"/>
      <c r="MDB3" s="117"/>
      <c r="MDC3" s="117"/>
      <c r="MDD3" s="117"/>
      <c r="MDE3" s="117"/>
      <c r="MDF3" s="117"/>
      <c r="MDG3" s="117"/>
      <c r="MDH3" s="117"/>
      <c r="MDI3" s="117"/>
      <c r="MDJ3" s="117"/>
      <c r="MDK3" s="117"/>
      <c r="MDL3" s="117"/>
      <c r="MDM3" s="117"/>
      <c r="MDN3" s="117"/>
      <c r="MDO3" s="117"/>
      <c r="MDP3" s="117"/>
      <c r="MDQ3" s="117"/>
      <c r="MDR3" s="117"/>
      <c r="MDS3" s="117"/>
      <c r="MDT3" s="117"/>
      <c r="MDU3" s="117"/>
      <c r="MDV3" s="117"/>
      <c r="MDW3" s="117"/>
      <c r="MDX3" s="117"/>
      <c r="MDY3" s="117"/>
      <c r="MDZ3" s="117"/>
      <c r="MEA3" s="117"/>
      <c r="MEB3" s="117"/>
      <c r="MEC3" s="117"/>
      <c r="MED3" s="117"/>
      <c r="MEE3" s="117"/>
      <c r="MEF3" s="117"/>
      <c r="MEG3" s="117"/>
      <c r="MEH3" s="117"/>
      <c r="MEI3" s="117"/>
      <c r="MEJ3" s="117"/>
      <c r="MEK3" s="117"/>
      <c r="MEL3" s="117"/>
      <c r="MEM3" s="117"/>
      <c r="MEN3" s="117"/>
      <c r="MEO3" s="117"/>
      <c r="MEP3" s="117"/>
      <c r="MEQ3" s="117"/>
      <c r="MER3" s="117"/>
      <c r="MES3" s="117"/>
      <c r="MET3" s="117"/>
      <c r="MEU3" s="117"/>
      <c r="MEV3" s="117"/>
      <c r="MEW3" s="117"/>
      <c r="MEX3" s="117"/>
      <c r="MEY3" s="117"/>
      <c r="MEZ3" s="117"/>
      <c r="MFA3" s="117"/>
      <c r="MFB3" s="117"/>
      <c r="MFC3" s="117"/>
      <c r="MFD3" s="117"/>
      <c r="MFE3" s="117"/>
      <c r="MFF3" s="117"/>
      <c r="MFG3" s="117"/>
      <c r="MFH3" s="117"/>
      <c r="MFI3" s="117"/>
      <c r="MFJ3" s="117"/>
      <c r="MFK3" s="117"/>
      <c r="MFL3" s="117"/>
      <c r="MFM3" s="117"/>
      <c r="MFN3" s="117"/>
      <c r="MFO3" s="117"/>
      <c r="MFP3" s="117"/>
      <c r="MFQ3" s="117"/>
      <c r="MFR3" s="117"/>
      <c r="MFS3" s="117"/>
      <c r="MFT3" s="117"/>
      <c r="MFU3" s="117"/>
      <c r="MFV3" s="117"/>
      <c r="MFW3" s="117"/>
      <c r="MFX3" s="117"/>
      <c r="MFY3" s="117"/>
      <c r="MFZ3" s="117"/>
      <c r="MGA3" s="117"/>
      <c r="MGB3" s="117"/>
      <c r="MGC3" s="117"/>
      <c r="MGD3" s="117"/>
      <c r="MGE3" s="117"/>
      <c r="MGF3" s="117"/>
      <c r="MGG3" s="117"/>
      <c r="MGH3" s="117"/>
      <c r="MGI3" s="117"/>
      <c r="MGJ3" s="117"/>
      <c r="MGK3" s="117"/>
      <c r="MGL3" s="117"/>
      <c r="MGM3" s="117"/>
      <c r="MGN3" s="117"/>
      <c r="MGO3" s="117"/>
      <c r="MGP3" s="117"/>
      <c r="MGQ3" s="117"/>
      <c r="MGR3" s="117"/>
      <c r="MGS3" s="117"/>
      <c r="MGT3" s="117"/>
      <c r="MGU3" s="117"/>
      <c r="MGV3" s="117"/>
      <c r="MGW3" s="117"/>
      <c r="MGX3" s="117"/>
      <c r="MGY3" s="117"/>
      <c r="MGZ3" s="117"/>
      <c r="MHA3" s="117"/>
      <c r="MHB3" s="117"/>
      <c r="MHC3" s="117"/>
      <c r="MHD3" s="117"/>
      <c r="MHE3" s="117"/>
      <c r="MHF3" s="117"/>
      <c r="MHG3" s="117"/>
      <c r="MHH3" s="117"/>
      <c r="MHI3" s="117"/>
      <c r="MHJ3" s="117"/>
      <c r="MHK3" s="117"/>
      <c r="MHL3" s="117"/>
      <c r="MHM3" s="117"/>
      <c r="MHN3" s="117"/>
      <c r="MHO3" s="117"/>
      <c r="MHP3" s="117"/>
      <c r="MHQ3" s="117"/>
      <c r="MHR3" s="117"/>
      <c r="MHS3" s="117"/>
      <c r="MHT3" s="117"/>
      <c r="MHU3" s="117"/>
      <c r="MHV3" s="117"/>
      <c r="MHW3" s="117"/>
      <c r="MHX3" s="117"/>
      <c r="MHY3" s="117"/>
      <c r="MHZ3" s="117"/>
      <c r="MIA3" s="117"/>
      <c r="MIB3" s="117"/>
      <c r="MIC3" s="117"/>
      <c r="MID3" s="117"/>
      <c r="MIE3" s="117"/>
      <c r="MIF3" s="117"/>
      <c r="MIG3" s="117"/>
      <c r="MIH3" s="117"/>
      <c r="MII3" s="117"/>
      <c r="MIJ3" s="117"/>
      <c r="MIK3" s="117"/>
      <c r="MIL3" s="117"/>
      <c r="MIM3" s="117"/>
      <c r="MIN3" s="117"/>
      <c r="MIO3" s="117"/>
      <c r="MIP3" s="117"/>
      <c r="MIQ3" s="117"/>
      <c r="MIR3" s="117"/>
      <c r="MIS3" s="117"/>
      <c r="MIT3" s="117"/>
      <c r="MIU3" s="117"/>
      <c r="MIV3" s="117"/>
      <c r="MIW3" s="117"/>
      <c r="MIX3" s="117"/>
      <c r="MIY3" s="117"/>
      <c r="MIZ3" s="117"/>
      <c r="MJA3" s="117"/>
      <c r="MJB3" s="117"/>
      <c r="MJC3" s="117"/>
      <c r="MJD3" s="117"/>
      <c r="MJE3" s="117"/>
      <c r="MJF3" s="117"/>
      <c r="MJG3" s="117"/>
      <c r="MJH3" s="117"/>
      <c r="MJI3" s="117"/>
      <c r="MJJ3" s="117"/>
      <c r="MJK3" s="117"/>
      <c r="MJL3" s="117"/>
      <c r="MJM3" s="117"/>
      <c r="MJN3" s="117"/>
      <c r="MJO3" s="117"/>
      <c r="MJP3" s="117"/>
      <c r="MJQ3" s="117"/>
      <c r="MJR3" s="117"/>
      <c r="MJS3" s="117"/>
      <c r="MJT3" s="117"/>
      <c r="MJU3" s="117"/>
      <c r="MJV3" s="117"/>
      <c r="MJW3" s="117"/>
      <c r="MJX3" s="117"/>
      <c r="MJY3" s="117"/>
      <c r="MJZ3" s="117"/>
      <c r="MKA3" s="117"/>
      <c r="MKB3" s="117"/>
      <c r="MKC3" s="117"/>
      <c r="MKD3" s="117"/>
      <c r="MKE3" s="117"/>
      <c r="MKF3" s="117"/>
      <c r="MKG3" s="117"/>
      <c r="MKH3" s="117"/>
      <c r="MKI3" s="117"/>
      <c r="MKJ3" s="117"/>
      <c r="MKK3" s="117"/>
      <c r="MKL3" s="117"/>
      <c r="MKM3" s="117"/>
      <c r="MKN3" s="117"/>
      <c r="MKO3" s="117"/>
      <c r="MKP3" s="117"/>
      <c r="MKQ3" s="117"/>
      <c r="MKR3" s="117"/>
      <c r="MKS3" s="117"/>
      <c r="MKT3" s="117"/>
      <c r="MKU3" s="117"/>
      <c r="MKV3" s="117"/>
      <c r="MKW3" s="117"/>
      <c r="MKX3" s="117"/>
      <c r="MKY3" s="117"/>
      <c r="MKZ3" s="117"/>
      <c r="MLA3" s="117"/>
      <c r="MLB3" s="117"/>
      <c r="MLC3" s="117"/>
      <c r="MLD3" s="117"/>
      <c r="MLE3" s="117"/>
      <c r="MLF3" s="117"/>
      <c r="MLG3" s="117"/>
      <c r="MLH3" s="117"/>
      <c r="MLI3" s="117"/>
      <c r="MLJ3" s="117"/>
      <c r="MLK3" s="117"/>
      <c r="MLL3" s="117"/>
      <c r="MLM3" s="117"/>
      <c r="MLN3" s="117"/>
      <c r="MLO3" s="117"/>
      <c r="MLP3" s="117"/>
      <c r="MLQ3" s="117"/>
      <c r="MLR3" s="117"/>
      <c r="MLS3" s="117"/>
      <c r="MLT3" s="117"/>
      <c r="MLU3" s="117"/>
      <c r="MLV3" s="117"/>
      <c r="MLW3" s="117"/>
      <c r="MLX3" s="117"/>
      <c r="MLY3" s="117"/>
      <c r="MLZ3" s="117"/>
      <c r="MMA3" s="117"/>
      <c r="MMB3" s="117"/>
      <c r="MMC3" s="117"/>
      <c r="MMD3" s="117"/>
      <c r="MME3" s="117"/>
      <c r="MMF3" s="117"/>
      <c r="MMG3" s="117"/>
      <c r="MMH3" s="117"/>
      <c r="MMI3" s="117"/>
      <c r="MMJ3" s="117"/>
      <c r="MMK3" s="117"/>
      <c r="MML3" s="117"/>
      <c r="MMM3" s="117"/>
      <c r="MMN3" s="117"/>
      <c r="MMO3" s="117"/>
      <c r="MMP3" s="117"/>
      <c r="MMQ3" s="117"/>
      <c r="MMR3" s="117"/>
      <c r="MMS3" s="117"/>
      <c r="MMT3" s="117"/>
      <c r="MMU3" s="117"/>
      <c r="MMV3" s="117"/>
      <c r="MMW3" s="117"/>
      <c r="MMX3" s="117"/>
      <c r="MMY3" s="117"/>
      <c r="MMZ3" s="117"/>
      <c r="MNA3" s="117"/>
      <c r="MNB3" s="117"/>
      <c r="MNC3" s="117"/>
      <c r="MND3" s="117"/>
      <c r="MNE3" s="117"/>
      <c r="MNF3" s="117"/>
      <c r="MNG3" s="117"/>
      <c r="MNH3" s="117"/>
      <c r="MNI3" s="117"/>
      <c r="MNJ3" s="117"/>
      <c r="MNK3" s="117"/>
      <c r="MNL3" s="117"/>
      <c r="MNM3" s="117"/>
      <c r="MNN3" s="117"/>
      <c r="MNO3" s="117"/>
      <c r="MNP3" s="117"/>
      <c r="MNQ3" s="117"/>
      <c r="MNR3" s="117"/>
      <c r="MNS3" s="117"/>
      <c r="MNT3" s="117"/>
      <c r="MNU3" s="117"/>
      <c r="MNV3" s="117"/>
      <c r="MNW3" s="117"/>
      <c r="MNX3" s="117"/>
      <c r="MNY3" s="117"/>
      <c r="MNZ3" s="117"/>
      <c r="MOA3" s="117"/>
      <c r="MOB3" s="117"/>
      <c r="MOC3" s="117"/>
      <c r="MOD3" s="117"/>
      <c r="MOE3" s="117"/>
      <c r="MOF3" s="117"/>
      <c r="MOG3" s="117"/>
      <c r="MOH3" s="117"/>
      <c r="MOI3" s="117"/>
      <c r="MOJ3" s="117"/>
      <c r="MOK3" s="117"/>
      <c r="MOL3" s="117"/>
      <c r="MOM3" s="117"/>
      <c r="MON3" s="117"/>
      <c r="MOO3" s="117"/>
      <c r="MOP3" s="117"/>
      <c r="MOQ3" s="117"/>
      <c r="MOR3" s="117"/>
      <c r="MOS3" s="117"/>
      <c r="MOT3" s="117"/>
      <c r="MOU3" s="117"/>
      <c r="MOV3" s="117"/>
      <c r="MOW3" s="117"/>
      <c r="MOX3" s="117"/>
      <c r="MOY3" s="117"/>
      <c r="MOZ3" s="117"/>
      <c r="MPA3" s="117"/>
      <c r="MPB3" s="117"/>
      <c r="MPC3" s="117"/>
      <c r="MPD3" s="117"/>
      <c r="MPE3" s="117"/>
      <c r="MPF3" s="117"/>
      <c r="MPG3" s="117"/>
      <c r="MPH3" s="117"/>
      <c r="MPI3" s="117"/>
      <c r="MPJ3" s="117"/>
      <c r="MPK3" s="117"/>
      <c r="MPL3" s="117"/>
      <c r="MPM3" s="117"/>
      <c r="MPN3" s="117"/>
      <c r="MPO3" s="117"/>
      <c r="MPP3" s="117"/>
      <c r="MPQ3" s="117"/>
      <c r="MPR3" s="117"/>
      <c r="MPS3" s="117"/>
      <c r="MPT3" s="117"/>
      <c r="MPU3" s="117"/>
      <c r="MPV3" s="117"/>
      <c r="MPW3" s="117"/>
      <c r="MPX3" s="117"/>
      <c r="MPY3" s="117"/>
      <c r="MPZ3" s="117"/>
      <c r="MQA3" s="117"/>
      <c r="MQB3" s="117"/>
      <c r="MQC3" s="117"/>
      <c r="MQD3" s="117"/>
      <c r="MQE3" s="117"/>
      <c r="MQF3" s="117"/>
      <c r="MQG3" s="117"/>
      <c r="MQH3" s="117"/>
      <c r="MQI3" s="117"/>
      <c r="MQJ3" s="117"/>
      <c r="MQK3" s="117"/>
      <c r="MQL3" s="117"/>
      <c r="MQM3" s="117"/>
      <c r="MQN3" s="117"/>
      <c r="MQO3" s="117"/>
      <c r="MQP3" s="117"/>
      <c r="MQQ3" s="117"/>
      <c r="MQR3" s="117"/>
      <c r="MQS3" s="117"/>
      <c r="MQT3" s="117"/>
      <c r="MQU3" s="117"/>
      <c r="MQV3" s="117"/>
      <c r="MQW3" s="117"/>
      <c r="MQX3" s="117"/>
      <c r="MQY3" s="117"/>
      <c r="MQZ3" s="117"/>
      <c r="MRA3" s="117"/>
      <c r="MRB3" s="117"/>
      <c r="MRC3" s="117"/>
      <c r="MRD3" s="117"/>
      <c r="MRE3" s="117"/>
      <c r="MRF3" s="117"/>
      <c r="MRG3" s="117"/>
      <c r="MRH3" s="117"/>
      <c r="MRI3" s="117"/>
      <c r="MRJ3" s="117"/>
      <c r="MRK3" s="117"/>
      <c r="MRL3" s="117"/>
      <c r="MRM3" s="117"/>
      <c r="MRN3" s="117"/>
      <c r="MRO3" s="117"/>
      <c r="MRP3" s="117"/>
      <c r="MRQ3" s="117"/>
      <c r="MRR3" s="117"/>
      <c r="MRS3" s="117"/>
      <c r="MRT3" s="117"/>
      <c r="MRU3" s="117"/>
      <c r="MRV3" s="117"/>
      <c r="MRW3" s="117"/>
      <c r="MRX3" s="117"/>
      <c r="MRY3" s="117"/>
      <c r="MRZ3" s="117"/>
      <c r="MSA3" s="117"/>
      <c r="MSB3" s="117"/>
      <c r="MSC3" s="117"/>
      <c r="MSD3" s="117"/>
      <c r="MSE3" s="117"/>
      <c r="MSF3" s="117"/>
      <c r="MSG3" s="117"/>
      <c r="MSH3" s="117"/>
      <c r="MSI3" s="117"/>
      <c r="MSJ3" s="117"/>
      <c r="MSK3" s="117"/>
      <c r="MSL3" s="117"/>
      <c r="MSM3" s="117"/>
      <c r="MSN3" s="117"/>
      <c r="MSO3" s="117"/>
      <c r="MSP3" s="117"/>
      <c r="MSQ3" s="117"/>
      <c r="MSR3" s="117"/>
      <c r="MSS3" s="117"/>
      <c r="MST3" s="117"/>
      <c r="MSU3" s="117"/>
      <c r="MSV3" s="117"/>
      <c r="MSW3" s="117"/>
      <c r="MSX3" s="117"/>
      <c r="MSY3" s="117"/>
      <c r="MSZ3" s="117"/>
      <c r="MTA3" s="117"/>
      <c r="MTB3" s="117"/>
      <c r="MTC3" s="117"/>
      <c r="MTD3" s="117"/>
      <c r="MTE3" s="117"/>
      <c r="MTF3" s="117"/>
      <c r="MTG3" s="117"/>
      <c r="MTH3" s="117"/>
      <c r="MTI3" s="117"/>
      <c r="MTJ3" s="117"/>
      <c r="MTK3" s="117"/>
      <c r="MTL3" s="117"/>
      <c r="MTM3" s="117"/>
      <c r="MTN3" s="117"/>
      <c r="MTO3" s="117"/>
      <c r="MTP3" s="117"/>
      <c r="MTQ3" s="117"/>
      <c r="MTR3" s="117"/>
      <c r="MTS3" s="117"/>
      <c r="MTT3" s="117"/>
      <c r="MTU3" s="117"/>
      <c r="MTV3" s="117"/>
      <c r="MTW3" s="117"/>
      <c r="MTX3" s="117"/>
      <c r="MTY3" s="117"/>
      <c r="MTZ3" s="117"/>
      <c r="MUA3" s="117"/>
      <c r="MUB3" s="117"/>
      <c r="MUC3" s="117"/>
      <c r="MUD3" s="117"/>
      <c r="MUE3" s="117"/>
      <c r="MUF3" s="117"/>
      <c r="MUG3" s="117"/>
      <c r="MUH3" s="117"/>
      <c r="MUI3" s="117"/>
      <c r="MUJ3" s="117"/>
      <c r="MUK3" s="117"/>
      <c r="MUL3" s="117"/>
      <c r="MUM3" s="117"/>
      <c r="MUN3" s="117"/>
      <c r="MUO3" s="117"/>
      <c r="MUP3" s="117"/>
      <c r="MUQ3" s="117"/>
      <c r="MUR3" s="117"/>
      <c r="MUS3" s="117"/>
      <c r="MUT3" s="117"/>
      <c r="MUU3" s="117"/>
      <c r="MUV3" s="117"/>
      <c r="MUW3" s="117"/>
      <c r="MUX3" s="117"/>
      <c r="MUY3" s="117"/>
      <c r="MUZ3" s="117"/>
      <c r="MVA3" s="117"/>
      <c r="MVB3" s="117"/>
      <c r="MVC3" s="117"/>
      <c r="MVD3" s="117"/>
      <c r="MVE3" s="117"/>
      <c r="MVF3" s="117"/>
      <c r="MVG3" s="117"/>
      <c r="MVH3" s="117"/>
      <c r="MVI3" s="117"/>
      <c r="MVJ3" s="117"/>
      <c r="MVK3" s="117"/>
      <c r="MVL3" s="117"/>
      <c r="MVM3" s="117"/>
      <c r="MVN3" s="117"/>
      <c r="MVO3" s="117"/>
      <c r="MVP3" s="117"/>
      <c r="MVQ3" s="117"/>
      <c r="MVR3" s="117"/>
      <c r="MVS3" s="117"/>
      <c r="MVT3" s="117"/>
      <c r="MVU3" s="117"/>
      <c r="MVV3" s="117"/>
      <c r="MVW3" s="117"/>
      <c r="MVX3" s="117"/>
      <c r="MVY3" s="117"/>
      <c r="MVZ3" s="117"/>
      <c r="MWA3" s="117"/>
      <c r="MWB3" s="117"/>
      <c r="MWC3" s="117"/>
      <c r="MWD3" s="117"/>
      <c r="MWE3" s="117"/>
      <c r="MWF3" s="117"/>
      <c r="MWG3" s="117"/>
      <c r="MWH3" s="117"/>
      <c r="MWI3" s="117"/>
      <c r="MWJ3" s="117"/>
      <c r="MWK3" s="117"/>
      <c r="MWL3" s="117"/>
      <c r="MWM3" s="117"/>
      <c r="MWN3" s="117"/>
      <c r="MWO3" s="117"/>
      <c r="MWP3" s="117"/>
      <c r="MWQ3" s="117"/>
      <c r="MWR3" s="117"/>
      <c r="MWS3" s="117"/>
      <c r="MWT3" s="117"/>
      <c r="MWU3" s="117"/>
      <c r="MWV3" s="117"/>
      <c r="MWW3" s="117"/>
      <c r="MWX3" s="117"/>
      <c r="MWY3" s="117"/>
      <c r="MWZ3" s="117"/>
      <c r="MXA3" s="117"/>
      <c r="MXB3" s="117"/>
      <c r="MXC3" s="117"/>
      <c r="MXD3" s="117"/>
      <c r="MXE3" s="117"/>
      <c r="MXF3" s="117"/>
      <c r="MXG3" s="117"/>
      <c r="MXH3" s="117"/>
      <c r="MXI3" s="117"/>
      <c r="MXJ3" s="117"/>
      <c r="MXK3" s="117"/>
      <c r="MXL3" s="117"/>
      <c r="MXM3" s="117"/>
      <c r="MXN3" s="117"/>
      <c r="MXO3" s="117"/>
      <c r="MXP3" s="117"/>
      <c r="MXQ3" s="117"/>
      <c r="MXR3" s="117"/>
      <c r="MXS3" s="117"/>
      <c r="MXT3" s="117"/>
      <c r="MXU3" s="117"/>
      <c r="MXV3" s="117"/>
      <c r="MXW3" s="117"/>
      <c r="MXX3" s="117"/>
      <c r="MXY3" s="117"/>
      <c r="MXZ3" s="117"/>
      <c r="MYA3" s="117"/>
      <c r="MYB3" s="117"/>
      <c r="MYC3" s="117"/>
      <c r="MYD3" s="117"/>
      <c r="MYE3" s="117"/>
      <c r="MYF3" s="117"/>
      <c r="MYG3" s="117"/>
      <c r="MYH3" s="117"/>
      <c r="MYI3" s="117"/>
      <c r="MYJ3" s="117"/>
      <c r="MYK3" s="117"/>
      <c r="MYL3" s="117"/>
      <c r="MYM3" s="117"/>
      <c r="MYN3" s="117"/>
      <c r="MYO3" s="117"/>
      <c r="MYP3" s="117"/>
      <c r="MYQ3" s="117"/>
      <c r="MYR3" s="117"/>
      <c r="MYS3" s="117"/>
      <c r="MYT3" s="117"/>
      <c r="MYU3" s="117"/>
      <c r="MYV3" s="117"/>
      <c r="MYW3" s="117"/>
      <c r="MYX3" s="117"/>
      <c r="MYY3" s="117"/>
      <c r="MYZ3" s="117"/>
      <c r="MZA3" s="117"/>
      <c r="MZB3" s="117"/>
      <c r="MZC3" s="117"/>
      <c r="MZD3" s="117"/>
      <c r="MZE3" s="117"/>
      <c r="MZF3" s="117"/>
      <c r="MZG3" s="117"/>
      <c r="MZH3" s="117"/>
      <c r="MZI3" s="117"/>
      <c r="MZJ3" s="117"/>
      <c r="MZK3" s="117"/>
      <c r="MZL3" s="117"/>
      <c r="MZM3" s="117"/>
      <c r="MZN3" s="117"/>
      <c r="MZO3" s="117"/>
      <c r="MZP3" s="117"/>
      <c r="MZQ3" s="117"/>
      <c r="MZR3" s="117"/>
      <c r="MZS3" s="117"/>
      <c r="MZT3" s="117"/>
      <c r="MZU3" s="117"/>
      <c r="MZV3" s="117"/>
      <c r="MZW3" s="117"/>
      <c r="MZX3" s="117"/>
      <c r="MZY3" s="117"/>
      <c r="MZZ3" s="117"/>
      <c r="NAA3" s="117"/>
      <c r="NAB3" s="117"/>
      <c r="NAC3" s="117"/>
      <c r="NAD3" s="117"/>
      <c r="NAE3" s="117"/>
      <c r="NAF3" s="117"/>
      <c r="NAG3" s="117"/>
      <c r="NAH3" s="117"/>
      <c r="NAI3" s="117"/>
      <c r="NAJ3" s="117"/>
      <c r="NAK3" s="117"/>
      <c r="NAL3" s="117"/>
      <c r="NAM3" s="117"/>
      <c r="NAN3" s="117"/>
      <c r="NAO3" s="117"/>
      <c r="NAP3" s="117"/>
      <c r="NAQ3" s="117"/>
      <c r="NAR3" s="117"/>
      <c r="NAS3" s="117"/>
      <c r="NAT3" s="117"/>
      <c r="NAU3" s="117"/>
      <c r="NAV3" s="117"/>
      <c r="NAW3" s="117"/>
      <c r="NAX3" s="117"/>
      <c r="NAY3" s="117"/>
      <c r="NAZ3" s="117"/>
      <c r="NBA3" s="117"/>
      <c r="NBB3" s="117"/>
      <c r="NBC3" s="117"/>
      <c r="NBD3" s="117"/>
      <c r="NBE3" s="117"/>
      <c r="NBF3" s="117"/>
      <c r="NBG3" s="117"/>
      <c r="NBH3" s="117"/>
      <c r="NBI3" s="117"/>
      <c r="NBJ3" s="117"/>
      <c r="NBK3" s="117"/>
      <c r="NBL3" s="117"/>
      <c r="NBM3" s="117"/>
      <c r="NBN3" s="117"/>
      <c r="NBO3" s="117"/>
      <c r="NBP3" s="117"/>
      <c r="NBQ3" s="117"/>
      <c r="NBR3" s="117"/>
      <c r="NBS3" s="117"/>
      <c r="NBT3" s="117"/>
      <c r="NBU3" s="117"/>
      <c r="NBV3" s="117"/>
      <c r="NBW3" s="117"/>
      <c r="NBX3" s="117"/>
      <c r="NBY3" s="117"/>
      <c r="NBZ3" s="117"/>
      <c r="NCA3" s="117"/>
      <c r="NCB3" s="117"/>
      <c r="NCC3" s="117"/>
      <c r="NCD3" s="117"/>
      <c r="NCE3" s="117"/>
      <c r="NCF3" s="117"/>
      <c r="NCG3" s="117"/>
      <c r="NCH3" s="117"/>
      <c r="NCI3" s="117"/>
      <c r="NCJ3" s="117"/>
      <c r="NCK3" s="117"/>
      <c r="NCL3" s="117"/>
      <c r="NCM3" s="117"/>
      <c r="NCN3" s="117"/>
      <c r="NCO3" s="117"/>
      <c r="NCP3" s="117"/>
      <c r="NCQ3" s="117"/>
      <c r="NCR3" s="117"/>
      <c r="NCS3" s="117"/>
      <c r="NCT3" s="117"/>
      <c r="NCU3" s="117"/>
      <c r="NCV3" s="117"/>
      <c r="NCW3" s="117"/>
      <c r="NCX3" s="117"/>
      <c r="NCY3" s="117"/>
      <c r="NCZ3" s="117"/>
      <c r="NDA3" s="117"/>
      <c r="NDB3" s="117"/>
      <c r="NDC3" s="117"/>
      <c r="NDD3" s="117"/>
      <c r="NDE3" s="117"/>
      <c r="NDF3" s="117"/>
      <c r="NDG3" s="117"/>
      <c r="NDH3" s="117"/>
      <c r="NDI3" s="117"/>
      <c r="NDJ3" s="117"/>
      <c r="NDK3" s="117"/>
      <c r="NDL3" s="117"/>
      <c r="NDM3" s="117"/>
      <c r="NDN3" s="117"/>
      <c r="NDO3" s="117"/>
      <c r="NDP3" s="117"/>
      <c r="NDQ3" s="117"/>
      <c r="NDR3" s="117"/>
      <c r="NDS3" s="117"/>
      <c r="NDT3" s="117"/>
      <c r="NDU3" s="117"/>
      <c r="NDV3" s="117"/>
      <c r="NDW3" s="117"/>
      <c r="NDX3" s="117"/>
      <c r="NDY3" s="117"/>
      <c r="NDZ3" s="117"/>
      <c r="NEA3" s="117"/>
      <c r="NEB3" s="117"/>
      <c r="NEC3" s="117"/>
      <c r="NED3" s="117"/>
      <c r="NEE3" s="117"/>
      <c r="NEF3" s="117"/>
      <c r="NEG3" s="117"/>
      <c r="NEH3" s="117"/>
      <c r="NEI3" s="117"/>
      <c r="NEJ3" s="117"/>
      <c r="NEK3" s="117"/>
      <c r="NEL3" s="117"/>
      <c r="NEM3" s="117"/>
      <c r="NEN3" s="117"/>
      <c r="NEO3" s="117"/>
      <c r="NEP3" s="117"/>
      <c r="NEQ3" s="117"/>
      <c r="NER3" s="117"/>
      <c r="NES3" s="117"/>
      <c r="NET3" s="117"/>
      <c r="NEU3" s="117"/>
      <c r="NEV3" s="117"/>
      <c r="NEW3" s="117"/>
      <c r="NEX3" s="117"/>
      <c r="NEY3" s="117"/>
      <c r="NEZ3" s="117"/>
      <c r="NFA3" s="117"/>
      <c r="NFB3" s="117"/>
      <c r="NFC3" s="117"/>
      <c r="NFD3" s="117"/>
      <c r="NFE3" s="117"/>
      <c r="NFF3" s="117"/>
      <c r="NFG3" s="117"/>
      <c r="NFH3" s="117"/>
      <c r="NFI3" s="117"/>
      <c r="NFJ3" s="117"/>
      <c r="NFK3" s="117"/>
      <c r="NFL3" s="117"/>
      <c r="NFM3" s="117"/>
      <c r="NFN3" s="117"/>
      <c r="NFO3" s="117"/>
      <c r="NFP3" s="117"/>
      <c r="NFQ3" s="117"/>
      <c r="NFR3" s="117"/>
      <c r="NFS3" s="117"/>
      <c r="NFT3" s="117"/>
      <c r="NFU3" s="117"/>
      <c r="NFV3" s="117"/>
      <c r="NFW3" s="117"/>
      <c r="NFX3" s="117"/>
      <c r="NFY3" s="117"/>
      <c r="NFZ3" s="117"/>
      <c r="NGA3" s="117"/>
      <c r="NGB3" s="117"/>
      <c r="NGC3" s="117"/>
      <c r="NGD3" s="117"/>
      <c r="NGE3" s="117"/>
      <c r="NGF3" s="117"/>
      <c r="NGG3" s="117"/>
      <c r="NGH3" s="117"/>
      <c r="NGI3" s="117"/>
      <c r="NGJ3" s="117"/>
      <c r="NGK3" s="117"/>
      <c r="NGL3" s="117"/>
      <c r="NGM3" s="117"/>
      <c r="NGN3" s="117"/>
      <c r="NGO3" s="117"/>
      <c r="NGP3" s="117"/>
      <c r="NGQ3" s="117"/>
      <c r="NGR3" s="117"/>
      <c r="NGS3" s="117"/>
      <c r="NGT3" s="117"/>
      <c r="NGU3" s="117"/>
      <c r="NGV3" s="117"/>
      <c r="NGW3" s="117"/>
      <c r="NGX3" s="117"/>
      <c r="NGY3" s="117"/>
      <c r="NGZ3" s="117"/>
      <c r="NHA3" s="117"/>
      <c r="NHB3" s="117"/>
      <c r="NHC3" s="117"/>
      <c r="NHD3" s="117"/>
      <c r="NHE3" s="117"/>
      <c r="NHF3" s="117"/>
      <c r="NHG3" s="117"/>
      <c r="NHH3" s="117"/>
      <c r="NHI3" s="117"/>
      <c r="NHJ3" s="117"/>
      <c r="NHK3" s="117"/>
      <c r="NHL3" s="117"/>
      <c r="NHM3" s="117"/>
      <c r="NHN3" s="117"/>
      <c r="NHO3" s="117"/>
      <c r="NHP3" s="117"/>
      <c r="NHQ3" s="117"/>
      <c r="NHR3" s="117"/>
      <c r="NHS3" s="117"/>
      <c r="NHT3" s="117"/>
      <c r="NHU3" s="117"/>
      <c r="NHV3" s="117"/>
      <c r="NHW3" s="117"/>
      <c r="NHX3" s="117"/>
      <c r="NHY3" s="117"/>
      <c r="NHZ3" s="117"/>
      <c r="NIA3" s="117"/>
      <c r="NIB3" s="117"/>
      <c r="NIC3" s="117"/>
      <c r="NID3" s="117"/>
      <c r="NIE3" s="117"/>
      <c r="NIF3" s="117"/>
      <c r="NIG3" s="117"/>
      <c r="NIH3" s="117"/>
      <c r="NII3" s="117"/>
      <c r="NIJ3" s="117"/>
      <c r="NIK3" s="117"/>
      <c r="NIL3" s="117"/>
      <c r="NIM3" s="117"/>
      <c r="NIN3" s="117"/>
      <c r="NIO3" s="117"/>
      <c r="NIP3" s="117"/>
      <c r="NIQ3" s="117"/>
      <c r="NIR3" s="117"/>
      <c r="NIS3" s="117"/>
      <c r="NIT3" s="117"/>
      <c r="NIU3" s="117"/>
      <c r="NIV3" s="117"/>
      <c r="NIW3" s="117"/>
      <c r="NIX3" s="117"/>
      <c r="NIY3" s="117"/>
      <c r="NIZ3" s="117"/>
      <c r="NJA3" s="117"/>
      <c r="NJB3" s="117"/>
      <c r="NJC3" s="117"/>
      <c r="NJD3" s="117"/>
      <c r="NJE3" s="117"/>
      <c r="NJF3" s="117"/>
      <c r="NJG3" s="117"/>
      <c r="NJH3" s="117"/>
      <c r="NJI3" s="117"/>
      <c r="NJJ3" s="117"/>
      <c r="NJK3" s="117"/>
      <c r="NJL3" s="117"/>
      <c r="NJM3" s="117"/>
      <c r="NJN3" s="117"/>
      <c r="NJO3" s="117"/>
      <c r="NJP3" s="117"/>
      <c r="NJQ3" s="117"/>
      <c r="NJR3" s="117"/>
      <c r="NJS3" s="117"/>
      <c r="NJT3" s="117"/>
      <c r="NJU3" s="117"/>
      <c r="NJV3" s="117"/>
      <c r="NJW3" s="117"/>
      <c r="NJX3" s="117"/>
      <c r="NJY3" s="117"/>
      <c r="NJZ3" s="117"/>
      <c r="NKA3" s="117"/>
      <c r="NKB3" s="117"/>
      <c r="NKC3" s="117"/>
      <c r="NKD3" s="117"/>
      <c r="NKE3" s="117"/>
      <c r="NKF3" s="117"/>
      <c r="NKG3" s="117"/>
      <c r="NKH3" s="117"/>
      <c r="NKI3" s="117"/>
      <c r="NKJ3" s="117"/>
      <c r="NKK3" s="117"/>
      <c r="NKL3" s="117"/>
      <c r="NKM3" s="117"/>
      <c r="NKN3" s="117"/>
      <c r="NKO3" s="117"/>
      <c r="NKP3" s="117"/>
      <c r="NKQ3" s="117"/>
      <c r="NKR3" s="117"/>
      <c r="NKS3" s="117"/>
      <c r="NKT3" s="117"/>
      <c r="NKU3" s="117"/>
      <c r="NKV3" s="117"/>
      <c r="NKW3" s="117"/>
      <c r="NKX3" s="117"/>
      <c r="NKY3" s="117"/>
      <c r="NKZ3" s="117"/>
      <c r="NLA3" s="117"/>
      <c r="NLB3" s="117"/>
      <c r="NLC3" s="117"/>
      <c r="NLD3" s="117"/>
      <c r="NLE3" s="117"/>
      <c r="NLF3" s="117"/>
      <c r="NLG3" s="117"/>
      <c r="NLH3" s="117"/>
      <c r="NLI3" s="117"/>
      <c r="NLJ3" s="117"/>
      <c r="NLK3" s="117"/>
      <c r="NLL3" s="117"/>
      <c r="NLM3" s="117"/>
      <c r="NLN3" s="117"/>
      <c r="NLO3" s="117"/>
      <c r="NLP3" s="117"/>
      <c r="NLQ3" s="117"/>
      <c r="NLR3" s="117"/>
      <c r="NLS3" s="117"/>
      <c r="NLT3" s="117"/>
      <c r="NLU3" s="117"/>
      <c r="NLV3" s="117"/>
      <c r="NLW3" s="117"/>
      <c r="NLX3" s="117"/>
      <c r="NLY3" s="117"/>
      <c r="NLZ3" s="117"/>
      <c r="NMA3" s="117"/>
      <c r="NMB3" s="117"/>
      <c r="NMC3" s="117"/>
      <c r="NMD3" s="117"/>
      <c r="NME3" s="117"/>
      <c r="NMF3" s="117"/>
      <c r="NMG3" s="117"/>
      <c r="NMH3" s="117"/>
      <c r="NMI3" s="117"/>
      <c r="NMJ3" s="117"/>
      <c r="NMK3" s="117"/>
      <c r="NML3" s="117"/>
      <c r="NMM3" s="117"/>
      <c r="NMN3" s="117"/>
      <c r="NMO3" s="117"/>
      <c r="NMP3" s="117"/>
      <c r="NMQ3" s="117"/>
      <c r="NMR3" s="117"/>
      <c r="NMS3" s="117"/>
      <c r="NMT3" s="117"/>
      <c r="NMU3" s="117"/>
      <c r="NMV3" s="117"/>
      <c r="NMW3" s="117"/>
      <c r="NMX3" s="117"/>
      <c r="NMY3" s="117"/>
      <c r="NMZ3" s="117"/>
      <c r="NNA3" s="117"/>
      <c r="NNB3" s="117"/>
      <c r="NNC3" s="117"/>
      <c r="NND3" s="117"/>
      <c r="NNE3" s="117"/>
      <c r="NNF3" s="117"/>
      <c r="NNG3" s="117"/>
      <c r="NNH3" s="117"/>
      <c r="NNI3" s="117"/>
      <c r="NNJ3" s="117"/>
      <c r="NNK3" s="117"/>
      <c r="NNL3" s="117"/>
      <c r="NNM3" s="117"/>
      <c r="NNN3" s="117"/>
      <c r="NNO3" s="117"/>
      <c r="NNP3" s="117"/>
      <c r="NNQ3" s="117"/>
      <c r="NNR3" s="117"/>
      <c r="NNS3" s="117"/>
      <c r="NNT3" s="117"/>
      <c r="NNU3" s="117"/>
      <c r="NNV3" s="117"/>
      <c r="NNW3" s="117"/>
      <c r="NNX3" s="117"/>
      <c r="NNY3" s="117"/>
      <c r="NNZ3" s="117"/>
      <c r="NOA3" s="117"/>
      <c r="NOB3" s="117"/>
      <c r="NOC3" s="117"/>
      <c r="NOD3" s="117"/>
      <c r="NOE3" s="117"/>
      <c r="NOF3" s="117"/>
      <c r="NOG3" s="117"/>
      <c r="NOH3" s="117"/>
      <c r="NOI3" s="117"/>
      <c r="NOJ3" s="117"/>
      <c r="NOK3" s="117"/>
      <c r="NOL3" s="117"/>
      <c r="NOM3" s="117"/>
      <c r="NON3" s="117"/>
      <c r="NOO3" s="117"/>
      <c r="NOP3" s="117"/>
      <c r="NOQ3" s="117"/>
      <c r="NOR3" s="117"/>
      <c r="NOS3" s="117"/>
      <c r="NOT3" s="117"/>
      <c r="NOU3" s="117"/>
      <c r="NOV3" s="117"/>
      <c r="NOW3" s="117"/>
      <c r="NOX3" s="117"/>
      <c r="NOY3" s="117"/>
      <c r="NOZ3" s="117"/>
      <c r="NPA3" s="117"/>
      <c r="NPB3" s="117"/>
      <c r="NPC3" s="117"/>
      <c r="NPD3" s="117"/>
      <c r="NPE3" s="117"/>
      <c r="NPF3" s="117"/>
      <c r="NPG3" s="117"/>
      <c r="NPH3" s="117"/>
      <c r="NPI3" s="117"/>
      <c r="NPJ3" s="117"/>
      <c r="NPK3" s="117"/>
      <c r="NPL3" s="117"/>
      <c r="NPM3" s="117"/>
      <c r="NPN3" s="117"/>
      <c r="NPO3" s="117"/>
      <c r="NPP3" s="117"/>
      <c r="NPQ3" s="117"/>
      <c r="NPR3" s="117"/>
      <c r="NPS3" s="117"/>
      <c r="NPT3" s="117"/>
      <c r="NPU3" s="117"/>
      <c r="NPV3" s="117"/>
      <c r="NPW3" s="117"/>
      <c r="NPX3" s="117"/>
      <c r="NPY3" s="117"/>
      <c r="NPZ3" s="117"/>
      <c r="NQA3" s="117"/>
      <c r="NQB3" s="117"/>
      <c r="NQC3" s="117"/>
      <c r="NQD3" s="117"/>
      <c r="NQE3" s="117"/>
      <c r="NQF3" s="117"/>
      <c r="NQG3" s="117"/>
      <c r="NQH3" s="117"/>
      <c r="NQI3" s="117"/>
      <c r="NQJ3" s="117"/>
      <c r="NQK3" s="117"/>
      <c r="NQL3" s="117"/>
      <c r="NQM3" s="117"/>
      <c r="NQN3" s="117"/>
      <c r="NQO3" s="117"/>
      <c r="NQP3" s="117"/>
      <c r="NQQ3" s="117"/>
      <c r="NQR3" s="117"/>
      <c r="NQS3" s="117"/>
      <c r="NQT3" s="117"/>
      <c r="NQU3" s="117"/>
      <c r="NQV3" s="117"/>
      <c r="NQW3" s="117"/>
      <c r="NQX3" s="117"/>
      <c r="NQY3" s="117"/>
      <c r="NQZ3" s="117"/>
      <c r="NRA3" s="117"/>
      <c r="NRB3" s="117"/>
      <c r="NRC3" s="117"/>
      <c r="NRD3" s="117"/>
      <c r="NRE3" s="117"/>
      <c r="NRF3" s="117"/>
      <c r="NRG3" s="117"/>
      <c r="NRH3" s="117"/>
      <c r="NRI3" s="117"/>
      <c r="NRJ3" s="117"/>
      <c r="NRK3" s="117"/>
      <c r="NRL3" s="117"/>
      <c r="NRM3" s="117"/>
      <c r="NRN3" s="117"/>
      <c r="NRO3" s="117"/>
      <c r="NRP3" s="117"/>
      <c r="NRQ3" s="117"/>
      <c r="NRR3" s="117"/>
      <c r="NRS3" s="117"/>
      <c r="NRT3" s="117"/>
      <c r="NRU3" s="117"/>
      <c r="NRV3" s="117"/>
      <c r="NRW3" s="117"/>
      <c r="NRX3" s="117"/>
      <c r="NRY3" s="117"/>
      <c r="NRZ3" s="117"/>
      <c r="NSA3" s="117"/>
      <c r="NSB3" s="117"/>
      <c r="NSC3" s="117"/>
      <c r="NSD3" s="117"/>
      <c r="NSE3" s="117"/>
      <c r="NSF3" s="117"/>
      <c r="NSG3" s="117"/>
      <c r="NSH3" s="117"/>
      <c r="NSI3" s="117"/>
      <c r="NSJ3" s="117"/>
      <c r="NSK3" s="117"/>
      <c r="NSL3" s="117"/>
      <c r="NSM3" s="117"/>
      <c r="NSN3" s="117"/>
      <c r="NSO3" s="117"/>
      <c r="NSP3" s="117"/>
      <c r="NSQ3" s="117"/>
      <c r="NSR3" s="117"/>
      <c r="NSS3" s="117"/>
      <c r="NST3" s="117"/>
      <c r="NSU3" s="117"/>
      <c r="NSV3" s="117"/>
      <c r="NSW3" s="117"/>
      <c r="NSX3" s="117"/>
      <c r="NSY3" s="117"/>
      <c r="NSZ3" s="117"/>
      <c r="NTA3" s="117"/>
      <c r="NTB3" s="117"/>
      <c r="NTC3" s="117"/>
      <c r="NTD3" s="117"/>
      <c r="NTE3" s="117"/>
      <c r="NTF3" s="117"/>
      <c r="NTG3" s="117"/>
      <c r="NTH3" s="117"/>
      <c r="NTI3" s="117"/>
      <c r="NTJ3" s="117"/>
      <c r="NTK3" s="117"/>
      <c r="NTL3" s="117"/>
      <c r="NTM3" s="117"/>
      <c r="NTN3" s="117"/>
      <c r="NTO3" s="117"/>
      <c r="NTP3" s="117"/>
      <c r="NTQ3" s="117"/>
      <c r="NTR3" s="117"/>
      <c r="NTS3" s="117"/>
      <c r="NTT3" s="117"/>
      <c r="NTU3" s="117"/>
      <c r="NTV3" s="117"/>
      <c r="NTW3" s="117"/>
      <c r="NTX3" s="117"/>
      <c r="NTY3" s="117"/>
      <c r="NTZ3" s="117"/>
      <c r="NUA3" s="117"/>
      <c r="NUB3" s="117"/>
      <c r="NUC3" s="117"/>
      <c r="NUD3" s="117"/>
      <c r="NUE3" s="117"/>
      <c r="NUF3" s="117"/>
      <c r="NUG3" s="117"/>
      <c r="NUH3" s="117"/>
      <c r="NUI3" s="117"/>
      <c r="NUJ3" s="117"/>
      <c r="NUK3" s="117"/>
      <c r="NUL3" s="117"/>
      <c r="NUM3" s="117"/>
      <c r="NUN3" s="117"/>
      <c r="NUO3" s="117"/>
      <c r="NUP3" s="117"/>
      <c r="NUQ3" s="117"/>
      <c r="NUR3" s="117"/>
      <c r="NUS3" s="117"/>
      <c r="NUT3" s="117"/>
      <c r="NUU3" s="117"/>
      <c r="NUV3" s="117"/>
      <c r="NUW3" s="117"/>
      <c r="NUX3" s="117"/>
      <c r="NUY3" s="117"/>
      <c r="NUZ3" s="117"/>
      <c r="NVA3" s="117"/>
      <c r="NVB3" s="117"/>
      <c r="NVC3" s="117"/>
      <c r="NVD3" s="117"/>
      <c r="NVE3" s="117"/>
      <c r="NVF3" s="117"/>
      <c r="NVG3" s="117"/>
      <c r="NVH3" s="117"/>
      <c r="NVI3" s="117"/>
      <c r="NVJ3" s="117"/>
      <c r="NVK3" s="117"/>
      <c r="NVL3" s="117"/>
      <c r="NVM3" s="117"/>
      <c r="NVN3" s="117"/>
      <c r="NVO3" s="117"/>
      <c r="NVP3" s="117"/>
      <c r="NVQ3" s="117"/>
      <c r="NVR3" s="117"/>
      <c r="NVS3" s="117"/>
      <c r="NVT3" s="117"/>
      <c r="NVU3" s="117"/>
      <c r="NVV3" s="117"/>
      <c r="NVW3" s="117"/>
      <c r="NVX3" s="117"/>
      <c r="NVY3" s="117"/>
      <c r="NVZ3" s="117"/>
      <c r="NWA3" s="117"/>
      <c r="NWB3" s="117"/>
      <c r="NWC3" s="117"/>
      <c r="NWD3" s="117"/>
      <c r="NWE3" s="117"/>
      <c r="NWF3" s="117"/>
      <c r="NWG3" s="117"/>
      <c r="NWH3" s="117"/>
      <c r="NWI3" s="117"/>
      <c r="NWJ3" s="117"/>
      <c r="NWK3" s="117"/>
      <c r="NWL3" s="117"/>
      <c r="NWM3" s="117"/>
      <c r="NWN3" s="117"/>
      <c r="NWO3" s="117"/>
      <c r="NWP3" s="117"/>
      <c r="NWQ3" s="117"/>
      <c r="NWR3" s="117"/>
      <c r="NWS3" s="117"/>
      <c r="NWT3" s="117"/>
      <c r="NWU3" s="117"/>
      <c r="NWV3" s="117"/>
      <c r="NWW3" s="117"/>
      <c r="NWX3" s="117"/>
      <c r="NWY3" s="117"/>
      <c r="NWZ3" s="117"/>
      <c r="NXA3" s="117"/>
      <c r="NXB3" s="117"/>
      <c r="NXC3" s="117"/>
      <c r="NXD3" s="117"/>
      <c r="NXE3" s="117"/>
      <c r="NXF3" s="117"/>
      <c r="NXG3" s="117"/>
      <c r="NXH3" s="117"/>
      <c r="NXI3" s="117"/>
      <c r="NXJ3" s="117"/>
      <c r="NXK3" s="117"/>
      <c r="NXL3" s="117"/>
      <c r="NXM3" s="117"/>
      <c r="NXN3" s="117"/>
      <c r="NXO3" s="117"/>
      <c r="NXP3" s="117"/>
      <c r="NXQ3" s="117"/>
      <c r="NXR3" s="117"/>
      <c r="NXS3" s="117"/>
      <c r="NXT3" s="117"/>
      <c r="NXU3" s="117"/>
      <c r="NXV3" s="117"/>
      <c r="NXW3" s="117"/>
      <c r="NXX3" s="117"/>
      <c r="NXY3" s="117"/>
      <c r="NXZ3" s="117"/>
      <c r="NYA3" s="117"/>
      <c r="NYB3" s="117"/>
      <c r="NYC3" s="117"/>
      <c r="NYD3" s="117"/>
      <c r="NYE3" s="117"/>
      <c r="NYF3" s="117"/>
      <c r="NYG3" s="117"/>
      <c r="NYH3" s="117"/>
      <c r="NYI3" s="117"/>
      <c r="NYJ3" s="117"/>
      <c r="NYK3" s="117"/>
      <c r="NYL3" s="117"/>
      <c r="NYM3" s="117"/>
      <c r="NYN3" s="117"/>
      <c r="NYO3" s="117"/>
      <c r="NYP3" s="117"/>
      <c r="NYQ3" s="117"/>
      <c r="NYR3" s="117"/>
      <c r="NYS3" s="117"/>
      <c r="NYT3" s="117"/>
      <c r="NYU3" s="117"/>
      <c r="NYV3" s="117"/>
      <c r="NYW3" s="117"/>
      <c r="NYX3" s="117"/>
      <c r="NYY3" s="117"/>
      <c r="NYZ3" s="117"/>
      <c r="NZA3" s="117"/>
      <c r="NZB3" s="117"/>
      <c r="NZC3" s="117"/>
      <c r="NZD3" s="117"/>
      <c r="NZE3" s="117"/>
      <c r="NZF3" s="117"/>
      <c r="NZG3" s="117"/>
      <c r="NZH3" s="117"/>
      <c r="NZI3" s="117"/>
      <c r="NZJ3" s="117"/>
      <c r="NZK3" s="117"/>
      <c r="NZL3" s="117"/>
      <c r="NZM3" s="117"/>
      <c r="NZN3" s="117"/>
      <c r="NZO3" s="117"/>
      <c r="NZP3" s="117"/>
      <c r="NZQ3" s="117"/>
      <c r="NZR3" s="117"/>
      <c r="NZS3" s="117"/>
      <c r="NZT3" s="117"/>
      <c r="NZU3" s="117"/>
      <c r="NZV3" s="117"/>
      <c r="NZW3" s="117"/>
      <c r="NZX3" s="117"/>
      <c r="NZY3" s="117"/>
      <c r="NZZ3" s="117"/>
      <c r="OAA3" s="117"/>
      <c r="OAB3" s="117"/>
      <c r="OAC3" s="117"/>
      <c r="OAD3" s="117"/>
      <c r="OAE3" s="117"/>
      <c r="OAF3" s="117"/>
      <c r="OAG3" s="117"/>
      <c r="OAH3" s="117"/>
      <c r="OAI3" s="117"/>
      <c r="OAJ3" s="117"/>
      <c r="OAK3" s="117"/>
      <c r="OAL3" s="117"/>
      <c r="OAM3" s="117"/>
      <c r="OAN3" s="117"/>
      <c r="OAO3" s="117"/>
      <c r="OAP3" s="117"/>
      <c r="OAQ3" s="117"/>
      <c r="OAR3" s="117"/>
      <c r="OAS3" s="117"/>
      <c r="OAT3" s="117"/>
      <c r="OAU3" s="117"/>
      <c r="OAV3" s="117"/>
      <c r="OAW3" s="117"/>
      <c r="OAX3" s="117"/>
      <c r="OAY3" s="117"/>
      <c r="OAZ3" s="117"/>
      <c r="OBA3" s="117"/>
      <c r="OBB3" s="117"/>
      <c r="OBC3" s="117"/>
      <c r="OBD3" s="117"/>
      <c r="OBE3" s="117"/>
      <c r="OBF3" s="117"/>
      <c r="OBG3" s="117"/>
      <c r="OBH3" s="117"/>
      <c r="OBI3" s="117"/>
      <c r="OBJ3" s="117"/>
      <c r="OBK3" s="117"/>
      <c r="OBL3" s="117"/>
      <c r="OBM3" s="117"/>
      <c r="OBN3" s="117"/>
      <c r="OBO3" s="117"/>
      <c r="OBP3" s="117"/>
      <c r="OBQ3" s="117"/>
      <c r="OBR3" s="117"/>
      <c r="OBS3" s="117"/>
      <c r="OBT3" s="117"/>
      <c r="OBU3" s="117"/>
      <c r="OBV3" s="117"/>
      <c r="OBW3" s="117"/>
      <c r="OBX3" s="117"/>
      <c r="OBY3" s="117"/>
      <c r="OBZ3" s="117"/>
      <c r="OCA3" s="117"/>
      <c r="OCB3" s="117"/>
      <c r="OCC3" s="117"/>
      <c r="OCD3" s="117"/>
      <c r="OCE3" s="117"/>
      <c r="OCF3" s="117"/>
      <c r="OCG3" s="117"/>
      <c r="OCH3" s="117"/>
      <c r="OCI3" s="117"/>
      <c r="OCJ3" s="117"/>
      <c r="OCK3" s="117"/>
      <c r="OCL3" s="117"/>
      <c r="OCM3" s="117"/>
      <c r="OCN3" s="117"/>
      <c r="OCO3" s="117"/>
      <c r="OCP3" s="117"/>
      <c r="OCQ3" s="117"/>
      <c r="OCR3" s="117"/>
      <c r="OCS3" s="117"/>
      <c r="OCT3" s="117"/>
      <c r="OCU3" s="117"/>
      <c r="OCV3" s="117"/>
      <c r="OCW3" s="117"/>
      <c r="OCX3" s="117"/>
      <c r="OCY3" s="117"/>
      <c r="OCZ3" s="117"/>
      <c r="ODA3" s="117"/>
      <c r="ODB3" s="117"/>
      <c r="ODC3" s="117"/>
      <c r="ODD3" s="117"/>
      <c r="ODE3" s="117"/>
      <c r="ODF3" s="117"/>
      <c r="ODG3" s="117"/>
      <c r="ODH3" s="117"/>
      <c r="ODI3" s="117"/>
      <c r="ODJ3" s="117"/>
      <c r="ODK3" s="117"/>
      <c r="ODL3" s="117"/>
      <c r="ODM3" s="117"/>
      <c r="ODN3" s="117"/>
      <c r="ODO3" s="117"/>
      <c r="ODP3" s="117"/>
      <c r="ODQ3" s="117"/>
      <c r="ODR3" s="117"/>
      <c r="ODS3" s="117"/>
      <c r="ODT3" s="117"/>
      <c r="ODU3" s="117"/>
      <c r="ODV3" s="117"/>
      <c r="ODW3" s="117"/>
      <c r="ODX3" s="117"/>
      <c r="ODY3" s="117"/>
      <c r="ODZ3" s="117"/>
      <c r="OEA3" s="117"/>
      <c r="OEB3" s="117"/>
      <c r="OEC3" s="117"/>
      <c r="OED3" s="117"/>
      <c r="OEE3" s="117"/>
      <c r="OEF3" s="117"/>
      <c r="OEG3" s="117"/>
      <c r="OEH3" s="117"/>
      <c r="OEI3" s="117"/>
      <c r="OEJ3" s="117"/>
      <c r="OEK3" s="117"/>
      <c r="OEL3" s="117"/>
      <c r="OEM3" s="117"/>
      <c r="OEN3" s="117"/>
      <c r="OEO3" s="117"/>
      <c r="OEP3" s="117"/>
      <c r="OEQ3" s="117"/>
      <c r="OER3" s="117"/>
      <c r="OES3" s="117"/>
      <c r="OET3" s="117"/>
      <c r="OEU3" s="117"/>
      <c r="OEV3" s="117"/>
      <c r="OEW3" s="117"/>
      <c r="OEX3" s="117"/>
      <c r="OEY3" s="117"/>
      <c r="OEZ3" s="117"/>
      <c r="OFA3" s="117"/>
      <c r="OFB3" s="117"/>
      <c r="OFC3" s="117"/>
      <c r="OFD3" s="117"/>
      <c r="OFE3" s="117"/>
      <c r="OFF3" s="117"/>
      <c r="OFG3" s="117"/>
      <c r="OFH3" s="117"/>
      <c r="OFI3" s="117"/>
      <c r="OFJ3" s="117"/>
      <c r="OFK3" s="117"/>
      <c r="OFL3" s="117"/>
      <c r="OFM3" s="117"/>
      <c r="OFN3" s="117"/>
      <c r="OFO3" s="117"/>
      <c r="OFP3" s="117"/>
      <c r="OFQ3" s="117"/>
      <c r="OFR3" s="117"/>
      <c r="OFS3" s="117"/>
      <c r="OFT3" s="117"/>
      <c r="OFU3" s="117"/>
      <c r="OFV3" s="117"/>
      <c r="OFW3" s="117"/>
      <c r="OFX3" s="117"/>
      <c r="OFY3" s="117"/>
      <c r="OFZ3" s="117"/>
      <c r="OGA3" s="117"/>
      <c r="OGB3" s="117"/>
      <c r="OGC3" s="117"/>
      <c r="OGD3" s="117"/>
      <c r="OGE3" s="117"/>
      <c r="OGF3" s="117"/>
      <c r="OGG3" s="117"/>
      <c r="OGH3" s="117"/>
      <c r="OGI3" s="117"/>
      <c r="OGJ3" s="117"/>
      <c r="OGK3" s="117"/>
      <c r="OGL3" s="117"/>
      <c r="OGM3" s="117"/>
      <c r="OGN3" s="117"/>
      <c r="OGO3" s="117"/>
      <c r="OGP3" s="117"/>
      <c r="OGQ3" s="117"/>
      <c r="OGR3" s="117"/>
      <c r="OGS3" s="117"/>
      <c r="OGT3" s="117"/>
      <c r="OGU3" s="117"/>
      <c r="OGV3" s="117"/>
      <c r="OGW3" s="117"/>
      <c r="OGX3" s="117"/>
      <c r="OGY3" s="117"/>
      <c r="OGZ3" s="117"/>
      <c r="OHA3" s="117"/>
      <c r="OHB3" s="117"/>
      <c r="OHC3" s="117"/>
      <c r="OHD3" s="117"/>
      <c r="OHE3" s="117"/>
      <c r="OHF3" s="117"/>
      <c r="OHG3" s="117"/>
      <c r="OHH3" s="117"/>
      <c r="OHI3" s="117"/>
      <c r="OHJ3" s="117"/>
      <c r="OHK3" s="117"/>
      <c r="OHL3" s="117"/>
      <c r="OHM3" s="117"/>
      <c r="OHN3" s="117"/>
      <c r="OHO3" s="117"/>
      <c r="OHP3" s="117"/>
      <c r="OHQ3" s="117"/>
      <c r="OHR3" s="117"/>
      <c r="OHS3" s="117"/>
      <c r="OHT3" s="117"/>
      <c r="OHU3" s="117"/>
      <c r="OHV3" s="117"/>
      <c r="OHW3" s="117"/>
      <c r="OHX3" s="117"/>
      <c r="OHY3" s="117"/>
      <c r="OHZ3" s="117"/>
      <c r="OIA3" s="117"/>
      <c r="OIB3" s="117"/>
      <c r="OIC3" s="117"/>
      <c r="OID3" s="117"/>
      <c r="OIE3" s="117"/>
      <c r="OIF3" s="117"/>
      <c r="OIG3" s="117"/>
      <c r="OIH3" s="117"/>
      <c r="OII3" s="117"/>
      <c r="OIJ3" s="117"/>
      <c r="OIK3" s="117"/>
      <c r="OIL3" s="117"/>
      <c r="OIM3" s="117"/>
      <c r="OIN3" s="117"/>
      <c r="OIO3" s="117"/>
      <c r="OIP3" s="117"/>
      <c r="OIQ3" s="117"/>
      <c r="OIR3" s="117"/>
      <c r="OIS3" s="117"/>
      <c r="OIT3" s="117"/>
      <c r="OIU3" s="117"/>
      <c r="OIV3" s="117"/>
      <c r="OIW3" s="117"/>
      <c r="OIX3" s="117"/>
      <c r="OIY3" s="117"/>
      <c r="OIZ3" s="117"/>
      <c r="OJA3" s="117"/>
      <c r="OJB3" s="117"/>
      <c r="OJC3" s="117"/>
      <c r="OJD3" s="117"/>
      <c r="OJE3" s="117"/>
      <c r="OJF3" s="117"/>
      <c r="OJG3" s="117"/>
      <c r="OJH3" s="117"/>
      <c r="OJI3" s="117"/>
      <c r="OJJ3" s="117"/>
      <c r="OJK3" s="117"/>
      <c r="OJL3" s="117"/>
      <c r="OJM3" s="117"/>
      <c r="OJN3" s="117"/>
      <c r="OJO3" s="117"/>
      <c r="OJP3" s="117"/>
      <c r="OJQ3" s="117"/>
      <c r="OJR3" s="117"/>
      <c r="OJS3" s="117"/>
      <c r="OJT3" s="117"/>
      <c r="OJU3" s="117"/>
      <c r="OJV3" s="117"/>
      <c r="OJW3" s="117"/>
      <c r="OJX3" s="117"/>
      <c r="OJY3" s="117"/>
      <c r="OJZ3" s="117"/>
      <c r="OKA3" s="117"/>
      <c r="OKB3" s="117"/>
      <c r="OKC3" s="117"/>
      <c r="OKD3" s="117"/>
      <c r="OKE3" s="117"/>
      <c r="OKF3" s="117"/>
      <c r="OKG3" s="117"/>
      <c r="OKH3" s="117"/>
      <c r="OKI3" s="117"/>
      <c r="OKJ3" s="117"/>
      <c r="OKK3" s="117"/>
      <c r="OKL3" s="117"/>
      <c r="OKM3" s="117"/>
      <c r="OKN3" s="117"/>
      <c r="OKO3" s="117"/>
      <c r="OKP3" s="117"/>
      <c r="OKQ3" s="117"/>
      <c r="OKR3" s="117"/>
      <c r="OKS3" s="117"/>
      <c r="OKT3" s="117"/>
      <c r="OKU3" s="117"/>
      <c r="OKV3" s="117"/>
      <c r="OKW3" s="117"/>
      <c r="OKX3" s="117"/>
      <c r="OKY3" s="117"/>
      <c r="OKZ3" s="117"/>
      <c r="OLA3" s="117"/>
      <c r="OLB3" s="117"/>
      <c r="OLC3" s="117"/>
      <c r="OLD3" s="117"/>
      <c r="OLE3" s="117"/>
      <c r="OLF3" s="117"/>
      <c r="OLG3" s="117"/>
      <c r="OLH3" s="117"/>
      <c r="OLI3" s="117"/>
      <c r="OLJ3" s="117"/>
      <c r="OLK3" s="117"/>
      <c r="OLL3" s="117"/>
      <c r="OLM3" s="117"/>
      <c r="OLN3" s="117"/>
      <c r="OLO3" s="117"/>
      <c r="OLP3" s="117"/>
      <c r="OLQ3" s="117"/>
      <c r="OLR3" s="117"/>
      <c r="OLS3" s="117"/>
      <c r="OLT3" s="117"/>
      <c r="OLU3" s="117"/>
      <c r="OLV3" s="117"/>
      <c r="OLW3" s="117"/>
      <c r="OLX3" s="117"/>
      <c r="OLY3" s="117"/>
      <c r="OLZ3" s="117"/>
      <c r="OMA3" s="117"/>
      <c r="OMB3" s="117"/>
      <c r="OMC3" s="117"/>
      <c r="OMD3" s="117"/>
      <c r="OME3" s="117"/>
      <c r="OMF3" s="117"/>
      <c r="OMG3" s="117"/>
      <c r="OMH3" s="117"/>
      <c r="OMI3" s="117"/>
      <c r="OMJ3" s="117"/>
      <c r="OMK3" s="117"/>
      <c r="OML3" s="117"/>
      <c r="OMM3" s="117"/>
      <c r="OMN3" s="117"/>
      <c r="OMO3" s="117"/>
      <c r="OMP3" s="117"/>
      <c r="OMQ3" s="117"/>
      <c r="OMR3" s="117"/>
      <c r="OMS3" s="117"/>
      <c r="OMT3" s="117"/>
      <c r="OMU3" s="117"/>
      <c r="OMV3" s="117"/>
      <c r="OMW3" s="117"/>
      <c r="OMX3" s="117"/>
      <c r="OMY3" s="117"/>
      <c r="OMZ3" s="117"/>
      <c r="ONA3" s="117"/>
      <c r="ONB3" s="117"/>
      <c r="ONC3" s="117"/>
      <c r="OND3" s="117"/>
      <c r="ONE3" s="117"/>
      <c r="ONF3" s="117"/>
      <c r="ONG3" s="117"/>
      <c r="ONH3" s="117"/>
      <c r="ONI3" s="117"/>
      <c r="ONJ3" s="117"/>
      <c r="ONK3" s="117"/>
      <c r="ONL3" s="117"/>
      <c r="ONM3" s="117"/>
      <c r="ONN3" s="117"/>
      <c r="ONO3" s="117"/>
      <c r="ONP3" s="117"/>
      <c r="ONQ3" s="117"/>
      <c r="ONR3" s="117"/>
      <c r="ONS3" s="117"/>
      <c r="ONT3" s="117"/>
      <c r="ONU3" s="117"/>
      <c r="ONV3" s="117"/>
      <c r="ONW3" s="117"/>
      <c r="ONX3" s="117"/>
      <c r="ONY3" s="117"/>
      <c r="ONZ3" s="117"/>
      <c r="OOA3" s="117"/>
      <c r="OOB3" s="117"/>
      <c r="OOC3" s="117"/>
      <c r="OOD3" s="117"/>
      <c r="OOE3" s="117"/>
      <c r="OOF3" s="117"/>
      <c r="OOG3" s="117"/>
      <c r="OOH3" s="117"/>
      <c r="OOI3" s="117"/>
      <c r="OOJ3" s="117"/>
      <c r="OOK3" s="117"/>
      <c r="OOL3" s="117"/>
      <c r="OOM3" s="117"/>
      <c r="OON3" s="117"/>
      <c r="OOO3" s="117"/>
      <c r="OOP3" s="117"/>
      <c r="OOQ3" s="117"/>
      <c r="OOR3" s="117"/>
      <c r="OOS3" s="117"/>
      <c r="OOT3" s="117"/>
      <c r="OOU3" s="117"/>
      <c r="OOV3" s="117"/>
      <c r="OOW3" s="117"/>
      <c r="OOX3" s="117"/>
      <c r="OOY3" s="117"/>
      <c r="OOZ3" s="117"/>
      <c r="OPA3" s="117"/>
      <c r="OPB3" s="117"/>
      <c r="OPC3" s="117"/>
      <c r="OPD3" s="117"/>
      <c r="OPE3" s="117"/>
      <c r="OPF3" s="117"/>
      <c r="OPG3" s="117"/>
      <c r="OPH3" s="117"/>
      <c r="OPI3" s="117"/>
      <c r="OPJ3" s="117"/>
      <c r="OPK3" s="117"/>
      <c r="OPL3" s="117"/>
      <c r="OPM3" s="117"/>
      <c r="OPN3" s="117"/>
      <c r="OPO3" s="117"/>
      <c r="OPP3" s="117"/>
      <c r="OPQ3" s="117"/>
      <c r="OPR3" s="117"/>
      <c r="OPS3" s="117"/>
      <c r="OPT3" s="117"/>
      <c r="OPU3" s="117"/>
      <c r="OPV3" s="117"/>
      <c r="OPW3" s="117"/>
      <c r="OPX3" s="117"/>
      <c r="OPY3" s="117"/>
      <c r="OPZ3" s="117"/>
      <c r="OQA3" s="117"/>
      <c r="OQB3" s="117"/>
      <c r="OQC3" s="117"/>
      <c r="OQD3" s="117"/>
      <c r="OQE3" s="117"/>
      <c r="OQF3" s="117"/>
      <c r="OQG3" s="117"/>
      <c r="OQH3" s="117"/>
      <c r="OQI3" s="117"/>
      <c r="OQJ3" s="117"/>
      <c r="OQK3" s="117"/>
      <c r="OQL3" s="117"/>
      <c r="OQM3" s="117"/>
      <c r="OQN3" s="117"/>
      <c r="OQO3" s="117"/>
      <c r="OQP3" s="117"/>
      <c r="OQQ3" s="117"/>
      <c r="OQR3" s="117"/>
      <c r="OQS3" s="117"/>
      <c r="OQT3" s="117"/>
      <c r="OQU3" s="117"/>
      <c r="OQV3" s="117"/>
      <c r="OQW3" s="117"/>
      <c r="OQX3" s="117"/>
      <c r="OQY3" s="117"/>
      <c r="OQZ3" s="117"/>
      <c r="ORA3" s="117"/>
      <c r="ORB3" s="117"/>
      <c r="ORC3" s="117"/>
      <c r="ORD3" s="117"/>
      <c r="ORE3" s="117"/>
      <c r="ORF3" s="117"/>
      <c r="ORG3" s="117"/>
      <c r="ORH3" s="117"/>
      <c r="ORI3" s="117"/>
      <c r="ORJ3" s="117"/>
      <c r="ORK3" s="117"/>
      <c r="ORL3" s="117"/>
      <c r="ORM3" s="117"/>
      <c r="ORN3" s="117"/>
      <c r="ORO3" s="117"/>
      <c r="ORP3" s="117"/>
      <c r="ORQ3" s="117"/>
      <c r="ORR3" s="117"/>
      <c r="ORS3" s="117"/>
      <c r="ORT3" s="117"/>
      <c r="ORU3" s="117"/>
      <c r="ORV3" s="117"/>
      <c r="ORW3" s="117"/>
      <c r="ORX3" s="117"/>
      <c r="ORY3" s="117"/>
      <c r="ORZ3" s="117"/>
      <c r="OSA3" s="117"/>
      <c r="OSB3" s="117"/>
      <c r="OSC3" s="117"/>
      <c r="OSD3" s="117"/>
      <c r="OSE3" s="117"/>
      <c r="OSF3" s="117"/>
      <c r="OSG3" s="117"/>
      <c r="OSH3" s="117"/>
      <c r="OSI3" s="117"/>
      <c r="OSJ3" s="117"/>
      <c r="OSK3" s="117"/>
      <c r="OSL3" s="117"/>
      <c r="OSM3" s="117"/>
      <c r="OSN3" s="117"/>
      <c r="OSO3" s="117"/>
      <c r="OSP3" s="117"/>
      <c r="OSQ3" s="117"/>
      <c r="OSR3" s="117"/>
      <c r="OSS3" s="117"/>
      <c r="OST3" s="117"/>
      <c r="OSU3" s="117"/>
      <c r="OSV3" s="117"/>
      <c r="OSW3" s="117"/>
      <c r="OSX3" s="117"/>
      <c r="OSY3" s="117"/>
      <c r="OSZ3" s="117"/>
      <c r="OTA3" s="117"/>
      <c r="OTB3" s="117"/>
      <c r="OTC3" s="117"/>
      <c r="OTD3" s="117"/>
      <c r="OTE3" s="117"/>
      <c r="OTF3" s="117"/>
      <c r="OTG3" s="117"/>
      <c r="OTH3" s="117"/>
      <c r="OTI3" s="117"/>
      <c r="OTJ3" s="117"/>
      <c r="OTK3" s="117"/>
      <c r="OTL3" s="117"/>
      <c r="OTM3" s="117"/>
      <c r="OTN3" s="117"/>
      <c r="OTO3" s="117"/>
      <c r="OTP3" s="117"/>
      <c r="OTQ3" s="117"/>
      <c r="OTR3" s="117"/>
      <c r="OTS3" s="117"/>
      <c r="OTT3" s="117"/>
      <c r="OTU3" s="117"/>
      <c r="OTV3" s="117"/>
      <c r="OTW3" s="117"/>
      <c r="OTX3" s="117"/>
      <c r="OTY3" s="117"/>
      <c r="OTZ3" s="117"/>
      <c r="OUA3" s="117"/>
      <c r="OUB3" s="117"/>
      <c r="OUC3" s="117"/>
      <c r="OUD3" s="117"/>
      <c r="OUE3" s="117"/>
      <c r="OUF3" s="117"/>
      <c r="OUG3" s="117"/>
      <c r="OUH3" s="117"/>
      <c r="OUI3" s="117"/>
      <c r="OUJ3" s="117"/>
      <c r="OUK3" s="117"/>
      <c r="OUL3" s="117"/>
      <c r="OUM3" s="117"/>
      <c r="OUN3" s="117"/>
      <c r="OUO3" s="117"/>
      <c r="OUP3" s="117"/>
      <c r="OUQ3" s="117"/>
      <c r="OUR3" s="117"/>
      <c r="OUS3" s="117"/>
      <c r="OUT3" s="117"/>
      <c r="OUU3" s="117"/>
      <c r="OUV3" s="117"/>
      <c r="OUW3" s="117"/>
      <c r="OUX3" s="117"/>
      <c r="OUY3" s="117"/>
      <c r="OUZ3" s="117"/>
      <c r="OVA3" s="117"/>
      <c r="OVB3" s="117"/>
      <c r="OVC3" s="117"/>
      <c r="OVD3" s="117"/>
      <c r="OVE3" s="117"/>
      <c r="OVF3" s="117"/>
      <c r="OVG3" s="117"/>
      <c r="OVH3" s="117"/>
      <c r="OVI3" s="117"/>
      <c r="OVJ3" s="117"/>
      <c r="OVK3" s="117"/>
      <c r="OVL3" s="117"/>
      <c r="OVM3" s="117"/>
      <c r="OVN3" s="117"/>
      <c r="OVO3" s="117"/>
      <c r="OVP3" s="117"/>
      <c r="OVQ3" s="117"/>
      <c r="OVR3" s="117"/>
      <c r="OVS3" s="117"/>
      <c r="OVT3" s="117"/>
      <c r="OVU3" s="117"/>
      <c r="OVV3" s="117"/>
      <c r="OVW3" s="117"/>
      <c r="OVX3" s="117"/>
      <c r="OVY3" s="117"/>
      <c r="OVZ3" s="117"/>
      <c r="OWA3" s="117"/>
      <c r="OWB3" s="117"/>
      <c r="OWC3" s="117"/>
      <c r="OWD3" s="117"/>
      <c r="OWE3" s="117"/>
      <c r="OWF3" s="117"/>
      <c r="OWG3" s="117"/>
      <c r="OWH3" s="117"/>
      <c r="OWI3" s="117"/>
      <c r="OWJ3" s="117"/>
      <c r="OWK3" s="117"/>
      <c r="OWL3" s="117"/>
      <c r="OWM3" s="117"/>
      <c r="OWN3" s="117"/>
      <c r="OWO3" s="117"/>
      <c r="OWP3" s="117"/>
      <c r="OWQ3" s="117"/>
      <c r="OWR3" s="117"/>
      <c r="OWS3" s="117"/>
      <c r="OWT3" s="117"/>
      <c r="OWU3" s="117"/>
      <c r="OWV3" s="117"/>
      <c r="OWW3" s="117"/>
      <c r="OWX3" s="117"/>
      <c r="OWY3" s="117"/>
      <c r="OWZ3" s="117"/>
      <c r="OXA3" s="117"/>
      <c r="OXB3" s="117"/>
      <c r="OXC3" s="117"/>
      <c r="OXD3" s="117"/>
      <c r="OXE3" s="117"/>
      <c r="OXF3" s="117"/>
      <c r="OXG3" s="117"/>
      <c r="OXH3" s="117"/>
      <c r="OXI3" s="117"/>
      <c r="OXJ3" s="117"/>
      <c r="OXK3" s="117"/>
      <c r="OXL3" s="117"/>
      <c r="OXM3" s="117"/>
      <c r="OXN3" s="117"/>
      <c r="OXO3" s="117"/>
      <c r="OXP3" s="117"/>
      <c r="OXQ3" s="117"/>
      <c r="OXR3" s="117"/>
      <c r="OXS3" s="117"/>
      <c r="OXT3" s="117"/>
      <c r="OXU3" s="117"/>
      <c r="OXV3" s="117"/>
      <c r="OXW3" s="117"/>
      <c r="OXX3" s="117"/>
      <c r="OXY3" s="117"/>
      <c r="OXZ3" s="117"/>
      <c r="OYA3" s="117"/>
      <c r="OYB3" s="117"/>
      <c r="OYC3" s="117"/>
      <c r="OYD3" s="117"/>
      <c r="OYE3" s="117"/>
      <c r="OYF3" s="117"/>
      <c r="OYG3" s="117"/>
      <c r="OYH3" s="117"/>
      <c r="OYI3" s="117"/>
      <c r="OYJ3" s="117"/>
      <c r="OYK3" s="117"/>
      <c r="OYL3" s="117"/>
      <c r="OYM3" s="117"/>
      <c r="OYN3" s="117"/>
      <c r="OYO3" s="117"/>
      <c r="OYP3" s="117"/>
      <c r="OYQ3" s="117"/>
      <c r="OYR3" s="117"/>
      <c r="OYS3" s="117"/>
      <c r="OYT3" s="117"/>
      <c r="OYU3" s="117"/>
      <c r="OYV3" s="117"/>
      <c r="OYW3" s="117"/>
      <c r="OYX3" s="117"/>
      <c r="OYY3" s="117"/>
      <c r="OYZ3" s="117"/>
      <c r="OZA3" s="117"/>
      <c r="OZB3" s="117"/>
      <c r="OZC3" s="117"/>
      <c r="OZD3" s="117"/>
      <c r="OZE3" s="117"/>
      <c r="OZF3" s="117"/>
      <c r="OZG3" s="117"/>
      <c r="OZH3" s="117"/>
      <c r="OZI3" s="117"/>
      <c r="OZJ3" s="117"/>
      <c r="OZK3" s="117"/>
      <c r="OZL3" s="117"/>
      <c r="OZM3" s="117"/>
      <c r="OZN3" s="117"/>
      <c r="OZO3" s="117"/>
      <c r="OZP3" s="117"/>
      <c r="OZQ3" s="117"/>
      <c r="OZR3" s="117"/>
      <c r="OZS3" s="117"/>
      <c r="OZT3" s="117"/>
      <c r="OZU3" s="117"/>
      <c r="OZV3" s="117"/>
      <c r="OZW3" s="117"/>
      <c r="OZX3" s="117"/>
      <c r="OZY3" s="117"/>
      <c r="OZZ3" s="117"/>
      <c r="PAA3" s="117"/>
      <c r="PAB3" s="117"/>
      <c r="PAC3" s="117"/>
      <c r="PAD3" s="117"/>
      <c r="PAE3" s="117"/>
      <c r="PAF3" s="117"/>
      <c r="PAG3" s="117"/>
      <c r="PAH3" s="117"/>
      <c r="PAI3" s="117"/>
      <c r="PAJ3" s="117"/>
      <c r="PAK3" s="117"/>
      <c r="PAL3" s="117"/>
      <c r="PAM3" s="117"/>
      <c r="PAN3" s="117"/>
      <c r="PAO3" s="117"/>
      <c r="PAP3" s="117"/>
      <c r="PAQ3" s="117"/>
      <c r="PAR3" s="117"/>
      <c r="PAS3" s="117"/>
      <c r="PAT3" s="117"/>
      <c r="PAU3" s="117"/>
      <c r="PAV3" s="117"/>
      <c r="PAW3" s="117"/>
      <c r="PAX3" s="117"/>
      <c r="PAY3" s="117"/>
      <c r="PAZ3" s="117"/>
      <c r="PBA3" s="117"/>
      <c r="PBB3" s="117"/>
      <c r="PBC3" s="117"/>
      <c r="PBD3" s="117"/>
      <c r="PBE3" s="117"/>
      <c r="PBF3" s="117"/>
      <c r="PBG3" s="117"/>
      <c r="PBH3" s="117"/>
      <c r="PBI3" s="117"/>
      <c r="PBJ3" s="117"/>
      <c r="PBK3" s="117"/>
      <c r="PBL3" s="117"/>
      <c r="PBM3" s="117"/>
      <c r="PBN3" s="117"/>
      <c r="PBO3" s="117"/>
      <c r="PBP3" s="117"/>
      <c r="PBQ3" s="117"/>
      <c r="PBR3" s="117"/>
      <c r="PBS3" s="117"/>
      <c r="PBT3" s="117"/>
      <c r="PBU3" s="117"/>
      <c r="PBV3" s="117"/>
      <c r="PBW3" s="117"/>
      <c r="PBX3" s="117"/>
      <c r="PBY3" s="117"/>
      <c r="PBZ3" s="117"/>
      <c r="PCA3" s="117"/>
      <c r="PCB3" s="117"/>
      <c r="PCC3" s="117"/>
      <c r="PCD3" s="117"/>
      <c r="PCE3" s="117"/>
      <c r="PCF3" s="117"/>
      <c r="PCG3" s="117"/>
      <c r="PCH3" s="117"/>
      <c r="PCI3" s="117"/>
      <c r="PCJ3" s="117"/>
      <c r="PCK3" s="117"/>
      <c r="PCL3" s="117"/>
      <c r="PCM3" s="117"/>
      <c r="PCN3" s="117"/>
      <c r="PCO3" s="117"/>
      <c r="PCP3" s="117"/>
      <c r="PCQ3" s="117"/>
      <c r="PCR3" s="117"/>
      <c r="PCS3" s="117"/>
      <c r="PCT3" s="117"/>
      <c r="PCU3" s="117"/>
      <c r="PCV3" s="117"/>
      <c r="PCW3" s="117"/>
      <c r="PCX3" s="117"/>
      <c r="PCY3" s="117"/>
      <c r="PCZ3" s="117"/>
      <c r="PDA3" s="117"/>
      <c r="PDB3" s="117"/>
      <c r="PDC3" s="117"/>
      <c r="PDD3" s="117"/>
      <c r="PDE3" s="117"/>
      <c r="PDF3" s="117"/>
      <c r="PDG3" s="117"/>
      <c r="PDH3" s="117"/>
      <c r="PDI3" s="117"/>
      <c r="PDJ3" s="117"/>
      <c r="PDK3" s="117"/>
      <c r="PDL3" s="117"/>
      <c r="PDM3" s="117"/>
      <c r="PDN3" s="117"/>
      <c r="PDO3" s="117"/>
      <c r="PDP3" s="117"/>
      <c r="PDQ3" s="117"/>
      <c r="PDR3" s="117"/>
      <c r="PDS3" s="117"/>
      <c r="PDT3" s="117"/>
      <c r="PDU3" s="117"/>
      <c r="PDV3" s="117"/>
      <c r="PDW3" s="117"/>
      <c r="PDX3" s="117"/>
      <c r="PDY3" s="117"/>
      <c r="PDZ3" s="117"/>
      <c r="PEA3" s="117"/>
      <c r="PEB3" s="117"/>
      <c r="PEC3" s="117"/>
      <c r="PED3" s="117"/>
      <c r="PEE3" s="117"/>
      <c r="PEF3" s="117"/>
      <c r="PEG3" s="117"/>
      <c r="PEH3" s="117"/>
      <c r="PEI3" s="117"/>
      <c r="PEJ3" s="117"/>
      <c r="PEK3" s="117"/>
      <c r="PEL3" s="117"/>
      <c r="PEM3" s="117"/>
      <c r="PEN3" s="117"/>
      <c r="PEO3" s="117"/>
      <c r="PEP3" s="117"/>
      <c r="PEQ3" s="117"/>
      <c r="PER3" s="117"/>
      <c r="PES3" s="117"/>
      <c r="PET3" s="117"/>
      <c r="PEU3" s="117"/>
      <c r="PEV3" s="117"/>
      <c r="PEW3" s="117"/>
      <c r="PEX3" s="117"/>
      <c r="PEY3" s="117"/>
      <c r="PEZ3" s="117"/>
      <c r="PFA3" s="117"/>
      <c r="PFB3" s="117"/>
      <c r="PFC3" s="117"/>
      <c r="PFD3" s="117"/>
      <c r="PFE3" s="117"/>
      <c r="PFF3" s="117"/>
      <c r="PFG3" s="117"/>
      <c r="PFH3" s="117"/>
      <c r="PFI3" s="117"/>
      <c r="PFJ3" s="117"/>
      <c r="PFK3" s="117"/>
      <c r="PFL3" s="117"/>
      <c r="PFM3" s="117"/>
      <c r="PFN3" s="117"/>
      <c r="PFO3" s="117"/>
      <c r="PFP3" s="117"/>
      <c r="PFQ3" s="117"/>
      <c r="PFR3" s="117"/>
      <c r="PFS3" s="117"/>
      <c r="PFT3" s="117"/>
      <c r="PFU3" s="117"/>
      <c r="PFV3" s="117"/>
      <c r="PFW3" s="117"/>
      <c r="PFX3" s="117"/>
      <c r="PFY3" s="117"/>
      <c r="PFZ3" s="117"/>
      <c r="PGA3" s="117"/>
      <c r="PGB3" s="117"/>
      <c r="PGC3" s="117"/>
      <c r="PGD3" s="117"/>
      <c r="PGE3" s="117"/>
      <c r="PGF3" s="117"/>
      <c r="PGG3" s="117"/>
      <c r="PGH3" s="117"/>
      <c r="PGI3" s="117"/>
      <c r="PGJ3" s="117"/>
      <c r="PGK3" s="117"/>
      <c r="PGL3" s="117"/>
      <c r="PGM3" s="117"/>
      <c r="PGN3" s="117"/>
      <c r="PGO3" s="117"/>
      <c r="PGP3" s="117"/>
      <c r="PGQ3" s="117"/>
      <c r="PGR3" s="117"/>
      <c r="PGS3" s="117"/>
      <c r="PGT3" s="117"/>
      <c r="PGU3" s="117"/>
      <c r="PGV3" s="117"/>
      <c r="PGW3" s="117"/>
      <c r="PGX3" s="117"/>
      <c r="PGY3" s="117"/>
      <c r="PGZ3" s="117"/>
      <c r="PHA3" s="117"/>
      <c r="PHB3" s="117"/>
      <c r="PHC3" s="117"/>
      <c r="PHD3" s="117"/>
      <c r="PHE3" s="117"/>
      <c r="PHF3" s="117"/>
      <c r="PHG3" s="117"/>
      <c r="PHH3" s="117"/>
      <c r="PHI3" s="117"/>
      <c r="PHJ3" s="117"/>
      <c r="PHK3" s="117"/>
      <c r="PHL3" s="117"/>
      <c r="PHM3" s="117"/>
      <c r="PHN3" s="117"/>
      <c r="PHO3" s="117"/>
      <c r="PHP3" s="117"/>
      <c r="PHQ3" s="117"/>
      <c r="PHR3" s="117"/>
      <c r="PHS3" s="117"/>
      <c r="PHT3" s="117"/>
      <c r="PHU3" s="117"/>
      <c r="PHV3" s="117"/>
      <c r="PHW3" s="117"/>
      <c r="PHX3" s="117"/>
      <c r="PHY3" s="117"/>
      <c r="PHZ3" s="117"/>
      <c r="PIA3" s="117"/>
      <c r="PIB3" s="117"/>
      <c r="PIC3" s="117"/>
      <c r="PID3" s="117"/>
      <c r="PIE3" s="117"/>
      <c r="PIF3" s="117"/>
      <c r="PIG3" s="117"/>
      <c r="PIH3" s="117"/>
      <c r="PII3" s="117"/>
      <c r="PIJ3" s="117"/>
      <c r="PIK3" s="117"/>
      <c r="PIL3" s="117"/>
      <c r="PIM3" s="117"/>
      <c r="PIN3" s="117"/>
      <c r="PIO3" s="117"/>
      <c r="PIP3" s="117"/>
      <c r="PIQ3" s="117"/>
      <c r="PIR3" s="117"/>
      <c r="PIS3" s="117"/>
      <c r="PIT3" s="117"/>
      <c r="PIU3" s="117"/>
      <c r="PIV3" s="117"/>
      <c r="PIW3" s="117"/>
      <c r="PIX3" s="117"/>
      <c r="PIY3" s="117"/>
      <c r="PIZ3" s="117"/>
      <c r="PJA3" s="117"/>
      <c r="PJB3" s="117"/>
      <c r="PJC3" s="117"/>
      <c r="PJD3" s="117"/>
      <c r="PJE3" s="117"/>
      <c r="PJF3" s="117"/>
      <c r="PJG3" s="117"/>
      <c r="PJH3" s="117"/>
      <c r="PJI3" s="117"/>
      <c r="PJJ3" s="117"/>
      <c r="PJK3" s="117"/>
      <c r="PJL3" s="117"/>
      <c r="PJM3" s="117"/>
      <c r="PJN3" s="117"/>
      <c r="PJO3" s="117"/>
      <c r="PJP3" s="117"/>
      <c r="PJQ3" s="117"/>
      <c r="PJR3" s="117"/>
      <c r="PJS3" s="117"/>
      <c r="PJT3" s="117"/>
      <c r="PJU3" s="117"/>
      <c r="PJV3" s="117"/>
      <c r="PJW3" s="117"/>
      <c r="PJX3" s="117"/>
      <c r="PJY3" s="117"/>
      <c r="PJZ3" s="117"/>
      <c r="PKA3" s="117"/>
      <c r="PKB3" s="117"/>
      <c r="PKC3" s="117"/>
      <c r="PKD3" s="117"/>
      <c r="PKE3" s="117"/>
      <c r="PKF3" s="117"/>
      <c r="PKG3" s="117"/>
      <c r="PKH3" s="117"/>
      <c r="PKI3" s="117"/>
      <c r="PKJ3" s="117"/>
      <c r="PKK3" s="117"/>
      <c r="PKL3" s="117"/>
      <c r="PKM3" s="117"/>
      <c r="PKN3" s="117"/>
      <c r="PKO3" s="117"/>
      <c r="PKP3" s="117"/>
      <c r="PKQ3" s="117"/>
      <c r="PKR3" s="117"/>
      <c r="PKS3" s="117"/>
      <c r="PKT3" s="117"/>
      <c r="PKU3" s="117"/>
      <c r="PKV3" s="117"/>
      <c r="PKW3" s="117"/>
      <c r="PKX3" s="117"/>
      <c r="PKY3" s="117"/>
      <c r="PKZ3" s="117"/>
      <c r="PLA3" s="117"/>
      <c r="PLB3" s="117"/>
      <c r="PLC3" s="117"/>
      <c r="PLD3" s="117"/>
      <c r="PLE3" s="117"/>
      <c r="PLF3" s="117"/>
      <c r="PLG3" s="117"/>
      <c r="PLH3" s="117"/>
      <c r="PLI3" s="117"/>
      <c r="PLJ3" s="117"/>
      <c r="PLK3" s="117"/>
      <c r="PLL3" s="117"/>
      <c r="PLM3" s="117"/>
      <c r="PLN3" s="117"/>
      <c r="PLO3" s="117"/>
      <c r="PLP3" s="117"/>
      <c r="PLQ3" s="117"/>
      <c r="PLR3" s="117"/>
      <c r="PLS3" s="117"/>
      <c r="PLT3" s="117"/>
      <c r="PLU3" s="117"/>
      <c r="PLV3" s="117"/>
      <c r="PLW3" s="117"/>
      <c r="PLX3" s="117"/>
      <c r="PLY3" s="117"/>
      <c r="PLZ3" s="117"/>
      <c r="PMA3" s="117"/>
      <c r="PMB3" s="117"/>
      <c r="PMC3" s="117"/>
      <c r="PMD3" s="117"/>
      <c r="PME3" s="117"/>
      <c r="PMF3" s="117"/>
      <c r="PMG3" s="117"/>
      <c r="PMH3" s="117"/>
      <c r="PMI3" s="117"/>
      <c r="PMJ3" s="117"/>
      <c r="PMK3" s="117"/>
      <c r="PML3" s="117"/>
      <c r="PMM3" s="117"/>
      <c r="PMN3" s="117"/>
      <c r="PMO3" s="117"/>
      <c r="PMP3" s="117"/>
      <c r="PMQ3" s="117"/>
      <c r="PMR3" s="117"/>
      <c r="PMS3" s="117"/>
      <c r="PMT3" s="117"/>
      <c r="PMU3" s="117"/>
      <c r="PMV3" s="117"/>
      <c r="PMW3" s="117"/>
      <c r="PMX3" s="117"/>
      <c r="PMY3" s="117"/>
      <c r="PMZ3" s="117"/>
      <c r="PNA3" s="117"/>
      <c r="PNB3" s="117"/>
      <c r="PNC3" s="117"/>
      <c r="PND3" s="117"/>
      <c r="PNE3" s="117"/>
      <c r="PNF3" s="117"/>
      <c r="PNG3" s="117"/>
      <c r="PNH3" s="117"/>
      <c r="PNI3" s="117"/>
      <c r="PNJ3" s="117"/>
      <c r="PNK3" s="117"/>
      <c r="PNL3" s="117"/>
      <c r="PNM3" s="117"/>
      <c r="PNN3" s="117"/>
      <c r="PNO3" s="117"/>
      <c r="PNP3" s="117"/>
      <c r="PNQ3" s="117"/>
      <c r="PNR3" s="117"/>
      <c r="PNS3" s="117"/>
      <c r="PNT3" s="117"/>
      <c r="PNU3" s="117"/>
      <c r="PNV3" s="117"/>
      <c r="PNW3" s="117"/>
      <c r="PNX3" s="117"/>
      <c r="PNY3" s="117"/>
      <c r="PNZ3" s="117"/>
      <c r="POA3" s="117"/>
      <c r="POB3" s="117"/>
      <c r="POC3" s="117"/>
      <c r="POD3" s="117"/>
      <c r="POE3" s="117"/>
      <c r="POF3" s="117"/>
      <c r="POG3" s="117"/>
      <c r="POH3" s="117"/>
      <c r="POI3" s="117"/>
      <c r="POJ3" s="117"/>
      <c r="POK3" s="117"/>
      <c r="POL3" s="117"/>
      <c r="POM3" s="117"/>
      <c r="PON3" s="117"/>
      <c r="POO3" s="117"/>
      <c r="POP3" s="117"/>
      <c r="POQ3" s="117"/>
      <c r="POR3" s="117"/>
      <c r="POS3" s="117"/>
      <c r="POT3" s="117"/>
      <c r="POU3" s="117"/>
      <c r="POV3" s="117"/>
      <c r="POW3" s="117"/>
      <c r="POX3" s="117"/>
      <c r="POY3" s="117"/>
      <c r="POZ3" s="117"/>
      <c r="PPA3" s="117"/>
      <c r="PPB3" s="117"/>
      <c r="PPC3" s="117"/>
      <c r="PPD3" s="117"/>
      <c r="PPE3" s="117"/>
      <c r="PPF3" s="117"/>
      <c r="PPG3" s="117"/>
      <c r="PPH3" s="117"/>
      <c r="PPI3" s="117"/>
      <c r="PPJ3" s="117"/>
      <c r="PPK3" s="117"/>
      <c r="PPL3" s="117"/>
      <c r="PPM3" s="117"/>
      <c r="PPN3" s="117"/>
      <c r="PPO3" s="117"/>
      <c r="PPP3" s="117"/>
      <c r="PPQ3" s="117"/>
      <c r="PPR3" s="117"/>
      <c r="PPS3" s="117"/>
      <c r="PPT3" s="117"/>
      <c r="PPU3" s="117"/>
      <c r="PPV3" s="117"/>
      <c r="PPW3" s="117"/>
      <c r="PPX3" s="117"/>
      <c r="PPY3" s="117"/>
      <c r="PPZ3" s="117"/>
      <c r="PQA3" s="117"/>
      <c r="PQB3" s="117"/>
      <c r="PQC3" s="117"/>
      <c r="PQD3" s="117"/>
      <c r="PQE3" s="117"/>
      <c r="PQF3" s="117"/>
      <c r="PQG3" s="117"/>
      <c r="PQH3" s="117"/>
      <c r="PQI3" s="117"/>
      <c r="PQJ3" s="117"/>
      <c r="PQK3" s="117"/>
      <c r="PQL3" s="117"/>
      <c r="PQM3" s="117"/>
      <c r="PQN3" s="117"/>
      <c r="PQO3" s="117"/>
      <c r="PQP3" s="117"/>
      <c r="PQQ3" s="117"/>
      <c r="PQR3" s="117"/>
      <c r="PQS3" s="117"/>
      <c r="PQT3" s="117"/>
      <c r="PQU3" s="117"/>
      <c r="PQV3" s="117"/>
      <c r="PQW3" s="117"/>
      <c r="PQX3" s="117"/>
      <c r="PQY3" s="117"/>
      <c r="PQZ3" s="117"/>
      <c r="PRA3" s="117"/>
      <c r="PRB3" s="117"/>
      <c r="PRC3" s="117"/>
      <c r="PRD3" s="117"/>
      <c r="PRE3" s="117"/>
      <c r="PRF3" s="117"/>
      <c r="PRG3" s="117"/>
      <c r="PRH3" s="117"/>
      <c r="PRI3" s="117"/>
      <c r="PRJ3" s="117"/>
      <c r="PRK3" s="117"/>
      <c r="PRL3" s="117"/>
      <c r="PRM3" s="117"/>
      <c r="PRN3" s="117"/>
      <c r="PRO3" s="117"/>
      <c r="PRP3" s="117"/>
      <c r="PRQ3" s="117"/>
      <c r="PRR3" s="117"/>
      <c r="PRS3" s="117"/>
      <c r="PRT3" s="117"/>
      <c r="PRU3" s="117"/>
      <c r="PRV3" s="117"/>
      <c r="PRW3" s="117"/>
      <c r="PRX3" s="117"/>
      <c r="PRY3" s="117"/>
      <c r="PRZ3" s="117"/>
      <c r="PSA3" s="117"/>
      <c r="PSB3" s="117"/>
      <c r="PSC3" s="117"/>
      <c r="PSD3" s="117"/>
      <c r="PSE3" s="117"/>
      <c r="PSF3" s="117"/>
      <c r="PSG3" s="117"/>
      <c r="PSH3" s="117"/>
      <c r="PSI3" s="117"/>
      <c r="PSJ3" s="117"/>
      <c r="PSK3" s="117"/>
      <c r="PSL3" s="117"/>
      <c r="PSM3" s="117"/>
      <c r="PSN3" s="117"/>
      <c r="PSO3" s="117"/>
      <c r="PSP3" s="117"/>
      <c r="PSQ3" s="117"/>
      <c r="PSR3" s="117"/>
      <c r="PSS3" s="117"/>
      <c r="PST3" s="117"/>
      <c r="PSU3" s="117"/>
      <c r="PSV3" s="117"/>
      <c r="PSW3" s="117"/>
      <c r="PSX3" s="117"/>
      <c r="PSY3" s="117"/>
      <c r="PSZ3" s="117"/>
      <c r="PTA3" s="117"/>
      <c r="PTB3" s="117"/>
      <c r="PTC3" s="117"/>
      <c r="PTD3" s="117"/>
      <c r="PTE3" s="117"/>
      <c r="PTF3" s="117"/>
      <c r="PTG3" s="117"/>
      <c r="PTH3" s="117"/>
      <c r="PTI3" s="117"/>
      <c r="PTJ3" s="117"/>
      <c r="PTK3" s="117"/>
      <c r="PTL3" s="117"/>
      <c r="PTM3" s="117"/>
      <c r="PTN3" s="117"/>
      <c r="PTO3" s="117"/>
      <c r="PTP3" s="117"/>
      <c r="PTQ3" s="117"/>
      <c r="PTR3" s="117"/>
      <c r="PTS3" s="117"/>
      <c r="PTT3" s="117"/>
      <c r="PTU3" s="117"/>
      <c r="PTV3" s="117"/>
      <c r="PTW3" s="117"/>
      <c r="PTX3" s="117"/>
      <c r="PTY3" s="117"/>
      <c r="PTZ3" s="117"/>
      <c r="PUA3" s="117"/>
      <c r="PUB3" s="117"/>
      <c r="PUC3" s="117"/>
      <c r="PUD3" s="117"/>
      <c r="PUE3" s="117"/>
      <c r="PUF3" s="117"/>
      <c r="PUG3" s="117"/>
      <c r="PUH3" s="117"/>
      <c r="PUI3" s="117"/>
      <c r="PUJ3" s="117"/>
      <c r="PUK3" s="117"/>
      <c r="PUL3" s="117"/>
      <c r="PUM3" s="117"/>
      <c r="PUN3" s="117"/>
      <c r="PUO3" s="117"/>
      <c r="PUP3" s="117"/>
      <c r="PUQ3" s="117"/>
      <c r="PUR3" s="117"/>
      <c r="PUS3" s="117"/>
      <c r="PUT3" s="117"/>
      <c r="PUU3" s="117"/>
      <c r="PUV3" s="117"/>
      <c r="PUW3" s="117"/>
      <c r="PUX3" s="117"/>
      <c r="PUY3" s="117"/>
      <c r="PUZ3" s="117"/>
      <c r="PVA3" s="117"/>
      <c r="PVB3" s="117"/>
      <c r="PVC3" s="117"/>
      <c r="PVD3" s="117"/>
      <c r="PVE3" s="117"/>
      <c r="PVF3" s="117"/>
      <c r="PVG3" s="117"/>
      <c r="PVH3" s="117"/>
      <c r="PVI3" s="117"/>
      <c r="PVJ3" s="117"/>
      <c r="PVK3" s="117"/>
      <c r="PVL3" s="117"/>
      <c r="PVM3" s="117"/>
      <c r="PVN3" s="117"/>
      <c r="PVO3" s="117"/>
      <c r="PVP3" s="117"/>
      <c r="PVQ3" s="117"/>
      <c r="PVR3" s="117"/>
      <c r="PVS3" s="117"/>
      <c r="PVT3" s="117"/>
      <c r="PVU3" s="117"/>
      <c r="PVV3" s="117"/>
      <c r="PVW3" s="117"/>
      <c r="PVX3" s="117"/>
      <c r="PVY3" s="117"/>
      <c r="PVZ3" s="117"/>
      <c r="PWA3" s="117"/>
      <c r="PWB3" s="117"/>
      <c r="PWC3" s="117"/>
      <c r="PWD3" s="117"/>
      <c r="PWE3" s="117"/>
      <c r="PWF3" s="117"/>
      <c r="PWG3" s="117"/>
      <c r="PWH3" s="117"/>
      <c r="PWI3" s="117"/>
      <c r="PWJ3" s="117"/>
      <c r="PWK3" s="117"/>
      <c r="PWL3" s="117"/>
      <c r="PWM3" s="117"/>
      <c r="PWN3" s="117"/>
      <c r="PWO3" s="117"/>
      <c r="PWP3" s="117"/>
      <c r="PWQ3" s="117"/>
      <c r="PWR3" s="117"/>
      <c r="PWS3" s="117"/>
      <c r="PWT3" s="117"/>
      <c r="PWU3" s="117"/>
      <c r="PWV3" s="117"/>
      <c r="PWW3" s="117"/>
      <c r="PWX3" s="117"/>
      <c r="PWY3" s="117"/>
      <c r="PWZ3" s="117"/>
      <c r="PXA3" s="117"/>
      <c r="PXB3" s="117"/>
      <c r="PXC3" s="117"/>
      <c r="PXD3" s="117"/>
      <c r="PXE3" s="117"/>
      <c r="PXF3" s="117"/>
      <c r="PXG3" s="117"/>
      <c r="PXH3" s="117"/>
      <c r="PXI3" s="117"/>
      <c r="PXJ3" s="117"/>
      <c r="PXK3" s="117"/>
      <c r="PXL3" s="117"/>
      <c r="PXM3" s="117"/>
      <c r="PXN3" s="117"/>
      <c r="PXO3" s="117"/>
      <c r="PXP3" s="117"/>
      <c r="PXQ3" s="117"/>
      <c r="PXR3" s="117"/>
      <c r="PXS3" s="117"/>
      <c r="PXT3" s="117"/>
      <c r="PXU3" s="117"/>
      <c r="PXV3" s="117"/>
      <c r="PXW3" s="117"/>
      <c r="PXX3" s="117"/>
      <c r="PXY3" s="117"/>
      <c r="PXZ3" s="117"/>
      <c r="PYA3" s="117"/>
      <c r="PYB3" s="117"/>
      <c r="PYC3" s="117"/>
      <c r="PYD3" s="117"/>
      <c r="PYE3" s="117"/>
      <c r="PYF3" s="117"/>
      <c r="PYG3" s="117"/>
      <c r="PYH3" s="117"/>
      <c r="PYI3" s="117"/>
      <c r="PYJ3" s="117"/>
      <c r="PYK3" s="117"/>
      <c r="PYL3" s="117"/>
      <c r="PYM3" s="117"/>
      <c r="PYN3" s="117"/>
      <c r="PYO3" s="117"/>
      <c r="PYP3" s="117"/>
      <c r="PYQ3" s="117"/>
      <c r="PYR3" s="117"/>
      <c r="PYS3" s="117"/>
      <c r="PYT3" s="117"/>
      <c r="PYU3" s="117"/>
      <c r="PYV3" s="117"/>
      <c r="PYW3" s="117"/>
      <c r="PYX3" s="117"/>
      <c r="PYY3" s="117"/>
      <c r="PYZ3" s="117"/>
      <c r="PZA3" s="117"/>
      <c r="PZB3" s="117"/>
      <c r="PZC3" s="117"/>
      <c r="PZD3" s="117"/>
      <c r="PZE3" s="117"/>
      <c r="PZF3" s="117"/>
      <c r="PZG3" s="117"/>
      <c r="PZH3" s="117"/>
      <c r="PZI3" s="117"/>
      <c r="PZJ3" s="117"/>
      <c r="PZK3" s="117"/>
      <c r="PZL3" s="117"/>
      <c r="PZM3" s="117"/>
      <c r="PZN3" s="117"/>
      <c r="PZO3" s="117"/>
      <c r="PZP3" s="117"/>
      <c r="PZQ3" s="117"/>
      <c r="PZR3" s="117"/>
      <c r="PZS3" s="117"/>
      <c r="PZT3" s="117"/>
      <c r="PZU3" s="117"/>
      <c r="PZV3" s="117"/>
      <c r="PZW3" s="117"/>
      <c r="PZX3" s="117"/>
      <c r="PZY3" s="117"/>
      <c r="PZZ3" s="117"/>
      <c r="QAA3" s="117"/>
      <c r="QAB3" s="117"/>
      <c r="QAC3" s="117"/>
      <c r="QAD3" s="117"/>
      <c r="QAE3" s="117"/>
      <c r="QAF3" s="117"/>
      <c r="QAG3" s="117"/>
      <c r="QAH3" s="117"/>
      <c r="QAI3" s="117"/>
      <c r="QAJ3" s="117"/>
      <c r="QAK3" s="117"/>
      <c r="QAL3" s="117"/>
      <c r="QAM3" s="117"/>
      <c r="QAN3" s="117"/>
      <c r="QAO3" s="117"/>
      <c r="QAP3" s="117"/>
      <c r="QAQ3" s="117"/>
      <c r="QAR3" s="117"/>
      <c r="QAS3" s="117"/>
      <c r="QAT3" s="117"/>
      <c r="QAU3" s="117"/>
      <c r="QAV3" s="117"/>
      <c r="QAW3" s="117"/>
      <c r="QAX3" s="117"/>
      <c r="QAY3" s="117"/>
      <c r="QAZ3" s="117"/>
      <c r="QBA3" s="117"/>
      <c r="QBB3" s="117"/>
      <c r="QBC3" s="117"/>
      <c r="QBD3" s="117"/>
      <c r="QBE3" s="117"/>
      <c r="QBF3" s="117"/>
      <c r="QBG3" s="117"/>
      <c r="QBH3" s="117"/>
      <c r="QBI3" s="117"/>
      <c r="QBJ3" s="117"/>
      <c r="QBK3" s="117"/>
      <c r="QBL3" s="117"/>
      <c r="QBM3" s="117"/>
      <c r="QBN3" s="117"/>
      <c r="QBO3" s="117"/>
      <c r="QBP3" s="117"/>
      <c r="QBQ3" s="117"/>
      <c r="QBR3" s="117"/>
      <c r="QBS3" s="117"/>
      <c r="QBT3" s="117"/>
      <c r="QBU3" s="117"/>
      <c r="QBV3" s="117"/>
      <c r="QBW3" s="117"/>
      <c r="QBX3" s="117"/>
      <c r="QBY3" s="117"/>
      <c r="QBZ3" s="117"/>
      <c r="QCA3" s="117"/>
      <c r="QCB3" s="117"/>
      <c r="QCC3" s="117"/>
      <c r="QCD3" s="117"/>
      <c r="QCE3" s="117"/>
      <c r="QCF3" s="117"/>
      <c r="QCG3" s="117"/>
      <c r="QCH3" s="117"/>
      <c r="QCI3" s="117"/>
      <c r="QCJ3" s="117"/>
      <c r="QCK3" s="117"/>
      <c r="QCL3" s="117"/>
      <c r="QCM3" s="117"/>
      <c r="QCN3" s="117"/>
      <c r="QCO3" s="117"/>
      <c r="QCP3" s="117"/>
      <c r="QCQ3" s="117"/>
      <c r="QCR3" s="117"/>
      <c r="QCS3" s="117"/>
      <c r="QCT3" s="117"/>
      <c r="QCU3" s="117"/>
      <c r="QCV3" s="117"/>
      <c r="QCW3" s="117"/>
      <c r="QCX3" s="117"/>
      <c r="QCY3" s="117"/>
      <c r="QCZ3" s="117"/>
      <c r="QDA3" s="117"/>
      <c r="QDB3" s="117"/>
      <c r="QDC3" s="117"/>
      <c r="QDD3" s="117"/>
      <c r="QDE3" s="117"/>
      <c r="QDF3" s="117"/>
      <c r="QDG3" s="117"/>
      <c r="QDH3" s="117"/>
      <c r="QDI3" s="117"/>
      <c r="QDJ3" s="117"/>
      <c r="QDK3" s="117"/>
      <c r="QDL3" s="117"/>
      <c r="QDM3" s="117"/>
      <c r="QDN3" s="117"/>
      <c r="QDO3" s="117"/>
      <c r="QDP3" s="117"/>
      <c r="QDQ3" s="117"/>
      <c r="QDR3" s="117"/>
      <c r="QDS3" s="117"/>
      <c r="QDT3" s="117"/>
      <c r="QDU3" s="117"/>
      <c r="QDV3" s="117"/>
      <c r="QDW3" s="117"/>
      <c r="QDX3" s="117"/>
      <c r="QDY3" s="117"/>
      <c r="QDZ3" s="117"/>
      <c r="QEA3" s="117"/>
      <c r="QEB3" s="117"/>
      <c r="QEC3" s="117"/>
      <c r="QED3" s="117"/>
      <c r="QEE3" s="117"/>
      <c r="QEF3" s="117"/>
      <c r="QEG3" s="117"/>
      <c r="QEH3" s="117"/>
      <c r="QEI3" s="117"/>
      <c r="QEJ3" s="117"/>
      <c r="QEK3" s="117"/>
      <c r="QEL3" s="117"/>
      <c r="QEM3" s="117"/>
      <c r="QEN3" s="117"/>
      <c r="QEO3" s="117"/>
      <c r="QEP3" s="117"/>
      <c r="QEQ3" s="117"/>
      <c r="QER3" s="117"/>
      <c r="QES3" s="117"/>
      <c r="QET3" s="117"/>
      <c r="QEU3" s="117"/>
      <c r="QEV3" s="117"/>
      <c r="QEW3" s="117"/>
      <c r="QEX3" s="117"/>
      <c r="QEY3" s="117"/>
      <c r="QEZ3" s="117"/>
      <c r="QFA3" s="117"/>
      <c r="QFB3" s="117"/>
      <c r="QFC3" s="117"/>
      <c r="QFD3" s="117"/>
      <c r="QFE3" s="117"/>
      <c r="QFF3" s="117"/>
      <c r="QFG3" s="117"/>
      <c r="QFH3" s="117"/>
      <c r="QFI3" s="117"/>
      <c r="QFJ3" s="117"/>
      <c r="QFK3" s="117"/>
      <c r="QFL3" s="117"/>
      <c r="QFM3" s="117"/>
      <c r="QFN3" s="117"/>
      <c r="QFO3" s="117"/>
      <c r="QFP3" s="117"/>
      <c r="QFQ3" s="117"/>
      <c r="QFR3" s="117"/>
      <c r="QFS3" s="117"/>
      <c r="QFT3" s="117"/>
      <c r="QFU3" s="117"/>
      <c r="QFV3" s="117"/>
      <c r="QFW3" s="117"/>
      <c r="QFX3" s="117"/>
      <c r="QFY3" s="117"/>
      <c r="QFZ3" s="117"/>
      <c r="QGA3" s="117"/>
      <c r="QGB3" s="117"/>
      <c r="QGC3" s="117"/>
      <c r="QGD3" s="117"/>
      <c r="QGE3" s="117"/>
      <c r="QGF3" s="117"/>
      <c r="QGG3" s="117"/>
      <c r="QGH3" s="117"/>
      <c r="QGI3" s="117"/>
      <c r="QGJ3" s="117"/>
      <c r="QGK3" s="117"/>
      <c r="QGL3" s="117"/>
      <c r="QGM3" s="117"/>
      <c r="QGN3" s="117"/>
      <c r="QGO3" s="117"/>
      <c r="QGP3" s="117"/>
      <c r="QGQ3" s="117"/>
      <c r="QGR3" s="117"/>
      <c r="QGS3" s="117"/>
      <c r="QGT3" s="117"/>
      <c r="QGU3" s="117"/>
      <c r="QGV3" s="117"/>
      <c r="QGW3" s="117"/>
      <c r="QGX3" s="117"/>
      <c r="QGY3" s="117"/>
      <c r="QGZ3" s="117"/>
      <c r="QHA3" s="117"/>
      <c r="QHB3" s="117"/>
      <c r="QHC3" s="117"/>
      <c r="QHD3" s="117"/>
      <c r="QHE3" s="117"/>
      <c r="QHF3" s="117"/>
      <c r="QHG3" s="117"/>
      <c r="QHH3" s="117"/>
      <c r="QHI3" s="117"/>
      <c r="QHJ3" s="117"/>
      <c r="QHK3" s="117"/>
      <c r="QHL3" s="117"/>
      <c r="QHM3" s="117"/>
      <c r="QHN3" s="117"/>
      <c r="QHO3" s="117"/>
      <c r="QHP3" s="117"/>
      <c r="QHQ3" s="117"/>
      <c r="QHR3" s="117"/>
      <c r="QHS3" s="117"/>
      <c r="QHT3" s="117"/>
      <c r="QHU3" s="117"/>
      <c r="QHV3" s="117"/>
      <c r="QHW3" s="117"/>
      <c r="QHX3" s="117"/>
      <c r="QHY3" s="117"/>
      <c r="QHZ3" s="117"/>
      <c r="QIA3" s="117"/>
      <c r="QIB3" s="117"/>
      <c r="QIC3" s="117"/>
      <c r="QID3" s="117"/>
      <c r="QIE3" s="117"/>
      <c r="QIF3" s="117"/>
      <c r="QIG3" s="117"/>
      <c r="QIH3" s="117"/>
      <c r="QII3" s="117"/>
      <c r="QIJ3" s="117"/>
      <c r="QIK3" s="117"/>
      <c r="QIL3" s="117"/>
      <c r="QIM3" s="117"/>
      <c r="QIN3" s="117"/>
      <c r="QIO3" s="117"/>
      <c r="QIP3" s="117"/>
      <c r="QIQ3" s="117"/>
      <c r="QIR3" s="117"/>
      <c r="QIS3" s="117"/>
      <c r="QIT3" s="117"/>
      <c r="QIU3" s="117"/>
      <c r="QIV3" s="117"/>
      <c r="QIW3" s="117"/>
      <c r="QIX3" s="117"/>
      <c r="QIY3" s="117"/>
      <c r="QIZ3" s="117"/>
      <c r="QJA3" s="117"/>
      <c r="QJB3" s="117"/>
      <c r="QJC3" s="117"/>
      <c r="QJD3" s="117"/>
      <c r="QJE3" s="117"/>
      <c r="QJF3" s="117"/>
      <c r="QJG3" s="117"/>
      <c r="QJH3" s="117"/>
      <c r="QJI3" s="117"/>
      <c r="QJJ3" s="117"/>
      <c r="QJK3" s="117"/>
      <c r="QJL3" s="117"/>
      <c r="QJM3" s="117"/>
      <c r="QJN3" s="117"/>
      <c r="QJO3" s="117"/>
      <c r="QJP3" s="117"/>
      <c r="QJQ3" s="117"/>
      <c r="QJR3" s="117"/>
      <c r="QJS3" s="117"/>
      <c r="QJT3" s="117"/>
      <c r="QJU3" s="117"/>
      <c r="QJV3" s="117"/>
      <c r="QJW3" s="117"/>
      <c r="QJX3" s="117"/>
      <c r="QJY3" s="117"/>
      <c r="QJZ3" s="117"/>
      <c r="QKA3" s="117"/>
      <c r="QKB3" s="117"/>
      <c r="QKC3" s="117"/>
      <c r="QKD3" s="117"/>
      <c r="QKE3" s="117"/>
      <c r="QKF3" s="117"/>
      <c r="QKG3" s="117"/>
      <c r="QKH3" s="117"/>
      <c r="QKI3" s="117"/>
      <c r="QKJ3" s="117"/>
      <c r="QKK3" s="117"/>
      <c r="QKL3" s="117"/>
      <c r="QKM3" s="117"/>
      <c r="QKN3" s="117"/>
      <c r="QKO3" s="117"/>
      <c r="QKP3" s="117"/>
      <c r="QKQ3" s="117"/>
      <c r="QKR3" s="117"/>
      <c r="QKS3" s="117"/>
      <c r="QKT3" s="117"/>
      <c r="QKU3" s="117"/>
      <c r="QKV3" s="117"/>
      <c r="QKW3" s="117"/>
      <c r="QKX3" s="117"/>
      <c r="QKY3" s="117"/>
      <c r="QKZ3" s="117"/>
      <c r="QLA3" s="117"/>
      <c r="QLB3" s="117"/>
      <c r="QLC3" s="117"/>
      <c r="QLD3" s="117"/>
      <c r="QLE3" s="117"/>
      <c r="QLF3" s="117"/>
      <c r="QLG3" s="117"/>
      <c r="QLH3" s="117"/>
      <c r="QLI3" s="117"/>
      <c r="QLJ3" s="117"/>
      <c r="QLK3" s="117"/>
      <c r="QLL3" s="117"/>
      <c r="QLM3" s="117"/>
      <c r="QLN3" s="117"/>
      <c r="QLO3" s="117"/>
      <c r="QLP3" s="117"/>
      <c r="QLQ3" s="117"/>
      <c r="QLR3" s="117"/>
      <c r="QLS3" s="117"/>
      <c r="QLT3" s="117"/>
      <c r="QLU3" s="117"/>
      <c r="QLV3" s="117"/>
      <c r="QLW3" s="117"/>
      <c r="QLX3" s="117"/>
      <c r="QLY3" s="117"/>
      <c r="QLZ3" s="117"/>
      <c r="QMA3" s="117"/>
      <c r="QMB3" s="117"/>
      <c r="QMC3" s="117"/>
      <c r="QMD3" s="117"/>
      <c r="QME3" s="117"/>
      <c r="QMF3" s="117"/>
      <c r="QMG3" s="117"/>
      <c r="QMH3" s="117"/>
      <c r="QMI3" s="117"/>
      <c r="QMJ3" s="117"/>
      <c r="QMK3" s="117"/>
      <c r="QML3" s="117"/>
      <c r="QMM3" s="117"/>
      <c r="QMN3" s="117"/>
      <c r="QMO3" s="117"/>
      <c r="QMP3" s="117"/>
      <c r="QMQ3" s="117"/>
      <c r="QMR3" s="117"/>
      <c r="QMS3" s="117"/>
      <c r="QMT3" s="117"/>
      <c r="QMU3" s="117"/>
      <c r="QMV3" s="117"/>
      <c r="QMW3" s="117"/>
      <c r="QMX3" s="117"/>
      <c r="QMY3" s="117"/>
      <c r="QMZ3" s="117"/>
      <c r="QNA3" s="117"/>
      <c r="QNB3" s="117"/>
      <c r="QNC3" s="117"/>
      <c r="QND3" s="117"/>
      <c r="QNE3" s="117"/>
      <c r="QNF3" s="117"/>
      <c r="QNG3" s="117"/>
      <c r="QNH3" s="117"/>
      <c r="QNI3" s="117"/>
      <c r="QNJ3" s="117"/>
      <c r="QNK3" s="117"/>
      <c r="QNL3" s="117"/>
      <c r="QNM3" s="117"/>
      <c r="QNN3" s="117"/>
      <c r="QNO3" s="117"/>
      <c r="QNP3" s="117"/>
      <c r="QNQ3" s="117"/>
      <c r="QNR3" s="117"/>
      <c r="QNS3" s="117"/>
      <c r="QNT3" s="117"/>
      <c r="QNU3" s="117"/>
      <c r="QNV3" s="117"/>
      <c r="QNW3" s="117"/>
      <c r="QNX3" s="117"/>
      <c r="QNY3" s="117"/>
      <c r="QNZ3" s="117"/>
      <c r="QOA3" s="117"/>
      <c r="QOB3" s="117"/>
      <c r="QOC3" s="117"/>
      <c r="QOD3" s="117"/>
      <c r="QOE3" s="117"/>
      <c r="QOF3" s="117"/>
      <c r="QOG3" s="117"/>
      <c r="QOH3" s="117"/>
      <c r="QOI3" s="117"/>
      <c r="QOJ3" s="117"/>
      <c r="QOK3" s="117"/>
      <c r="QOL3" s="117"/>
      <c r="QOM3" s="117"/>
      <c r="QON3" s="117"/>
      <c r="QOO3" s="117"/>
      <c r="QOP3" s="117"/>
      <c r="QOQ3" s="117"/>
      <c r="QOR3" s="117"/>
      <c r="QOS3" s="117"/>
      <c r="QOT3" s="117"/>
      <c r="QOU3" s="117"/>
      <c r="QOV3" s="117"/>
      <c r="QOW3" s="117"/>
      <c r="QOX3" s="117"/>
      <c r="QOY3" s="117"/>
      <c r="QOZ3" s="117"/>
      <c r="QPA3" s="117"/>
      <c r="QPB3" s="117"/>
      <c r="QPC3" s="117"/>
      <c r="QPD3" s="117"/>
      <c r="QPE3" s="117"/>
      <c r="QPF3" s="117"/>
      <c r="QPG3" s="117"/>
      <c r="QPH3" s="117"/>
      <c r="QPI3" s="117"/>
      <c r="QPJ3" s="117"/>
      <c r="QPK3" s="117"/>
      <c r="QPL3" s="117"/>
      <c r="QPM3" s="117"/>
      <c r="QPN3" s="117"/>
      <c r="QPO3" s="117"/>
      <c r="QPP3" s="117"/>
      <c r="QPQ3" s="117"/>
      <c r="QPR3" s="117"/>
      <c r="QPS3" s="117"/>
      <c r="QPT3" s="117"/>
      <c r="QPU3" s="117"/>
      <c r="QPV3" s="117"/>
      <c r="QPW3" s="117"/>
      <c r="QPX3" s="117"/>
      <c r="QPY3" s="117"/>
      <c r="QPZ3" s="117"/>
      <c r="QQA3" s="117"/>
      <c r="QQB3" s="117"/>
      <c r="QQC3" s="117"/>
      <c r="QQD3" s="117"/>
      <c r="QQE3" s="117"/>
      <c r="QQF3" s="117"/>
      <c r="QQG3" s="117"/>
      <c r="QQH3" s="117"/>
      <c r="QQI3" s="117"/>
      <c r="QQJ3" s="117"/>
      <c r="QQK3" s="117"/>
      <c r="QQL3" s="117"/>
      <c r="QQM3" s="117"/>
      <c r="QQN3" s="117"/>
      <c r="QQO3" s="117"/>
      <c r="QQP3" s="117"/>
      <c r="QQQ3" s="117"/>
      <c r="QQR3" s="117"/>
      <c r="QQS3" s="117"/>
      <c r="QQT3" s="117"/>
      <c r="QQU3" s="117"/>
      <c r="QQV3" s="117"/>
      <c r="QQW3" s="117"/>
      <c r="QQX3" s="117"/>
      <c r="QQY3" s="117"/>
      <c r="QQZ3" s="117"/>
      <c r="QRA3" s="117"/>
      <c r="QRB3" s="117"/>
      <c r="QRC3" s="117"/>
      <c r="QRD3" s="117"/>
      <c r="QRE3" s="117"/>
      <c r="QRF3" s="117"/>
      <c r="QRG3" s="117"/>
      <c r="QRH3" s="117"/>
      <c r="QRI3" s="117"/>
      <c r="QRJ3" s="117"/>
      <c r="QRK3" s="117"/>
      <c r="QRL3" s="117"/>
      <c r="QRM3" s="117"/>
      <c r="QRN3" s="117"/>
      <c r="QRO3" s="117"/>
      <c r="QRP3" s="117"/>
      <c r="QRQ3" s="117"/>
      <c r="QRR3" s="117"/>
      <c r="QRS3" s="117"/>
      <c r="QRT3" s="117"/>
      <c r="QRU3" s="117"/>
      <c r="QRV3" s="117"/>
      <c r="QRW3" s="117"/>
      <c r="QRX3" s="117"/>
      <c r="QRY3" s="117"/>
      <c r="QRZ3" s="117"/>
      <c r="QSA3" s="117"/>
      <c r="QSB3" s="117"/>
      <c r="QSC3" s="117"/>
      <c r="QSD3" s="117"/>
      <c r="QSE3" s="117"/>
      <c r="QSF3" s="117"/>
      <c r="QSG3" s="117"/>
      <c r="QSH3" s="117"/>
      <c r="QSI3" s="117"/>
      <c r="QSJ3" s="117"/>
      <c r="QSK3" s="117"/>
      <c r="QSL3" s="117"/>
      <c r="QSM3" s="117"/>
      <c r="QSN3" s="117"/>
      <c r="QSO3" s="117"/>
      <c r="QSP3" s="117"/>
      <c r="QSQ3" s="117"/>
      <c r="QSR3" s="117"/>
      <c r="QSS3" s="117"/>
      <c r="QST3" s="117"/>
      <c r="QSU3" s="117"/>
      <c r="QSV3" s="117"/>
      <c r="QSW3" s="117"/>
      <c r="QSX3" s="117"/>
      <c r="QSY3" s="117"/>
      <c r="QSZ3" s="117"/>
      <c r="QTA3" s="117"/>
      <c r="QTB3" s="117"/>
      <c r="QTC3" s="117"/>
      <c r="QTD3" s="117"/>
      <c r="QTE3" s="117"/>
      <c r="QTF3" s="117"/>
      <c r="QTG3" s="117"/>
      <c r="QTH3" s="117"/>
      <c r="QTI3" s="117"/>
      <c r="QTJ3" s="117"/>
      <c r="QTK3" s="117"/>
      <c r="QTL3" s="117"/>
      <c r="QTM3" s="117"/>
      <c r="QTN3" s="117"/>
      <c r="QTO3" s="117"/>
      <c r="QTP3" s="117"/>
      <c r="QTQ3" s="117"/>
      <c r="QTR3" s="117"/>
      <c r="QTS3" s="117"/>
      <c r="QTT3" s="117"/>
      <c r="QTU3" s="117"/>
      <c r="QTV3" s="117"/>
      <c r="QTW3" s="117"/>
      <c r="QTX3" s="117"/>
      <c r="QTY3" s="117"/>
      <c r="QTZ3" s="117"/>
      <c r="QUA3" s="117"/>
      <c r="QUB3" s="117"/>
      <c r="QUC3" s="117"/>
      <c r="QUD3" s="117"/>
      <c r="QUE3" s="117"/>
      <c r="QUF3" s="117"/>
      <c r="QUG3" s="117"/>
      <c r="QUH3" s="117"/>
      <c r="QUI3" s="117"/>
      <c r="QUJ3" s="117"/>
      <c r="QUK3" s="117"/>
      <c r="QUL3" s="117"/>
      <c r="QUM3" s="117"/>
      <c r="QUN3" s="117"/>
      <c r="QUO3" s="117"/>
      <c r="QUP3" s="117"/>
      <c r="QUQ3" s="117"/>
      <c r="QUR3" s="117"/>
      <c r="QUS3" s="117"/>
      <c r="QUT3" s="117"/>
      <c r="QUU3" s="117"/>
      <c r="QUV3" s="117"/>
      <c r="QUW3" s="117"/>
      <c r="QUX3" s="117"/>
      <c r="QUY3" s="117"/>
      <c r="QUZ3" s="117"/>
      <c r="QVA3" s="117"/>
      <c r="QVB3" s="117"/>
      <c r="QVC3" s="117"/>
      <c r="QVD3" s="117"/>
      <c r="QVE3" s="117"/>
      <c r="QVF3" s="117"/>
      <c r="QVG3" s="117"/>
      <c r="QVH3" s="117"/>
      <c r="QVI3" s="117"/>
      <c r="QVJ3" s="117"/>
      <c r="QVK3" s="117"/>
      <c r="QVL3" s="117"/>
      <c r="QVM3" s="117"/>
      <c r="QVN3" s="117"/>
      <c r="QVO3" s="117"/>
      <c r="QVP3" s="117"/>
      <c r="QVQ3" s="117"/>
      <c r="QVR3" s="117"/>
      <c r="QVS3" s="117"/>
      <c r="QVT3" s="117"/>
      <c r="QVU3" s="117"/>
      <c r="QVV3" s="117"/>
      <c r="QVW3" s="117"/>
      <c r="QVX3" s="117"/>
      <c r="QVY3" s="117"/>
      <c r="QVZ3" s="117"/>
      <c r="QWA3" s="117"/>
      <c r="QWB3" s="117"/>
      <c r="QWC3" s="117"/>
      <c r="QWD3" s="117"/>
      <c r="QWE3" s="117"/>
      <c r="QWF3" s="117"/>
      <c r="QWG3" s="117"/>
      <c r="QWH3" s="117"/>
      <c r="QWI3" s="117"/>
      <c r="QWJ3" s="117"/>
      <c r="QWK3" s="117"/>
      <c r="QWL3" s="117"/>
      <c r="QWM3" s="117"/>
      <c r="QWN3" s="117"/>
      <c r="QWO3" s="117"/>
      <c r="QWP3" s="117"/>
      <c r="QWQ3" s="117"/>
      <c r="QWR3" s="117"/>
      <c r="QWS3" s="117"/>
      <c r="QWT3" s="117"/>
      <c r="QWU3" s="117"/>
      <c r="QWV3" s="117"/>
      <c r="QWW3" s="117"/>
      <c r="QWX3" s="117"/>
      <c r="QWY3" s="117"/>
      <c r="QWZ3" s="117"/>
      <c r="QXA3" s="117"/>
      <c r="QXB3" s="117"/>
      <c r="QXC3" s="117"/>
      <c r="QXD3" s="117"/>
      <c r="QXE3" s="117"/>
      <c r="QXF3" s="117"/>
      <c r="QXG3" s="117"/>
      <c r="QXH3" s="117"/>
      <c r="QXI3" s="117"/>
      <c r="QXJ3" s="117"/>
      <c r="QXK3" s="117"/>
      <c r="QXL3" s="117"/>
      <c r="QXM3" s="117"/>
      <c r="QXN3" s="117"/>
      <c r="QXO3" s="117"/>
      <c r="QXP3" s="117"/>
      <c r="QXQ3" s="117"/>
      <c r="QXR3" s="117"/>
      <c r="QXS3" s="117"/>
      <c r="QXT3" s="117"/>
      <c r="QXU3" s="117"/>
      <c r="QXV3" s="117"/>
      <c r="QXW3" s="117"/>
      <c r="QXX3" s="117"/>
      <c r="QXY3" s="117"/>
      <c r="QXZ3" s="117"/>
      <c r="QYA3" s="117"/>
      <c r="QYB3" s="117"/>
      <c r="QYC3" s="117"/>
      <c r="QYD3" s="117"/>
      <c r="QYE3" s="117"/>
      <c r="QYF3" s="117"/>
      <c r="QYG3" s="117"/>
      <c r="QYH3" s="117"/>
      <c r="QYI3" s="117"/>
      <c r="QYJ3" s="117"/>
      <c r="QYK3" s="117"/>
      <c r="QYL3" s="117"/>
      <c r="QYM3" s="117"/>
      <c r="QYN3" s="117"/>
      <c r="QYO3" s="117"/>
      <c r="QYP3" s="117"/>
      <c r="QYQ3" s="117"/>
      <c r="QYR3" s="117"/>
      <c r="QYS3" s="117"/>
      <c r="QYT3" s="117"/>
      <c r="QYU3" s="117"/>
      <c r="QYV3" s="117"/>
      <c r="QYW3" s="117"/>
      <c r="QYX3" s="117"/>
      <c r="QYY3" s="117"/>
      <c r="QYZ3" s="117"/>
      <c r="QZA3" s="117"/>
      <c r="QZB3" s="117"/>
      <c r="QZC3" s="117"/>
      <c r="QZD3" s="117"/>
      <c r="QZE3" s="117"/>
      <c r="QZF3" s="117"/>
      <c r="QZG3" s="117"/>
      <c r="QZH3" s="117"/>
      <c r="QZI3" s="117"/>
      <c r="QZJ3" s="117"/>
      <c r="QZK3" s="117"/>
      <c r="QZL3" s="117"/>
      <c r="QZM3" s="117"/>
      <c r="QZN3" s="117"/>
      <c r="QZO3" s="117"/>
      <c r="QZP3" s="117"/>
      <c r="QZQ3" s="117"/>
      <c r="QZR3" s="117"/>
      <c r="QZS3" s="117"/>
      <c r="QZT3" s="117"/>
      <c r="QZU3" s="117"/>
      <c r="QZV3" s="117"/>
      <c r="QZW3" s="117"/>
      <c r="QZX3" s="117"/>
      <c r="QZY3" s="117"/>
      <c r="QZZ3" s="117"/>
      <c r="RAA3" s="117"/>
      <c r="RAB3" s="117"/>
      <c r="RAC3" s="117"/>
      <c r="RAD3" s="117"/>
      <c r="RAE3" s="117"/>
      <c r="RAF3" s="117"/>
      <c r="RAG3" s="117"/>
      <c r="RAH3" s="117"/>
      <c r="RAI3" s="117"/>
      <c r="RAJ3" s="117"/>
      <c r="RAK3" s="117"/>
      <c r="RAL3" s="117"/>
      <c r="RAM3" s="117"/>
      <c r="RAN3" s="117"/>
      <c r="RAO3" s="117"/>
      <c r="RAP3" s="117"/>
      <c r="RAQ3" s="117"/>
      <c r="RAR3" s="117"/>
      <c r="RAS3" s="117"/>
      <c r="RAT3" s="117"/>
      <c r="RAU3" s="117"/>
      <c r="RAV3" s="117"/>
      <c r="RAW3" s="117"/>
      <c r="RAX3" s="117"/>
      <c r="RAY3" s="117"/>
      <c r="RAZ3" s="117"/>
      <c r="RBA3" s="117"/>
      <c r="RBB3" s="117"/>
      <c r="RBC3" s="117"/>
      <c r="RBD3" s="117"/>
      <c r="RBE3" s="117"/>
      <c r="RBF3" s="117"/>
      <c r="RBG3" s="117"/>
      <c r="RBH3" s="117"/>
      <c r="RBI3" s="117"/>
      <c r="RBJ3" s="117"/>
      <c r="RBK3" s="117"/>
      <c r="RBL3" s="117"/>
      <c r="RBM3" s="117"/>
      <c r="RBN3" s="117"/>
      <c r="RBO3" s="117"/>
      <c r="RBP3" s="117"/>
      <c r="RBQ3" s="117"/>
      <c r="RBR3" s="117"/>
      <c r="RBS3" s="117"/>
      <c r="RBT3" s="117"/>
      <c r="RBU3" s="117"/>
      <c r="RBV3" s="117"/>
      <c r="RBW3" s="117"/>
      <c r="RBX3" s="117"/>
      <c r="RBY3" s="117"/>
      <c r="RBZ3" s="117"/>
      <c r="RCA3" s="117"/>
      <c r="RCB3" s="117"/>
      <c r="RCC3" s="117"/>
      <c r="RCD3" s="117"/>
      <c r="RCE3" s="117"/>
      <c r="RCF3" s="117"/>
      <c r="RCG3" s="117"/>
      <c r="RCH3" s="117"/>
      <c r="RCI3" s="117"/>
      <c r="RCJ3" s="117"/>
      <c r="RCK3" s="117"/>
      <c r="RCL3" s="117"/>
      <c r="RCM3" s="117"/>
      <c r="RCN3" s="117"/>
      <c r="RCO3" s="117"/>
      <c r="RCP3" s="117"/>
      <c r="RCQ3" s="117"/>
      <c r="RCR3" s="117"/>
      <c r="RCS3" s="117"/>
      <c r="RCT3" s="117"/>
      <c r="RCU3" s="117"/>
      <c r="RCV3" s="117"/>
      <c r="RCW3" s="117"/>
      <c r="RCX3" s="117"/>
      <c r="RCY3" s="117"/>
      <c r="RCZ3" s="117"/>
      <c r="RDA3" s="117"/>
      <c r="RDB3" s="117"/>
      <c r="RDC3" s="117"/>
      <c r="RDD3" s="117"/>
      <c r="RDE3" s="117"/>
      <c r="RDF3" s="117"/>
      <c r="RDG3" s="117"/>
      <c r="RDH3" s="117"/>
      <c r="RDI3" s="117"/>
      <c r="RDJ3" s="117"/>
      <c r="RDK3" s="117"/>
      <c r="RDL3" s="117"/>
      <c r="RDM3" s="117"/>
      <c r="RDN3" s="117"/>
      <c r="RDO3" s="117"/>
      <c r="RDP3" s="117"/>
      <c r="RDQ3" s="117"/>
      <c r="RDR3" s="117"/>
      <c r="RDS3" s="117"/>
      <c r="RDT3" s="117"/>
      <c r="RDU3" s="117"/>
      <c r="RDV3" s="117"/>
      <c r="RDW3" s="117"/>
      <c r="RDX3" s="117"/>
      <c r="RDY3" s="117"/>
      <c r="RDZ3" s="117"/>
      <c r="REA3" s="117"/>
      <c r="REB3" s="117"/>
      <c r="REC3" s="117"/>
      <c r="RED3" s="117"/>
      <c r="REE3" s="117"/>
      <c r="REF3" s="117"/>
      <c r="REG3" s="117"/>
      <c r="REH3" s="117"/>
      <c r="REI3" s="117"/>
      <c r="REJ3" s="117"/>
      <c r="REK3" s="117"/>
      <c r="REL3" s="117"/>
      <c r="REM3" s="117"/>
      <c r="REN3" s="117"/>
      <c r="REO3" s="117"/>
      <c r="REP3" s="117"/>
      <c r="REQ3" s="117"/>
      <c r="RER3" s="117"/>
      <c r="RES3" s="117"/>
      <c r="RET3" s="117"/>
      <c r="REU3" s="117"/>
      <c r="REV3" s="117"/>
      <c r="REW3" s="117"/>
      <c r="REX3" s="117"/>
      <c r="REY3" s="117"/>
      <c r="REZ3" s="117"/>
      <c r="RFA3" s="117"/>
      <c r="RFB3" s="117"/>
      <c r="RFC3" s="117"/>
      <c r="RFD3" s="117"/>
      <c r="RFE3" s="117"/>
      <c r="RFF3" s="117"/>
      <c r="RFG3" s="117"/>
      <c r="RFH3" s="117"/>
      <c r="RFI3" s="117"/>
      <c r="RFJ3" s="117"/>
      <c r="RFK3" s="117"/>
      <c r="RFL3" s="117"/>
      <c r="RFM3" s="117"/>
      <c r="RFN3" s="117"/>
      <c r="RFO3" s="117"/>
      <c r="RFP3" s="117"/>
      <c r="RFQ3" s="117"/>
      <c r="RFR3" s="117"/>
      <c r="RFS3" s="117"/>
      <c r="RFT3" s="117"/>
      <c r="RFU3" s="117"/>
      <c r="RFV3" s="117"/>
      <c r="RFW3" s="117"/>
      <c r="RFX3" s="117"/>
      <c r="RFY3" s="117"/>
      <c r="RFZ3" s="117"/>
      <c r="RGA3" s="117"/>
      <c r="RGB3" s="117"/>
      <c r="RGC3" s="117"/>
      <c r="RGD3" s="117"/>
      <c r="RGE3" s="117"/>
      <c r="RGF3" s="117"/>
      <c r="RGG3" s="117"/>
      <c r="RGH3" s="117"/>
      <c r="RGI3" s="117"/>
      <c r="RGJ3" s="117"/>
      <c r="RGK3" s="117"/>
      <c r="RGL3" s="117"/>
      <c r="RGM3" s="117"/>
      <c r="RGN3" s="117"/>
      <c r="RGO3" s="117"/>
      <c r="RGP3" s="117"/>
      <c r="RGQ3" s="117"/>
      <c r="RGR3" s="117"/>
      <c r="RGS3" s="117"/>
      <c r="RGT3" s="117"/>
      <c r="RGU3" s="117"/>
      <c r="RGV3" s="117"/>
      <c r="RGW3" s="117"/>
      <c r="RGX3" s="117"/>
      <c r="RGY3" s="117"/>
      <c r="RGZ3" s="117"/>
      <c r="RHA3" s="117"/>
      <c r="RHB3" s="117"/>
      <c r="RHC3" s="117"/>
      <c r="RHD3" s="117"/>
      <c r="RHE3" s="117"/>
      <c r="RHF3" s="117"/>
      <c r="RHG3" s="117"/>
      <c r="RHH3" s="117"/>
      <c r="RHI3" s="117"/>
      <c r="RHJ3" s="117"/>
      <c r="RHK3" s="117"/>
      <c r="RHL3" s="117"/>
      <c r="RHM3" s="117"/>
      <c r="RHN3" s="117"/>
      <c r="RHO3" s="117"/>
      <c r="RHP3" s="117"/>
      <c r="RHQ3" s="117"/>
      <c r="RHR3" s="117"/>
      <c r="RHS3" s="117"/>
      <c r="RHT3" s="117"/>
      <c r="RHU3" s="117"/>
      <c r="RHV3" s="117"/>
      <c r="RHW3" s="117"/>
      <c r="RHX3" s="117"/>
      <c r="RHY3" s="117"/>
      <c r="RHZ3" s="117"/>
      <c r="RIA3" s="117"/>
      <c r="RIB3" s="117"/>
      <c r="RIC3" s="117"/>
      <c r="RID3" s="117"/>
      <c r="RIE3" s="117"/>
      <c r="RIF3" s="117"/>
      <c r="RIG3" s="117"/>
      <c r="RIH3" s="117"/>
      <c r="RII3" s="117"/>
      <c r="RIJ3" s="117"/>
      <c r="RIK3" s="117"/>
      <c r="RIL3" s="117"/>
      <c r="RIM3" s="117"/>
      <c r="RIN3" s="117"/>
      <c r="RIO3" s="117"/>
      <c r="RIP3" s="117"/>
      <c r="RIQ3" s="117"/>
      <c r="RIR3" s="117"/>
      <c r="RIS3" s="117"/>
      <c r="RIT3" s="117"/>
      <c r="RIU3" s="117"/>
      <c r="RIV3" s="117"/>
      <c r="RIW3" s="117"/>
      <c r="RIX3" s="117"/>
      <c r="RIY3" s="117"/>
      <c r="RIZ3" s="117"/>
      <c r="RJA3" s="117"/>
      <c r="RJB3" s="117"/>
      <c r="RJC3" s="117"/>
      <c r="RJD3" s="117"/>
      <c r="RJE3" s="117"/>
      <c r="RJF3" s="117"/>
      <c r="RJG3" s="117"/>
      <c r="RJH3" s="117"/>
      <c r="RJI3" s="117"/>
      <c r="RJJ3" s="117"/>
      <c r="RJK3" s="117"/>
      <c r="RJL3" s="117"/>
      <c r="RJM3" s="117"/>
      <c r="RJN3" s="117"/>
      <c r="RJO3" s="117"/>
      <c r="RJP3" s="117"/>
      <c r="RJQ3" s="117"/>
      <c r="RJR3" s="117"/>
      <c r="RJS3" s="117"/>
      <c r="RJT3" s="117"/>
      <c r="RJU3" s="117"/>
      <c r="RJV3" s="117"/>
      <c r="RJW3" s="117"/>
      <c r="RJX3" s="117"/>
      <c r="RJY3" s="117"/>
      <c r="RJZ3" s="117"/>
      <c r="RKA3" s="117"/>
      <c r="RKB3" s="117"/>
      <c r="RKC3" s="117"/>
      <c r="RKD3" s="117"/>
      <c r="RKE3" s="117"/>
      <c r="RKF3" s="117"/>
      <c r="RKG3" s="117"/>
      <c r="RKH3" s="117"/>
      <c r="RKI3" s="117"/>
      <c r="RKJ3" s="117"/>
      <c r="RKK3" s="117"/>
      <c r="RKL3" s="117"/>
      <c r="RKM3" s="117"/>
      <c r="RKN3" s="117"/>
      <c r="RKO3" s="117"/>
      <c r="RKP3" s="117"/>
      <c r="RKQ3" s="117"/>
      <c r="RKR3" s="117"/>
      <c r="RKS3" s="117"/>
      <c r="RKT3" s="117"/>
      <c r="RKU3" s="117"/>
      <c r="RKV3" s="117"/>
      <c r="RKW3" s="117"/>
      <c r="RKX3" s="117"/>
      <c r="RKY3" s="117"/>
      <c r="RKZ3" s="117"/>
      <c r="RLA3" s="117"/>
      <c r="RLB3" s="117"/>
      <c r="RLC3" s="117"/>
      <c r="RLD3" s="117"/>
      <c r="RLE3" s="117"/>
      <c r="RLF3" s="117"/>
      <c r="RLG3" s="117"/>
      <c r="RLH3" s="117"/>
      <c r="RLI3" s="117"/>
      <c r="RLJ3" s="117"/>
      <c r="RLK3" s="117"/>
      <c r="RLL3" s="117"/>
      <c r="RLM3" s="117"/>
      <c r="RLN3" s="117"/>
      <c r="RLO3" s="117"/>
      <c r="RLP3" s="117"/>
      <c r="RLQ3" s="117"/>
      <c r="RLR3" s="117"/>
      <c r="RLS3" s="117"/>
      <c r="RLT3" s="117"/>
      <c r="RLU3" s="117"/>
      <c r="RLV3" s="117"/>
      <c r="RLW3" s="117"/>
      <c r="RLX3" s="117"/>
      <c r="RLY3" s="117"/>
      <c r="RLZ3" s="117"/>
      <c r="RMA3" s="117"/>
      <c r="RMB3" s="117"/>
      <c r="RMC3" s="117"/>
      <c r="RMD3" s="117"/>
      <c r="RME3" s="117"/>
      <c r="RMF3" s="117"/>
      <c r="RMG3" s="117"/>
      <c r="RMH3" s="117"/>
      <c r="RMI3" s="117"/>
      <c r="RMJ3" s="117"/>
      <c r="RMK3" s="117"/>
      <c r="RML3" s="117"/>
      <c r="RMM3" s="117"/>
      <c r="RMN3" s="117"/>
      <c r="RMO3" s="117"/>
      <c r="RMP3" s="117"/>
      <c r="RMQ3" s="117"/>
      <c r="RMR3" s="117"/>
      <c r="RMS3" s="117"/>
      <c r="RMT3" s="117"/>
      <c r="RMU3" s="117"/>
      <c r="RMV3" s="117"/>
      <c r="RMW3" s="117"/>
      <c r="RMX3" s="117"/>
      <c r="RMY3" s="117"/>
      <c r="RMZ3" s="117"/>
      <c r="RNA3" s="117"/>
      <c r="RNB3" s="117"/>
      <c r="RNC3" s="117"/>
      <c r="RND3" s="117"/>
      <c r="RNE3" s="117"/>
      <c r="RNF3" s="117"/>
      <c r="RNG3" s="117"/>
      <c r="RNH3" s="117"/>
      <c r="RNI3" s="117"/>
      <c r="RNJ3" s="117"/>
      <c r="RNK3" s="117"/>
      <c r="RNL3" s="117"/>
      <c r="RNM3" s="117"/>
      <c r="RNN3" s="117"/>
      <c r="RNO3" s="117"/>
      <c r="RNP3" s="117"/>
      <c r="RNQ3" s="117"/>
      <c r="RNR3" s="117"/>
      <c r="RNS3" s="117"/>
      <c r="RNT3" s="117"/>
      <c r="RNU3" s="117"/>
      <c r="RNV3" s="117"/>
      <c r="RNW3" s="117"/>
      <c r="RNX3" s="117"/>
      <c r="RNY3" s="117"/>
      <c r="RNZ3" s="117"/>
      <c r="ROA3" s="117"/>
      <c r="ROB3" s="117"/>
      <c r="ROC3" s="117"/>
      <c r="ROD3" s="117"/>
      <c r="ROE3" s="117"/>
      <c r="ROF3" s="117"/>
      <c r="ROG3" s="117"/>
      <c r="ROH3" s="117"/>
      <c r="ROI3" s="117"/>
      <c r="ROJ3" s="117"/>
      <c r="ROK3" s="117"/>
      <c r="ROL3" s="117"/>
      <c r="ROM3" s="117"/>
      <c r="RON3" s="117"/>
      <c r="ROO3" s="117"/>
      <c r="ROP3" s="117"/>
      <c r="ROQ3" s="117"/>
      <c r="ROR3" s="117"/>
      <c r="ROS3" s="117"/>
      <c r="ROT3" s="117"/>
      <c r="ROU3" s="117"/>
      <c r="ROV3" s="117"/>
      <c r="ROW3" s="117"/>
      <c r="ROX3" s="117"/>
      <c r="ROY3" s="117"/>
      <c r="ROZ3" s="117"/>
      <c r="RPA3" s="117"/>
      <c r="RPB3" s="117"/>
      <c r="RPC3" s="117"/>
      <c r="RPD3" s="117"/>
      <c r="RPE3" s="117"/>
      <c r="RPF3" s="117"/>
      <c r="RPG3" s="117"/>
      <c r="RPH3" s="117"/>
      <c r="RPI3" s="117"/>
      <c r="RPJ3" s="117"/>
      <c r="RPK3" s="117"/>
      <c r="RPL3" s="117"/>
      <c r="RPM3" s="117"/>
      <c r="RPN3" s="117"/>
      <c r="RPO3" s="117"/>
      <c r="RPP3" s="117"/>
      <c r="RPQ3" s="117"/>
      <c r="RPR3" s="117"/>
      <c r="RPS3" s="117"/>
      <c r="RPT3" s="117"/>
      <c r="RPU3" s="117"/>
      <c r="RPV3" s="117"/>
      <c r="RPW3" s="117"/>
      <c r="RPX3" s="117"/>
      <c r="RPY3" s="117"/>
      <c r="RPZ3" s="117"/>
      <c r="RQA3" s="117"/>
      <c r="RQB3" s="117"/>
      <c r="RQC3" s="117"/>
      <c r="RQD3" s="117"/>
      <c r="RQE3" s="117"/>
      <c r="RQF3" s="117"/>
      <c r="RQG3" s="117"/>
      <c r="RQH3" s="117"/>
      <c r="RQI3" s="117"/>
      <c r="RQJ3" s="117"/>
      <c r="RQK3" s="117"/>
      <c r="RQL3" s="117"/>
      <c r="RQM3" s="117"/>
      <c r="RQN3" s="117"/>
      <c r="RQO3" s="117"/>
      <c r="RQP3" s="117"/>
      <c r="RQQ3" s="117"/>
      <c r="RQR3" s="117"/>
      <c r="RQS3" s="117"/>
      <c r="RQT3" s="117"/>
      <c r="RQU3" s="117"/>
      <c r="RQV3" s="117"/>
      <c r="RQW3" s="117"/>
      <c r="RQX3" s="117"/>
      <c r="RQY3" s="117"/>
      <c r="RQZ3" s="117"/>
      <c r="RRA3" s="117"/>
      <c r="RRB3" s="117"/>
      <c r="RRC3" s="117"/>
      <c r="RRD3" s="117"/>
      <c r="RRE3" s="117"/>
      <c r="RRF3" s="117"/>
      <c r="RRG3" s="117"/>
      <c r="RRH3" s="117"/>
      <c r="RRI3" s="117"/>
      <c r="RRJ3" s="117"/>
      <c r="RRK3" s="117"/>
      <c r="RRL3" s="117"/>
      <c r="RRM3" s="117"/>
      <c r="RRN3" s="117"/>
      <c r="RRO3" s="117"/>
      <c r="RRP3" s="117"/>
      <c r="RRQ3" s="117"/>
      <c r="RRR3" s="117"/>
      <c r="RRS3" s="117"/>
      <c r="RRT3" s="117"/>
      <c r="RRU3" s="117"/>
      <c r="RRV3" s="117"/>
      <c r="RRW3" s="117"/>
      <c r="RRX3" s="117"/>
      <c r="RRY3" s="117"/>
      <c r="RRZ3" s="117"/>
      <c r="RSA3" s="117"/>
      <c r="RSB3" s="117"/>
      <c r="RSC3" s="117"/>
      <c r="RSD3" s="117"/>
      <c r="RSE3" s="117"/>
      <c r="RSF3" s="117"/>
      <c r="RSG3" s="117"/>
      <c r="RSH3" s="117"/>
      <c r="RSI3" s="117"/>
      <c r="RSJ3" s="117"/>
      <c r="RSK3" s="117"/>
      <c r="RSL3" s="117"/>
      <c r="RSM3" s="117"/>
      <c r="RSN3" s="117"/>
      <c r="RSO3" s="117"/>
      <c r="RSP3" s="117"/>
      <c r="RSQ3" s="117"/>
      <c r="RSR3" s="117"/>
      <c r="RSS3" s="117"/>
      <c r="RST3" s="117"/>
      <c r="RSU3" s="117"/>
      <c r="RSV3" s="117"/>
      <c r="RSW3" s="117"/>
      <c r="RSX3" s="117"/>
      <c r="RSY3" s="117"/>
      <c r="RSZ3" s="117"/>
      <c r="RTA3" s="117"/>
      <c r="RTB3" s="117"/>
      <c r="RTC3" s="117"/>
      <c r="RTD3" s="117"/>
      <c r="RTE3" s="117"/>
      <c r="RTF3" s="117"/>
      <c r="RTG3" s="117"/>
      <c r="RTH3" s="117"/>
      <c r="RTI3" s="117"/>
      <c r="RTJ3" s="117"/>
      <c r="RTK3" s="117"/>
      <c r="RTL3" s="117"/>
      <c r="RTM3" s="117"/>
      <c r="RTN3" s="117"/>
      <c r="RTO3" s="117"/>
      <c r="RTP3" s="117"/>
      <c r="RTQ3" s="117"/>
      <c r="RTR3" s="117"/>
      <c r="RTS3" s="117"/>
      <c r="RTT3" s="117"/>
      <c r="RTU3" s="117"/>
      <c r="RTV3" s="117"/>
      <c r="RTW3" s="117"/>
      <c r="RTX3" s="117"/>
      <c r="RTY3" s="117"/>
      <c r="RTZ3" s="117"/>
      <c r="RUA3" s="117"/>
      <c r="RUB3" s="117"/>
      <c r="RUC3" s="117"/>
      <c r="RUD3" s="117"/>
      <c r="RUE3" s="117"/>
      <c r="RUF3" s="117"/>
      <c r="RUG3" s="117"/>
      <c r="RUH3" s="117"/>
      <c r="RUI3" s="117"/>
      <c r="RUJ3" s="117"/>
      <c r="RUK3" s="117"/>
      <c r="RUL3" s="117"/>
      <c r="RUM3" s="117"/>
      <c r="RUN3" s="117"/>
      <c r="RUO3" s="117"/>
      <c r="RUP3" s="117"/>
      <c r="RUQ3" s="117"/>
      <c r="RUR3" s="117"/>
      <c r="RUS3" s="117"/>
      <c r="RUT3" s="117"/>
      <c r="RUU3" s="117"/>
      <c r="RUV3" s="117"/>
      <c r="RUW3" s="117"/>
      <c r="RUX3" s="117"/>
      <c r="RUY3" s="117"/>
      <c r="RUZ3" s="117"/>
      <c r="RVA3" s="117"/>
      <c r="RVB3" s="117"/>
      <c r="RVC3" s="117"/>
      <c r="RVD3" s="117"/>
      <c r="RVE3" s="117"/>
      <c r="RVF3" s="117"/>
      <c r="RVG3" s="117"/>
      <c r="RVH3" s="117"/>
      <c r="RVI3" s="117"/>
      <c r="RVJ3" s="117"/>
      <c r="RVK3" s="117"/>
      <c r="RVL3" s="117"/>
      <c r="RVM3" s="117"/>
      <c r="RVN3" s="117"/>
      <c r="RVO3" s="117"/>
      <c r="RVP3" s="117"/>
      <c r="RVQ3" s="117"/>
      <c r="RVR3" s="117"/>
      <c r="RVS3" s="117"/>
      <c r="RVT3" s="117"/>
      <c r="RVU3" s="117"/>
      <c r="RVV3" s="117"/>
      <c r="RVW3" s="117"/>
      <c r="RVX3" s="117"/>
      <c r="RVY3" s="117"/>
      <c r="RVZ3" s="117"/>
      <c r="RWA3" s="117"/>
      <c r="RWB3" s="117"/>
      <c r="RWC3" s="117"/>
      <c r="RWD3" s="117"/>
      <c r="RWE3" s="117"/>
      <c r="RWF3" s="117"/>
      <c r="RWG3" s="117"/>
      <c r="RWH3" s="117"/>
      <c r="RWI3" s="117"/>
      <c r="RWJ3" s="117"/>
      <c r="RWK3" s="117"/>
      <c r="RWL3" s="117"/>
      <c r="RWM3" s="117"/>
      <c r="RWN3" s="117"/>
      <c r="RWO3" s="117"/>
      <c r="RWP3" s="117"/>
      <c r="RWQ3" s="117"/>
      <c r="RWR3" s="117"/>
      <c r="RWS3" s="117"/>
      <c r="RWT3" s="117"/>
      <c r="RWU3" s="117"/>
      <c r="RWV3" s="117"/>
      <c r="RWW3" s="117"/>
      <c r="RWX3" s="117"/>
      <c r="RWY3" s="117"/>
      <c r="RWZ3" s="117"/>
      <c r="RXA3" s="117"/>
      <c r="RXB3" s="117"/>
      <c r="RXC3" s="117"/>
      <c r="RXD3" s="117"/>
      <c r="RXE3" s="117"/>
      <c r="RXF3" s="117"/>
      <c r="RXG3" s="117"/>
      <c r="RXH3" s="117"/>
      <c r="RXI3" s="117"/>
      <c r="RXJ3" s="117"/>
      <c r="RXK3" s="117"/>
      <c r="RXL3" s="117"/>
      <c r="RXM3" s="117"/>
      <c r="RXN3" s="117"/>
      <c r="RXO3" s="117"/>
      <c r="RXP3" s="117"/>
      <c r="RXQ3" s="117"/>
      <c r="RXR3" s="117"/>
      <c r="RXS3" s="117"/>
      <c r="RXT3" s="117"/>
      <c r="RXU3" s="117"/>
      <c r="RXV3" s="117"/>
      <c r="RXW3" s="117"/>
      <c r="RXX3" s="117"/>
      <c r="RXY3" s="117"/>
      <c r="RXZ3" s="117"/>
      <c r="RYA3" s="117"/>
      <c r="RYB3" s="117"/>
      <c r="RYC3" s="117"/>
      <c r="RYD3" s="117"/>
      <c r="RYE3" s="117"/>
      <c r="RYF3" s="117"/>
      <c r="RYG3" s="117"/>
      <c r="RYH3" s="117"/>
      <c r="RYI3" s="117"/>
      <c r="RYJ3" s="117"/>
      <c r="RYK3" s="117"/>
      <c r="RYL3" s="117"/>
      <c r="RYM3" s="117"/>
      <c r="RYN3" s="117"/>
      <c r="RYO3" s="117"/>
      <c r="RYP3" s="117"/>
      <c r="RYQ3" s="117"/>
      <c r="RYR3" s="117"/>
      <c r="RYS3" s="117"/>
      <c r="RYT3" s="117"/>
      <c r="RYU3" s="117"/>
      <c r="RYV3" s="117"/>
      <c r="RYW3" s="117"/>
      <c r="RYX3" s="117"/>
      <c r="RYY3" s="117"/>
      <c r="RYZ3" s="117"/>
      <c r="RZA3" s="117"/>
      <c r="RZB3" s="117"/>
      <c r="RZC3" s="117"/>
      <c r="RZD3" s="117"/>
      <c r="RZE3" s="117"/>
      <c r="RZF3" s="117"/>
      <c r="RZG3" s="117"/>
      <c r="RZH3" s="117"/>
      <c r="RZI3" s="117"/>
      <c r="RZJ3" s="117"/>
      <c r="RZK3" s="117"/>
      <c r="RZL3" s="117"/>
      <c r="RZM3" s="117"/>
      <c r="RZN3" s="117"/>
      <c r="RZO3" s="117"/>
      <c r="RZP3" s="117"/>
      <c r="RZQ3" s="117"/>
      <c r="RZR3" s="117"/>
      <c r="RZS3" s="117"/>
      <c r="RZT3" s="117"/>
      <c r="RZU3" s="117"/>
      <c r="RZV3" s="117"/>
      <c r="RZW3" s="117"/>
      <c r="RZX3" s="117"/>
      <c r="RZY3" s="117"/>
      <c r="RZZ3" s="117"/>
      <c r="SAA3" s="117"/>
      <c r="SAB3" s="117"/>
      <c r="SAC3" s="117"/>
      <c r="SAD3" s="117"/>
      <c r="SAE3" s="117"/>
      <c r="SAF3" s="117"/>
      <c r="SAG3" s="117"/>
      <c r="SAH3" s="117"/>
      <c r="SAI3" s="117"/>
      <c r="SAJ3" s="117"/>
      <c r="SAK3" s="117"/>
      <c r="SAL3" s="117"/>
      <c r="SAM3" s="117"/>
      <c r="SAN3" s="117"/>
      <c r="SAO3" s="117"/>
      <c r="SAP3" s="117"/>
      <c r="SAQ3" s="117"/>
      <c r="SAR3" s="117"/>
      <c r="SAS3" s="117"/>
      <c r="SAT3" s="117"/>
      <c r="SAU3" s="117"/>
      <c r="SAV3" s="117"/>
      <c r="SAW3" s="117"/>
      <c r="SAX3" s="117"/>
      <c r="SAY3" s="117"/>
      <c r="SAZ3" s="117"/>
      <c r="SBA3" s="117"/>
      <c r="SBB3" s="117"/>
      <c r="SBC3" s="117"/>
      <c r="SBD3" s="117"/>
      <c r="SBE3" s="117"/>
      <c r="SBF3" s="117"/>
      <c r="SBG3" s="117"/>
      <c r="SBH3" s="117"/>
      <c r="SBI3" s="117"/>
      <c r="SBJ3" s="117"/>
      <c r="SBK3" s="117"/>
      <c r="SBL3" s="117"/>
      <c r="SBM3" s="117"/>
      <c r="SBN3" s="117"/>
      <c r="SBO3" s="117"/>
      <c r="SBP3" s="117"/>
      <c r="SBQ3" s="117"/>
      <c r="SBR3" s="117"/>
      <c r="SBS3" s="117"/>
      <c r="SBT3" s="117"/>
      <c r="SBU3" s="117"/>
      <c r="SBV3" s="117"/>
      <c r="SBW3" s="117"/>
      <c r="SBX3" s="117"/>
      <c r="SBY3" s="117"/>
      <c r="SBZ3" s="117"/>
      <c r="SCA3" s="117"/>
      <c r="SCB3" s="117"/>
      <c r="SCC3" s="117"/>
      <c r="SCD3" s="117"/>
      <c r="SCE3" s="117"/>
      <c r="SCF3" s="117"/>
      <c r="SCG3" s="117"/>
      <c r="SCH3" s="117"/>
      <c r="SCI3" s="117"/>
      <c r="SCJ3" s="117"/>
      <c r="SCK3" s="117"/>
      <c r="SCL3" s="117"/>
      <c r="SCM3" s="117"/>
      <c r="SCN3" s="117"/>
      <c r="SCO3" s="117"/>
      <c r="SCP3" s="117"/>
      <c r="SCQ3" s="117"/>
      <c r="SCR3" s="117"/>
      <c r="SCS3" s="117"/>
      <c r="SCT3" s="117"/>
      <c r="SCU3" s="117"/>
      <c r="SCV3" s="117"/>
      <c r="SCW3" s="117"/>
      <c r="SCX3" s="117"/>
      <c r="SCY3" s="117"/>
      <c r="SCZ3" s="117"/>
      <c r="SDA3" s="117"/>
      <c r="SDB3" s="117"/>
      <c r="SDC3" s="117"/>
      <c r="SDD3" s="117"/>
      <c r="SDE3" s="117"/>
      <c r="SDF3" s="117"/>
      <c r="SDG3" s="117"/>
      <c r="SDH3" s="117"/>
      <c r="SDI3" s="117"/>
      <c r="SDJ3" s="117"/>
      <c r="SDK3" s="117"/>
      <c r="SDL3" s="117"/>
      <c r="SDM3" s="117"/>
      <c r="SDN3" s="117"/>
      <c r="SDO3" s="117"/>
      <c r="SDP3" s="117"/>
      <c r="SDQ3" s="117"/>
      <c r="SDR3" s="117"/>
      <c r="SDS3" s="117"/>
      <c r="SDT3" s="117"/>
      <c r="SDU3" s="117"/>
      <c r="SDV3" s="117"/>
      <c r="SDW3" s="117"/>
      <c r="SDX3" s="117"/>
      <c r="SDY3" s="117"/>
      <c r="SDZ3" s="117"/>
      <c r="SEA3" s="117"/>
      <c r="SEB3" s="117"/>
      <c r="SEC3" s="117"/>
      <c r="SED3" s="117"/>
      <c r="SEE3" s="117"/>
      <c r="SEF3" s="117"/>
      <c r="SEG3" s="117"/>
      <c r="SEH3" s="117"/>
      <c r="SEI3" s="117"/>
      <c r="SEJ3" s="117"/>
      <c r="SEK3" s="117"/>
      <c r="SEL3" s="117"/>
      <c r="SEM3" s="117"/>
      <c r="SEN3" s="117"/>
      <c r="SEO3" s="117"/>
      <c r="SEP3" s="117"/>
      <c r="SEQ3" s="117"/>
      <c r="SER3" s="117"/>
      <c r="SES3" s="117"/>
      <c r="SET3" s="117"/>
      <c r="SEU3" s="117"/>
      <c r="SEV3" s="117"/>
      <c r="SEW3" s="117"/>
      <c r="SEX3" s="117"/>
      <c r="SEY3" s="117"/>
      <c r="SEZ3" s="117"/>
      <c r="SFA3" s="117"/>
      <c r="SFB3" s="117"/>
      <c r="SFC3" s="117"/>
      <c r="SFD3" s="117"/>
      <c r="SFE3" s="117"/>
      <c r="SFF3" s="117"/>
      <c r="SFG3" s="117"/>
      <c r="SFH3" s="117"/>
      <c r="SFI3" s="117"/>
      <c r="SFJ3" s="117"/>
      <c r="SFK3" s="117"/>
      <c r="SFL3" s="117"/>
      <c r="SFM3" s="117"/>
      <c r="SFN3" s="117"/>
      <c r="SFO3" s="117"/>
      <c r="SFP3" s="117"/>
      <c r="SFQ3" s="117"/>
      <c r="SFR3" s="117"/>
      <c r="SFS3" s="117"/>
      <c r="SFT3" s="117"/>
      <c r="SFU3" s="117"/>
      <c r="SFV3" s="117"/>
      <c r="SFW3" s="117"/>
      <c r="SFX3" s="117"/>
      <c r="SFY3" s="117"/>
      <c r="SFZ3" s="117"/>
      <c r="SGA3" s="117"/>
      <c r="SGB3" s="117"/>
      <c r="SGC3" s="117"/>
      <c r="SGD3" s="117"/>
      <c r="SGE3" s="117"/>
      <c r="SGF3" s="117"/>
      <c r="SGG3" s="117"/>
      <c r="SGH3" s="117"/>
      <c r="SGI3" s="117"/>
      <c r="SGJ3" s="117"/>
      <c r="SGK3" s="117"/>
      <c r="SGL3" s="117"/>
      <c r="SGM3" s="117"/>
      <c r="SGN3" s="117"/>
      <c r="SGO3" s="117"/>
      <c r="SGP3" s="117"/>
      <c r="SGQ3" s="117"/>
      <c r="SGR3" s="117"/>
      <c r="SGS3" s="117"/>
      <c r="SGT3" s="117"/>
      <c r="SGU3" s="117"/>
      <c r="SGV3" s="117"/>
      <c r="SGW3" s="117"/>
      <c r="SGX3" s="117"/>
      <c r="SGY3" s="117"/>
      <c r="SGZ3" s="117"/>
      <c r="SHA3" s="117"/>
      <c r="SHB3" s="117"/>
      <c r="SHC3" s="117"/>
      <c r="SHD3" s="117"/>
      <c r="SHE3" s="117"/>
      <c r="SHF3" s="117"/>
      <c r="SHG3" s="117"/>
      <c r="SHH3" s="117"/>
      <c r="SHI3" s="117"/>
      <c r="SHJ3" s="117"/>
      <c r="SHK3" s="117"/>
      <c r="SHL3" s="117"/>
      <c r="SHM3" s="117"/>
      <c r="SHN3" s="117"/>
      <c r="SHO3" s="117"/>
      <c r="SHP3" s="117"/>
      <c r="SHQ3" s="117"/>
      <c r="SHR3" s="117"/>
      <c r="SHS3" s="117"/>
      <c r="SHT3" s="117"/>
      <c r="SHU3" s="117"/>
      <c r="SHV3" s="117"/>
      <c r="SHW3" s="117"/>
      <c r="SHX3" s="117"/>
      <c r="SHY3" s="117"/>
      <c r="SHZ3" s="117"/>
      <c r="SIA3" s="117"/>
      <c r="SIB3" s="117"/>
      <c r="SIC3" s="117"/>
      <c r="SID3" s="117"/>
      <c r="SIE3" s="117"/>
      <c r="SIF3" s="117"/>
      <c r="SIG3" s="117"/>
      <c r="SIH3" s="117"/>
      <c r="SII3" s="117"/>
      <c r="SIJ3" s="117"/>
      <c r="SIK3" s="117"/>
      <c r="SIL3" s="117"/>
      <c r="SIM3" s="117"/>
      <c r="SIN3" s="117"/>
      <c r="SIO3" s="117"/>
      <c r="SIP3" s="117"/>
      <c r="SIQ3" s="117"/>
      <c r="SIR3" s="117"/>
      <c r="SIS3" s="117"/>
      <c r="SIT3" s="117"/>
      <c r="SIU3" s="117"/>
      <c r="SIV3" s="117"/>
      <c r="SIW3" s="117"/>
      <c r="SIX3" s="117"/>
      <c r="SIY3" s="117"/>
      <c r="SIZ3" s="117"/>
      <c r="SJA3" s="117"/>
      <c r="SJB3" s="117"/>
      <c r="SJC3" s="117"/>
      <c r="SJD3" s="117"/>
      <c r="SJE3" s="117"/>
      <c r="SJF3" s="117"/>
      <c r="SJG3" s="117"/>
      <c r="SJH3" s="117"/>
      <c r="SJI3" s="117"/>
      <c r="SJJ3" s="117"/>
      <c r="SJK3" s="117"/>
      <c r="SJL3" s="117"/>
      <c r="SJM3" s="117"/>
      <c r="SJN3" s="117"/>
      <c r="SJO3" s="117"/>
      <c r="SJP3" s="117"/>
      <c r="SJQ3" s="117"/>
      <c r="SJR3" s="117"/>
      <c r="SJS3" s="117"/>
      <c r="SJT3" s="117"/>
      <c r="SJU3" s="117"/>
      <c r="SJV3" s="117"/>
      <c r="SJW3" s="117"/>
      <c r="SJX3" s="117"/>
      <c r="SJY3" s="117"/>
      <c r="SJZ3" s="117"/>
      <c r="SKA3" s="117"/>
      <c r="SKB3" s="117"/>
      <c r="SKC3" s="117"/>
      <c r="SKD3" s="117"/>
      <c r="SKE3" s="117"/>
      <c r="SKF3" s="117"/>
      <c r="SKG3" s="117"/>
      <c r="SKH3" s="117"/>
      <c r="SKI3" s="117"/>
      <c r="SKJ3" s="117"/>
      <c r="SKK3" s="117"/>
      <c r="SKL3" s="117"/>
      <c r="SKM3" s="117"/>
      <c r="SKN3" s="117"/>
      <c r="SKO3" s="117"/>
      <c r="SKP3" s="117"/>
      <c r="SKQ3" s="117"/>
      <c r="SKR3" s="117"/>
      <c r="SKS3" s="117"/>
      <c r="SKT3" s="117"/>
      <c r="SKU3" s="117"/>
      <c r="SKV3" s="117"/>
      <c r="SKW3" s="117"/>
      <c r="SKX3" s="117"/>
      <c r="SKY3" s="117"/>
      <c r="SKZ3" s="117"/>
      <c r="SLA3" s="117"/>
      <c r="SLB3" s="117"/>
      <c r="SLC3" s="117"/>
      <c r="SLD3" s="117"/>
      <c r="SLE3" s="117"/>
      <c r="SLF3" s="117"/>
      <c r="SLG3" s="117"/>
      <c r="SLH3" s="117"/>
      <c r="SLI3" s="117"/>
      <c r="SLJ3" s="117"/>
      <c r="SLK3" s="117"/>
      <c r="SLL3" s="117"/>
      <c r="SLM3" s="117"/>
      <c r="SLN3" s="117"/>
      <c r="SLO3" s="117"/>
      <c r="SLP3" s="117"/>
      <c r="SLQ3" s="117"/>
      <c r="SLR3" s="117"/>
      <c r="SLS3" s="117"/>
      <c r="SLT3" s="117"/>
      <c r="SLU3" s="117"/>
      <c r="SLV3" s="117"/>
      <c r="SLW3" s="117"/>
      <c r="SLX3" s="117"/>
      <c r="SLY3" s="117"/>
      <c r="SLZ3" s="117"/>
      <c r="SMA3" s="117"/>
      <c r="SMB3" s="117"/>
      <c r="SMC3" s="117"/>
      <c r="SMD3" s="117"/>
      <c r="SME3" s="117"/>
      <c r="SMF3" s="117"/>
      <c r="SMG3" s="117"/>
      <c r="SMH3" s="117"/>
      <c r="SMI3" s="117"/>
      <c r="SMJ3" s="117"/>
      <c r="SMK3" s="117"/>
      <c r="SML3" s="117"/>
      <c r="SMM3" s="117"/>
      <c r="SMN3" s="117"/>
      <c r="SMO3" s="117"/>
      <c r="SMP3" s="117"/>
      <c r="SMQ3" s="117"/>
      <c r="SMR3" s="117"/>
      <c r="SMS3" s="117"/>
      <c r="SMT3" s="117"/>
      <c r="SMU3" s="117"/>
      <c r="SMV3" s="117"/>
      <c r="SMW3" s="117"/>
      <c r="SMX3" s="117"/>
      <c r="SMY3" s="117"/>
      <c r="SMZ3" s="117"/>
      <c r="SNA3" s="117"/>
      <c r="SNB3" s="117"/>
      <c r="SNC3" s="117"/>
      <c r="SND3" s="117"/>
      <c r="SNE3" s="117"/>
      <c r="SNF3" s="117"/>
      <c r="SNG3" s="117"/>
      <c r="SNH3" s="117"/>
      <c r="SNI3" s="117"/>
      <c r="SNJ3" s="117"/>
      <c r="SNK3" s="117"/>
      <c r="SNL3" s="117"/>
      <c r="SNM3" s="117"/>
      <c r="SNN3" s="117"/>
      <c r="SNO3" s="117"/>
      <c r="SNP3" s="117"/>
      <c r="SNQ3" s="117"/>
      <c r="SNR3" s="117"/>
      <c r="SNS3" s="117"/>
      <c r="SNT3" s="117"/>
      <c r="SNU3" s="117"/>
      <c r="SNV3" s="117"/>
      <c r="SNW3" s="117"/>
      <c r="SNX3" s="117"/>
      <c r="SNY3" s="117"/>
      <c r="SNZ3" s="117"/>
      <c r="SOA3" s="117"/>
      <c r="SOB3" s="117"/>
      <c r="SOC3" s="117"/>
      <c r="SOD3" s="117"/>
      <c r="SOE3" s="117"/>
      <c r="SOF3" s="117"/>
      <c r="SOG3" s="117"/>
      <c r="SOH3" s="117"/>
      <c r="SOI3" s="117"/>
      <c r="SOJ3" s="117"/>
      <c r="SOK3" s="117"/>
      <c r="SOL3" s="117"/>
      <c r="SOM3" s="117"/>
      <c r="SON3" s="117"/>
      <c r="SOO3" s="117"/>
      <c r="SOP3" s="117"/>
      <c r="SOQ3" s="117"/>
      <c r="SOR3" s="117"/>
      <c r="SOS3" s="117"/>
      <c r="SOT3" s="117"/>
      <c r="SOU3" s="117"/>
      <c r="SOV3" s="117"/>
      <c r="SOW3" s="117"/>
      <c r="SOX3" s="117"/>
      <c r="SOY3" s="117"/>
      <c r="SOZ3" s="117"/>
      <c r="SPA3" s="117"/>
      <c r="SPB3" s="117"/>
      <c r="SPC3" s="117"/>
      <c r="SPD3" s="117"/>
      <c r="SPE3" s="117"/>
      <c r="SPF3" s="117"/>
      <c r="SPG3" s="117"/>
      <c r="SPH3" s="117"/>
      <c r="SPI3" s="117"/>
      <c r="SPJ3" s="117"/>
      <c r="SPK3" s="117"/>
      <c r="SPL3" s="117"/>
      <c r="SPM3" s="117"/>
      <c r="SPN3" s="117"/>
      <c r="SPO3" s="117"/>
      <c r="SPP3" s="117"/>
      <c r="SPQ3" s="117"/>
      <c r="SPR3" s="117"/>
      <c r="SPS3" s="117"/>
      <c r="SPT3" s="117"/>
      <c r="SPU3" s="117"/>
      <c r="SPV3" s="117"/>
      <c r="SPW3" s="117"/>
      <c r="SPX3" s="117"/>
      <c r="SPY3" s="117"/>
      <c r="SPZ3" s="117"/>
      <c r="SQA3" s="117"/>
      <c r="SQB3" s="117"/>
      <c r="SQC3" s="117"/>
      <c r="SQD3" s="117"/>
      <c r="SQE3" s="117"/>
      <c r="SQF3" s="117"/>
      <c r="SQG3" s="117"/>
      <c r="SQH3" s="117"/>
      <c r="SQI3" s="117"/>
      <c r="SQJ3" s="117"/>
      <c r="SQK3" s="117"/>
      <c r="SQL3" s="117"/>
      <c r="SQM3" s="117"/>
      <c r="SQN3" s="117"/>
      <c r="SQO3" s="117"/>
      <c r="SQP3" s="117"/>
      <c r="SQQ3" s="117"/>
      <c r="SQR3" s="117"/>
      <c r="SQS3" s="117"/>
      <c r="SQT3" s="117"/>
      <c r="SQU3" s="117"/>
      <c r="SQV3" s="117"/>
      <c r="SQW3" s="117"/>
      <c r="SQX3" s="117"/>
      <c r="SQY3" s="117"/>
      <c r="SQZ3" s="117"/>
      <c r="SRA3" s="117"/>
      <c r="SRB3" s="117"/>
      <c r="SRC3" s="117"/>
      <c r="SRD3" s="117"/>
      <c r="SRE3" s="117"/>
      <c r="SRF3" s="117"/>
      <c r="SRG3" s="117"/>
      <c r="SRH3" s="117"/>
      <c r="SRI3" s="117"/>
      <c r="SRJ3" s="117"/>
      <c r="SRK3" s="117"/>
      <c r="SRL3" s="117"/>
      <c r="SRM3" s="117"/>
      <c r="SRN3" s="117"/>
      <c r="SRO3" s="117"/>
      <c r="SRP3" s="117"/>
      <c r="SRQ3" s="117"/>
      <c r="SRR3" s="117"/>
      <c r="SRS3" s="117"/>
      <c r="SRT3" s="117"/>
      <c r="SRU3" s="117"/>
      <c r="SRV3" s="117"/>
      <c r="SRW3" s="117"/>
      <c r="SRX3" s="117"/>
      <c r="SRY3" s="117"/>
      <c r="SRZ3" s="117"/>
      <c r="SSA3" s="117"/>
      <c r="SSB3" s="117"/>
      <c r="SSC3" s="117"/>
      <c r="SSD3" s="117"/>
      <c r="SSE3" s="117"/>
      <c r="SSF3" s="117"/>
      <c r="SSG3" s="117"/>
      <c r="SSH3" s="117"/>
      <c r="SSI3" s="117"/>
      <c r="SSJ3" s="117"/>
      <c r="SSK3" s="117"/>
      <c r="SSL3" s="117"/>
      <c r="SSM3" s="117"/>
      <c r="SSN3" s="117"/>
      <c r="SSO3" s="117"/>
      <c r="SSP3" s="117"/>
      <c r="SSQ3" s="117"/>
      <c r="SSR3" s="117"/>
      <c r="SSS3" s="117"/>
      <c r="SST3" s="117"/>
      <c r="SSU3" s="117"/>
      <c r="SSV3" s="117"/>
      <c r="SSW3" s="117"/>
      <c r="SSX3" s="117"/>
      <c r="SSY3" s="117"/>
      <c r="SSZ3" s="117"/>
      <c r="STA3" s="117"/>
      <c r="STB3" s="117"/>
      <c r="STC3" s="117"/>
      <c r="STD3" s="117"/>
      <c r="STE3" s="117"/>
      <c r="STF3" s="117"/>
      <c r="STG3" s="117"/>
      <c r="STH3" s="117"/>
      <c r="STI3" s="117"/>
      <c r="STJ3" s="117"/>
      <c r="STK3" s="117"/>
      <c r="STL3" s="117"/>
      <c r="STM3" s="117"/>
      <c r="STN3" s="117"/>
      <c r="STO3" s="117"/>
      <c r="STP3" s="117"/>
      <c r="STQ3" s="117"/>
      <c r="STR3" s="117"/>
      <c r="STS3" s="117"/>
      <c r="STT3" s="117"/>
      <c r="STU3" s="117"/>
      <c r="STV3" s="117"/>
      <c r="STW3" s="117"/>
      <c r="STX3" s="117"/>
      <c r="STY3" s="117"/>
      <c r="STZ3" s="117"/>
      <c r="SUA3" s="117"/>
      <c r="SUB3" s="117"/>
      <c r="SUC3" s="117"/>
      <c r="SUD3" s="117"/>
      <c r="SUE3" s="117"/>
      <c r="SUF3" s="117"/>
      <c r="SUG3" s="117"/>
      <c r="SUH3" s="117"/>
      <c r="SUI3" s="117"/>
      <c r="SUJ3" s="117"/>
      <c r="SUK3" s="117"/>
      <c r="SUL3" s="117"/>
      <c r="SUM3" s="117"/>
      <c r="SUN3" s="117"/>
      <c r="SUO3" s="117"/>
      <c r="SUP3" s="117"/>
      <c r="SUQ3" s="117"/>
      <c r="SUR3" s="117"/>
      <c r="SUS3" s="117"/>
      <c r="SUT3" s="117"/>
      <c r="SUU3" s="117"/>
      <c r="SUV3" s="117"/>
      <c r="SUW3" s="117"/>
      <c r="SUX3" s="117"/>
      <c r="SUY3" s="117"/>
      <c r="SUZ3" s="117"/>
      <c r="SVA3" s="117"/>
      <c r="SVB3" s="117"/>
      <c r="SVC3" s="117"/>
      <c r="SVD3" s="117"/>
      <c r="SVE3" s="117"/>
      <c r="SVF3" s="117"/>
      <c r="SVG3" s="117"/>
      <c r="SVH3" s="117"/>
      <c r="SVI3" s="117"/>
      <c r="SVJ3" s="117"/>
      <c r="SVK3" s="117"/>
      <c r="SVL3" s="117"/>
      <c r="SVM3" s="117"/>
      <c r="SVN3" s="117"/>
      <c r="SVO3" s="117"/>
      <c r="SVP3" s="117"/>
      <c r="SVQ3" s="117"/>
      <c r="SVR3" s="117"/>
      <c r="SVS3" s="117"/>
      <c r="SVT3" s="117"/>
      <c r="SVU3" s="117"/>
      <c r="SVV3" s="117"/>
      <c r="SVW3" s="117"/>
      <c r="SVX3" s="117"/>
      <c r="SVY3" s="117"/>
      <c r="SVZ3" s="117"/>
      <c r="SWA3" s="117"/>
      <c r="SWB3" s="117"/>
      <c r="SWC3" s="117"/>
      <c r="SWD3" s="117"/>
      <c r="SWE3" s="117"/>
      <c r="SWF3" s="117"/>
      <c r="SWG3" s="117"/>
      <c r="SWH3" s="117"/>
      <c r="SWI3" s="117"/>
      <c r="SWJ3" s="117"/>
      <c r="SWK3" s="117"/>
      <c r="SWL3" s="117"/>
      <c r="SWM3" s="117"/>
      <c r="SWN3" s="117"/>
      <c r="SWO3" s="117"/>
      <c r="SWP3" s="117"/>
      <c r="SWQ3" s="117"/>
      <c r="SWR3" s="117"/>
      <c r="SWS3" s="117"/>
      <c r="SWT3" s="117"/>
      <c r="SWU3" s="117"/>
      <c r="SWV3" s="117"/>
      <c r="SWW3" s="117"/>
      <c r="SWX3" s="117"/>
      <c r="SWY3" s="117"/>
      <c r="SWZ3" s="117"/>
      <c r="SXA3" s="117"/>
      <c r="SXB3" s="117"/>
      <c r="SXC3" s="117"/>
      <c r="SXD3" s="117"/>
      <c r="SXE3" s="117"/>
      <c r="SXF3" s="117"/>
      <c r="SXG3" s="117"/>
      <c r="SXH3" s="117"/>
      <c r="SXI3" s="117"/>
      <c r="SXJ3" s="117"/>
      <c r="SXK3" s="117"/>
      <c r="SXL3" s="117"/>
      <c r="SXM3" s="117"/>
      <c r="SXN3" s="117"/>
      <c r="SXO3" s="117"/>
      <c r="SXP3" s="117"/>
      <c r="SXQ3" s="117"/>
      <c r="SXR3" s="117"/>
      <c r="SXS3" s="117"/>
      <c r="SXT3" s="117"/>
      <c r="SXU3" s="117"/>
      <c r="SXV3" s="117"/>
      <c r="SXW3" s="117"/>
      <c r="SXX3" s="117"/>
      <c r="SXY3" s="117"/>
      <c r="SXZ3" s="117"/>
      <c r="SYA3" s="117"/>
      <c r="SYB3" s="117"/>
      <c r="SYC3" s="117"/>
      <c r="SYD3" s="117"/>
      <c r="SYE3" s="117"/>
      <c r="SYF3" s="117"/>
      <c r="SYG3" s="117"/>
      <c r="SYH3" s="117"/>
      <c r="SYI3" s="117"/>
      <c r="SYJ3" s="117"/>
      <c r="SYK3" s="117"/>
      <c r="SYL3" s="117"/>
      <c r="SYM3" s="117"/>
      <c r="SYN3" s="117"/>
      <c r="SYO3" s="117"/>
      <c r="SYP3" s="117"/>
      <c r="SYQ3" s="117"/>
      <c r="SYR3" s="117"/>
      <c r="SYS3" s="117"/>
      <c r="SYT3" s="117"/>
      <c r="SYU3" s="117"/>
      <c r="SYV3" s="117"/>
      <c r="SYW3" s="117"/>
      <c r="SYX3" s="117"/>
      <c r="SYY3" s="117"/>
      <c r="SYZ3" s="117"/>
      <c r="SZA3" s="117"/>
      <c r="SZB3" s="117"/>
      <c r="SZC3" s="117"/>
      <c r="SZD3" s="117"/>
      <c r="SZE3" s="117"/>
      <c r="SZF3" s="117"/>
      <c r="SZG3" s="117"/>
      <c r="SZH3" s="117"/>
      <c r="SZI3" s="117"/>
      <c r="SZJ3" s="117"/>
      <c r="SZK3" s="117"/>
      <c r="SZL3" s="117"/>
      <c r="SZM3" s="117"/>
      <c r="SZN3" s="117"/>
      <c r="SZO3" s="117"/>
      <c r="SZP3" s="117"/>
      <c r="SZQ3" s="117"/>
      <c r="SZR3" s="117"/>
      <c r="SZS3" s="117"/>
      <c r="SZT3" s="117"/>
      <c r="SZU3" s="117"/>
      <c r="SZV3" s="117"/>
      <c r="SZW3" s="117"/>
      <c r="SZX3" s="117"/>
      <c r="SZY3" s="117"/>
      <c r="SZZ3" s="117"/>
      <c r="TAA3" s="117"/>
      <c r="TAB3" s="117"/>
      <c r="TAC3" s="117"/>
      <c r="TAD3" s="117"/>
      <c r="TAE3" s="117"/>
      <c r="TAF3" s="117"/>
      <c r="TAG3" s="117"/>
      <c r="TAH3" s="117"/>
      <c r="TAI3" s="117"/>
      <c r="TAJ3" s="117"/>
      <c r="TAK3" s="117"/>
      <c r="TAL3" s="117"/>
      <c r="TAM3" s="117"/>
      <c r="TAN3" s="117"/>
      <c r="TAO3" s="117"/>
      <c r="TAP3" s="117"/>
      <c r="TAQ3" s="117"/>
      <c r="TAR3" s="117"/>
      <c r="TAS3" s="117"/>
      <c r="TAT3" s="117"/>
      <c r="TAU3" s="117"/>
      <c r="TAV3" s="117"/>
      <c r="TAW3" s="117"/>
      <c r="TAX3" s="117"/>
      <c r="TAY3" s="117"/>
      <c r="TAZ3" s="117"/>
      <c r="TBA3" s="117"/>
      <c r="TBB3" s="117"/>
      <c r="TBC3" s="117"/>
      <c r="TBD3" s="117"/>
      <c r="TBE3" s="117"/>
      <c r="TBF3" s="117"/>
      <c r="TBG3" s="117"/>
      <c r="TBH3" s="117"/>
      <c r="TBI3" s="117"/>
      <c r="TBJ3" s="117"/>
      <c r="TBK3" s="117"/>
      <c r="TBL3" s="117"/>
      <c r="TBM3" s="117"/>
      <c r="TBN3" s="117"/>
      <c r="TBO3" s="117"/>
      <c r="TBP3" s="117"/>
      <c r="TBQ3" s="117"/>
      <c r="TBR3" s="117"/>
      <c r="TBS3" s="117"/>
      <c r="TBT3" s="117"/>
      <c r="TBU3" s="117"/>
      <c r="TBV3" s="117"/>
      <c r="TBW3" s="117"/>
      <c r="TBX3" s="117"/>
      <c r="TBY3" s="117"/>
      <c r="TBZ3" s="117"/>
      <c r="TCA3" s="117"/>
      <c r="TCB3" s="117"/>
      <c r="TCC3" s="117"/>
      <c r="TCD3" s="117"/>
      <c r="TCE3" s="117"/>
      <c r="TCF3" s="117"/>
      <c r="TCG3" s="117"/>
      <c r="TCH3" s="117"/>
      <c r="TCI3" s="117"/>
      <c r="TCJ3" s="117"/>
      <c r="TCK3" s="117"/>
      <c r="TCL3" s="117"/>
      <c r="TCM3" s="117"/>
      <c r="TCN3" s="117"/>
      <c r="TCO3" s="117"/>
      <c r="TCP3" s="117"/>
      <c r="TCQ3" s="117"/>
      <c r="TCR3" s="117"/>
      <c r="TCS3" s="117"/>
      <c r="TCT3" s="117"/>
      <c r="TCU3" s="117"/>
      <c r="TCV3" s="117"/>
      <c r="TCW3" s="117"/>
      <c r="TCX3" s="117"/>
      <c r="TCY3" s="117"/>
      <c r="TCZ3" s="117"/>
      <c r="TDA3" s="117"/>
      <c r="TDB3" s="117"/>
      <c r="TDC3" s="117"/>
      <c r="TDD3" s="117"/>
      <c r="TDE3" s="117"/>
      <c r="TDF3" s="117"/>
      <c r="TDG3" s="117"/>
      <c r="TDH3" s="117"/>
      <c r="TDI3" s="117"/>
      <c r="TDJ3" s="117"/>
      <c r="TDK3" s="117"/>
      <c r="TDL3" s="117"/>
      <c r="TDM3" s="117"/>
      <c r="TDN3" s="117"/>
      <c r="TDO3" s="117"/>
      <c r="TDP3" s="117"/>
      <c r="TDQ3" s="117"/>
      <c r="TDR3" s="117"/>
      <c r="TDS3" s="117"/>
      <c r="TDT3" s="117"/>
      <c r="TDU3" s="117"/>
      <c r="TDV3" s="117"/>
      <c r="TDW3" s="117"/>
      <c r="TDX3" s="117"/>
      <c r="TDY3" s="117"/>
      <c r="TDZ3" s="117"/>
      <c r="TEA3" s="117"/>
      <c r="TEB3" s="117"/>
      <c r="TEC3" s="117"/>
      <c r="TED3" s="117"/>
      <c r="TEE3" s="117"/>
      <c r="TEF3" s="117"/>
      <c r="TEG3" s="117"/>
      <c r="TEH3" s="117"/>
      <c r="TEI3" s="117"/>
      <c r="TEJ3" s="117"/>
      <c r="TEK3" s="117"/>
      <c r="TEL3" s="117"/>
      <c r="TEM3" s="117"/>
      <c r="TEN3" s="117"/>
      <c r="TEO3" s="117"/>
      <c r="TEP3" s="117"/>
      <c r="TEQ3" s="117"/>
      <c r="TER3" s="117"/>
      <c r="TES3" s="117"/>
      <c r="TET3" s="117"/>
      <c r="TEU3" s="117"/>
      <c r="TEV3" s="117"/>
      <c r="TEW3" s="117"/>
      <c r="TEX3" s="117"/>
      <c r="TEY3" s="117"/>
      <c r="TEZ3" s="117"/>
      <c r="TFA3" s="117"/>
      <c r="TFB3" s="117"/>
      <c r="TFC3" s="117"/>
      <c r="TFD3" s="117"/>
      <c r="TFE3" s="117"/>
      <c r="TFF3" s="117"/>
      <c r="TFG3" s="117"/>
      <c r="TFH3" s="117"/>
      <c r="TFI3" s="117"/>
      <c r="TFJ3" s="117"/>
      <c r="TFK3" s="117"/>
      <c r="TFL3" s="117"/>
      <c r="TFM3" s="117"/>
      <c r="TFN3" s="117"/>
      <c r="TFO3" s="117"/>
      <c r="TFP3" s="117"/>
      <c r="TFQ3" s="117"/>
      <c r="TFR3" s="117"/>
      <c r="TFS3" s="117"/>
      <c r="TFT3" s="117"/>
      <c r="TFU3" s="117"/>
      <c r="TFV3" s="117"/>
      <c r="TFW3" s="117"/>
      <c r="TFX3" s="117"/>
      <c r="TFY3" s="117"/>
      <c r="TFZ3" s="117"/>
      <c r="TGA3" s="117"/>
      <c r="TGB3" s="117"/>
      <c r="TGC3" s="117"/>
      <c r="TGD3" s="117"/>
      <c r="TGE3" s="117"/>
      <c r="TGF3" s="117"/>
      <c r="TGG3" s="117"/>
      <c r="TGH3" s="117"/>
      <c r="TGI3" s="117"/>
      <c r="TGJ3" s="117"/>
      <c r="TGK3" s="117"/>
      <c r="TGL3" s="117"/>
      <c r="TGM3" s="117"/>
      <c r="TGN3" s="117"/>
      <c r="TGO3" s="117"/>
      <c r="TGP3" s="117"/>
      <c r="TGQ3" s="117"/>
      <c r="TGR3" s="117"/>
      <c r="TGS3" s="117"/>
      <c r="TGT3" s="117"/>
      <c r="TGU3" s="117"/>
      <c r="TGV3" s="117"/>
      <c r="TGW3" s="117"/>
      <c r="TGX3" s="117"/>
      <c r="TGY3" s="117"/>
      <c r="TGZ3" s="117"/>
      <c r="THA3" s="117"/>
      <c r="THB3" s="117"/>
      <c r="THC3" s="117"/>
      <c r="THD3" s="117"/>
      <c r="THE3" s="117"/>
      <c r="THF3" s="117"/>
      <c r="THG3" s="117"/>
      <c r="THH3" s="117"/>
      <c r="THI3" s="117"/>
      <c r="THJ3" s="117"/>
      <c r="THK3" s="117"/>
      <c r="THL3" s="117"/>
      <c r="THM3" s="117"/>
      <c r="THN3" s="117"/>
      <c r="THO3" s="117"/>
      <c r="THP3" s="117"/>
      <c r="THQ3" s="117"/>
      <c r="THR3" s="117"/>
      <c r="THS3" s="117"/>
      <c r="THT3" s="117"/>
      <c r="THU3" s="117"/>
      <c r="THV3" s="117"/>
      <c r="THW3" s="117"/>
      <c r="THX3" s="117"/>
      <c r="THY3" s="117"/>
      <c r="THZ3" s="117"/>
      <c r="TIA3" s="117"/>
      <c r="TIB3" s="117"/>
      <c r="TIC3" s="117"/>
      <c r="TID3" s="117"/>
      <c r="TIE3" s="117"/>
      <c r="TIF3" s="117"/>
      <c r="TIG3" s="117"/>
      <c r="TIH3" s="117"/>
      <c r="TII3" s="117"/>
      <c r="TIJ3" s="117"/>
      <c r="TIK3" s="117"/>
      <c r="TIL3" s="117"/>
      <c r="TIM3" s="117"/>
      <c r="TIN3" s="117"/>
      <c r="TIO3" s="117"/>
      <c r="TIP3" s="117"/>
      <c r="TIQ3" s="117"/>
      <c r="TIR3" s="117"/>
      <c r="TIS3" s="117"/>
      <c r="TIT3" s="117"/>
      <c r="TIU3" s="117"/>
      <c r="TIV3" s="117"/>
      <c r="TIW3" s="117"/>
      <c r="TIX3" s="117"/>
      <c r="TIY3" s="117"/>
      <c r="TIZ3" s="117"/>
      <c r="TJA3" s="117"/>
      <c r="TJB3" s="117"/>
      <c r="TJC3" s="117"/>
      <c r="TJD3" s="117"/>
      <c r="TJE3" s="117"/>
      <c r="TJF3" s="117"/>
      <c r="TJG3" s="117"/>
      <c r="TJH3" s="117"/>
      <c r="TJI3" s="117"/>
      <c r="TJJ3" s="117"/>
      <c r="TJK3" s="117"/>
      <c r="TJL3" s="117"/>
      <c r="TJM3" s="117"/>
      <c r="TJN3" s="117"/>
      <c r="TJO3" s="117"/>
      <c r="TJP3" s="117"/>
      <c r="TJQ3" s="117"/>
      <c r="TJR3" s="117"/>
      <c r="TJS3" s="117"/>
      <c r="TJT3" s="117"/>
      <c r="TJU3" s="117"/>
      <c r="TJV3" s="117"/>
      <c r="TJW3" s="117"/>
      <c r="TJX3" s="117"/>
      <c r="TJY3" s="117"/>
      <c r="TJZ3" s="117"/>
      <c r="TKA3" s="117"/>
      <c r="TKB3" s="117"/>
      <c r="TKC3" s="117"/>
      <c r="TKD3" s="117"/>
      <c r="TKE3" s="117"/>
      <c r="TKF3" s="117"/>
      <c r="TKG3" s="117"/>
      <c r="TKH3" s="117"/>
      <c r="TKI3" s="117"/>
      <c r="TKJ3" s="117"/>
      <c r="TKK3" s="117"/>
      <c r="TKL3" s="117"/>
      <c r="TKM3" s="117"/>
      <c r="TKN3" s="117"/>
      <c r="TKO3" s="117"/>
      <c r="TKP3" s="117"/>
      <c r="TKQ3" s="117"/>
      <c r="TKR3" s="117"/>
      <c r="TKS3" s="117"/>
      <c r="TKT3" s="117"/>
      <c r="TKU3" s="117"/>
      <c r="TKV3" s="117"/>
      <c r="TKW3" s="117"/>
      <c r="TKX3" s="117"/>
      <c r="TKY3" s="117"/>
      <c r="TKZ3" s="117"/>
      <c r="TLA3" s="117"/>
      <c r="TLB3" s="117"/>
      <c r="TLC3" s="117"/>
      <c r="TLD3" s="117"/>
      <c r="TLE3" s="117"/>
      <c r="TLF3" s="117"/>
      <c r="TLG3" s="117"/>
      <c r="TLH3" s="117"/>
      <c r="TLI3" s="117"/>
      <c r="TLJ3" s="117"/>
      <c r="TLK3" s="117"/>
      <c r="TLL3" s="117"/>
      <c r="TLM3" s="117"/>
      <c r="TLN3" s="117"/>
      <c r="TLO3" s="117"/>
      <c r="TLP3" s="117"/>
      <c r="TLQ3" s="117"/>
      <c r="TLR3" s="117"/>
      <c r="TLS3" s="117"/>
      <c r="TLT3" s="117"/>
      <c r="TLU3" s="117"/>
      <c r="TLV3" s="117"/>
      <c r="TLW3" s="117"/>
      <c r="TLX3" s="117"/>
      <c r="TLY3" s="117"/>
      <c r="TLZ3" s="117"/>
      <c r="TMA3" s="117"/>
      <c r="TMB3" s="117"/>
      <c r="TMC3" s="117"/>
      <c r="TMD3" s="117"/>
      <c r="TME3" s="117"/>
      <c r="TMF3" s="117"/>
      <c r="TMG3" s="117"/>
      <c r="TMH3" s="117"/>
      <c r="TMI3" s="117"/>
      <c r="TMJ3" s="117"/>
      <c r="TMK3" s="117"/>
      <c r="TML3" s="117"/>
      <c r="TMM3" s="117"/>
      <c r="TMN3" s="117"/>
      <c r="TMO3" s="117"/>
      <c r="TMP3" s="117"/>
      <c r="TMQ3" s="117"/>
      <c r="TMR3" s="117"/>
      <c r="TMS3" s="117"/>
      <c r="TMT3" s="117"/>
      <c r="TMU3" s="117"/>
      <c r="TMV3" s="117"/>
      <c r="TMW3" s="117"/>
      <c r="TMX3" s="117"/>
      <c r="TMY3" s="117"/>
      <c r="TMZ3" s="117"/>
      <c r="TNA3" s="117"/>
      <c r="TNB3" s="117"/>
      <c r="TNC3" s="117"/>
      <c r="TND3" s="117"/>
      <c r="TNE3" s="117"/>
      <c r="TNF3" s="117"/>
      <c r="TNG3" s="117"/>
      <c r="TNH3" s="117"/>
      <c r="TNI3" s="117"/>
      <c r="TNJ3" s="117"/>
      <c r="TNK3" s="117"/>
      <c r="TNL3" s="117"/>
      <c r="TNM3" s="117"/>
      <c r="TNN3" s="117"/>
      <c r="TNO3" s="117"/>
      <c r="TNP3" s="117"/>
      <c r="TNQ3" s="117"/>
      <c r="TNR3" s="117"/>
      <c r="TNS3" s="117"/>
      <c r="TNT3" s="117"/>
      <c r="TNU3" s="117"/>
      <c r="TNV3" s="117"/>
      <c r="TNW3" s="117"/>
      <c r="TNX3" s="117"/>
      <c r="TNY3" s="117"/>
      <c r="TNZ3" s="117"/>
      <c r="TOA3" s="117"/>
      <c r="TOB3" s="117"/>
      <c r="TOC3" s="117"/>
      <c r="TOD3" s="117"/>
      <c r="TOE3" s="117"/>
      <c r="TOF3" s="117"/>
      <c r="TOG3" s="117"/>
      <c r="TOH3" s="117"/>
      <c r="TOI3" s="117"/>
      <c r="TOJ3" s="117"/>
      <c r="TOK3" s="117"/>
      <c r="TOL3" s="117"/>
      <c r="TOM3" s="117"/>
      <c r="TON3" s="117"/>
      <c r="TOO3" s="117"/>
      <c r="TOP3" s="117"/>
      <c r="TOQ3" s="117"/>
      <c r="TOR3" s="117"/>
      <c r="TOS3" s="117"/>
      <c r="TOT3" s="117"/>
      <c r="TOU3" s="117"/>
      <c r="TOV3" s="117"/>
      <c r="TOW3" s="117"/>
      <c r="TOX3" s="117"/>
      <c r="TOY3" s="117"/>
      <c r="TOZ3" s="117"/>
      <c r="TPA3" s="117"/>
      <c r="TPB3" s="117"/>
      <c r="TPC3" s="117"/>
      <c r="TPD3" s="117"/>
      <c r="TPE3" s="117"/>
      <c r="TPF3" s="117"/>
      <c r="TPG3" s="117"/>
      <c r="TPH3" s="117"/>
      <c r="TPI3" s="117"/>
      <c r="TPJ3" s="117"/>
      <c r="TPK3" s="117"/>
      <c r="TPL3" s="117"/>
      <c r="TPM3" s="117"/>
      <c r="TPN3" s="117"/>
      <c r="TPO3" s="117"/>
      <c r="TPP3" s="117"/>
      <c r="TPQ3" s="117"/>
      <c r="TPR3" s="117"/>
      <c r="TPS3" s="117"/>
      <c r="TPT3" s="117"/>
      <c r="TPU3" s="117"/>
      <c r="TPV3" s="117"/>
      <c r="TPW3" s="117"/>
      <c r="TPX3" s="117"/>
      <c r="TPY3" s="117"/>
      <c r="TPZ3" s="117"/>
      <c r="TQA3" s="117"/>
      <c r="TQB3" s="117"/>
      <c r="TQC3" s="117"/>
      <c r="TQD3" s="117"/>
      <c r="TQE3" s="117"/>
      <c r="TQF3" s="117"/>
      <c r="TQG3" s="117"/>
      <c r="TQH3" s="117"/>
      <c r="TQI3" s="117"/>
      <c r="TQJ3" s="117"/>
      <c r="TQK3" s="117"/>
      <c r="TQL3" s="117"/>
      <c r="TQM3" s="117"/>
      <c r="TQN3" s="117"/>
      <c r="TQO3" s="117"/>
      <c r="TQP3" s="117"/>
      <c r="TQQ3" s="117"/>
      <c r="TQR3" s="117"/>
      <c r="TQS3" s="117"/>
      <c r="TQT3" s="117"/>
      <c r="TQU3" s="117"/>
      <c r="TQV3" s="117"/>
      <c r="TQW3" s="117"/>
      <c r="TQX3" s="117"/>
      <c r="TQY3" s="117"/>
      <c r="TQZ3" s="117"/>
      <c r="TRA3" s="117"/>
      <c r="TRB3" s="117"/>
      <c r="TRC3" s="117"/>
      <c r="TRD3" s="117"/>
      <c r="TRE3" s="117"/>
      <c r="TRF3" s="117"/>
      <c r="TRG3" s="117"/>
      <c r="TRH3" s="117"/>
      <c r="TRI3" s="117"/>
      <c r="TRJ3" s="117"/>
      <c r="TRK3" s="117"/>
      <c r="TRL3" s="117"/>
      <c r="TRM3" s="117"/>
      <c r="TRN3" s="117"/>
      <c r="TRO3" s="117"/>
      <c r="TRP3" s="117"/>
      <c r="TRQ3" s="117"/>
      <c r="TRR3" s="117"/>
      <c r="TRS3" s="117"/>
      <c r="TRT3" s="117"/>
      <c r="TRU3" s="117"/>
      <c r="TRV3" s="117"/>
      <c r="TRW3" s="117"/>
      <c r="TRX3" s="117"/>
      <c r="TRY3" s="117"/>
      <c r="TRZ3" s="117"/>
      <c r="TSA3" s="117"/>
      <c r="TSB3" s="117"/>
      <c r="TSC3" s="117"/>
      <c r="TSD3" s="117"/>
      <c r="TSE3" s="117"/>
      <c r="TSF3" s="117"/>
      <c r="TSG3" s="117"/>
      <c r="TSH3" s="117"/>
      <c r="TSI3" s="117"/>
      <c r="TSJ3" s="117"/>
      <c r="TSK3" s="117"/>
      <c r="TSL3" s="117"/>
      <c r="TSM3" s="117"/>
      <c r="TSN3" s="117"/>
      <c r="TSO3" s="117"/>
      <c r="TSP3" s="117"/>
      <c r="TSQ3" s="117"/>
      <c r="TSR3" s="117"/>
      <c r="TSS3" s="117"/>
      <c r="TST3" s="117"/>
      <c r="TSU3" s="117"/>
      <c r="TSV3" s="117"/>
      <c r="TSW3" s="117"/>
      <c r="TSX3" s="117"/>
      <c r="TSY3" s="117"/>
      <c r="TSZ3" s="117"/>
      <c r="TTA3" s="117"/>
      <c r="TTB3" s="117"/>
      <c r="TTC3" s="117"/>
      <c r="TTD3" s="117"/>
      <c r="TTE3" s="117"/>
      <c r="TTF3" s="117"/>
      <c r="TTG3" s="117"/>
      <c r="TTH3" s="117"/>
      <c r="TTI3" s="117"/>
      <c r="TTJ3" s="117"/>
      <c r="TTK3" s="117"/>
      <c r="TTL3" s="117"/>
      <c r="TTM3" s="117"/>
      <c r="TTN3" s="117"/>
      <c r="TTO3" s="117"/>
      <c r="TTP3" s="117"/>
      <c r="TTQ3" s="117"/>
      <c r="TTR3" s="117"/>
      <c r="TTS3" s="117"/>
      <c r="TTT3" s="117"/>
      <c r="TTU3" s="117"/>
      <c r="TTV3" s="117"/>
      <c r="TTW3" s="117"/>
      <c r="TTX3" s="117"/>
      <c r="TTY3" s="117"/>
      <c r="TTZ3" s="117"/>
      <c r="TUA3" s="117"/>
      <c r="TUB3" s="117"/>
      <c r="TUC3" s="117"/>
      <c r="TUD3" s="117"/>
      <c r="TUE3" s="117"/>
      <c r="TUF3" s="117"/>
      <c r="TUG3" s="117"/>
      <c r="TUH3" s="117"/>
      <c r="TUI3" s="117"/>
      <c r="TUJ3" s="117"/>
      <c r="TUK3" s="117"/>
      <c r="TUL3" s="117"/>
      <c r="TUM3" s="117"/>
      <c r="TUN3" s="117"/>
      <c r="TUO3" s="117"/>
      <c r="TUP3" s="117"/>
      <c r="TUQ3" s="117"/>
      <c r="TUR3" s="117"/>
      <c r="TUS3" s="117"/>
      <c r="TUT3" s="117"/>
      <c r="TUU3" s="117"/>
      <c r="TUV3" s="117"/>
      <c r="TUW3" s="117"/>
      <c r="TUX3" s="117"/>
      <c r="TUY3" s="117"/>
      <c r="TUZ3" s="117"/>
      <c r="TVA3" s="117"/>
      <c r="TVB3" s="117"/>
      <c r="TVC3" s="117"/>
      <c r="TVD3" s="117"/>
      <c r="TVE3" s="117"/>
      <c r="TVF3" s="117"/>
      <c r="TVG3" s="117"/>
      <c r="TVH3" s="117"/>
      <c r="TVI3" s="117"/>
      <c r="TVJ3" s="117"/>
      <c r="TVK3" s="117"/>
      <c r="TVL3" s="117"/>
      <c r="TVM3" s="117"/>
      <c r="TVN3" s="117"/>
      <c r="TVO3" s="117"/>
      <c r="TVP3" s="117"/>
      <c r="TVQ3" s="117"/>
      <c r="TVR3" s="117"/>
      <c r="TVS3" s="117"/>
      <c r="TVT3" s="117"/>
      <c r="TVU3" s="117"/>
      <c r="TVV3" s="117"/>
      <c r="TVW3" s="117"/>
      <c r="TVX3" s="117"/>
      <c r="TVY3" s="117"/>
      <c r="TVZ3" s="117"/>
      <c r="TWA3" s="117"/>
      <c r="TWB3" s="117"/>
      <c r="TWC3" s="117"/>
      <c r="TWD3" s="117"/>
      <c r="TWE3" s="117"/>
      <c r="TWF3" s="117"/>
      <c r="TWG3" s="117"/>
      <c r="TWH3" s="117"/>
      <c r="TWI3" s="117"/>
      <c r="TWJ3" s="117"/>
      <c r="TWK3" s="117"/>
      <c r="TWL3" s="117"/>
      <c r="TWM3" s="117"/>
      <c r="TWN3" s="117"/>
      <c r="TWO3" s="117"/>
      <c r="TWP3" s="117"/>
      <c r="TWQ3" s="117"/>
      <c r="TWR3" s="117"/>
      <c r="TWS3" s="117"/>
      <c r="TWT3" s="117"/>
      <c r="TWU3" s="117"/>
      <c r="TWV3" s="117"/>
      <c r="TWW3" s="117"/>
      <c r="TWX3" s="117"/>
      <c r="TWY3" s="117"/>
      <c r="TWZ3" s="117"/>
      <c r="TXA3" s="117"/>
      <c r="TXB3" s="117"/>
      <c r="TXC3" s="117"/>
      <c r="TXD3" s="117"/>
      <c r="TXE3" s="117"/>
      <c r="TXF3" s="117"/>
      <c r="TXG3" s="117"/>
      <c r="TXH3" s="117"/>
      <c r="TXI3" s="117"/>
      <c r="TXJ3" s="117"/>
      <c r="TXK3" s="117"/>
      <c r="TXL3" s="117"/>
      <c r="TXM3" s="117"/>
      <c r="TXN3" s="117"/>
      <c r="TXO3" s="117"/>
      <c r="TXP3" s="117"/>
      <c r="TXQ3" s="117"/>
      <c r="TXR3" s="117"/>
      <c r="TXS3" s="117"/>
      <c r="TXT3" s="117"/>
      <c r="TXU3" s="117"/>
      <c r="TXV3" s="117"/>
      <c r="TXW3" s="117"/>
      <c r="TXX3" s="117"/>
      <c r="TXY3" s="117"/>
      <c r="TXZ3" s="117"/>
      <c r="TYA3" s="117"/>
      <c r="TYB3" s="117"/>
      <c r="TYC3" s="117"/>
      <c r="TYD3" s="117"/>
      <c r="TYE3" s="117"/>
      <c r="TYF3" s="117"/>
      <c r="TYG3" s="117"/>
      <c r="TYH3" s="117"/>
      <c r="TYI3" s="117"/>
      <c r="TYJ3" s="117"/>
      <c r="TYK3" s="117"/>
      <c r="TYL3" s="117"/>
      <c r="TYM3" s="117"/>
      <c r="TYN3" s="117"/>
      <c r="TYO3" s="117"/>
      <c r="TYP3" s="117"/>
      <c r="TYQ3" s="117"/>
      <c r="TYR3" s="117"/>
      <c r="TYS3" s="117"/>
      <c r="TYT3" s="117"/>
      <c r="TYU3" s="117"/>
      <c r="TYV3" s="117"/>
      <c r="TYW3" s="117"/>
      <c r="TYX3" s="117"/>
      <c r="TYY3" s="117"/>
      <c r="TYZ3" s="117"/>
      <c r="TZA3" s="117"/>
      <c r="TZB3" s="117"/>
      <c r="TZC3" s="117"/>
      <c r="TZD3" s="117"/>
      <c r="TZE3" s="117"/>
      <c r="TZF3" s="117"/>
      <c r="TZG3" s="117"/>
      <c r="TZH3" s="117"/>
      <c r="TZI3" s="117"/>
      <c r="TZJ3" s="117"/>
      <c r="TZK3" s="117"/>
      <c r="TZL3" s="117"/>
      <c r="TZM3" s="117"/>
      <c r="TZN3" s="117"/>
      <c r="TZO3" s="117"/>
      <c r="TZP3" s="117"/>
      <c r="TZQ3" s="117"/>
      <c r="TZR3" s="117"/>
      <c r="TZS3" s="117"/>
      <c r="TZT3" s="117"/>
      <c r="TZU3" s="117"/>
      <c r="TZV3" s="117"/>
      <c r="TZW3" s="117"/>
      <c r="TZX3" s="117"/>
      <c r="TZY3" s="117"/>
      <c r="TZZ3" s="117"/>
      <c r="UAA3" s="117"/>
      <c r="UAB3" s="117"/>
      <c r="UAC3" s="117"/>
      <c r="UAD3" s="117"/>
      <c r="UAE3" s="117"/>
      <c r="UAF3" s="117"/>
      <c r="UAG3" s="117"/>
      <c r="UAH3" s="117"/>
      <c r="UAI3" s="117"/>
      <c r="UAJ3" s="117"/>
      <c r="UAK3" s="117"/>
      <c r="UAL3" s="117"/>
      <c r="UAM3" s="117"/>
      <c r="UAN3" s="117"/>
      <c r="UAO3" s="117"/>
      <c r="UAP3" s="117"/>
      <c r="UAQ3" s="117"/>
      <c r="UAR3" s="117"/>
      <c r="UAS3" s="117"/>
      <c r="UAT3" s="117"/>
      <c r="UAU3" s="117"/>
      <c r="UAV3" s="117"/>
      <c r="UAW3" s="117"/>
      <c r="UAX3" s="117"/>
      <c r="UAY3" s="117"/>
      <c r="UAZ3" s="117"/>
      <c r="UBA3" s="117"/>
      <c r="UBB3" s="117"/>
      <c r="UBC3" s="117"/>
      <c r="UBD3" s="117"/>
      <c r="UBE3" s="117"/>
      <c r="UBF3" s="117"/>
      <c r="UBG3" s="117"/>
      <c r="UBH3" s="117"/>
      <c r="UBI3" s="117"/>
      <c r="UBJ3" s="117"/>
      <c r="UBK3" s="117"/>
      <c r="UBL3" s="117"/>
      <c r="UBM3" s="117"/>
      <c r="UBN3" s="117"/>
      <c r="UBO3" s="117"/>
      <c r="UBP3" s="117"/>
      <c r="UBQ3" s="117"/>
      <c r="UBR3" s="117"/>
      <c r="UBS3" s="117"/>
      <c r="UBT3" s="117"/>
      <c r="UBU3" s="117"/>
      <c r="UBV3" s="117"/>
      <c r="UBW3" s="117"/>
      <c r="UBX3" s="117"/>
      <c r="UBY3" s="117"/>
      <c r="UBZ3" s="117"/>
      <c r="UCA3" s="117"/>
      <c r="UCB3" s="117"/>
      <c r="UCC3" s="117"/>
      <c r="UCD3" s="117"/>
      <c r="UCE3" s="117"/>
      <c r="UCF3" s="117"/>
      <c r="UCG3" s="117"/>
      <c r="UCH3" s="117"/>
      <c r="UCI3" s="117"/>
      <c r="UCJ3" s="117"/>
      <c r="UCK3" s="117"/>
      <c r="UCL3" s="117"/>
      <c r="UCM3" s="117"/>
      <c r="UCN3" s="117"/>
      <c r="UCO3" s="117"/>
      <c r="UCP3" s="117"/>
      <c r="UCQ3" s="117"/>
      <c r="UCR3" s="117"/>
      <c r="UCS3" s="117"/>
      <c r="UCT3" s="117"/>
      <c r="UCU3" s="117"/>
      <c r="UCV3" s="117"/>
      <c r="UCW3" s="117"/>
      <c r="UCX3" s="117"/>
      <c r="UCY3" s="117"/>
      <c r="UCZ3" s="117"/>
      <c r="UDA3" s="117"/>
      <c r="UDB3" s="117"/>
      <c r="UDC3" s="117"/>
      <c r="UDD3" s="117"/>
      <c r="UDE3" s="117"/>
      <c r="UDF3" s="117"/>
      <c r="UDG3" s="117"/>
      <c r="UDH3" s="117"/>
      <c r="UDI3" s="117"/>
      <c r="UDJ3" s="117"/>
      <c r="UDK3" s="117"/>
      <c r="UDL3" s="117"/>
      <c r="UDM3" s="117"/>
      <c r="UDN3" s="117"/>
      <c r="UDO3" s="117"/>
      <c r="UDP3" s="117"/>
      <c r="UDQ3" s="117"/>
      <c r="UDR3" s="117"/>
      <c r="UDS3" s="117"/>
      <c r="UDT3" s="117"/>
      <c r="UDU3" s="117"/>
      <c r="UDV3" s="117"/>
      <c r="UDW3" s="117"/>
      <c r="UDX3" s="117"/>
      <c r="UDY3" s="117"/>
      <c r="UDZ3" s="117"/>
      <c r="UEA3" s="117"/>
      <c r="UEB3" s="117"/>
      <c r="UEC3" s="117"/>
      <c r="UED3" s="117"/>
      <c r="UEE3" s="117"/>
      <c r="UEF3" s="117"/>
      <c r="UEG3" s="117"/>
      <c r="UEH3" s="117"/>
      <c r="UEI3" s="117"/>
      <c r="UEJ3" s="117"/>
      <c r="UEK3" s="117"/>
      <c r="UEL3" s="117"/>
      <c r="UEM3" s="117"/>
      <c r="UEN3" s="117"/>
      <c r="UEO3" s="117"/>
      <c r="UEP3" s="117"/>
      <c r="UEQ3" s="117"/>
      <c r="UER3" s="117"/>
      <c r="UES3" s="117"/>
      <c r="UET3" s="117"/>
      <c r="UEU3" s="117"/>
      <c r="UEV3" s="117"/>
      <c r="UEW3" s="117"/>
      <c r="UEX3" s="117"/>
      <c r="UEY3" s="117"/>
      <c r="UEZ3" s="117"/>
      <c r="UFA3" s="117"/>
      <c r="UFB3" s="117"/>
      <c r="UFC3" s="117"/>
      <c r="UFD3" s="117"/>
      <c r="UFE3" s="117"/>
      <c r="UFF3" s="117"/>
      <c r="UFG3" s="117"/>
      <c r="UFH3" s="117"/>
      <c r="UFI3" s="117"/>
      <c r="UFJ3" s="117"/>
      <c r="UFK3" s="117"/>
      <c r="UFL3" s="117"/>
      <c r="UFM3" s="117"/>
      <c r="UFN3" s="117"/>
      <c r="UFO3" s="117"/>
      <c r="UFP3" s="117"/>
      <c r="UFQ3" s="117"/>
      <c r="UFR3" s="117"/>
      <c r="UFS3" s="117"/>
      <c r="UFT3" s="117"/>
      <c r="UFU3" s="117"/>
      <c r="UFV3" s="117"/>
      <c r="UFW3" s="117"/>
      <c r="UFX3" s="117"/>
      <c r="UFY3" s="117"/>
      <c r="UFZ3" s="117"/>
      <c r="UGA3" s="117"/>
      <c r="UGB3" s="117"/>
      <c r="UGC3" s="117"/>
      <c r="UGD3" s="117"/>
      <c r="UGE3" s="117"/>
      <c r="UGF3" s="117"/>
      <c r="UGG3" s="117"/>
      <c r="UGH3" s="117"/>
      <c r="UGI3" s="117"/>
      <c r="UGJ3" s="117"/>
      <c r="UGK3" s="117"/>
      <c r="UGL3" s="117"/>
      <c r="UGM3" s="117"/>
      <c r="UGN3" s="117"/>
      <c r="UGO3" s="117"/>
      <c r="UGP3" s="117"/>
      <c r="UGQ3" s="117"/>
      <c r="UGR3" s="117"/>
      <c r="UGS3" s="117"/>
      <c r="UGT3" s="117"/>
      <c r="UGU3" s="117"/>
      <c r="UGV3" s="117"/>
      <c r="UGW3" s="117"/>
      <c r="UGX3" s="117"/>
      <c r="UGY3" s="117"/>
      <c r="UGZ3" s="117"/>
      <c r="UHA3" s="117"/>
      <c r="UHB3" s="117"/>
      <c r="UHC3" s="117"/>
      <c r="UHD3" s="117"/>
      <c r="UHE3" s="117"/>
      <c r="UHF3" s="117"/>
      <c r="UHG3" s="117"/>
      <c r="UHH3" s="117"/>
      <c r="UHI3" s="117"/>
      <c r="UHJ3" s="117"/>
      <c r="UHK3" s="117"/>
      <c r="UHL3" s="117"/>
      <c r="UHM3" s="117"/>
      <c r="UHN3" s="117"/>
      <c r="UHO3" s="117"/>
      <c r="UHP3" s="117"/>
      <c r="UHQ3" s="117"/>
      <c r="UHR3" s="117"/>
      <c r="UHS3" s="117"/>
      <c r="UHT3" s="117"/>
      <c r="UHU3" s="117"/>
      <c r="UHV3" s="117"/>
      <c r="UHW3" s="117"/>
      <c r="UHX3" s="117"/>
      <c r="UHY3" s="117"/>
      <c r="UHZ3" s="117"/>
      <c r="UIA3" s="117"/>
      <c r="UIB3" s="117"/>
      <c r="UIC3" s="117"/>
      <c r="UID3" s="117"/>
      <c r="UIE3" s="117"/>
      <c r="UIF3" s="117"/>
      <c r="UIG3" s="117"/>
      <c r="UIH3" s="117"/>
      <c r="UII3" s="117"/>
      <c r="UIJ3" s="117"/>
      <c r="UIK3" s="117"/>
      <c r="UIL3" s="117"/>
      <c r="UIM3" s="117"/>
      <c r="UIN3" s="117"/>
      <c r="UIO3" s="117"/>
      <c r="UIP3" s="117"/>
      <c r="UIQ3" s="117"/>
      <c r="UIR3" s="117"/>
      <c r="UIS3" s="117"/>
      <c r="UIT3" s="117"/>
      <c r="UIU3" s="117"/>
      <c r="UIV3" s="117"/>
      <c r="UIW3" s="117"/>
      <c r="UIX3" s="117"/>
      <c r="UIY3" s="117"/>
      <c r="UIZ3" s="117"/>
      <c r="UJA3" s="117"/>
      <c r="UJB3" s="117"/>
      <c r="UJC3" s="117"/>
      <c r="UJD3" s="117"/>
      <c r="UJE3" s="117"/>
      <c r="UJF3" s="117"/>
      <c r="UJG3" s="117"/>
      <c r="UJH3" s="117"/>
      <c r="UJI3" s="117"/>
      <c r="UJJ3" s="117"/>
      <c r="UJK3" s="117"/>
      <c r="UJL3" s="117"/>
      <c r="UJM3" s="117"/>
      <c r="UJN3" s="117"/>
      <c r="UJO3" s="117"/>
      <c r="UJP3" s="117"/>
      <c r="UJQ3" s="117"/>
      <c r="UJR3" s="117"/>
      <c r="UJS3" s="117"/>
      <c r="UJT3" s="117"/>
      <c r="UJU3" s="117"/>
      <c r="UJV3" s="117"/>
      <c r="UJW3" s="117"/>
      <c r="UJX3" s="117"/>
      <c r="UJY3" s="117"/>
      <c r="UJZ3" s="117"/>
      <c r="UKA3" s="117"/>
      <c r="UKB3" s="117"/>
      <c r="UKC3" s="117"/>
      <c r="UKD3" s="117"/>
      <c r="UKE3" s="117"/>
      <c r="UKF3" s="117"/>
      <c r="UKG3" s="117"/>
      <c r="UKH3" s="117"/>
      <c r="UKI3" s="117"/>
      <c r="UKJ3" s="117"/>
      <c r="UKK3" s="117"/>
      <c r="UKL3" s="117"/>
      <c r="UKM3" s="117"/>
      <c r="UKN3" s="117"/>
      <c r="UKO3" s="117"/>
      <c r="UKP3" s="117"/>
      <c r="UKQ3" s="117"/>
      <c r="UKR3" s="117"/>
      <c r="UKS3" s="117"/>
      <c r="UKT3" s="117"/>
      <c r="UKU3" s="117"/>
      <c r="UKV3" s="117"/>
      <c r="UKW3" s="117"/>
      <c r="UKX3" s="117"/>
      <c r="UKY3" s="117"/>
      <c r="UKZ3" s="117"/>
      <c r="ULA3" s="117"/>
      <c r="ULB3" s="117"/>
      <c r="ULC3" s="117"/>
      <c r="ULD3" s="117"/>
      <c r="ULE3" s="117"/>
      <c r="ULF3" s="117"/>
      <c r="ULG3" s="117"/>
      <c r="ULH3" s="117"/>
      <c r="ULI3" s="117"/>
      <c r="ULJ3" s="117"/>
      <c r="ULK3" s="117"/>
      <c r="ULL3" s="117"/>
      <c r="ULM3" s="117"/>
      <c r="ULN3" s="117"/>
      <c r="ULO3" s="117"/>
      <c r="ULP3" s="117"/>
      <c r="ULQ3" s="117"/>
      <c r="ULR3" s="117"/>
      <c r="ULS3" s="117"/>
      <c r="ULT3" s="117"/>
      <c r="ULU3" s="117"/>
      <c r="ULV3" s="117"/>
      <c r="ULW3" s="117"/>
      <c r="ULX3" s="117"/>
      <c r="ULY3" s="117"/>
      <c r="ULZ3" s="117"/>
      <c r="UMA3" s="117"/>
      <c r="UMB3" s="117"/>
      <c r="UMC3" s="117"/>
      <c r="UMD3" s="117"/>
      <c r="UME3" s="117"/>
      <c r="UMF3" s="117"/>
      <c r="UMG3" s="117"/>
      <c r="UMH3" s="117"/>
      <c r="UMI3" s="117"/>
      <c r="UMJ3" s="117"/>
      <c r="UMK3" s="117"/>
      <c r="UML3" s="117"/>
      <c r="UMM3" s="117"/>
      <c r="UMN3" s="117"/>
      <c r="UMO3" s="117"/>
      <c r="UMP3" s="117"/>
      <c r="UMQ3" s="117"/>
      <c r="UMR3" s="117"/>
      <c r="UMS3" s="117"/>
      <c r="UMT3" s="117"/>
      <c r="UMU3" s="117"/>
      <c r="UMV3" s="117"/>
      <c r="UMW3" s="117"/>
      <c r="UMX3" s="117"/>
      <c r="UMY3" s="117"/>
      <c r="UMZ3" s="117"/>
      <c r="UNA3" s="117"/>
      <c r="UNB3" s="117"/>
      <c r="UNC3" s="117"/>
      <c r="UND3" s="117"/>
      <c r="UNE3" s="117"/>
      <c r="UNF3" s="117"/>
      <c r="UNG3" s="117"/>
      <c r="UNH3" s="117"/>
      <c r="UNI3" s="117"/>
      <c r="UNJ3" s="117"/>
      <c r="UNK3" s="117"/>
      <c r="UNL3" s="117"/>
      <c r="UNM3" s="117"/>
      <c r="UNN3" s="117"/>
      <c r="UNO3" s="117"/>
      <c r="UNP3" s="117"/>
      <c r="UNQ3" s="117"/>
      <c r="UNR3" s="117"/>
      <c r="UNS3" s="117"/>
      <c r="UNT3" s="117"/>
      <c r="UNU3" s="117"/>
      <c r="UNV3" s="117"/>
      <c r="UNW3" s="117"/>
      <c r="UNX3" s="117"/>
      <c r="UNY3" s="117"/>
      <c r="UNZ3" s="117"/>
      <c r="UOA3" s="117"/>
      <c r="UOB3" s="117"/>
      <c r="UOC3" s="117"/>
      <c r="UOD3" s="117"/>
      <c r="UOE3" s="117"/>
      <c r="UOF3" s="117"/>
      <c r="UOG3" s="117"/>
      <c r="UOH3" s="117"/>
      <c r="UOI3" s="117"/>
      <c r="UOJ3" s="117"/>
      <c r="UOK3" s="117"/>
      <c r="UOL3" s="117"/>
      <c r="UOM3" s="117"/>
      <c r="UON3" s="117"/>
      <c r="UOO3" s="117"/>
      <c r="UOP3" s="117"/>
      <c r="UOQ3" s="117"/>
      <c r="UOR3" s="117"/>
      <c r="UOS3" s="117"/>
      <c r="UOT3" s="117"/>
      <c r="UOU3" s="117"/>
      <c r="UOV3" s="117"/>
      <c r="UOW3" s="117"/>
      <c r="UOX3" s="117"/>
      <c r="UOY3" s="117"/>
      <c r="UOZ3" s="117"/>
      <c r="UPA3" s="117"/>
      <c r="UPB3" s="117"/>
      <c r="UPC3" s="117"/>
      <c r="UPD3" s="117"/>
      <c r="UPE3" s="117"/>
      <c r="UPF3" s="117"/>
      <c r="UPG3" s="117"/>
      <c r="UPH3" s="117"/>
      <c r="UPI3" s="117"/>
      <c r="UPJ3" s="117"/>
      <c r="UPK3" s="117"/>
      <c r="UPL3" s="117"/>
      <c r="UPM3" s="117"/>
      <c r="UPN3" s="117"/>
      <c r="UPO3" s="117"/>
      <c r="UPP3" s="117"/>
      <c r="UPQ3" s="117"/>
      <c r="UPR3" s="117"/>
      <c r="UPS3" s="117"/>
      <c r="UPT3" s="117"/>
      <c r="UPU3" s="117"/>
      <c r="UPV3" s="117"/>
      <c r="UPW3" s="117"/>
      <c r="UPX3" s="117"/>
      <c r="UPY3" s="117"/>
      <c r="UPZ3" s="117"/>
      <c r="UQA3" s="117"/>
      <c r="UQB3" s="117"/>
      <c r="UQC3" s="117"/>
      <c r="UQD3" s="117"/>
      <c r="UQE3" s="117"/>
      <c r="UQF3" s="117"/>
      <c r="UQG3" s="117"/>
      <c r="UQH3" s="117"/>
      <c r="UQI3" s="117"/>
      <c r="UQJ3" s="117"/>
      <c r="UQK3" s="117"/>
      <c r="UQL3" s="117"/>
      <c r="UQM3" s="117"/>
      <c r="UQN3" s="117"/>
      <c r="UQO3" s="117"/>
      <c r="UQP3" s="117"/>
      <c r="UQQ3" s="117"/>
      <c r="UQR3" s="117"/>
      <c r="UQS3" s="117"/>
      <c r="UQT3" s="117"/>
      <c r="UQU3" s="117"/>
      <c r="UQV3" s="117"/>
      <c r="UQW3" s="117"/>
      <c r="UQX3" s="117"/>
      <c r="UQY3" s="117"/>
      <c r="UQZ3" s="117"/>
      <c r="URA3" s="117"/>
      <c r="URB3" s="117"/>
      <c r="URC3" s="117"/>
      <c r="URD3" s="117"/>
      <c r="URE3" s="117"/>
      <c r="URF3" s="117"/>
      <c r="URG3" s="117"/>
      <c r="URH3" s="117"/>
      <c r="URI3" s="117"/>
      <c r="URJ3" s="117"/>
      <c r="URK3" s="117"/>
      <c r="URL3" s="117"/>
      <c r="URM3" s="117"/>
      <c r="URN3" s="117"/>
      <c r="URO3" s="117"/>
      <c r="URP3" s="117"/>
      <c r="URQ3" s="117"/>
      <c r="URR3" s="117"/>
      <c r="URS3" s="117"/>
      <c r="URT3" s="117"/>
      <c r="URU3" s="117"/>
      <c r="URV3" s="117"/>
      <c r="URW3" s="117"/>
      <c r="URX3" s="117"/>
      <c r="URY3" s="117"/>
      <c r="URZ3" s="117"/>
      <c r="USA3" s="117"/>
      <c r="USB3" s="117"/>
      <c r="USC3" s="117"/>
      <c r="USD3" s="117"/>
      <c r="USE3" s="117"/>
      <c r="USF3" s="117"/>
      <c r="USG3" s="117"/>
      <c r="USH3" s="117"/>
      <c r="USI3" s="117"/>
      <c r="USJ3" s="117"/>
      <c r="USK3" s="117"/>
      <c r="USL3" s="117"/>
      <c r="USM3" s="117"/>
      <c r="USN3" s="117"/>
      <c r="USO3" s="117"/>
      <c r="USP3" s="117"/>
      <c r="USQ3" s="117"/>
      <c r="USR3" s="117"/>
      <c r="USS3" s="117"/>
      <c r="UST3" s="117"/>
      <c r="USU3" s="117"/>
      <c r="USV3" s="117"/>
      <c r="USW3" s="117"/>
      <c r="USX3" s="117"/>
      <c r="USY3" s="117"/>
      <c r="USZ3" s="117"/>
      <c r="UTA3" s="117"/>
      <c r="UTB3" s="117"/>
      <c r="UTC3" s="117"/>
      <c r="UTD3" s="117"/>
      <c r="UTE3" s="117"/>
      <c r="UTF3" s="117"/>
      <c r="UTG3" s="117"/>
      <c r="UTH3" s="117"/>
      <c r="UTI3" s="117"/>
      <c r="UTJ3" s="117"/>
      <c r="UTK3" s="117"/>
      <c r="UTL3" s="117"/>
      <c r="UTM3" s="117"/>
      <c r="UTN3" s="117"/>
      <c r="UTO3" s="117"/>
      <c r="UTP3" s="117"/>
      <c r="UTQ3" s="117"/>
      <c r="UTR3" s="117"/>
      <c r="UTS3" s="117"/>
      <c r="UTT3" s="117"/>
      <c r="UTU3" s="117"/>
      <c r="UTV3" s="117"/>
      <c r="UTW3" s="117"/>
      <c r="UTX3" s="117"/>
      <c r="UTY3" s="117"/>
      <c r="UTZ3" s="117"/>
      <c r="UUA3" s="117"/>
      <c r="UUB3" s="117"/>
      <c r="UUC3" s="117"/>
      <c r="UUD3" s="117"/>
      <c r="UUE3" s="117"/>
      <c r="UUF3" s="117"/>
      <c r="UUG3" s="117"/>
      <c r="UUH3" s="117"/>
      <c r="UUI3" s="117"/>
      <c r="UUJ3" s="117"/>
      <c r="UUK3" s="117"/>
      <c r="UUL3" s="117"/>
      <c r="UUM3" s="117"/>
      <c r="UUN3" s="117"/>
      <c r="UUO3" s="117"/>
      <c r="UUP3" s="117"/>
      <c r="UUQ3" s="117"/>
      <c r="UUR3" s="117"/>
      <c r="UUS3" s="117"/>
      <c r="UUT3" s="117"/>
      <c r="UUU3" s="117"/>
      <c r="UUV3" s="117"/>
      <c r="UUW3" s="117"/>
      <c r="UUX3" s="117"/>
      <c r="UUY3" s="117"/>
      <c r="UUZ3" s="117"/>
      <c r="UVA3" s="117"/>
      <c r="UVB3" s="117"/>
      <c r="UVC3" s="117"/>
      <c r="UVD3" s="117"/>
      <c r="UVE3" s="117"/>
      <c r="UVF3" s="117"/>
      <c r="UVG3" s="117"/>
      <c r="UVH3" s="117"/>
      <c r="UVI3" s="117"/>
      <c r="UVJ3" s="117"/>
      <c r="UVK3" s="117"/>
      <c r="UVL3" s="117"/>
      <c r="UVM3" s="117"/>
      <c r="UVN3" s="117"/>
      <c r="UVO3" s="117"/>
      <c r="UVP3" s="117"/>
      <c r="UVQ3" s="117"/>
      <c r="UVR3" s="117"/>
      <c r="UVS3" s="117"/>
      <c r="UVT3" s="117"/>
      <c r="UVU3" s="117"/>
      <c r="UVV3" s="117"/>
      <c r="UVW3" s="117"/>
      <c r="UVX3" s="117"/>
      <c r="UVY3" s="117"/>
      <c r="UVZ3" s="117"/>
      <c r="UWA3" s="117"/>
      <c r="UWB3" s="117"/>
      <c r="UWC3" s="117"/>
      <c r="UWD3" s="117"/>
      <c r="UWE3" s="117"/>
      <c r="UWF3" s="117"/>
      <c r="UWG3" s="117"/>
      <c r="UWH3" s="117"/>
      <c r="UWI3" s="117"/>
      <c r="UWJ3" s="117"/>
      <c r="UWK3" s="117"/>
      <c r="UWL3" s="117"/>
      <c r="UWM3" s="117"/>
      <c r="UWN3" s="117"/>
      <c r="UWO3" s="117"/>
      <c r="UWP3" s="117"/>
      <c r="UWQ3" s="117"/>
      <c r="UWR3" s="117"/>
      <c r="UWS3" s="117"/>
      <c r="UWT3" s="117"/>
      <c r="UWU3" s="117"/>
      <c r="UWV3" s="117"/>
      <c r="UWW3" s="117"/>
      <c r="UWX3" s="117"/>
      <c r="UWY3" s="117"/>
      <c r="UWZ3" s="117"/>
      <c r="UXA3" s="117"/>
      <c r="UXB3" s="117"/>
      <c r="UXC3" s="117"/>
      <c r="UXD3" s="117"/>
      <c r="UXE3" s="117"/>
      <c r="UXF3" s="117"/>
      <c r="UXG3" s="117"/>
      <c r="UXH3" s="117"/>
      <c r="UXI3" s="117"/>
      <c r="UXJ3" s="117"/>
      <c r="UXK3" s="117"/>
      <c r="UXL3" s="117"/>
      <c r="UXM3" s="117"/>
      <c r="UXN3" s="117"/>
      <c r="UXO3" s="117"/>
      <c r="UXP3" s="117"/>
      <c r="UXQ3" s="117"/>
      <c r="UXR3" s="117"/>
      <c r="UXS3" s="117"/>
      <c r="UXT3" s="117"/>
      <c r="UXU3" s="117"/>
      <c r="UXV3" s="117"/>
      <c r="UXW3" s="117"/>
      <c r="UXX3" s="117"/>
      <c r="UXY3" s="117"/>
      <c r="UXZ3" s="117"/>
      <c r="UYA3" s="117"/>
      <c r="UYB3" s="117"/>
      <c r="UYC3" s="117"/>
      <c r="UYD3" s="117"/>
      <c r="UYE3" s="117"/>
      <c r="UYF3" s="117"/>
      <c r="UYG3" s="117"/>
      <c r="UYH3" s="117"/>
      <c r="UYI3" s="117"/>
      <c r="UYJ3" s="117"/>
      <c r="UYK3" s="117"/>
      <c r="UYL3" s="117"/>
      <c r="UYM3" s="117"/>
      <c r="UYN3" s="117"/>
      <c r="UYO3" s="117"/>
      <c r="UYP3" s="117"/>
      <c r="UYQ3" s="117"/>
      <c r="UYR3" s="117"/>
      <c r="UYS3" s="117"/>
      <c r="UYT3" s="117"/>
      <c r="UYU3" s="117"/>
      <c r="UYV3" s="117"/>
      <c r="UYW3" s="117"/>
      <c r="UYX3" s="117"/>
      <c r="UYY3" s="117"/>
      <c r="UYZ3" s="117"/>
      <c r="UZA3" s="117"/>
      <c r="UZB3" s="117"/>
      <c r="UZC3" s="117"/>
      <c r="UZD3" s="117"/>
      <c r="UZE3" s="117"/>
      <c r="UZF3" s="117"/>
      <c r="UZG3" s="117"/>
      <c r="UZH3" s="117"/>
      <c r="UZI3" s="117"/>
      <c r="UZJ3" s="117"/>
      <c r="UZK3" s="117"/>
      <c r="UZL3" s="117"/>
      <c r="UZM3" s="117"/>
      <c r="UZN3" s="117"/>
      <c r="UZO3" s="117"/>
      <c r="UZP3" s="117"/>
      <c r="UZQ3" s="117"/>
      <c r="UZR3" s="117"/>
      <c r="UZS3" s="117"/>
      <c r="UZT3" s="117"/>
      <c r="UZU3" s="117"/>
      <c r="UZV3" s="117"/>
      <c r="UZW3" s="117"/>
      <c r="UZX3" s="117"/>
      <c r="UZY3" s="117"/>
      <c r="UZZ3" s="117"/>
      <c r="VAA3" s="117"/>
      <c r="VAB3" s="117"/>
      <c r="VAC3" s="117"/>
      <c r="VAD3" s="117"/>
      <c r="VAE3" s="117"/>
      <c r="VAF3" s="117"/>
      <c r="VAG3" s="117"/>
      <c r="VAH3" s="117"/>
      <c r="VAI3" s="117"/>
      <c r="VAJ3" s="117"/>
      <c r="VAK3" s="117"/>
      <c r="VAL3" s="117"/>
      <c r="VAM3" s="117"/>
      <c r="VAN3" s="117"/>
      <c r="VAO3" s="117"/>
      <c r="VAP3" s="117"/>
      <c r="VAQ3" s="117"/>
      <c r="VAR3" s="117"/>
      <c r="VAS3" s="117"/>
      <c r="VAT3" s="117"/>
      <c r="VAU3" s="117"/>
      <c r="VAV3" s="117"/>
      <c r="VAW3" s="117"/>
      <c r="VAX3" s="117"/>
      <c r="VAY3" s="117"/>
      <c r="VAZ3" s="117"/>
      <c r="VBA3" s="117"/>
      <c r="VBB3" s="117"/>
      <c r="VBC3" s="117"/>
      <c r="VBD3" s="117"/>
      <c r="VBE3" s="117"/>
      <c r="VBF3" s="117"/>
      <c r="VBG3" s="117"/>
      <c r="VBH3" s="117"/>
      <c r="VBI3" s="117"/>
      <c r="VBJ3" s="117"/>
      <c r="VBK3" s="117"/>
      <c r="VBL3" s="117"/>
      <c r="VBM3" s="117"/>
      <c r="VBN3" s="117"/>
      <c r="VBO3" s="117"/>
      <c r="VBP3" s="117"/>
      <c r="VBQ3" s="117"/>
      <c r="VBR3" s="117"/>
      <c r="VBS3" s="117"/>
      <c r="VBT3" s="117"/>
      <c r="VBU3" s="117"/>
      <c r="VBV3" s="117"/>
      <c r="VBW3" s="117"/>
      <c r="VBX3" s="117"/>
      <c r="VBY3" s="117"/>
      <c r="VBZ3" s="117"/>
      <c r="VCA3" s="117"/>
      <c r="VCB3" s="117"/>
      <c r="VCC3" s="117"/>
      <c r="VCD3" s="117"/>
      <c r="VCE3" s="117"/>
      <c r="VCF3" s="117"/>
      <c r="VCG3" s="117"/>
      <c r="VCH3" s="117"/>
      <c r="VCI3" s="117"/>
      <c r="VCJ3" s="117"/>
      <c r="VCK3" s="117"/>
      <c r="VCL3" s="117"/>
      <c r="VCM3" s="117"/>
      <c r="VCN3" s="117"/>
      <c r="VCO3" s="117"/>
      <c r="VCP3" s="117"/>
      <c r="VCQ3" s="117"/>
      <c r="VCR3" s="117"/>
      <c r="VCS3" s="117"/>
      <c r="VCT3" s="117"/>
      <c r="VCU3" s="117"/>
      <c r="VCV3" s="117"/>
      <c r="VCW3" s="117"/>
      <c r="VCX3" s="117"/>
      <c r="VCY3" s="117"/>
      <c r="VCZ3" s="117"/>
      <c r="VDA3" s="117"/>
      <c r="VDB3" s="117"/>
      <c r="VDC3" s="117"/>
      <c r="VDD3" s="117"/>
      <c r="VDE3" s="117"/>
      <c r="VDF3" s="117"/>
      <c r="VDG3" s="117"/>
      <c r="VDH3" s="117"/>
      <c r="VDI3" s="117"/>
      <c r="VDJ3" s="117"/>
      <c r="VDK3" s="117"/>
      <c r="VDL3" s="117"/>
      <c r="VDM3" s="117"/>
      <c r="VDN3" s="117"/>
      <c r="VDO3" s="117"/>
      <c r="VDP3" s="117"/>
      <c r="VDQ3" s="117"/>
      <c r="VDR3" s="117"/>
      <c r="VDS3" s="117"/>
      <c r="VDT3" s="117"/>
      <c r="VDU3" s="117"/>
      <c r="VDV3" s="117"/>
      <c r="VDW3" s="117"/>
      <c r="VDX3" s="117"/>
      <c r="VDY3" s="117"/>
      <c r="VDZ3" s="117"/>
      <c r="VEA3" s="117"/>
      <c r="VEB3" s="117"/>
      <c r="VEC3" s="117"/>
      <c r="VED3" s="117"/>
      <c r="VEE3" s="117"/>
      <c r="VEF3" s="117"/>
      <c r="VEG3" s="117"/>
      <c r="VEH3" s="117"/>
      <c r="VEI3" s="117"/>
      <c r="VEJ3" s="117"/>
      <c r="VEK3" s="117"/>
      <c r="VEL3" s="117"/>
      <c r="VEM3" s="117"/>
      <c r="VEN3" s="117"/>
      <c r="VEO3" s="117"/>
      <c r="VEP3" s="117"/>
      <c r="VEQ3" s="117"/>
      <c r="VER3" s="117"/>
      <c r="VES3" s="117"/>
      <c r="VET3" s="117"/>
      <c r="VEU3" s="117"/>
      <c r="VEV3" s="117"/>
      <c r="VEW3" s="117"/>
      <c r="VEX3" s="117"/>
      <c r="VEY3" s="117"/>
      <c r="VEZ3" s="117"/>
      <c r="VFA3" s="117"/>
      <c r="VFB3" s="117"/>
      <c r="VFC3" s="117"/>
      <c r="VFD3" s="117"/>
      <c r="VFE3" s="117"/>
      <c r="VFF3" s="117"/>
      <c r="VFG3" s="117"/>
      <c r="VFH3" s="117"/>
      <c r="VFI3" s="117"/>
      <c r="VFJ3" s="117"/>
      <c r="VFK3" s="117"/>
      <c r="VFL3" s="117"/>
      <c r="VFM3" s="117"/>
      <c r="VFN3" s="117"/>
      <c r="VFO3" s="117"/>
      <c r="VFP3" s="117"/>
      <c r="VFQ3" s="117"/>
      <c r="VFR3" s="117"/>
      <c r="VFS3" s="117"/>
      <c r="VFT3" s="117"/>
      <c r="VFU3" s="117"/>
      <c r="VFV3" s="117"/>
      <c r="VFW3" s="117"/>
      <c r="VFX3" s="117"/>
      <c r="VFY3" s="117"/>
      <c r="VFZ3" s="117"/>
      <c r="VGA3" s="117"/>
      <c r="VGB3" s="117"/>
      <c r="VGC3" s="117"/>
      <c r="VGD3" s="117"/>
      <c r="VGE3" s="117"/>
      <c r="VGF3" s="117"/>
      <c r="VGG3" s="117"/>
      <c r="VGH3" s="117"/>
      <c r="VGI3" s="117"/>
      <c r="VGJ3" s="117"/>
      <c r="VGK3" s="117"/>
      <c r="VGL3" s="117"/>
      <c r="VGM3" s="117"/>
      <c r="VGN3" s="117"/>
      <c r="VGO3" s="117"/>
      <c r="VGP3" s="117"/>
      <c r="VGQ3" s="117"/>
      <c r="VGR3" s="117"/>
      <c r="VGS3" s="117"/>
      <c r="VGT3" s="117"/>
      <c r="VGU3" s="117"/>
      <c r="VGV3" s="117"/>
      <c r="VGW3" s="117"/>
      <c r="VGX3" s="117"/>
      <c r="VGY3" s="117"/>
      <c r="VGZ3" s="117"/>
      <c r="VHA3" s="117"/>
      <c r="VHB3" s="117"/>
      <c r="VHC3" s="117"/>
      <c r="VHD3" s="117"/>
      <c r="VHE3" s="117"/>
      <c r="VHF3" s="117"/>
      <c r="VHG3" s="117"/>
      <c r="VHH3" s="117"/>
      <c r="VHI3" s="117"/>
      <c r="VHJ3" s="117"/>
      <c r="VHK3" s="117"/>
      <c r="VHL3" s="117"/>
      <c r="VHM3" s="117"/>
      <c r="VHN3" s="117"/>
      <c r="VHO3" s="117"/>
      <c r="VHP3" s="117"/>
      <c r="VHQ3" s="117"/>
      <c r="VHR3" s="117"/>
      <c r="VHS3" s="117"/>
      <c r="VHT3" s="117"/>
      <c r="VHU3" s="117"/>
      <c r="VHV3" s="117"/>
      <c r="VHW3" s="117"/>
      <c r="VHX3" s="117"/>
      <c r="VHY3" s="117"/>
      <c r="VHZ3" s="117"/>
      <c r="VIA3" s="117"/>
      <c r="VIB3" s="117"/>
      <c r="VIC3" s="117"/>
      <c r="VID3" s="117"/>
      <c r="VIE3" s="117"/>
      <c r="VIF3" s="117"/>
      <c r="VIG3" s="117"/>
      <c r="VIH3" s="117"/>
      <c r="VII3" s="117"/>
      <c r="VIJ3" s="117"/>
      <c r="VIK3" s="117"/>
      <c r="VIL3" s="117"/>
      <c r="VIM3" s="117"/>
      <c r="VIN3" s="117"/>
      <c r="VIO3" s="117"/>
      <c r="VIP3" s="117"/>
      <c r="VIQ3" s="117"/>
      <c r="VIR3" s="117"/>
      <c r="VIS3" s="117"/>
      <c r="VIT3" s="117"/>
      <c r="VIU3" s="117"/>
      <c r="VIV3" s="117"/>
      <c r="VIW3" s="117"/>
      <c r="VIX3" s="117"/>
      <c r="VIY3" s="117"/>
      <c r="VIZ3" s="117"/>
      <c r="VJA3" s="117"/>
      <c r="VJB3" s="117"/>
      <c r="VJC3" s="117"/>
      <c r="VJD3" s="117"/>
      <c r="VJE3" s="117"/>
      <c r="VJF3" s="117"/>
      <c r="VJG3" s="117"/>
      <c r="VJH3" s="117"/>
      <c r="VJI3" s="117"/>
      <c r="VJJ3" s="117"/>
      <c r="VJK3" s="117"/>
      <c r="VJL3" s="117"/>
      <c r="VJM3" s="117"/>
      <c r="VJN3" s="117"/>
      <c r="VJO3" s="117"/>
      <c r="VJP3" s="117"/>
      <c r="VJQ3" s="117"/>
      <c r="VJR3" s="117"/>
      <c r="VJS3" s="117"/>
      <c r="VJT3" s="117"/>
      <c r="VJU3" s="117"/>
      <c r="VJV3" s="117"/>
      <c r="VJW3" s="117"/>
      <c r="VJX3" s="117"/>
      <c r="VJY3" s="117"/>
      <c r="VJZ3" s="117"/>
      <c r="VKA3" s="117"/>
      <c r="VKB3" s="117"/>
      <c r="VKC3" s="117"/>
      <c r="VKD3" s="117"/>
      <c r="VKE3" s="117"/>
      <c r="VKF3" s="117"/>
      <c r="VKG3" s="117"/>
      <c r="VKH3" s="117"/>
      <c r="VKI3" s="117"/>
      <c r="VKJ3" s="117"/>
      <c r="VKK3" s="117"/>
      <c r="VKL3" s="117"/>
      <c r="VKM3" s="117"/>
      <c r="VKN3" s="117"/>
      <c r="VKO3" s="117"/>
      <c r="VKP3" s="117"/>
      <c r="VKQ3" s="117"/>
      <c r="VKR3" s="117"/>
      <c r="VKS3" s="117"/>
      <c r="VKT3" s="117"/>
      <c r="VKU3" s="117"/>
      <c r="VKV3" s="117"/>
      <c r="VKW3" s="117"/>
      <c r="VKX3" s="117"/>
      <c r="VKY3" s="117"/>
      <c r="VKZ3" s="117"/>
      <c r="VLA3" s="117"/>
      <c r="VLB3" s="117"/>
      <c r="VLC3" s="117"/>
      <c r="VLD3" s="117"/>
      <c r="VLE3" s="117"/>
      <c r="VLF3" s="117"/>
      <c r="VLG3" s="117"/>
      <c r="VLH3" s="117"/>
      <c r="VLI3" s="117"/>
      <c r="VLJ3" s="117"/>
      <c r="VLK3" s="117"/>
      <c r="VLL3" s="117"/>
      <c r="VLM3" s="117"/>
      <c r="VLN3" s="117"/>
      <c r="VLO3" s="117"/>
      <c r="VLP3" s="117"/>
      <c r="VLQ3" s="117"/>
      <c r="VLR3" s="117"/>
      <c r="VLS3" s="117"/>
      <c r="VLT3" s="117"/>
      <c r="VLU3" s="117"/>
      <c r="VLV3" s="117"/>
      <c r="VLW3" s="117"/>
      <c r="VLX3" s="117"/>
      <c r="VLY3" s="117"/>
      <c r="VLZ3" s="117"/>
      <c r="VMA3" s="117"/>
      <c r="VMB3" s="117"/>
      <c r="VMC3" s="117"/>
      <c r="VMD3" s="117"/>
      <c r="VME3" s="117"/>
      <c r="VMF3" s="117"/>
      <c r="VMG3" s="117"/>
      <c r="VMH3" s="117"/>
      <c r="VMI3" s="117"/>
      <c r="VMJ3" s="117"/>
      <c r="VMK3" s="117"/>
      <c r="VML3" s="117"/>
      <c r="VMM3" s="117"/>
      <c r="VMN3" s="117"/>
      <c r="VMO3" s="117"/>
      <c r="VMP3" s="117"/>
      <c r="VMQ3" s="117"/>
      <c r="VMR3" s="117"/>
      <c r="VMS3" s="117"/>
      <c r="VMT3" s="117"/>
      <c r="VMU3" s="117"/>
      <c r="VMV3" s="117"/>
      <c r="VMW3" s="117"/>
      <c r="VMX3" s="117"/>
      <c r="VMY3" s="117"/>
      <c r="VMZ3" s="117"/>
      <c r="VNA3" s="117"/>
      <c r="VNB3" s="117"/>
      <c r="VNC3" s="117"/>
      <c r="VND3" s="117"/>
      <c r="VNE3" s="117"/>
      <c r="VNF3" s="117"/>
      <c r="VNG3" s="117"/>
      <c r="VNH3" s="117"/>
      <c r="VNI3" s="117"/>
      <c r="VNJ3" s="117"/>
      <c r="VNK3" s="117"/>
      <c r="VNL3" s="117"/>
      <c r="VNM3" s="117"/>
      <c r="VNN3" s="117"/>
      <c r="VNO3" s="117"/>
      <c r="VNP3" s="117"/>
      <c r="VNQ3" s="117"/>
      <c r="VNR3" s="117"/>
      <c r="VNS3" s="117"/>
      <c r="VNT3" s="117"/>
      <c r="VNU3" s="117"/>
      <c r="VNV3" s="117"/>
      <c r="VNW3" s="117"/>
      <c r="VNX3" s="117"/>
      <c r="VNY3" s="117"/>
      <c r="VNZ3" s="117"/>
      <c r="VOA3" s="117"/>
      <c r="VOB3" s="117"/>
      <c r="VOC3" s="117"/>
      <c r="VOD3" s="117"/>
      <c r="VOE3" s="117"/>
      <c r="VOF3" s="117"/>
      <c r="VOG3" s="117"/>
      <c r="VOH3" s="117"/>
      <c r="VOI3" s="117"/>
      <c r="VOJ3" s="117"/>
      <c r="VOK3" s="117"/>
      <c r="VOL3" s="117"/>
      <c r="VOM3" s="117"/>
      <c r="VON3" s="117"/>
      <c r="VOO3" s="117"/>
      <c r="VOP3" s="117"/>
      <c r="VOQ3" s="117"/>
      <c r="VOR3" s="117"/>
      <c r="VOS3" s="117"/>
      <c r="VOT3" s="117"/>
      <c r="VOU3" s="117"/>
      <c r="VOV3" s="117"/>
      <c r="VOW3" s="117"/>
      <c r="VOX3" s="117"/>
      <c r="VOY3" s="117"/>
      <c r="VOZ3" s="117"/>
      <c r="VPA3" s="117"/>
      <c r="VPB3" s="117"/>
      <c r="VPC3" s="117"/>
      <c r="VPD3" s="117"/>
      <c r="VPE3" s="117"/>
      <c r="VPF3" s="117"/>
      <c r="VPG3" s="117"/>
      <c r="VPH3" s="117"/>
      <c r="VPI3" s="117"/>
      <c r="VPJ3" s="117"/>
      <c r="VPK3" s="117"/>
      <c r="VPL3" s="117"/>
      <c r="VPM3" s="117"/>
      <c r="VPN3" s="117"/>
      <c r="VPO3" s="117"/>
      <c r="VPP3" s="117"/>
      <c r="VPQ3" s="117"/>
      <c r="VPR3" s="117"/>
      <c r="VPS3" s="117"/>
      <c r="VPT3" s="117"/>
      <c r="VPU3" s="117"/>
      <c r="VPV3" s="117"/>
      <c r="VPW3" s="117"/>
      <c r="VPX3" s="117"/>
      <c r="VPY3" s="117"/>
      <c r="VPZ3" s="117"/>
      <c r="VQA3" s="117"/>
      <c r="VQB3" s="117"/>
      <c r="VQC3" s="117"/>
      <c r="VQD3" s="117"/>
      <c r="VQE3" s="117"/>
      <c r="VQF3" s="117"/>
      <c r="VQG3" s="117"/>
      <c r="VQH3" s="117"/>
      <c r="VQI3" s="117"/>
      <c r="VQJ3" s="117"/>
      <c r="VQK3" s="117"/>
      <c r="VQL3" s="117"/>
      <c r="VQM3" s="117"/>
      <c r="VQN3" s="117"/>
      <c r="VQO3" s="117"/>
      <c r="VQP3" s="117"/>
      <c r="VQQ3" s="117"/>
      <c r="VQR3" s="117"/>
      <c r="VQS3" s="117"/>
      <c r="VQT3" s="117"/>
      <c r="VQU3" s="117"/>
      <c r="VQV3" s="117"/>
      <c r="VQW3" s="117"/>
      <c r="VQX3" s="117"/>
      <c r="VQY3" s="117"/>
      <c r="VQZ3" s="117"/>
      <c r="VRA3" s="117"/>
      <c r="VRB3" s="117"/>
      <c r="VRC3" s="117"/>
      <c r="VRD3" s="117"/>
      <c r="VRE3" s="117"/>
      <c r="VRF3" s="117"/>
      <c r="VRG3" s="117"/>
      <c r="VRH3" s="117"/>
      <c r="VRI3" s="117"/>
      <c r="VRJ3" s="117"/>
      <c r="VRK3" s="117"/>
      <c r="VRL3" s="117"/>
      <c r="VRM3" s="117"/>
      <c r="VRN3" s="117"/>
      <c r="VRO3" s="117"/>
      <c r="VRP3" s="117"/>
      <c r="VRQ3" s="117"/>
      <c r="VRR3" s="117"/>
      <c r="VRS3" s="117"/>
      <c r="VRT3" s="117"/>
      <c r="VRU3" s="117"/>
      <c r="VRV3" s="117"/>
      <c r="VRW3" s="117"/>
      <c r="VRX3" s="117"/>
      <c r="VRY3" s="117"/>
      <c r="VRZ3" s="117"/>
      <c r="VSA3" s="117"/>
      <c r="VSB3" s="117"/>
      <c r="VSC3" s="117"/>
      <c r="VSD3" s="117"/>
      <c r="VSE3" s="117"/>
      <c r="VSF3" s="117"/>
      <c r="VSG3" s="117"/>
      <c r="VSH3" s="117"/>
      <c r="VSI3" s="117"/>
      <c r="VSJ3" s="117"/>
      <c r="VSK3" s="117"/>
      <c r="VSL3" s="117"/>
      <c r="VSM3" s="117"/>
      <c r="VSN3" s="117"/>
      <c r="VSO3" s="117"/>
      <c r="VSP3" s="117"/>
      <c r="VSQ3" s="117"/>
      <c r="VSR3" s="117"/>
      <c r="VSS3" s="117"/>
      <c r="VST3" s="117"/>
      <c r="VSU3" s="117"/>
      <c r="VSV3" s="117"/>
      <c r="VSW3" s="117"/>
      <c r="VSX3" s="117"/>
      <c r="VSY3" s="117"/>
      <c r="VSZ3" s="117"/>
      <c r="VTA3" s="117"/>
      <c r="VTB3" s="117"/>
      <c r="VTC3" s="117"/>
      <c r="VTD3" s="117"/>
      <c r="VTE3" s="117"/>
      <c r="VTF3" s="117"/>
      <c r="VTG3" s="117"/>
      <c r="VTH3" s="117"/>
      <c r="VTI3" s="117"/>
      <c r="VTJ3" s="117"/>
      <c r="VTK3" s="117"/>
      <c r="VTL3" s="117"/>
      <c r="VTM3" s="117"/>
      <c r="VTN3" s="117"/>
      <c r="VTO3" s="117"/>
      <c r="VTP3" s="117"/>
      <c r="VTQ3" s="117"/>
      <c r="VTR3" s="117"/>
      <c r="VTS3" s="117"/>
      <c r="VTT3" s="117"/>
      <c r="VTU3" s="117"/>
      <c r="VTV3" s="117"/>
      <c r="VTW3" s="117"/>
      <c r="VTX3" s="117"/>
      <c r="VTY3" s="117"/>
      <c r="VTZ3" s="117"/>
      <c r="VUA3" s="117"/>
      <c r="VUB3" s="117"/>
      <c r="VUC3" s="117"/>
      <c r="VUD3" s="117"/>
      <c r="VUE3" s="117"/>
      <c r="VUF3" s="117"/>
      <c r="VUG3" s="117"/>
      <c r="VUH3" s="117"/>
      <c r="VUI3" s="117"/>
      <c r="VUJ3" s="117"/>
      <c r="VUK3" s="117"/>
      <c r="VUL3" s="117"/>
      <c r="VUM3" s="117"/>
      <c r="VUN3" s="117"/>
      <c r="VUO3" s="117"/>
      <c r="VUP3" s="117"/>
      <c r="VUQ3" s="117"/>
      <c r="VUR3" s="117"/>
      <c r="VUS3" s="117"/>
      <c r="VUT3" s="117"/>
      <c r="VUU3" s="117"/>
      <c r="VUV3" s="117"/>
      <c r="VUW3" s="117"/>
      <c r="VUX3" s="117"/>
      <c r="VUY3" s="117"/>
      <c r="VUZ3" s="117"/>
      <c r="VVA3" s="117"/>
      <c r="VVB3" s="117"/>
      <c r="VVC3" s="117"/>
      <c r="VVD3" s="117"/>
      <c r="VVE3" s="117"/>
      <c r="VVF3" s="117"/>
      <c r="VVG3" s="117"/>
      <c r="VVH3" s="117"/>
      <c r="VVI3" s="117"/>
      <c r="VVJ3" s="117"/>
      <c r="VVK3" s="117"/>
      <c r="VVL3" s="117"/>
      <c r="VVM3" s="117"/>
      <c r="VVN3" s="117"/>
      <c r="VVO3" s="117"/>
      <c r="VVP3" s="117"/>
      <c r="VVQ3" s="117"/>
      <c r="VVR3" s="117"/>
      <c r="VVS3" s="117"/>
      <c r="VVT3" s="117"/>
      <c r="VVU3" s="117"/>
      <c r="VVV3" s="117"/>
      <c r="VVW3" s="117"/>
      <c r="VVX3" s="117"/>
      <c r="VVY3" s="117"/>
      <c r="VVZ3" s="117"/>
      <c r="VWA3" s="117"/>
      <c r="VWB3" s="117"/>
      <c r="VWC3" s="117"/>
      <c r="VWD3" s="117"/>
      <c r="VWE3" s="117"/>
      <c r="VWF3" s="117"/>
      <c r="VWG3" s="117"/>
      <c r="VWH3" s="117"/>
      <c r="VWI3" s="117"/>
      <c r="VWJ3" s="117"/>
      <c r="VWK3" s="117"/>
      <c r="VWL3" s="117"/>
      <c r="VWM3" s="117"/>
      <c r="VWN3" s="117"/>
      <c r="VWO3" s="117"/>
      <c r="VWP3" s="117"/>
      <c r="VWQ3" s="117"/>
      <c r="VWR3" s="117"/>
      <c r="VWS3" s="117"/>
      <c r="VWT3" s="117"/>
      <c r="VWU3" s="117"/>
      <c r="VWV3" s="117"/>
      <c r="VWW3" s="117"/>
      <c r="VWX3" s="117"/>
      <c r="VWY3" s="117"/>
      <c r="VWZ3" s="117"/>
      <c r="VXA3" s="117"/>
      <c r="VXB3" s="117"/>
      <c r="VXC3" s="117"/>
      <c r="VXD3" s="117"/>
      <c r="VXE3" s="117"/>
      <c r="VXF3" s="117"/>
      <c r="VXG3" s="117"/>
      <c r="VXH3" s="117"/>
      <c r="VXI3" s="117"/>
      <c r="VXJ3" s="117"/>
      <c r="VXK3" s="117"/>
      <c r="VXL3" s="117"/>
      <c r="VXM3" s="117"/>
      <c r="VXN3" s="117"/>
      <c r="VXO3" s="117"/>
      <c r="VXP3" s="117"/>
      <c r="VXQ3" s="117"/>
      <c r="VXR3" s="117"/>
      <c r="VXS3" s="117"/>
      <c r="VXT3" s="117"/>
      <c r="VXU3" s="117"/>
      <c r="VXV3" s="117"/>
      <c r="VXW3" s="117"/>
      <c r="VXX3" s="117"/>
      <c r="VXY3" s="117"/>
      <c r="VXZ3" s="117"/>
      <c r="VYA3" s="117"/>
      <c r="VYB3" s="117"/>
      <c r="VYC3" s="117"/>
      <c r="VYD3" s="117"/>
      <c r="VYE3" s="117"/>
      <c r="VYF3" s="117"/>
      <c r="VYG3" s="117"/>
      <c r="VYH3" s="117"/>
      <c r="VYI3" s="117"/>
      <c r="VYJ3" s="117"/>
      <c r="VYK3" s="117"/>
      <c r="VYL3" s="117"/>
      <c r="VYM3" s="117"/>
      <c r="VYN3" s="117"/>
      <c r="VYO3" s="117"/>
      <c r="VYP3" s="117"/>
      <c r="VYQ3" s="117"/>
      <c r="VYR3" s="117"/>
      <c r="VYS3" s="117"/>
      <c r="VYT3" s="117"/>
      <c r="VYU3" s="117"/>
      <c r="VYV3" s="117"/>
      <c r="VYW3" s="117"/>
      <c r="VYX3" s="117"/>
      <c r="VYY3" s="117"/>
      <c r="VYZ3" s="117"/>
      <c r="VZA3" s="117"/>
      <c r="VZB3" s="117"/>
      <c r="VZC3" s="117"/>
      <c r="VZD3" s="117"/>
      <c r="VZE3" s="117"/>
      <c r="VZF3" s="117"/>
      <c r="VZG3" s="117"/>
      <c r="VZH3" s="117"/>
      <c r="VZI3" s="117"/>
      <c r="VZJ3" s="117"/>
      <c r="VZK3" s="117"/>
      <c r="VZL3" s="117"/>
      <c r="VZM3" s="117"/>
      <c r="VZN3" s="117"/>
      <c r="VZO3" s="117"/>
      <c r="VZP3" s="117"/>
      <c r="VZQ3" s="117"/>
      <c r="VZR3" s="117"/>
      <c r="VZS3" s="117"/>
      <c r="VZT3" s="117"/>
      <c r="VZU3" s="117"/>
      <c r="VZV3" s="117"/>
      <c r="VZW3" s="117"/>
      <c r="VZX3" s="117"/>
      <c r="VZY3" s="117"/>
      <c r="VZZ3" s="117"/>
      <c r="WAA3" s="117"/>
      <c r="WAB3" s="117"/>
      <c r="WAC3" s="117"/>
      <c r="WAD3" s="117"/>
      <c r="WAE3" s="117"/>
      <c r="WAF3" s="117"/>
      <c r="WAG3" s="117"/>
      <c r="WAH3" s="117"/>
      <c r="WAI3" s="117"/>
      <c r="WAJ3" s="117"/>
      <c r="WAK3" s="117"/>
      <c r="WAL3" s="117"/>
      <c r="WAM3" s="117"/>
      <c r="WAN3" s="117"/>
      <c r="WAO3" s="117"/>
      <c r="WAP3" s="117"/>
      <c r="WAQ3" s="117"/>
      <c r="WAR3" s="117"/>
      <c r="WAS3" s="117"/>
      <c r="WAT3" s="117"/>
      <c r="WAU3" s="117"/>
      <c r="WAV3" s="117"/>
      <c r="WAW3" s="117"/>
      <c r="WAX3" s="117"/>
      <c r="WAY3" s="117"/>
      <c r="WAZ3" s="117"/>
      <c r="WBA3" s="117"/>
      <c r="WBB3" s="117"/>
      <c r="WBC3" s="117"/>
      <c r="WBD3" s="117"/>
      <c r="WBE3" s="117"/>
      <c r="WBF3" s="117"/>
      <c r="WBG3" s="117"/>
      <c r="WBH3" s="117"/>
      <c r="WBI3" s="117"/>
      <c r="WBJ3" s="117"/>
      <c r="WBK3" s="117"/>
      <c r="WBL3" s="117"/>
      <c r="WBM3" s="117"/>
      <c r="WBN3" s="117"/>
      <c r="WBO3" s="117"/>
      <c r="WBP3" s="117"/>
      <c r="WBQ3" s="117"/>
      <c r="WBR3" s="117"/>
      <c r="WBS3" s="117"/>
      <c r="WBT3" s="117"/>
      <c r="WBU3" s="117"/>
      <c r="WBV3" s="117"/>
      <c r="WBW3" s="117"/>
      <c r="WBX3" s="117"/>
      <c r="WBY3" s="117"/>
      <c r="WBZ3" s="117"/>
      <c r="WCA3" s="117"/>
      <c r="WCB3" s="117"/>
      <c r="WCC3" s="117"/>
      <c r="WCD3" s="117"/>
      <c r="WCE3" s="117"/>
      <c r="WCF3" s="117"/>
      <c r="WCG3" s="117"/>
      <c r="WCH3" s="117"/>
      <c r="WCI3" s="117"/>
      <c r="WCJ3" s="117"/>
      <c r="WCK3" s="117"/>
      <c r="WCL3" s="117"/>
      <c r="WCM3" s="117"/>
      <c r="WCN3" s="117"/>
      <c r="WCO3" s="117"/>
      <c r="WCP3" s="117"/>
      <c r="WCQ3" s="117"/>
      <c r="WCR3" s="117"/>
      <c r="WCS3" s="117"/>
      <c r="WCT3" s="117"/>
      <c r="WCU3" s="117"/>
      <c r="WCV3" s="117"/>
      <c r="WCW3" s="117"/>
      <c r="WCX3" s="117"/>
      <c r="WCY3" s="117"/>
      <c r="WCZ3" s="117"/>
      <c r="WDA3" s="117"/>
      <c r="WDB3" s="117"/>
      <c r="WDC3" s="117"/>
      <c r="WDD3" s="117"/>
      <c r="WDE3" s="117"/>
      <c r="WDF3" s="117"/>
      <c r="WDG3" s="117"/>
      <c r="WDH3" s="117"/>
      <c r="WDI3" s="117"/>
      <c r="WDJ3" s="117"/>
      <c r="WDK3" s="117"/>
      <c r="WDL3" s="117"/>
      <c r="WDM3" s="117"/>
      <c r="WDN3" s="117"/>
      <c r="WDO3" s="117"/>
      <c r="WDP3" s="117"/>
      <c r="WDQ3" s="117"/>
      <c r="WDR3" s="117"/>
      <c r="WDS3" s="117"/>
      <c r="WDT3" s="117"/>
      <c r="WDU3" s="117"/>
      <c r="WDV3" s="117"/>
      <c r="WDW3" s="117"/>
      <c r="WDX3" s="117"/>
      <c r="WDY3" s="117"/>
      <c r="WDZ3" s="117"/>
      <c r="WEA3" s="117"/>
      <c r="WEB3" s="117"/>
      <c r="WEC3" s="117"/>
      <c r="WED3" s="117"/>
      <c r="WEE3" s="117"/>
      <c r="WEF3" s="117"/>
      <c r="WEG3" s="117"/>
      <c r="WEH3" s="117"/>
      <c r="WEI3" s="117"/>
      <c r="WEJ3" s="117"/>
      <c r="WEK3" s="117"/>
      <c r="WEL3" s="117"/>
      <c r="WEM3" s="117"/>
      <c r="WEN3" s="117"/>
      <c r="WEO3" s="117"/>
      <c r="WEP3" s="117"/>
      <c r="WEQ3" s="117"/>
      <c r="WER3" s="117"/>
      <c r="WES3" s="117"/>
      <c r="WET3" s="117"/>
      <c r="WEU3" s="117"/>
      <c r="WEV3" s="117"/>
      <c r="WEW3" s="117"/>
      <c r="WEX3" s="117"/>
      <c r="WEY3" s="117"/>
      <c r="WEZ3" s="117"/>
      <c r="WFA3" s="117"/>
      <c r="WFB3" s="117"/>
      <c r="WFC3" s="117"/>
      <c r="WFD3" s="117"/>
      <c r="WFE3" s="117"/>
      <c r="WFF3" s="117"/>
      <c r="WFG3" s="117"/>
      <c r="WFH3" s="117"/>
      <c r="WFI3" s="117"/>
      <c r="WFJ3" s="117"/>
      <c r="WFK3" s="117"/>
      <c r="WFL3" s="117"/>
      <c r="WFM3" s="117"/>
      <c r="WFN3" s="117"/>
      <c r="WFO3" s="117"/>
      <c r="WFP3" s="117"/>
      <c r="WFQ3" s="117"/>
      <c r="WFR3" s="117"/>
      <c r="WFS3" s="117"/>
      <c r="WFT3" s="117"/>
      <c r="WFU3" s="117"/>
      <c r="WFV3" s="117"/>
      <c r="WFW3" s="117"/>
      <c r="WFX3" s="117"/>
      <c r="WFY3" s="117"/>
      <c r="WFZ3" s="117"/>
      <c r="WGA3" s="117"/>
      <c r="WGB3" s="117"/>
      <c r="WGC3" s="117"/>
      <c r="WGD3" s="117"/>
      <c r="WGE3" s="117"/>
      <c r="WGF3" s="117"/>
      <c r="WGG3" s="117"/>
      <c r="WGH3" s="117"/>
      <c r="WGI3" s="117"/>
      <c r="WGJ3" s="117"/>
      <c r="WGK3" s="117"/>
      <c r="WGL3" s="117"/>
      <c r="WGM3" s="117"/>
      <c r="WGN3" s="117"/>
      <c r="WGO3" s="117"/>
      <c r="WGP3" s="117"/>
      <c r="WGQ3" s="117"/>
      <c r="WGR3" s="117"/>
      <c r="WGS3" s="117"/>
      <c r="WGT3" s="117"/>
      <c r="WGU3" s="117"/>
      <c r="WGV3" s="117"/>
      <c r="WGW3" s="117"/>
      <c r="WGX3" s="117"/>
      <c r="WGY3" s="117"/>
      <c r="WGZ3" s="117"/>
      <c r="WHA3" s="117"/>
      <c r="WHB3" s="117"/>
      <c r="WHC3" s="117"/>
      <c r="WHD3" s="117"/>
      <c r="WHE3" s="117"/>
      <c r="WHF3" s="117"/>
      <c r="WHG3" s="117"/>
      <c r="WHH3" s="117"/>
      <c r="WHI3" s="117"/>
      <c r="WHJ3" s="117"/>
      <c r="WHK3" s="117"/>
      <c r="WHL3" s="117"/>
      <c r="WHM3" s="117"/>
      <c r="WHN3" s="117"/>
      <c r="WHO3" s="117"/>
      <c r="WHP3" s="117"/>
      <c r="WHQ3" s="117"/>
      <c r="WHR3" s="117"/>
      <c r="WHS3" s="117"/>
      <c r="WHT3" s="117"/>
      <c r="WHU3" s="117"/>
      <c r="WHV3" s="117"/>
      <c r="WHW3" s="117"/>
      <c r="WHX3" s="117"/>
      <c r="WHY3" s="117"/>
      <c r="WHZ3" s="117"/>
      <c r="WIA3" s="117"/>
      <c r="WIB3" s="117"/>
      <c r="WIC3" s="117"/>
      <c r="WID3" s="117"/>
      <c r="WIE3" s="117"/>
      <c r="WIF3" s="117"/>
      <c r="WIG3" s="117"/>
      <c r="WIH3" s="117"/>
      <c r="WII3" s="117"/>
      <c r="WIJ3" s="117"/>
      <c r="WIK3" s="117"/>
      <c r="WIL3" s="117"/>
      <c r="WIM3" s="117"/>
      <c r="WIN3" s="117"/>
      <c r="WIO3" s="117"/>
      <c r="WIP3" s="117"/>
      <c r="WIQ3" s="117"/>
      <c r="WIR3" s="117"/>
      <c r="WIS3" s="117"/>
      <c r="WIT3" s="117"/>
      <c r="WIU3" s="117"/>
      <c r="WIV3" s="117"/>
      <c r="WIW3" s="117"/>
      <c r="WIX3" s="117"/>
      <c r="WIY3" s="117"/>
      <c r="WIZ3" s="117"/>
      <c r="WJA3" s="117"/>
      <c r="WJB3" s="117"/>
      <c r="WJC3" s="117"/>
      <c r="WJD3" s="117"/>
      <c r="WJE3" s="117"/>
      <c r="WJF3" s="117"/>
      <c r="WJG3" s="117"/>
      <c r="WJH3" s="117"/>
      <c r="WJI3" s="117"/>
      <c r="WJJ3" s="117"/>
      <c r="WJK3" s="117"/>
      <c r="WJL3" s="117"/>
      <c r="WJM3" s="117"/>
      <c r="WJN3" s="117"/>
      <c r="WJO3" s="117"/>
      <c r="WJP3" s="117"/>
      <c r="WJQ3" s="117"/>
      <c r="WJR3" s="117"/>
      <c r="WJS3" s="117"/>
      <c r="WJT3" s="117"/>
      <c r="WJU3" s="117"/>
      <c r="WJV3" s="117"/>
      <c r="WJW3" s="117"/>
      <c r="WJX3" s="117"/>
      <c r="WJY3" s="117"/>
      <c r="WJZ3" s="117"/>
      <c r="WKA3" s="117"/>
      <c r="WKB3" s="117"/>
      <c r="WKC3" s="117"/>
      <c r="WKD3" s="117"/>
      <c r="WKE3" s="117"/>
      <c r="WKF3" s="117"/>
      <c r="WKG3" s="117"/>
      <c r="WKH3" s="117"/>
      <c r="WKI3" s="117"/>
      <c r="WKJ3" s="117"/>
      <c r="WKK3" s="117"/>
      <c r="WKL3" s="117"/>
      <c r="WKM3" s="117"/>
      <c r="WKN3" s="117"/>
      <c r="WKO3" s="117"/>
      <c r="WKP3" s="117"/>
      <c r="WKQ3" s="117"/>
      <c r="WKR3" s="117"/>
      <c r="WKS3" s="117"/>
      <c r="WKT3" s="117"/>
      <c r="WKU3" s="117"/>
      <c r="WKV3" s="117"/>
      <c r="WKW3" s="117"/>
      <c r="WKX3" s="117"/>
      <c r="WKY3" s="117"/>
      <c r="WKZ3" s="117"/>
      <c r="WLA3" s="117"/>
      <c r="WLB3" s="117"/>
      <c r="WLC3" s="117"/>
      <c r="WLD3" s="117"/>
      <c r="WLE3" s="117"/>
      <c r="WLF3" s="117"/>
      <c r="WLG3" s="117"/>
      <c r="WLH3" s="117"/>
      <c r="WLI3" s="117"/>
      <c r="WLJ3" s="117"/>
      <c r="WLK3" s="117"/>
      <c r="WLL3" s="117"/>
      <c r="WLM3" s="117"/>
      <c r="WLN3" s="117"/>
      <c r="WLO3" s="117"/>
      <c r="WLP3" s="117"/>
      <c r="WLQ3" s="117"/>
      <c r="WLR3" s="117"/>
      <c r="WLS3" s="117"/>
      <c r="WLT3" s="117"/>
      <c r="WLU3" s="117"/>
      <c r="WLV3" s="117"/>
      <c r="WLW3" s="117"/>
      <c r="WLX3" s="117"/>
      <c r="WLY3" s="117"/>
      <c r="WLZ3" s="117"/>
      <c r="WMA3" s="117"/>
      <c r="WMB3" s="117"/>
      <c r="WMC3" s="117"/>
      <c r="WMD3" s="117"/>
      <c r="WME3" s="117"/>
      <c r="WMF3" s="117"/>
      <c r="WMG3" s="117"/>
      <c r="WMH3" s="117"/>
      <c r="WMI3" s="117"/>
      <c r="WMJ3" s="117"/>
      <c r="WMK3" s="117"/>
      <c r="WML3" s="117"/>
      <c r="WMM3" s="117"/>
      <c r="WMN3" s="117"/>
      <c r="WMO3" s="117"/>
      <c r="WMP3" s="117"/>
      <c r="WMQ3" s="117"/>
      <c r="WMR3" s="117"/>
      <c r="WMS3" s="117"/>
      <c r="WMT3" s="117"/>
      <c r="WMU3" s="117"/>
      <c r="WMV3" s="117"/>
      <c r="WMW3" s="117"/>
      <c r="WMX3" s="117"/>
      <c r="WMY3" s="117"/>
      <c r="WMZ3" s="117"/>
      <c r="WNA3" s="117"/>
      <c r="WNB3" s="117"/>
      <c r="WNC3" s="117"/>
      <c r="WND3" s="117"/>
      <c r="WNE3" s="117"/>
      <c r="WNF3" s="117"/>
      <c r="WNG3" s="117"/>
      <c r="WNH3" s="117"/>
      <c r="WNI3" s="117"/>
      <c r="WNJ3" s="117"/>
      <c r="WNK3" s="117"/>
      <c r="WNL3" s="117"/>
      <c r="WNM3" s="117"/>
      <c r="WNN3" s="117"/>
      <c r="WNO3" s="117"/>
      <c r="WNP3" s="117"/>
      <c r="WNQ3" s="117"/>
      <c r="WNR3" s="117"/>
      <c r="WNS3" s="117"/>
      <c r="WNT3" s="117"/>
      <c r="WNU3" s="117"/>
      <c r="WNV3" s="117"/>
      <c r="WNW3" s="117"/>
      <c r="WNX3" s="117"/>
      <c r="WNY3" s="117"/>
      <c r="WNZ3" s="117"/>
      <c r="WOA3" s="117"/>
      <c r="WOB3" s="117"/>
      <c r="WOC3" s="117"/>
      <c r="WOD3" s="117"/>
      <c r="WOE3" s="117"/>
      <c r="WOF3" s="117"/>
      <c r="WOG3" s="117"/>
      <c r="WOH3" s="117"/>
      <c r="WOI3" s="117"/>
      <c r="WOJ3" s="117"/>
      <c r="WOK3" s="117"/>
      <c r="WOL3" s="117"/>
      <c r="WOM3" s="117"/>
      <c r="WON3" s="117"/>
      <c r="WOO3" s="117"/>
      <c r="WOP3" s="117"/>
      <c r="WOQ3" s="117"/>
      <c r="WOR3" s="117"/>
      <c r="WOS3" s="117"/>
      <c r="WOT3" s="117"/>
      <c r="WOU3" s="117"/>
      <c r="WOV3" s="117"/>
      <c r="WOW3" s="117"/>
      <c r="WOX3" s="117"/>
      <c r="WOY3" s="117"/>
      <c r="WOZ3" s="117"/>
      <c r="WPA3" s="117"/>
      <c r="WPB3" s="117"/>
      <c r="WPC3" s="117"/>
      <c r="WPD3" s="117"/>
      <c r="WPE3" s="117"/>
      <c r="WPF3" s="117"/>
      <c r="WPG3" s="117"/>
      <c r="WPH3" s="117"/>
      <c r="WPI3" s="117"/>
      <c r="WPJ3" s="117"/>
      <c r="WPK3" s="117"/>
      <c r="WPL3" s="117"/>
      <c r="WPM3" s="117"/>
      <c r="WPN3" s="117"/>
      <c r="WPO3" s="117"/>
      <c r="WPP3" s="117"/>
      <c r="WPQ3" s="117"/>
      <c r="WPR3" s="117"/>
      <c r="WPS3" s="117"/>
      <c r="WPT3" s="117"/>
      <c r="WPU3" s="117"/>
      <c r="WPV3" s="117"/>
      <c r="WPW3" s="117"/>
      <c r="WPX3" s="117"/>
      <c r="WPY3" s="117"/>
      <c r="WPZ3" s="117"/>
      <c r="WQA3" s="117"/>
      <c r="WQB3" s="117"/>
      <c r="WQC3" s="117"/>
      <c r="WQD3" s="117"/>
      <c r="WQE3" s="117"/>
      <c r="WQF3" s="117"/>
      <c r="WQG3" s="117"/>
      <c r="WQH3" s="117"/>
      <c r="WQI3" s="117"/>
      <c r="WQJ3" s="117"/>
      <c r="WQK3" s="117"/>
      <c r="WQL3" s="117"/>
      <c r="WQM3" s="117"/>
      <c r="WQN3" s="117"/>
      <c r="WQO3" s="117"/>
      <c r="WQP3" s="117"/>
      <c r="WQQ3" s="117"/>
      <c r="WQR3" s="117"/>
      <c r="WQS3" s="117"/>
      <c r="WQT3" s="117"/>
      <c r="WQU3" s="117"/>
      <c r="WQV3" s="117"/>
      <c r="WQW3" s="117"/>
      <c r="WQX3" s="117"/>
      <c r="WQY3" s="117"/>
      <c r="WQZ3" s="117"/>
      <c r="WRA3" s="117"/>
      <c r="WRB3" s="117"/>
      <c r="WRC3" s="117"/>
      <c r="WRD3" s="117"/>
      <c r="WRE3" s="117"/>
      <c r="WRF3" s="117"/>
      <c r="WRG3" s="117"/>
      <c r="WRH3" s="117"/>
      <c r="WRI3" s="117"/>
      <c r="WRJ3" s="117"/>
      <c r="WRK3" s="117"/>
      <c r="WRL3" s="117"/>
      <c r="WRM3" s="117"/>
      <c r="WRN3" s="117"/>
      <c r="WRO3" s="117"/>
      <c r="WRP3" s="117"/>
      <c r="WRQ3" s="117"/>
      <c r="WRR3" s="117"/>
      <c r="WRS3" s="117"/>
      <c r="WRT3" s="117"/>
      <c r="WRU3" s="117"/>
      <c r="WRV3" s="117"/>
      <c r="WRW3" s="117"/>
      <c r="WRX3" s="117"/>
      <c r="WRY3" s="117"/>
      <c r="WRZ3" s="117"/>
      <c r="WSA3" s="117"/>
      <c r="WSB3" s="117"/>
      <c r="WSC3" s="117"/>
      <c r="WSD3" s="117"/>
      <c r="WSE3" s="117"/>
      <c r="WSF3" s="117"/>
      <c r="WSG3" s="117"/>
      <c r="WSH3" s="117"/>
      <c r="WSI3" s="117"/>
      <c r="WSJ3" s="117"/>
      <c r="WSK3" s="117"/>
      <c r="WSL3" s="117"/>
      <c r="WSM3" s="117"/>
      <c r="WSN3" s="117"/>
      <c r="WSO3" s="117"/>
      <c r="WSP3" s="117"/>
      <c r="WSQ3" s="117"/>
      <c r="WSR3" s="117"/>
      <c r="WSS3" s="117"/>
      <c r="WST3" s="117"/>
      <c r="WSU3" s="117"/>
      <c r="WSV3" s="117"/>
      <c r="WSW3" s="117"/>
      <c r="WSX3" s="117"/>
      <c r="WSY3" s="117"/>
      <c r="WSZ3" s="117"/>
      <c r="WTA3" s="117"/>
      <c r="WTB3" s="117"/>
      <c r="WTC3" s="117"/>
      <c r="WTD3" s="117"/>
      <c r="WTE3" s="117"/>
      <c r="WTF3" s="117"/>
      <c r="WTG3" s="117"/>
      <c r="WTH3" s="117"/>
      <c r="WTI3" s="117"/>
      <c r="WTJ3" s="117"/>
      <c r="WTK3" s="117"/>
      <c r="WTL3" s="117"/>
      <c r="WTM3" s="117"/>
      <c r="WTN3" s="117"/>
      <c r="WTO3" s="117"/>
      <c r="WTP3" s="117"/>
      <c r="WTQ3" s="117"/>
      <c r="WTR3" s="117"/>
      <c r="WTS3" s="117"/>
      <c r="WTT3" s="117"/>
      <c r="WTU3" s="117"/>
      <c r="WTV3" s="117"/>
      <c r="WTW3" s="117"/>
      <c r="WTX3" s="117"/>
      <c r="WTY3" s="117"/>
      <c r="WTZ3" s="117"/>
      <c r="WUA3" s="117"/>
      <c r="WUB3" s="117"/>
      <c r="WUC3" s="117"/>
      <c r="WUD3" s="117"/>
      <c r="WUE3" s="117"/>
      <c r="WUF3" s="117"/>
      <c r="WUG3" s="117"/>
      <c r="WUH3" s="117"/>
      <c r="WUI3" s="117"/>
      <c r="WUJ3" s="117"/>
      <c r="WUK3" s="117"/>
      <c r="WUL3" s="117"/>
      <c r="WUM3" s="117"/>
      <c r="WUN3" s="117"/>
      <c r="WUO3" s="117"/>
      <c r="WUP3" s="117"/>
      <c r="WUQ3" s="117"/>
      <c r="WUR3" s="117"/>
      <c r="WUS3" s="117"/>
      <c r="WUT3" s="117"/>
      <c r="WUU3" s="117"/>
      <c r="WUV3" s="117"/>
      <c r="WUW3" s="117"/>
      <c r="WUX3" s="117"/>
      <c r="WUY3" s="117"/>
      <c r="WUZ3" s="117"/>
      <c r="WVA3" s="117"/>
      <c r="WVB3" s="117"/>
      <c r="WVC3" s="117"/>
      <c r="WVD3" s="117"/>
      <c r="WVE3" s="117"/>
      <c r="WVF3" s="117"/>
      <c r="WVG3" s="117"/>
      <c r="WVH3" s="117"/>
      <c r="WVI3" s="117"/>
      <c r="WVJ3" s="117"/>
      <c r="WVK3" s="117"/>
      <c r="WVL3" s="117"/>
      <c r="WVM3" s="117"/>
      <c r="WVN3" s="117"/>
      <c r="WVO3" s="117"/>
      <c r="WVP3" s="117"/>
      <c r="WVQ3" s="117"/>
      <c r="WVR3" s="117"/>
      <c r="WVS3" s="117"/>
      <c r="WVT3" s="117"/>
      <c r="WVU3" s="117"/>
      <c r="WVV3" s="117"/>
      <c r="WVW3" s="117"/>
      <c r="WVX3" s="117"/>
      <c r="WVY3" s="117"/>
      <c r="WVZ3" s="117"/>
      <c r="WWA3" s="117"/>
      <c r="WWB3" s="117"/>
      <c r="WWC3" s="117"/>
      <c r="WWD3" s="117"/>
      <c r="WWE3" s="117"/>
      <c r="WWF3" s="117"/>
      <c r="WWG3" s="117"/>
      <c r="WWH3" s="117"/>
      <c r="WWI3" s="117"/>
      <c r="WWJ3" s="117"/>
      <c r="WWK3" s="117"/>
      <c r="WWL3" s="117"/>
      <c r="WWM3" s="117"/>
      <c r="WWN3" s="117"/>
      <c r="WWO3" s="117"/>
      <c r="WWP3" s="117"/>
      <c r="WWQ3" s="117"/>
      <c r="WWR3" s="117"/>
      <c r="WWS3" s="117"/>
      <c r="WWT3" s="117"/>
      <c r="WWU3" s="117"/>
      <c r="WWV3" s="117"/>
      <c r="WWW3" s="117"/>
      <c r="WWX3" s="117"/>
      <c r="WWY3" s="117"/>
      <c r="WWZ3" s="117"/>
      <c r="WXA3" s="117"/>
      <c r="WXB3" s="117"/>
      <c r="WXC3" s="117"/>
      <c r="WXD3" s="117"/>
      <c r="WXE3" s="117"/>
      <c r="WXF3" s="117"/>
      <c r="WXG3" s="117"/>
      <c r="WXH3" s="117"/>
      <c r="WXI3" s="117"/>
      <c r="WXJ3" s="117"/>
      <c r="WXK3" s="117"/>
      <c r="WXL3" s="117"/>
      <c r="WXM3" s="117"/>
      <c r="WXN3" s="117"/>
      <c r="WXO3" s="117"/>
      <c r="WXP3" s="117"/>
      <c r="WXQ3" s="117"/>
      <c r="WXR3" s="117"/>
      <c r="WXS3" s="117"/>
      <c r="WXT3" s="117"/>
      <c r="WXU3" s="117"/>
      <c r="WXV3" s="117"/>
      <c r="WXW3" s="117"/>
      <c r="WXX3" s="117"/>
      <c r="WXY3" s="117"/>
      <c r="WXZ3" s="117"/>
      <c r="WYA3" s="117"/>
      <c r="WYB3" s="117"/>
      <c r="WYC3" s="117"/>
      <c r="WYD3" s="117"/>
      <c r="WYE3" s="117"/>
      <c r="WYF3" s="117"/>
      <c r="WYG3" s="117"/>
      <c r="WYH3" s="117"/>
      <c r="WYI3" s="117"/>
      <c r="WYJ3" s="117"/>
      <c r="WYK3" s="117"/>
      <c r="WYL3" s="117"/>
      <c r="WYM3" s="117"/>
      <c r="WYN3" s="117"/>
      <c r="WYO3" s="117"/>
      <c r="WYP3" s="117"/>
      <c r="WYQ3" s="117"/>
      <c r="WYR3" s="117"/>
      <c r="WYS3" s="117"/>
      <c r="WYT3" s="117"/>
      <c r="WYU3" s="117"/>
      <c r="WYV3" s="117"/>
      <c r="WYW3" s="117"/>
      <c r="WYX3" s="117"/>
      <c r="WYY3" s="117"/>
      <c r="WYZ3" s="117"/>
      <c r="WZA3" s="117"/>
      <c r="WZB3" s="117"/>
      <c r="WZC3" s="117"/>
      <c r="WZD3" s="117"/>
      <c r="WZE3" s="117"/>
      <c r="WZF3" s="117"/>
      <c r="WZG3" s="117"/>
      <c r="WZH3" s="117"/>
      <c r="WZI3" s="117"/>
      <c r="WZJ3" s="117"/>
      <c r="WZK3" s="117"/>
      <c r="WZL3" s="117"/>
      <c r="WZM3" s="117"/>
      <c r="WZN3" s="117"/>
      <c r="WZO3" s="117"/>
      <c r="WZP3" s="117"/>
      <c r="WZQ3" s="117"/>
      <c r="WZR3" s="117"/>
      <c r="WZS3" s="117"/>
      <c r="WZT3" s="117"/>
      <c r="WZU3" s="117"/>
      <c r="WZV3" s="117"/>
      <c r="WZW3" s="117"/>
      <c r="WZX3" s="117"/>
      <c r="WZY3" s="117"/>
      <c r="WZZ3" s="117"/>
      <c r="XAA3" s="117"/>
      <c r="XAB3" s="117"/>
      <c r="XAC3" s="117"/>
      <c r="XAD3" s="117"/>
      <c r="XAE3" s="117"/>
      <c r="XAF3" s="117"/>
      <c r="XAG3" s="117"/>
      <c r="XAH3" s="117"/>
      <c r="XAI3" s="117"/>
      <c r="XAJ3" s="117"/>
      <c r="XAK3" s="117"/>
      <c r="XAL3" s="117"/>
      <c r="XAM3" s="117"/>
      <c r="XAN3" s="117"/>
      <c r="XAO3" s="117"/>
      <c r="XAP3" s="117"/>
      <c r="XAQ3" s="117"/>
      <c r="XAR3" s="117"/>
      <c r="XAS3" s="117"/>
      <c r="XAT3" s="117"/>
      <c r="XAU3" s="117"/>
      <c r="XAV3" s="117"/>
      <c r="XAW3" s="117"/>
      <c r="XAX3" s="117"/>
      <c r="XAY3" s="117"/>
      <c r="XAZ3" s="117"/>
      <c r="XBA3" s="117"/>
      <c r="XBB3" s="117"/>
      <c r="XBC3" s="117"/>
      <c r="XBD3" s="117"/>
      <c r="XBE3" s="117"/>
      <c r="XBF3" s="117"/>
      <c r="XBG3" s="117"/>
      <c r="XBH3" s="117"/>
      <c r="XBI3" s="117"/>
      <c r="XBJ3" s="117"/>
      <c r="XBK3" s="117"/>
      <c r="XBL3" s="117"/>
      <c r="XBM3" s="117"/>
      <c r="XBN3" s="117"/>
      <c r="XBO3" s="117"/>
      <c r="XBP3" s="117"/>
      <c r="XBQ3" s="117"/>
      <c r="XBR3" s="117"/>
      <c r="XBS3" s="117"/>
      <c r="XBT3" s="117"/>
      <c r="XBU3" s="117"/>
      <c r="XBV3" s="117"/>
      <c r="XBW3" s="117"/>
      <c r="XBX3" s="117"/>
      <c r="XBY3" s="117"/>
      <c r="XBZ3" s="117"/>
      <c r="XCA3" s="117"/>
      <c r="XCB3" s="117"/>
      <c r="XCC3" s="117"/>
      <c r="XCD3" s="117"/>
      <c r="XCE3" s="117"/>
      <c r="XCF3" s="117"/>
      <c r="XCG3" s="117"/>
      <c r="XCH3" s="117"/>
      <c r="XCI3" s="117"/>
      <c r="XCJ3" s="117"/>
      <c r="XCK3" s="117"/>
      <c r="XCL3" s="117"/>
      <c r="XCM3" s="117"/>
      <c r="XCN3" s="117"/>
      <c r="XCO3" s="117"/>
      <c r="XCP3" s="117"/>
      <c r="XCQ3" s="117"/>
      <c r="XCR3" s="117"/>
      <c r="XCS3" s="117"/>
      <c r="XCT3" s="117"/>
      <c r="XCU3" s="117"/>
      <c r="XCV3" s="117"/>
      <c r="XCW3" s="117"/>
      <c r="XCX3" s="117"/>
      <c r="XCY3" s="117"/>
      <c r="XCZ3" s="117"/>
      <c r="XDA3" s="117"/>
      <c r="XDB3" s="117"/>
      <c r="XDC3" s="117"/>
      <c r="XDD3" s="117"/>
      <c r="XDE3" s="117"/>
      <c r="XDF3" s="117"/>
      <c r="XDG3" s="117"/>
      <c r="XDH3" s="117"/>
      <c r="XDI3" s="117"/>
      <c r="XDJ3" s="117"/>
      <c r="XDK3" s="117"/>
      <c r="XDL3" s="117"/>
      <c r="XDM3" s="117"/>
      <c r="XDN3" s="117"/>
      <c r="XDO3" s="117"/>
      <c r="XDP3" s="117"/>
      <c r="XDQ3" s="117"/>
      <c r="XDR3" s="117"/>
      <c r="XDS3" s="117"/>
      <c r="XDT3" s="117"/>
      <c r="XDU3" s="117"/>
      <c r="XDV3" s="117"/>
      <c r="XDW3" s="117"/>
      <c r="XDX3" s="117"/>
      <c r="XDY3" s="117"/>
      <c r="XDZ3" s="117"/>
      <c r="XEA3" s="117"/>
      <c r="XEB3" s="117"/>
      <c r="XEC3" s="117"/>
      <c r="XED3" s="117"/>
      <c r="XEE3" s="117"/>
      <c r="XEF3" s="117"/>
      <c r="XEG3" s="117"/>
      <c r="XEH3" s="117"/>
      <c r="XEI3" s="117"/>
      <c r="XEJ3" s="117"/>
      <c r="XEK3" s="117"/>
      <c r="XEL3" s="117"/>
      <c r="XEM3" s="117"/>
      <c r="XEN3" s="117"/>
      <c r="XEO3" s="117"/>
      <c r="XEP3" s="117"/>
      <c r="XEQ3" s="117"/>
      <c r="XER3" s="117"/>
      <c r="XES3" s="117"/>
      <c r="XET3" s="117"/>
      <c r="XEU3" s="117"/>
      <c r="XEV3" s="117"/>
      <c r="XEW3" s="117"/>
    </row>
    <row r="4" s="76" customFormat="1" ht="40" customHeight="1" spans="1:16377">
      <c r="A4" s="91"/>
      <c r="B4" s="92"/>
      <c r="C4" s="92"/>
      <c r="D4" s="93"/>
      <c r="E4" s="94" t="s">
        <v>23</v>
      </c>
      <c r="F4" s="94" t="s">
        <v>24</v>
      </c>
      <c r="G4" s="94"/>
      <c r="H4" s="94"/>
      <c r="I4" s="91" t="s">
        <v>25</v>
      </c>
      <c r="J4" s="91" t="s">
        <v>26</v>
      </c>
      <c r="K4" s="91" t="s">
        <v>27</v>
      </c>
      <c r="L4" s="91" t="s">
        <v>28</v>
      </c>
      <c r="M4" s="91"/>
      <c r="N4" s="107" t="s">
        <v>29</v>
      </c>
      <c r="O4" s="91" t="s">
        <v>30</v>
      </c>
      <c r="P4" s="91"/>
      <c r="Q4" s="91"/>
      <c r="R4" s="91"/>
      <c r="S4" s="91"/>
      <c r="T4" s="91"/>
      <c r="U4" s="107"/>
      <c r="V4" s="107"/>
      <c r="W4" s="91"/>
      <c r="X4" s="107"/>
      <c r="Y4" s="91"/>
      <c r="Z4" s="91"/>
      <c r="AA4" s="91"/>
      <c r="AB4" s="91"/>
      <c r="AC4" s="91"/>
      <c r="AD4" s="91"/>
      <c r="AE4" s="91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  <c r="XEM4" s="117"/>
      <c r="XEN4" s="117"/>
      <c r="XEO4" s="117"/>
      <c r="XEP4" s="117"/>
      <c r="XEQ4" s="117"/>
      <c r="XER4" s="117"/>
      <c r="XES4" s="117"/>
      <c r="XET4" s="117"/>
      <c r="XEU4" s="117"/>
      <c r="XEV4" s="117"/>
      <c r="XEW4" s="117"/>
    </row>
    <row r="5" s="76" customFormat="1" ht="53" customHeight="1" spans="1:16377">
      <c r="A5" s="91"/>
      <c r="B5" s="92"/>
      <c r="C5" s="92"/>
      <c r="D5" s="93"/>
      <c r="E5" s="94"/>
      <c r="F5" s="94"/>
      <c r="G5" s="94"/>
      <c r="H5" s="94"/>
      <c r="I5" s="91"/>
      <c r="J5" s="91"/>
      <c r="K5" s="91"/>
      <c r="L5" s="91"/>
      <c r="M5" s="91"/>
      <c r="N5" s="107"/>
      <c r="O5" s="91" t="s">
        <v>31</v>
      </c>
      <c r="P5" s="91"/>
      <c r="Q5" s="91"/>
      <c r="R5" s="91" t="s">
        <v>32</v>
      </c>
      <c r="S5" s="91" t="s">
        <v>33</v>
      </c>
      <c r="T5" s="91"/>
      <c r="U5" s="107" t="s">
        <v>34</v>
      </c>
      <c r="V5" s="107"/>
      <c r="W5" s="91"/>
      <c r="X5" s="107"/>
      <c r="Y5" s="91"/>
      <c r="Z5" s="91"/>
      <c r="AA5" s="91"/>
      <c r="AB5" s="91"/>
      <c r="AC5" s="91"/>
      <c r="AD5" s="91"/>
      <c r="AE5" s="91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  <c r="KG5" s="117"/>
      <c r="KH5" s="117"/>
      <c r="KI5" s="117"/>
      <c r="KJ5" s="117"/>
      <c r="KK5" s="117"/>
      <c r="KL5" s="117"/>
      <c r="KM5" s="117"/>
      <c r="KN5" s="117"/>
      <c r="KO5" s="117"/>
      <c r="KP5" s="117"/>
      <c r="KQ5" s="117"/>
      <c r="KR5" s="117"/>
      <c r="KS5" s="117"/>
      <c r="KT5" s="117"/>
      <c r="KU5" s="117"/>
      <c r="KV5" s="117"/>
      <c r="KW5" s="117"/>
      <c r="KX5" s="117"/>
      <c r="KY5" s="117"/>
      <c r="KZ5" s="117"/>
      <c r="LA5" s="117"/>
      <c r="LB5" s="117"/>
      <c r="LC5" s="117"/>
      <c r="LD5" s="117"/>
      <c r="LE5" s="117"/>
      <c r="LF5" s="117"/>
      <c r="LG5" s="117"/>
      <c r="LH5" s="117"/>
      <c r="LI5" s="117"/>
      <c r="LJ5" s="117"/>
      <c r="LK5" s="117"/>
      <c r="LL5" s="117"/>
      <c r="LM5" s="117"/>
      <c r="LN5" s="117"/>
      <c r="LO5" s="117"/>
      <c r="LP5" s="117"/>
      <c r="LQ5" s="117"/>
      <c r="LR5" s="117"/>
      <c r="LS5" s="117"/>
      <c r="LT5" s="117"/>
      <c r="LU5" s="117"/>
      <c r="LV5" s="117"/>
      <c r="LW5" s="117"/>
      <c r="LX5" s="117"/>
      <c r="LY5" s="117"/>
      <c r="LZ5" s="117"/>
      <c r="MA5" s="117"/>
      <c r="MB5" s="117"/>
      <c r="MC5" s="117"/>
      <c r="MD5" s="117"/>
      <c r="ME5" s="117"/>
      <c r="MF5" s="117"/>
      <c r="MG5" s="117"/>
      <c r="MH5" s="117"/>
      <c r="MI5" s="117"/>
      <c r="MJ5" s="117"/>
      <c r="MK5" s="117"/>
      <c r="ML5" s="117"/>
      <c r="MM5" s="117"/>
      <c r="MN5" s="117"/>
      <c r="MO5" s="117"/>
      <c r="MP5" s="117"/>
      <c r="MQ5" s="117"/>
      <c r="MR5" s="117"/>
      <c r="MS5" s="117"/>
      <c r="MT5" s="117"/>
      <c r="MU5" s="117"/>
      <c r="MV5" s="117"/>
      <c r="MW5" s="117"/>
      <c r="MX5" s="117"/>
      <c r="MY5" s="117"/>
      <c r="MZ5" s="117"/>
      <c r="NA5" s="117"/>
      <c r="NB5" s="117"/>
      <c r="NC5" s="117"/>
      <c r="ND5" s="117"/>
      <c r="NE5" s="117"/>
      <c r="NF5" s="117"/>
      <c r="NG5" s="117"/>
      <c r="NH5" s="117"/>
      <c r="NI5" s="117"/>
      <c r="NJ5" s="117"/>
      <c r="NK5" s="117"/>
      <c r="NL5" s="117"/>
      <c r="NM5" s="117"/>
      <c r="NN5" s="117"/>
      <c r="NO5" s="117"/>
      <c r="NP5" s="117"/>
      <c r="NQ5" s="117"/>
      <c r="NR5" s="117"/>
      <c r="NS5" s="117"/>
      <c r="NT5" s="117"/>
      <c r="NU5" s="117"/>
      <c r="NV5" s="117"/>
      <c r="NW5" s="117"/>
      <c r="NX5" s="117"/>
      <c r="NY5" s="117"/>
      <c r="NZ5" s="117"/>
      <c r="OA5" s="117"/>
      <c r="OB5" s="117"/>
      <c r="OC5" s="117"/>
      <c r="OD5" s="117"/>
      <c r="OE5" s="117"/>
      <c r="OF5" s="117"/>
      <c r="OG5" s="117"/>
      <c r="OH5" s="117"/>
      <c r="OI5" s="117"/>
      <c r="OJ5" s="117"/>
      <c r="OK5" s="117"/>
      <c r="OL5" s="117"/>
      <c r="OM5" s="117"/>
      <c r="ON5" s="117"/>
      <c r="OO5" s="117"/>
      <c r="OP5" s="117"/>
      <c r="OQ5" s="117"/>
      <c r="OR5" s="117"/>
      <c r="OS5" s="117"/>
      <c r="OT5" s="117"/>
      <c r="OU5" s="117"/>
      <c r="OV5" s="117"/>
      <c r="OW5" s="117"/>
      <c r="OX5" s="117"/>
      <c r="OY5" s="117"/>
      <c r="OZ5" s="117"/>
      <c r="PA5" s="117"/>
      <c r="PB5" s="117"/>
      <c r="PC5" s="117"/>
      <c r="PD5" s="117"/>
      <c r="PE5" s="117"/>
      <c r="PF5" s="117"/>
      <c r="PG5" s="117"/>
      <c r="PH5" s="117"/>
      <c r="PI5" s="117"/>
      <c r="PJ5" s="117"/>
      <c r="PK5" s="117"/>
      <c r="PL5" s="117"/>
      <c r="PM5" s="117"/>
      <c r="PN5" s="117"/>
      <c r="PO5" s="117"/>
      <c r="PP5" s="117"/>
      <c r="PQ5" s="117"/>
      <c r="PR5" s="117"/>
      <c r="PS5" s="117"/>
      <c r="PT5" s="117"/>
      <c r="PU5" s="117"/>
      <c r="PV5" s="117"/>
      <c r="PW5" s="117"/>
      <c r="PX5" s="117"/>
      <c r="PY5" s="117"/>
      <c r="PZ5" s="117"/>
      <c r="QA5" s="117"/>
      <c r="QB5" s="117"/>
      <c r="QC5" s="117"/>
      <c r="QD5" s="117"/>
      <c r="QE5" s="117"/>
      <c r="QF5" s="117"/>
      <c r="QG5" s="117"/>
      <c r="QH5" s="117"/>
      <c r="QI5" s="117"/>
      <c r="QJ5" s="117"/>
      <c r="QK5" s="117"/>
      <c r="QL5" s="117"/>
      <c r="QM5" s="117"/>
      <c r="QN5" s="117"/>
      <c r="QO5" s="117"/>
      <c r="QP5" s="117"/>
      <c r="QQ5" s="117"/>
      <c r="QR5" s="117"/>
      <c r="QS5" s="117"/>
      <c r="QT5" s="117"/>
      <c r="QU5" s="117"/>
      <c r="QV5" s="117"/>
      <c r="QW5" s="117"/>
      <c r="QX5" s="117"/>
      <c r="QY5" s="117"/>
      <c r="QZ5" s="117"/>
      <c r="RA5" s="117"/>
      <c r="RB5" s="117"/>
      <c r="RC5" s="117"/>
      <c r="RD5" s="117"/>
      <c r="RE5" s="117"/>
      <c r="RF5" s="117"/>
      <c r="RG5" s="117"/>
      <c r="RH5" s="117"/>
      <c r="RI5" s="117"/>
      <c r="RJ5" s="117"/>
      <c r="RK5" s="117"/>
      <c r="RL5" s="117"/>
      <c r="RM5" s="117"/>
      <c r="RN5" s="117"/>
      <c r="RO5" s="117"/>
      <c r="RP5" s="117"/>
      <c r="RQ5" s="117"/>
      <c r="RR5" s="117"/>
      <c r="RS5" s="117"/>
      <c r="RT5" s="117"/>
      <c r="RU5" s="117"/>
      <c r="RV5" s="117"/>
      <c r="RW5" s="117"/>
      <c r="RX5" s="117"/>
      <c r="RY5" s="117"/>
      <c r="RZ5" s="117"/>
      <c r="SA5" s="117"/>
      <c r="SB5" s="117"/>
      <c r="SC5" s="117"/>
      <c r="SD5" s="117"/>
      <c r="SE5" s="117"/>
      <c r="SF5" s="117"/>
      <c r="SG5" s="117"/>
      <c r="SH5" s="117"/>
      <c r="SI5" s="117"/>
      <c r="SJ5" s="117"/>
      <c r="SK5" s="117"/>
      <c r="SL5" s="117"/>
      <c r="SM5" s="117"/>
      <c r="SN5" s="117"/>
      <c r="SO5" s="117"/>
      <c r="SP5" s="117"/>
      <c r="SQ5" s="117"/>
      <c r="SR5" s="117"/>
      <c r="SS5" s="117"/>
      <c r="ST5" s="117"/>
      <c r="SU5" s="117"/>
      <c r="SV5" s="117"/>
      <c r="SW5" s="117"/>
      <c r="SX5" s="117"/>
      <c r="SY5" s="117"/>
      <c r="SZ5" s="117"/>
      <c r="TA5" s="117"/>
      <c r="TB5" s="117"/>
      <c r="TC5" s="117"/>
      <c r="TD5" s="117"/>
      <c r="TE5" s="117"/>
      <c r="TF5" s="117"/>
      <c r="TG5" s="117"/>
      <c r="TH5" s="117"/>
      <c r="TI5" s="117"/>
      <c r="TJ5" s="117"/>
      <c r="TK5" s="117"/>
      <c r="TL5" s="117"/>
      <c r="TM5" s="117"/>
      <c r="TN5" s="117"/>
      <c r="TO5" s="117"/>
      <c r="TP5" s="117"/>
      <c r="TQ5" s="117"/>
      <c r="TR5" s="117"/>
      <c r="TS5" s="117"/>
      <c r="TT5" s="117"/>
      <c r="TU5" s="117"/>
      <c r="TV5" s="117"/>
      <c r="TW5" s="117"/>
      <c r="TX5" s="117"/>
      <c r="TY5" s="117"/>
      <c r="TZ5" s="117"/>
      <c r="UA5" s="117"/>
      <c r="UB5" s="117"/>
      <c r="UC5" s="117"/>
      <c r="UD5" s="117"/>
      <c r="UE5" s="117"/>
      <c r="UF5" s="117"/>
      <c r="UG5" s="117"/>
      <c r="UH5" s="117"/>
      <c r="UI5" s="117"/>
      <c r="UJ5" s="117"/>
      <c r="UK5" s="117"/>
      <c r="UL5" s="117"/>
      <c r="UM5" s="117"/>
      <c r="UN5" s="117"/>
      <c r="UO5" s="117"/>
      <c r="UP5" s="117"/>
      <c r="UQ5" s="117"/>
      <c r="UR5" s="117"/>
      <c r="US5" s="117"/>
      <c r="UT5" s="117"/>
      <c r="UU5" s="117"/>
      <c r="UV5" s="117"/>
      <c r="UW5" s="117"/>
      <c r="UX5" s="117"/>
      <c r="UY5" s="117"/>
      <c r="UZ5" s="117"/>
      <c r="VA5" s="117"/>
      <c r="VB5" s="117"/>
      <c r="VC5" s="117"/>
      <c r="VD5" s="117"/>
      <c r="VE5" s="117"/>
      <c r="VF5" s="117"/>
      <c r="VG5" s="117"/>
      <c r="VH5" s="117"/>
      <c r="VI5" s="117"/>
      <c r="VJ5" s="117"/>
      <c r="VK5" s="117"/>
      <c r="VL5" s="117"/>
      <c r="VM5" s="117"/>
      <c r="VN5" s="117"/>
      <c r="VO5" s="117"/>
      <c r="VP5" s="117"/>
      <c r="VQ5" s="117"/>
      <c r="VR5" s="117"/>
      <c r="VS5" s="117"/>
      <c r="VT5" s="117"/>
      <c r="VU5" s="117"/>
      <c r="VV5" s="117"/>
      <c r="VW5" s="117"/>
      <c r="VX5" s="117"/>
      <c r="VY5" s="117"/>
      <c r="VZ5" s="117"/>
      <c r="WA5" s="117"/>
      <c r="WB5" s="117"/>
      <c r="WC5" s="117"/>
      <c r="WD5" s="117"/>
      <c r="WE5" s="117"/>
      <c r="WF5" s="117"/>
      <c r="WG5" s="117"/>
      <c r="WH5" s="117"/>
      <c r="WI5" s="117"/>
      <c r="WJ5" s="117"/>
      <c r="WK5" s="117"/>
      <c r="WL5" s="117"/>
      <c r="WM5" s="117"/>
      <c r="WN5" s="117"/>
      <c r="WO5" s="117"/>
      <c r="WP5" s="117"/>
      <c r="WQ5" s="117"/>
      <c r="WR5" s="117"/>
      <c r="WS5" s="117"/>
      <c r="WT5" s="117"/>
      <c r="WU5" s="117"/>
      <c r="WV5" s="117"/>
      <c r="WW5" s="117"/>
      <c r="WX5" s="117"/>
      <c r="WY5" s="117"/>
      <c r="WZ5" s="117"/>
      <c r="XA5" s="117"/>
      <c r="XB5" s="117"/>
      <c r="XC5" s="117"/>
      <c r="XD5" s="117"/>
      <c r="XE5" s="117"/>
      <c r="XF5" s="117"/>
      <c r="XG5" s="117"/>
      <c r="XH5" s="117"/>
      <c r="XI5" s="117"/>
      <c r="XJ5" s="117"/>
      <c r="XK5" s="117"/>
      <c r="XL5" s="117"/>
      <c r="XM5" s="117"/>
      <c r="XN5" s="117"/>
      <c r="XO5" s="117"/>
      <c r="XP5" s="117"/>
      <c r="XQ5" s="117"/>
      <c r="XR5" s="117"/>
      <c r="XS5" s="117"/>
      <c r="XT5" s="117"/>
      <c r="XU5" s="117"/>
      <c r="XV5" s="117"/>
      <c r="XW5" s="117"/>
      <c r="XX5" s="117"/>
      <c r="XY5" s="117"/>
      <c r="XZ5" s="117"/>
      <c r="YA5" s="117"/>
      <c r="YB5" s="117"/>
      <c r="YC5" s="117"/>
      <c r="YD5" s="117"/>
      <c r="YE5" s="117"/>
      <c r="YF5" s="117"/>
      <c r="YG5" s="117"/>
      <c r="YH5" s="117"/>
      <c r="YI5" s="117"/>
      <c r="YJ5" s="117"/>
      <c r="YK5" s="117"/>
      <c r="YL5" s="117"/>
      <c r="YM5" s="117"/>
      <c r="YN5" s="117"/>
      <c r="YO5" s="117"/>
      <c r="YP5" s="117"/>
      <c r="YQ5" s="117"/>
      <c r="YR5" s="117"/>
      <c r="YS5" s="117"/>
      <c r="YT5" s="117"/>
      <c r="YU5" s="117"/>
      <c r="YV5" s="117"/>
      <c r="YW5" s="117"/>
      <c r="YX5" s="117"/>
      <c r="YY5" s="117"/>
      <c r="YZ5" s="117"/>
      <c r="ZA5" s="117"/>
      <c r="ZB5" s="117"/>
      <c r="ZC5" s="117"/>
      <c r="ZD5" s="117"/>
      <c r="ZE5" s="117"/>
      <c r="ZF5" s="117"/>
      <c r="ZG5" s="117"/>
      <c r="ZH5" s="117"/>
      <c r="ZI5" s="117"/>
      <c r="ZJ5" s="117"/>
      <c r="ZK5" s="117"/>
      <c r="ZL5" s="117"/>
      <c r="ZM5" s="117"/>
      <c r="ZN5" s="117"/>
      <c r="ZO5" s="117"/>
      <c r="ZP5" s="117"/>
      <c r="ZQ5" s="117"/>
      <c r="ZR5" s="117"/>
      <c r="ZS5" s="117"/>
      <c r="ZT5" s="117"/>
      <c r="ZU5" s="117"/>
      <c r="ZV5" s="117"/>
      <c r="ZW5" s="117"/>
      <c r="ZX5" s="117"/>
      <c r="ZY5" s="117"/>
      <c r="ZZ5" s="117"/>
      <c r="AAA5" s="117"/>
      <c r="AAB5" s="117"/>
      <c r="AAC5" s="117"/>
      <c r="AAD5" s="117"/>
      <c r="AAE5" s="117"/>
      <c r="AAF5" s="117"/>
      <c r="AAG5" s="117"/>
      <c r="AAH5" s="117"/>
      <c r="AAI5" s="117"/>
      <c r="AAJ5" s="117"/>
      <c r="AAK5" s="117"/>
      <c r="AAL5" s="117"/>
      <c r="AAM5" s="117"/>
      <c r="AAN5" s="117"/>
      <c r="AAO5" s="117"/>
      <c r="AAP5" s="117"/>
      <c r="AAQ5" s="117"/>
      <c r="AAR5" s="117"/>
      <c r="AAS5" s="117"/>
      <c r="AAT5" s="117"/>
      <c r="AAU5" s="117"/>
      <c r="AAV5" s="117"/>
      <c r="AAW5" s="117"/>
      <c r="AAX5" s="117"/>
      <c r="AAY5" s="117"/>
      <c r="AAZ5" s="117"/>
      <c r="ABA5" s="117"/>
      <c r="ABB5" s="117"/>
      <c r="ABC5" s="117"/>
      <c r="ABD5" s="117"/>
      <c r="ABE5" s="117"/>
      <c r="ABF5" s="117"/>
      <c r="ABG5" s="117"/>
      <c r="ABH5" s="117"/>
      <c r="ABI5" s="117"/>
      <c r="ABJ5" s="117"/>
      <c r="ABK5" s="117"/>
      <c r="ABL5" s="117"/>
      <c r="ABM5" s="117"/>
      <c r="ABN5" s="117"/>
      <c r="ABO5" s="117"/>
      <c r="ABP5" s="117"/>
      <c r="ABQ5" s="117"/>
      <c r="ABR5" s="117"/>
      <c r="ABS5" s="117"/>
      <c r="ABT5" s="117"/>
      <c r="ABU5" s="117"/>
      <c r="ABV5" s="117"/>
      <c r="ABW5" s="117"/>
      <c r="ABX5" s="117"/>
      <c r="ABY5" s="117"/>
      <c r="ABZ5" s="117"/>
      <c r="ACA5" s="117"/>
      <c r="ACB5" s="117"/>
      <c r="ACC5" s="117"/>
      <c r="ACD5" s="117"/>
      <c r="ACE5" s="117"/>
      <c r="ACF5" s="117"/>
      <c r="ACG5" s="117"/>
      <c r="ACH5" s="117"/>
      <c r="ACI5" s="117"/>
      <c r="ACJ5" s="117"/>
      <c r="ACK5" s="117"/>
      <c r="ACL5" s="117"/>
      <c r="ACM5" s="117"/>
      <c r="ACN5" s="117"/>
      <c r="ACO5" s="117"/>
      <c r="ACP5" s="117"/>
      <c r="ACQ5" s="117"/>
      <c r="ACR5" s="117"/>
      <c r="ACS5" s="117"/>
      <c r="ACT5" s="117"/>
      <c r="ACU5" s="117"/>
      <c r="ACV5" s="117"/>
      <c r="ACW5" s="117"/>
      <c r="ACX5" s="117"/>
      <c r="ACY5" s="117"/>
      <c r="ACZ5" s="117"/>
      <c r="ADA5" s="117"/>
      <c r="ADB5" s="117"/>
      <c r="ADC5" s="117"/>
      <c r="ADD5" s="117"/>
      <c r="ADE5" s="117"/>
      <c r="ADF5" s="117"/>
      <c r="ADG5" s="117"/>
      <c r="ADH5" s="117"/>
      <c r="ADI5" s="117"/>
      <c r="ADJ5" s="117"/>
      <c r="ADK5" s="117"/>
      <c r="ADL5" s="117"/>
      <c r="ADM5" s="117"/>
      <c r="ADN5" s="117"/>
      <c r="ADO5" s="117"/>
      <c r="ADP5" s="117"/>
      <c r="ADQ5" s="117"/>
      <c r="ADR5" s="117"/>
      <c r="ADS5" s="117"/>
      <c r="ADT5" s="117"/>
      <c r="ADU5" s="117"/>
      <c r="ADV5" s="117"/>
      <c r="ADW5" s="117"/>
      <c r="ADX5" s="117"/>
      <c r="ADY5" s="117"/>
      <c r="ADZ5" s="117"/>
      <c r="AEA5" s="117"/>
      <c r="AEB5" s="117"/>
      <c r="AEC5" s="117"/>
      <c r="AED5" s="117"/>
      <c r="AEE5" s="117"/>
      <c r="AEF5" s="117"/>
      <c r="AEG5" s="117"/>
      <c r="AEH5" s="117"/>
      <c r="AEI5" s="117"/>
      <c r="AEJ5" s="117"/>
      <c r="AEK5" s="117"/>
      <c r="AEL5" s="117"/>
      <c r="AEM5" s="117"/>
      <c r="AEN5" s="117"/>
      <c r="AEO5" s="117"/>
      <c r="AEP5" s="117"/>
      <c r="AEQ5" s="117"/>
      <c r="AER5" s="117"/>
      <c r="AES5" s="117"/>
      <c r="AET5" s="117"/>
      <c r="AEU5" s="117"/>
      <c r="AEV5" s="117"/>
      <c r="AEW5" s="117"/>
      <c r="AEX5" s="117"/>
      <c r="AEY5" s="117"/>
      <c r="AEZ5" s="117"/>
      <c r="AFA5" s="117"/>
      <c r="AFB5" s="117"/>
      <c r="AFC5" s="117"/>
      <c r="AFD5" s="117"/>
      <c r="AFE5" s="117"/>
      <c r="AFF5" s="117"/>
      <c r="AFG5" s="117"/>
      <c r="AFH5" s="117"/>
      <c r="AFI5" s="117"/>
      <c r="AFJ5" s="117"/>
      <c r="AFK5" s="117"/>
      <c r="AFL5" s="117"/>
      <c r="AFM5" s="117"/>
      <c r="AFN5" s="117"/>
      <c r="AFO5" s="117"/>
      <c r="AFP5" s="117"/>
      <c r="AFQ5" s="117"/>
      <c r="AFR5" s="117"/>
      <c r="AFS5" s="117"/>
      <c r="AFT5" s="117"/>
      <c r="AFU5" s="117"/>
      <c r="AFV5" s="117"/>
      <c r="AFW5" s="117"/>
      <c r="AFX5" s="117"/>
      <c r="AFY5" s="117"/>
      <c r="AFZ5" s="117"/>
      <c r="AGA5" s="117"/>
      <c r="AGB5" s="117"/>
      <c r="AGC5" s="117"/>
      <c r="AGD5" s="117"/>
      <c r="AGE5" s="117"/>
      <c r="AGF5" s="117"/>
      <c r="AGG5" s="117"/>
      <c r="AGH5" s="117"/>
      <c r="AGI5" s="117"/>
      <c r="AGJ5" s="117"/>
      <c r="AGK5" s="117"/>
      <c r="AGL5" s="117"/>
      <c r="AGM5" s="117"/>
      <c r="AGN5" s="117"/>
      <c r="AGO5" s="117"/>
      <c r="AGP5" s="117"/>
      <c r="AGQ5" s="117"/>
      <c r="AGR5" s="117"/>
      <c r="AGS5" s="117"/>
      <c r="AGT5" s="117"/>
      <c r="AGU5" s="117"/>
      <c r="AGV5" s="117"/>
      <c r="AGW5" s="117"/>
      <c r="AGX5" s="117"/>
      <c r="AGY5" s="117"/>
      <c r="AGZ5" s="117"/>
      <c r="AHA5" s="117"/>
      <c r="AHB5" s="117"/>
      <c r="AHC5" s="117"/>
      <c r="AHD5" s="117"/>
      <c r="AHE5" s="117"/>
      <c r="AHF5" s="117"/>
      <c r="AHG5" s="117"/>
      <c r="AHH5" s="117"/>
      <c r="AHI5" s="117"/>
      <c r="AHJ5" s="117"/>
      <c r="AHK5" s="117"/>
      <c r="AHL5" s="117"/>
      <c r="AHM5" s="117"/>
      <c r="AHN5" s="117"/>
      <c r="AHO5" s="117"/>
      <c r="AHP5" s="117"/>
      <c r="AHQ5" s="117"/>
      <c r="AHR5" s="117"/>
      <c r="AHS5" s="117"/>
      <c r="AHT5" s="117"/>
      <c r="AHU5" s="117"/>
      <c r="AHV5" s="117"/>
      <c r="AHW5" s="117"/>
      <c r="AHX5" s="117"/>
      <c r="AHY5" s="117"/>
      <c r="AHZ5" s="117"/>
      <c r="AIA5" s="117"/>
      <c r="AIB5" s="117"/>
      <c r="AIC5" s="117"/>
      <c r="AID5" s="117"/>
      <c r="AIE5" s="117"/>
      <c r="AIF5" s="117"/>
      <c r="AIG5" s="117"/>
      <c r="AIH5" s="117"/>
      <c r="AII5" s="117"/>
      <c r="AIJ5" s="117"/>
      <c r="AIK5" s="117"/>
      <c r="AIL5" s="117"/>
      <c r="AIM5" s="117"/>
      <c r="AIN5" s="117"/>
      <c r="AIO5" s="117"/>
      <c r="AIP5" s="117"/>
      <c r="AIQ5" s="117"/>
      <c r="AIR5" s="117"/>
      <c r="AIS5" s="117"/>
      <c r="AIT5" s="117"/>
      <c r="AIU5" s="117"/>
      <c r="AIV5" s="117"/>
      <c r="AIW5" s="117"/>
      <c r="AIX5" s="117"/>
      <c r="AIY5" s="117"/>
      <c r="AIZ5" s="117"/>
      <c r="AJA5" s="117"/>
      <c r="AJB5" s="117"/>
      <c r="AJC5" s="117"/>
      <c r="AJD5" s="117"/>
      <c r="AJE5" s="117"/>
      <c r="AJF5" s="117"/>
      <c r="AJG5" s="117"/>
      <c r="AJH5" s="117"/>
      <c r="AJI5" s="117"/>
      <c r="AJJ5" s="117"/>
      <c r="AJK5" s="117"/>
      <c r="AJL5" s="117"/>
      <c r="AJM5" s="117"/>
      <c r="AJN5" s="117"/>
      <c r="AJO5" s="117"/>
      <c r="AJP5" s="117"/>
      <c r="AJQ5" s="117"/>
      <c r="AJR5" s="117"/>
      <c r="AJS5" s="117"/>
      <c r="AJT5" s="117"/>
      <c r="AJU5" s="117"/>
      <c r="AJV5" s="117"/>
      <c r="AJW5" s="117"/>
      <c r="AJX5" s="117"/>
      <c r="AJY5" s="117"/>
      <c r="AJZ5" s="117"/>
      <c r="AKA5" s="117"/>
      <c r="AKB5" s="117"/>
      <c r="AKC5" s="117"/>
      <c r="AKD5" s="117"/>
      <c r="AKE5" s="117"/>
      <c r="AKF5" s="117"/>
      <c r="AKG5" s="117"/>
      <c r="AKH5" s="117"/>
      <c r="AKI5" s="117"/>
      <c r="AKJ5" s="117"/>
      <c r="AKK5" s="117"/>
      <c r="AKL5" s="117"/>
      <c r="AKM5" s="117"/>
      <c r="AKN5" s="117"/>
      <c r="AKO5" s="117"/>
      <c r="AKP5" s="117"/>
      <c r="AKQ5" s="117"/>
      <c r="AKR5" s="117"/>
      <c r="AKS5" s="117"/>
      <c r="AKT5" s="117"/>
      <c r="AKU5" s="117"/>
      <c r="AKV5" s="117"/>
      <c r="AKW5" s="117"/>
      <c r="AKX5" s="117"/>
      <c r="AKY5" s="117"/>
      <c r="AKZ5" s="117"/>
      <c r="ALA5" s="117"/>
      <c r="ALB5" s="117"/>
      <c r="ALC5" s="117"/>
      <c r="ALD5" s="117"/>
      <c r="ALE5" s="117"/>
      <c r="ALF5" s="117"/>
      <c r="ALG5" s="117"/>
      <c r="ALH5" s="117"/>
      <c r="ALI5" s="117"/>
      <c r="ALJ5" s="117"/>
      <c r="ALK5" s="117"/>
      <c r="ALL5" s="117"/>
      <c r="ALM5" s="117"/>
      <c r="ALN5" s="117"/>
      <c r="ALO5" s="117"/>
      <c r="ALP5" s="117"/>
      <c r="ALQ5" s="117"/>
      <c r="ALR5" s="117"/>
      <c r="ALS5" s="117"/>
      <c r="ALT5" s="117"/>
      <c r="ALU5" s="117"/>
      <c r="ALV5" s="117"/>
      <c r="ALW5" s="117"/>
      <c r="ALX5" s="117"/>
      <c r="ALY5" s="117"/>
      <c r="ALZ5" s="117"/>
      <c r="AMA5" s="117"/>
      <c r="AMB5" s="117"/>
      <c r="AMC5" s="117"/>
      <c r="AMD5" s="117"/>
      <c r="AME5" s="117"/>
      <c r="AMF5" s="117"/>
      <c r="AMG5" s="117"/>
      <c r="AMH5" s="117"/>
      <c r="AMI5" s="117"/>
      <c r="AMJ5" s="117"/>
      <c r="AMK5" s="117"/>
      <c r="AML5" s="117"/>
      <c r="AMM5" s="117"/>
      <c r="AMN5" s="117"/>
      <c r="AMO5" s="117"/>
      <c r="AMP5" s="117"/>
      <c r="AMQ5" s="117"/>
      <c r="AMR5" s="117"/>
      <c r="AMS5" s="117"/>
      <c r="AMT5" s="117"/>
      <c r="AMU5" s="117"/>
      <c r="AMV5" s="117"/>
      <c r="AMW5" s="117"/>
      <c r="AMX5" s="117"/>
      <c r="AMY5" s="117"/>
      <c r="AMZ5" s="117"/>
      <c r="ANA5" s="117"/>
      <c r="ANB5" s="117"/>
      <c r="ANC5" s="117"/>
      <c r="AND5" s="117"/>
      <c r="ANE5" s="117"/>
      <c r="ANF5" s="117"/>
      <c r="ANG5" s="117"/>
      <c r="ANH5" s="117"/>
      <c r="ANI5" s="117"/>
      <c r="ANJ5" s="117"/>
      <c r="ANK5" s="117"/>
      <c r="ANL5" s="117"/>
      <c r="ANM5" s="117"/>
      <c r="ANN5" s="117"/>
      <c r="ANO5" s="117"/>
      <c r="ANP5" s="117"/>
      <c r="ANQ5" s="117"/>
      <c r="ANR5" s="117"/>
      <c r="ANS5" s="117"/>
      <c r="ANT5" s="117"/>
      <c r="ANU5" s="117"/>
      <c r="ANV5" s="117"/>
      <c r="ANW5" s="117"/>
      <c r="ANX5" s="117"/>
      <c r="ANY5" s="117"/>
      <c r="ANZ5" s="117"/>
      <c r="AOA5" s="117"/>
      <c r="AOB5" s="117"/>
      <c r="AOC5" s="117"/>
      <c r="AOD5" s="117"/>
      <c r="AOE5" s="117"/>
      <c r="AOF5" s="117"/>
      <c r="AOG5" s="117"/>
      <c r="AOH5" s="117"/>
      <c r="AOI5" s="117"/>
      <c r="AOJ5" s="117"/>
      <c r="AOK5" s="117"/>
      <c r="AOL5" s="117"/>
      <c r="AOM5" s="117"/>
      <c r="AON5" s="117"/>
      <c r="AOO5" s="117"/>
      <c r="AOP5" s="117"/>
      <c r="AOQ5" s="117"/>
      <c r="AOR5" s="117"/>
      <c r="AOS5" s="117"/>
      <c r="AOT5" s="117"/>
      <c r="AOU5" s="117"/>
      <c r="AOV5" s="117"/>
      <c r="AOW5" s="117"/>
      <c r="AOX5" s="117"/>
      <c r="AOY5" s="117"/>
      <c r="AOZ5" s="117"/>
      <c r="APA5" s="117"/>
      <c r="APB5" s="117"/>
      <c r="APC5" s="117"/>
      <c r="APD5" s="117"/>
      <c r="APE5" s="117"/>
      <c r="APF5" s="117"/>
      <c r="APG5" s="117"/>
      <c r="APH5" s="117"/>
      <c r="API5" s="117"/>
      <c r="APJ5" s="117"/>
      <c r="APK5" s="117"/>
      <c r="APL5" s="117"/>
      <c r="APM5" s="117"/>
      <c r="APN5" s="117"/>
      <c r="APO5" s="117"/>
      <c r="APP5" s="117"/>
      <c r="APQ5" s="117"/>
      <c r="APR5" s="117"/>
      <c r="APS5" s="117"/>
      <c r="APT5" s="117"/>
      <c r="APU5" s="117"/>
      <c r="APV5" s="117"/>
      <c r="APW5" s="117"/>
      <c r="APX5" s="117"/>
      <c r="APY5" s="117"/>
      <c r="APZ5" s="117"/>
      <c r="AQA5" s="117"/>
      <c r="AQB5" s="117"/>
      <c r="AQC5" s="117"/>
      <c r="AQD5" s="117"/>
      <c r="AQE5" s="117"/>
      <c r="AQF5" s="117"/>
      <c r="AQG5" s="117"/>
      <c r="AQH5" s="117"/>
      <c r="AQI5" s="117"/>
      <c r="AQJ5" s="117"/>
      <c r="AQK5" s="117"/>
      <c r="AQL5" s="117"/>
      <c r="AQM5" s="117"/>
      <c r="AQN5" s="117"/>
      <c r="AQO5" s="117"/>
      <c r="AQP5" s="117"/>
      <c r="AQQ5" s="117"/>
      <c r="AQR5" s="117"/>
      <c r="AQS5" s="117"/>
      <c r="AQT5" s="117"/>
      <c r="AQU5" s="117"/>
      <c r="AQV5" s="117"/>
      <c r="AQW5" s="117"/>
      <c r="AQX5" s="117"/>
      <c r="AQY5" s="117"/>
      <c r="AQZ5" s="117"/>
      <c r="ARA5" s="117"/>
      <c r="ARB5" s="117"/>
      <c r="ARC5" s="117"/>
      <c r="ARD5" s="117"/>
      <c r="ARE5" s="117"/>
      <c r="ARF5" s="117"/>
      <c r="ARG5" s="117"/>
      <c r="ARH5" s="117"/>
      <c r="ARI5" s="117"/>
      <c r="ARJ5" s="117"/>
      <c r="ARK5" s="117"/>
      <c r="ARL5" s="117"/>
      <c r="ARM5" s="117"/>
      <c r="ARN5" s="117"/>
      <c r="ARO5" s="117"/>
      <c r="ARP5" s="117"/>
      <c r="ARQ5" s="117"/>
      <c r="ARR5" s="117"/>
      <c r="ARS5" s="117"/>
      <c r="ART5" s="117"/>
      <c r="ARU5" s="117"/>
      <c r="ARV5" s="117"/>
      <c r="ARW5" s="117"/>
      <c r="ARX5" s="117"/>
      <c r="ARY5" s="117"/>
      <c r="ARZ5" s="117"/>
      <c r="ASA5" s="117"/>
      <c r="ASB5" s="117"/>
      <c r="ASC5" s="117"/>
      <c r="ASD5" s="117"/>
      <c r="ASE5" s="117"/>
      <c r="ASF5" s="117"/>
      <c r="ASG5" s="117"/>
      <c r="ASH5" s="117"/>
      <c r="ASI5" s="117"/>
      <c r="ASJ5" s="117"/>
      <c r="ASK5" s="117"/>
      <c r="ASL5" s="117"/>
      <c r="ASM5" s="117"/>
      <c r="ASN5" s="117"/>
      <c r="ASO5" s="117"/>
      <c r="ASP5" s="117"/>
      <c r="ASQ5" s="117"/>
      <c r="ASR5" s="117"/>
      <c r="ASS5" s="117"/>
      <c r="AST5" s="117"/>
      <c r="ASU5" s="117"/>
      <c r="ASV5" s="117"/>
      <c r="ASW5" s="117"/>
      <c r="ASX5" s="117"/>
      <c r="ASY5" s="117"/>
      <c r="ASZ5" s="117"/>
      <c r="ATA5" s="117"/>
      <c r="ATB5" s="117"/>
      <c r="ATC5" s="117"/>
      <c r="ATD5" s="117"/>
      <c r="ATE5" s="117"/>
      <c r="ATF5" s="117"/>
      <c r="ATG5" s="117"/>
      <c r="ATH5" s="117"/>
      <c r="ATI5" s="117"/>
      <c r="ATJ5" s="117"/>
      <c r="ATK5" s="117"/>
      <c r="ATL5" s="117"/>
      <c r="ATM5" s="117"/>
      <c r="ATN5" s="117"/>
      <c r="ATO5" s="117"/>
      <c r="ATP5" s="117"/>
      <c r="ATQ5" s="117"/>
      <c r="ATR5" s="117"/>
      <c r="ATS5" s="117"/>
      <c r="ATT5" s="117"/>
      <c r="ATU5" s="117"/>
      <c r="ATV5" s="117"/>
      <c r="ATW5" s="117"/>
      <c r="ATX5" s="117"/>
      <c r="ATY5" s="117"/>
      <c r="ATZ5" s="117"/>
      <c r="AUA5" s="117"/>
      <c r="AUB5" s="117"/>
      <c r="AUC5" s="117"/>
      <c r="AUD5" s="117"/>
      <c r="AUE5" s="117"/>
      <c r="AUF5" s="117"/>
      <c r="AUG5" s="117"/>
      <c r="AUH5" s="117"/>
      <c r="AUI5" s="117"/>
      <c r="AUJ5" s="117"/>
      <c r="AUK5" s="117"/>
      <c r="AUL5" s="117"/>
      <c r="AUM5" s="117"/>
      <c r="AUN5" s="117"/>
      <c r="AUO5" s="117"/>
      <c r="AUP5" s="117"/>
      <c r="AUQ5" s="117"/>
      <c r="AUR5" s="117"/>
      <c r="AUS5" s="117"/>
      <c r="AUT5" s="117"/>
      <c r="AUU5" s="117"/>
      <c r="AUV5" s="117"/>
      <c r="AUW5" s="117"/>
      <c r="AUX5" s="117"/>
      <c r="AUY5" s="117"/>
      <c r="AUZ5" s="117"/>
      <c r="AVA5" s="117"/>
      <c r="AVB5" s="117"/>
      <c r="AVC5" s="117"/>
      <c r="AVD5" s="117"/>
      <c r="AVE5" s="117"/>
      <c r="AVF5" s="117"/>
      <c r="AVG5" s="117"/>
      <c r="AVH5" s="117"/>
      <c r="AVI5" s="117"/>
      <c r="AVJ5" s="117"/>
      <c r="AVK5" s="117"/>
      <c r="AVL5" s="117"/>
      <c r="AVM5" s="117"/>
      <c r="AVN5" s="117"/>
      <c r="AVO5" s="117"/>
      <c r="AVP5" s="117"/>
      <c r="AVQ5" s="117"/>
      <c r="AVR5" s="117"/>
      <c r="AVS5" s="117"/>
      <c r="AVT5" s="117"/>
      <c r="AVU5" s="117"/>
      <c r="AVV5" s="117"/>
      <c r="AVW5" s="117"/>
      <c r="AVX5" s="117"/>
      <c r="AVY5" s="117"/>
      <c r="AVZ5" s="117"/>
      <c r="AWA5" s="117"/>
      <c r="AWB5" s="117"/>
      <c r="AWC5" s="117"/>
      <c r="AWD5" s="117"/>
      <c r="AWE5" s="117"/>
      <c r="AWF5" s="117"/>
      <c r="AWG5" s="117"/>
      <c r="AWH5" s="117"/>
      <c r="AWI5" s="117"/>
      <c r="AWJ5" s="117"/>
      <c r="AWK5" s="117"/>
      <c r="AWL5" s="117"/>
      <c r="AWM5" s="117"/>
      <c r="AWN5" s="117"/>
      <c r="AWO5" s="117"/>
      <c r="AWP5" s="117"/>
      <c r="AWQ5" s="117"/>
      <c r="AWR5" s="117"/>
      <c r="AWS5" s="117"/>
      <c r="AWT5" s="117"/>
      <c r="AWU5" s="117"/>
      <c r="AWV5" s="117"/>
      <c r="AWW5" s="117"/>
      <c r="AWX5" s="117"/>
      <c r="AWY5" s="117"/>
      <c r="AWZ5" s="117"/>
      <c r="AXA5" s="117"/>
      <c r="AXB5" s="117"/>
      <c r="AXC5" s="117"/>
      <c r="AXD5" s="117"/>
      <c r="AXE5" s="117"/>
      <c r="AXF5" s="117"/>
      <c r="AXG5" s="117"/>
      <c r="AXH5" s="117"/>
      <c r="AXI5" s="117"/>
      <c r="AXJ5" s="117"/>
      <c r="AXK5" s="117"/>
      <c r="AXL5" s="117"/>
      <c r="AXM5" s="117"/>
      <c r="AXN5" s="117"/>
      <c r="AXO5" s="117"/>
      <c r="AXP5" s="117"/>
      <c r="AXQ5" s="117"/>
      <c r="AXR5" s="117"/>
      <c r="AXS5" s="117"/>
      <c r="AXT5" s="117"/>
      <c r="AXU5" s="117"/>
      <c r="AXV5" s="117"/>
      <c r="AXW5" s="117"/>
      <c r="AXX5" s="117"/>
      <c r="AXY5" s="117"/>
      <c r="AXZ5" s="117"/>
      <c r="AYA5" s="117"/>
      <c r="AYB5" s="117"/>
      <c r="AYC5" s="117"/>
      <c r="AYD5" s="117"/>
      <c r="AYE5" s="117"/>
      <c r="AYF5" s="117"/>
      <c r="AYG5" s="117"/>
      <c r="AYH5" s="117"/>
      <c r="AYI5" s="117"/>
      <c r="AYJ5" s="117"/>
      <c r="AYK5" s="117"/>
      <c r="AYL5" s="117"/>
      <c r="AYM5" s="117"/>
      <c r="AYN5" s="117"/>
      <c r="AYO5" s="117"/>
      <c r="AYP5" s="117"/>
      <c r="AYQ5" s="117"/>
      <c r="AYR5" s="117"/>
      <c r="AYS5" s="117"/>
      <c r="AYT5" s="117"/>
      <c r="AYU5" s="117"/>
      <c r="AYV5" s="117"/>
      <c r="AYW5" s="117"/>
      <c r="AYX5" s="117"/>
      <c r="AYY5" s="117"/>
      <c r="AYZ5" s="117"/>
      <c r="AZA5" s="117"/>
      <c r="AZB5" s="117"/>
      <c r="AZC5" s="117"/>
      <c r="AZD5" s="117"/>
      <c r="AZE5" s="117"/>
      <c r="AZF5" s="117"/>
      <c r="AZG5" s="117"/>
      <c r="AZH5" s="117"/>
      <c r="AZI5" s="117"/>
      <c r="AZJ5" s="117"/>
      <c r="AZK5" s="117"/>
      <c r="AZL5" s="117"/>
      <c r="AZM5" s="117"/>
      <c r="AZN5" s="117"/>
      <c r="AZO5" s="117"/>
      <c r="AZP5" s="117"/>
      <c r="AZQ5" s="117"/>
      <c r="AZR5" s="117"/>
      <c r="AZS5" s="117"/>
      <c r="AZT5" s="117"/>
      <c r="AZU5" s="117"/>
      <c r="AZV5" s="117"/>
      <c r="AZW5" s="117"/>
      <c r="AZX5" s="117"/>
      <c r="AZY5" s="117"/>
      <c r="AZZ5" s="117"/>
      <c r="BAA5" s="117"/>
      <c r="BAB5" s="117"/>
      <c r="BAC5" s="117"/>
      <c r="BAD5" s="117"/>
      <c r="BAE5" s="117"/>
      <c r="BAF5" s="117"/>
      <c r="BAG5" s="117"/>
      <c r="BAH5" s="117"/>
      <c r="BAI5" s="117"/>
      <c r="BAJ5" s="117"/>
      <c r="BAK5" s="117"/>
      <c r="BAL5" s="117"/>
      <c r="BAM5" s="117"/>
      <c r="BAN5" s="117"/>
      <c r="BAO5" s="117"/>
      <c r="BAP5" s="117"/>
      <c r="BAQ5" s="117"/>
      <c r="BAR5" s="117"/>
      <c r="BAS5" s="117"/>
      <c r="BAT5" s="117"/>
      <c r="BAU5" s="117"/>
      <c r="BAV5" s="117"/>
      <c r="BAW5" s="117"/>
      <c r="BAX5" s="117"/>
      <c r="BAY5" s="117"/>
      <c r="BAZ5" s="117"/>
      <c r="BBA5" s="117"/>
      <c r="BBB5" s="117"/>
      <c r="BBC5" s="117"/>
      <c r="BBD5" s="117"/>
      <c r="BBE5" s="117"/>
      <c r="BBF5" s="117"/>
      <c r="BBG5" s="117"/>
      <c r="BBH5" s="117"/>
      <c r="BBI5" s="117"/>
      <c r="BBJ5" s="117"/>
      <c r="BBK5" s="117"/>
      <c r="BBL5" s="117"/>
      <c r="BBM5" s="117"/>
      <c r="BBN5" s="117"/>
      <c r="BBO5" s="117"/>
      <c r="BBP5" s="117"/>
      <c r="BBQ5" s="117"/>
      <c r="BBR5" s="117"/>
      <c r="BBS5" s="117"/>
      <c r="BBT5" s="117"/>
      <c r="BBU5" s="117"/>
      <c r="BBV5" s="117"/>
      <c r="BBW5" s="117"/>
      <c r="BBX5" s="117"/>
      <c r="BBY5" s="117"/>
      <c r="BBZ5" s="117"/>
      <c r="BCA5" s="117"/>
      <c r="BCB5" s="117"/>
      <c r="BCC5" s="117"/>
      <c r="BCD5" s="117"/>
      <c r="BCE5" s="117"/>
      <c r="BCF5" s="117"/>
      <c r="BCG5" s="117"/>
      <c r="BCH5" s="117"/>
      <c r="BCI5" s="117"/>
      <c r="BCJ5" s="117"/>
      <c r="BCK5" s="117"/>
      <c r="BCL5" s="117"/>
      <c r="BCM5" s="117"/>
      <c r="BCN5" s="117"/>
      <c r="BCO5" s="117"/>
      <c r="BCP5" s="117"/>
      <c r="BCQ5" s="117"/>
      <c r="BCR5" s="117"/>
      <c r="BCS5" s="117"/>
      <c r="BCT5" s="117"/>
      <c r="BCU5" s="117"/>
      <c r="BCV5" s="117"/>
      <c r="BCW5" s="117"/>
      <c r="BCX5" s="117"/>
      <c r="BCY5" s="117"/>
      <c r="BCZ5" s="117"/>
      <c r="BDA5" s="117"/>
      <c r="BDB5" s="117"/>
      <c r="BDC5" s="117"/>
      <c r="BDD5" s="117"/>
      <c r="BDE5" s="117"/>
      <c r="BDF5" s="117"/>
      <c r="BDG5" s="117"/>
      <c r="BDH5" s="117"/>
      <c r="BDI5" s="117"/>
      <c r="BDJ5" s="117"/>
      <c r="BDK5" s="117"/>
      <c r="BDL5" s="117"/>
      <c r="BDM5" s="117"/>
      <c r="BDN5" s="117"/>
      <c r="BDO5" s="117"/>
      <c r="BDP5" s="117"/>
      <c r="BDQ5" s="117"/>
      <c r="BDR5" s="117"/>
      <c r="BDS5" s="117"/>
      <c r="BDT5" s="117"/>
      <c r="BDU5" s="117"/>
      <c r="BDV5" s="117"/>
      <c r="BDW5" s="117"/>
      <c r="BDX5" s="117"/>
      <c r="BDY5" s="117"/>
      <c r="BDZ5" s="117"/>
      <c r="BEA5" s="117"/>
      <c r="BEB5" s="117"/>
      <c r="BEC5" s="117"/>
      <c r="BED5" s="117"/>
      <c r="BEE5" s="117"/>
      <c r="BEF5" s="117"/>
      <c r="BEG5" s="117"/>
      <c r="BEH5" s="117"/>
      <c r="BEI5" s="117"/>
      <c r="BEJ5" s="117"/>
      <c r="BEK5" s="117"/>
      <c r="BEL5" s="117"/>
      <c r="BEM5" s="117"/>
      <c r="BEN5" s="117"/>
      <c r="BEO5" s="117"/>
      <c r="BEP5" s="117"/>
      <c r="BEQ5" s="117"/>
      <c r="BER5" s="117"/>
      <c r="BES5" s="117"/>
      <c r="BET5" s="117"/>
      <c r="BEU5" s="117"/>
      <c r="BEV5" s="117"/>
      <c r="BEW5" s="117"/>
      <c r="BEX5" s="117"/>
      <c r="BEY5" s="117"/>
      <c r="BEZ5" s="117"/>
      <c r="BFA5" s="117"/>
      <c r="BFB5" s="117"/>
      <c r="BFC5" s="117"/>
      <c r="BFD5" s="117"/>
      <c r="BFE5" s="117"/>
      <c r="BFF5" s="117"/>
      <c r="BFG5" s="117"/>
      <c r="BFH5" s="117"/>
      <c r="BFI5" s="117"/>
      <c r="BFJ5" s="117"/>
      <c r="BFK5" s="117"/>
      <c r="BFL5" s="117"/>
      <c r="BFM5" s="117"/>
      <c r="BFN5" s="117"/>
      <c r="BFO5" s="117"/>
      <c r="BFP5" s="117"/>
      <c r="BFQ5" s="117"/>
      <c r="BFR5" s="117"/>
      <c r="BFS5" s="117"/>
      <c r="BFT5" s="117"/>
      <c r="BFU5" s="117"/>
      <c r="BFV5" s="117"/>
      <c r="BFW5" s="117"/>
      <c r="BFX5" s="117"/>
      <c r="BFY5" s="117"/>
      <c r="BFZ5" s="117"/>
      <c r="BGA5" s="117"/>
      <c r="BGB5" s="117"/>
      <c r="BGC5" s="117"/>
      <c r="BGD5" s="117"/>
      <c r="BGE5" s="117"/>
      <c r="BGF5" s="117"/>
      <c r="BGG5" s="117"/>
      <c r="BGH5" s="117"/>
      <c r="BGI5" s="117"/>
      <c r="BGJ5" s="117"/>
      <c r="BGK5" s="117"/>
      <c r="BGL5" s="117"/>
      <c r="BGM5" s="117"/>
      <c r="BGN5" s="117"/>
      <c r="BGO5" s="117"/>
      <c r="BGP5" s="117"/>
      <c r="BGQ5" s="117"/>
      <c r="BGR5" s="117"/>
      <c r="BGS5" s="117"/>
      <c r="BGT5" s="117"/>
      <c r="BGU5" s="117"/>
      <c r="BGV5" s="117"/>
      <c r="BGW5" s="117"/>
      <c r="BGX5" s="117"/>
      <c r="BGY5" s="117"/>
      <c r="BGZ5" s="117"/>
      <c r="BHA5" s="117"/>
      <c r="BHB5" s="117"/>
      <c r="BHC5" s="117"/>
      <c r="BHD5" s="117"/>
      <c r="BHE5" s="117"/>
      <c r="BHF5" s="117"/>
      <c r="BHG5" s="117"/>
      <c r="BHH5" s="117"/>
      <c r="BHI5" s="117"/>
      <c r="BHJ5" s="117"/>
      <c r="BHK5" s="117"/>
      <c r="BHL5" s="117"/>
      <c r="BHM5" s="117"/>
      <c r="BHN5" s="117"/>
      <c r="BHO5" s="117"/>
      <c r="BHP5" s="117"/>
      <c r="BHQ5" s="117"/>
      <c r="BHR5" s="117"/>
      <c r="BHS5" s="117"/>
      <c r="BHT5" s="117"/>
      <c r="BHU5" s="117"/>
      <c r="BHV5" s="117"/>
      <c r="BHW5" s="117"/>
      <c r="BHX5" s="117"/>
      <c r="BHY5" s="117"/>
      <c r="BHZ5" s="117"/>
      <c r="BIA5" s="117"/>
      <c r="BIB5" s="117"/>
      <c r="BIC5" s="117"/>
      <c r="BID5" s="117"/>
      <c r="BIE5" s="117"/>
      <c r="BIF5" s="117"/>
      <c r="BIG5" s="117"/>
      <c r="BIH5" s="117"/>
      <c r="BII5" s="117"/>
      <c r="BIJ5" s="117"/>
      <c r="BIK5" s="117"/>
      <c r="BIL5" s="117"/>
      <c r="BIM5" s="117"/>
      <c r="BIN5" s="117"/>
      <c r="BIO5" s="117"/>
      <c r="BIP5" s="117"/>
      <c r="BIQ5" s="117"/>
      <c r="BIR5" s="117"/>
      <c r="BIS5" s="117"/>
      <c r="BIT5" s="117"/>
      <c r="BIU5" s="117"/>
      <c r="BIV5" s="117"/>
      <c r="BIW5" s="117"/>
      <c r="BIX5" s="117"/>
      <c r="BIY5" s="117"/>
      <c r="BIZ5" s="117"/>
      <c r="BJA5" s="117"/>
      <c r="BJB5" s="117"/>
      <c r="BJC5" s="117"/>
      <c r="BJD5" s="117"/>
      <c r="BJE5" s="117"/>
      <c r="BJF5" s="117"/>
      <c r="BJG5" s="117"/>
      <c r="BJH5" s="117"/>
      <c r="BJI5" s="117"/>
      <c r="BJJ5" s="117"/>
      <c r="BJK5" s="117"/>
      <c r="BJL5" s="117"/>
      <c r="BJM5" s="117"/>
      <c r="BJN5" s="117"/>
      <c r="BJO5" s="117"/>
      <c r="BJP5" s="117"/>
      <c r="BJQ5" s="117"/>
      <c r="BJR5" s="117"/>
      <c r="BJS5" s="117"/>
      <c r="BJT5" s="117"/>
      <c r="BJU5" s="117"/>
      <c r="BJV5" s="117"/>
      <c r="BJW5" s="117"/>
      <c r="BJX5" s="117"/>
      <c r="BJY5" s="117"/>
      <c r="BJZ5" s="117"/>
      <c r="BKA5" s="117"/>
      <c r="BKB5" s="117"/>
      <c r="BKC5" s="117"/>
      <c r="BKD5" s="117"/>
      <c r="BKE5" s="117"/>
      <c r="BKF5" s="117"/>
      <c r="BKG5" s="117"/>
      <c r="BKH5" s="117"/>
      <c r="BKI5" s="117"/>
      <c r="BKJ5" s="117"/>
      <c r="BKK5" s="117"/>
      <c r="BKL5" s="117"/>
      <c r="BKM5" s="117"/>
      <c r="BKN5" s="117"/>
      <c r="BKO5" s="117"/>
      <c r="BKP5" s="117"/>
      <c r="BKQ5" s="117"/>
      <c r="BKR5" s="117"/>
      <c r="BKS5" s="117"/>
      <c r="BKT5" s="117"/>
      <c r="BKU5" s="117"/>
      <c r="BKV5" s="117"/>
      <c r="BKW5" s="117"/>
      <c r="BKX5" s="117"/>
      <c r="BKY5" s="117"/>
      <c r="BKZ5" s="117"/>
      <c r="BLA5" s="117"/>
      <c r="BLB5" s="117"/>
      <c r="BLC5" s="117"/>
      <c r="BLD5" s="117"/>
      <c r="BLE5" s="117"/>
      <c r="BLF5" s="117"/>
      <c r="BLG5" s="117"/>
      <c r="BLH5" s="117"/>
      <c r="BLI5" s="117"/>
      <c r="BLJ5" s="117"/>
      <c r="BLK5" s="117"/>
      <c r="BLL5" s="117"/>
      <c r="BLM5" s="117"/>
      <c r="BLN5" s="117"/>
      <c r="BLO5" s="117"/>
      <c r="BLP5" s="117"/>
      <c r="BLQ5" s="117"/>
      <c r="BLR5" s="117"/>
      <c r="BLS5" s="117"/>
      <c r="BLT5" s="117"/>
      <c r="BLU5" s="117"/>
      <c r="BLV5" s="117"/>
      <c r="BLW5" s="117"/>
      <c r="BLX5" s="117"/>
      <c r="BLY5" s="117"/>
      <c r="BLZ5" s="117"/>
      <c r="BMA5" s="117"/>
      <c r="BMB5" s="117"/>
      <c r="BMC5" s="117"/>
      <c r="BMD5" s="117"/>
      <c r="BME5" s="117"/>
      <c r="BMF5" s="117"/>
      <c r="BMG5" s="117"/>
      <c r="BMH5" s="117"/>
      <c r="BMI5" s="117"/>
      <c r="BMJ5" s="117"/>
      <c r="BMK5" s="117"/>
      <c r="BML5" s="117"/>
      <c r="BMM5" s="117"/>
      <c r="BMN5" s="117"/>
      <c r="BMO5" s="117"/>
      <c r="BMP5" s="117"/>
      <c r="BMQ5" s="117"/>
      <c r="BMR5" s="117"/>
      <c r="BMS5" s="117"/>
      <c r="BMT5" s="117"/>
      <c r="BMU5" s="117"/>
      <c r="BMV5" s="117"/>
      <c r="BMW5" s="117"/>
      <c r="BMX5" s="117"/>
      <c r="BMY5" s="117"/>
      <c r="BMZ5" s="117"/>
      <c r="BNA5" s="117"/>
      <c r="BNB5" s="117"/>
      <c r="BNC5" s="117"/>
      <c r="BND5" s="117"/>
      <c r="BNE5" s="117"/>
      <c r="BNF5" s="117"/>
      <c r="BNG5" s="117"/>
      <c r="BNH5" s="117"/>
      <c r="BNI5" s="117"/>
      <c r="BNJ5" s="117"/>
      <c r="BNK5" s="117"/>
      <c r="BNL5" s="117"/>
      <c r="BNM5" s="117"/>
      <c r="BNN5" s="117"/>
      <c r="BNO5" s="117"/>
      <c r="BNP5" s="117"/>
      <c r="BNQ5" s="117"/>
      <c r="BNR5" s="117"/>
      <c r="BNS5" s="117"/>
      <c r="BNT5" s="117"/>
      <c r="BNU5" s="117"/>
      <c r="BNV5" s="117"/>
      <c r="BNW5" s="117"/>
      <c r="BNX5" s="117"/>
      <c r="BNY5" s="117"/>
      <c r="BNZ5" s="117"/>
      <c r="BOA5" s="117"/>
      <c r="BOB5" s="117"/>
      <c r="BOC5" s="117"/>
      <c r="BOD5" s="117"/>
      <c r="BOE5" s="117"/>
      <c r="BOF5" s="117"/>
      <c r="BOG5" s="117"/>
      <c r="BOH5" s="117"/>
      <c r="BOI5" s="117"/>
      <c r="BOJ5" s="117"/>
      <c r="BOK5" s="117"/>
      <c r="BOL5" s="117"/>
      <c r="BOM5" s="117"/>
      <c r="BON5" s="117"/>
      <c r="BOO5" s="117"/>
      <c r="BOP5" s="117"/>
      <c r="BOQ5" s="117"/>
      <c r="BOR5" s="117"/>
      <c r="BOS5" s="117"/>
      <c r="BOT5" s="117"/>
      <c r="BOU5" s="117"/>
      <c r="BOV5" s="117"/>
      <c r="BOW5" s="117"/>
      <c r="BOX5" s="117"/>
      <c r="BOY5" s="117"/>
      <c r="BOZ5" s="117"/>
      <c r="BPA5" s="117"/>
      <c r="BPB5" s="117"/>
      <c r="BPC5" s="117"/>
      <c r="BPD5" s="117"/>
      <c r="BPE5" s="117"/>
      <c r="BPF5" s="117"/>
      <c r="BPG5" s="117"/>
      <c r="BPH5" s="117"/>
      <c r="BPI5" s="117"/>
      <c r="BPJ5" s="117"/>
      <c r="BPK5" s="117"/>
      <c r="BPL5" s="117"/>
      <c r="BPM5" s="117"/>
      <c r="BPN5" s="117"/>
      <c r="BPO5" s="117"/>
      <c r="BPP5" s="117"/>
      <c r="BPQ5" s="117"/>
      <c r="BPR5" s="117"/>
      <c r="BPS5" s="117"/>
      <c r="BPT5" s="117"/>
      <c r="BPU5" s="117"/>
      <c r="BPV5" s="117"/>
      <c r="BPW5" s="117"/>
      <c r="BPX5" s="117"/>
      <c r="BPY5" s="117"/>
      <c r="BPZ5" s="117"/>
      <c r="BQA5" s="117"/>
      <c r="BQB5" s="117"/>
      <c r="BQC5" s="117"/>
      <c r="BQD5" s="117"/>
      <c r="BQE5" s="117"/>
      <c r="BQF5" s="117"/>
      <c r="BQG5" s="117"/>
      <c r="BQH5" s="117"/>
      <c r="BQI5" s="117"/>
      <c r="BQJ5" s="117"/>
      <c r="BQK5" s="117"/>
      <c r="BQL5" s="117"/>
      <c r="BQM5" s="117"/>
      <c r="BQN5" s="117"/>
      <c r="BQO5" s="117"/>
      <c r="BQP5" s="117"/>
      <c r="BQQ5" s="117"/>
      <c r="BQR5" s="117"/>
      <c r="BQS5" s="117"/>
      <c r="BQT5" s="117"/>
      <c r="BQU5" s="117"/>
      <c r="BQV5" s="117"/>
      <c r="BQW5" s="117"/>
      <c r="BQX5" s="117"/>
      <c r="BQY5" s="117"/>
      <c r="BQZ5" s="117"/>
      <c r="BRA5" s="117"/>
      <c r="BRB5" s="117"/>
      <c r="BRC5" s="117"/>
      <c r="BRD5" s="117"/>
      <c r="BRE5" s="117"/>
      <c r="BRF5" s="117"/>
      <c r="BRG5" s="117"/>
      <c r="BRH5" s="117"/>
      <c r="BRI5" s="117"/>
      <c r="BRJ5" s="117"/>
      <c r="BRK5" s="117"/>
      <c r="BRL5" s="117"/>
      <c r="BRM5" s="117"/>
      <c r="BRN5" s="117"/>
      <c r="BRO5" s="117"/>
      <c r="BRP5" s="117"/>
      <c r="BRQ5" s="117"/>
      <c r="BRR5" s="117"/>
      <c r="BRS5" s="117"/>
      <c r="BRT5" s="117"/>
      <c r="BRU5" s="117"/>
      <c r="BRV5" s="117"/>
      <c r="BRW5" s="117"/>
      <c r="BRX5" s="117"/>
      <c r="BRY5" s="117"/>
      <c r="BRZ5" s="117"/>
      <c r="BSA5" s="117"/>
      <c r="BSB5" s="117"/>
      <c r="BSC5" s="117"/>
      <c r="BSD5" s="117"/>
      <c r="BSE5" s="117"/>
      <c r="BSF5" s="117"/>
      <c r="BSG5" s="117"/>
      <c r="BSH5" s="117"/>
      <c r="BSI5" s="117"/>
      <c r="BSJ5" s="117"/>
      <c r="BSK5" s="117"/>
      <c r="BSL5" s="117"/>
      <c r="BSM5" s="117"/>
      <c r="BSN5" s="117"/>
      <c r="BSO5" s="117"/>
      <c r="BSP5" s="117"/>
      <c r="BSQ5" s="117"/>
      <c r="BSR5" s="117"/>
      <c r="BSS5" s="117"/>
      <c r="BST5" s="117"/>
      <c r="BSU5" s="117"/>
      <c r="BSV5" s="117"/>
      <c r="BSW5" s="117"/>
      <c r="BSX5" s="117"/>
      <c r="BSY5" s="117"/>
      <c r="BSZ5" s="117"/>
      <c r="BTA5" s="117"/>
      <c r="BTB5" s="117"/>
      <c r="BTC5" s="117"/>
      <c r="BTD5" s="117"/>
      <c r="BTE5" s="117"/>
      <c r="BTF5" s="117"/>
      <c r="BTG5" s="117"/>
      <c r="BTH5" s="117"/>
      <c r="BTI5" s="117"/>
      <c r="BTJ5" s="117"/>
      <c r="BTK5" s="117"/>
      <c r="BTL5" s="117"/>
      <c r="BTM5" s="117"/>
      <c r="BTN5" s="117"/>
      <c r="BTO5" s="117"/>
      <c r="BTP5" s="117"/>
      <c r="BTQ5" s="117"/>
      <c r="BTR5" s="117"/>
      <c r="BTS5" s="117"/>
      <c r="BTT5" s="117"/>
      <c r="BTU5" s="117"/>
      <c r="BTV5" s="117"/>
      <c r="BTW5" s="117"/>
      <c r="BTX5" s="117"/>
      <c r="BTY5" s="117"/>
      <c r="BTZ5" s="117"/>
      <c r="BUA5" s="117"/>
      <c r="BUB5" s="117"/>
      <c r="BUC5" s="117"/>
      <c r="BUD5" s="117"/>
      <c r="BUE5" s="117"/>
      <c r="BUF5" s="117"/>
      <c r="BUG5" s="117"/>
      <c r="BUH5" s="117"/>
      <c r="BUI5" s="117"/>
      <c r="BUJ5" s="117"/>
      <c r="BUK5" s="117"/>
      <c r="BUL5" s="117"/>
      <c r="BUM5" s="117"/>
      <c r="BUN5" s="117"/>
      <c r="BUO5" s="117"/>
      <c r="BUP5" s="117"/>
      <c r="BUQ5" s="117"/>
      <c r="BUR5" s="117"/>
      <c r="BUS5" s="117"/>
      <c r="BUT5" s="117"/>
      <c r="BUU5" s="117"/>
      <c r="BUV5" s="117"/>
      <c r="BUW5" s="117"/>
      <c r="BUX5" s="117"/>
      <c r="BUY5" s="117"/>
      <c r="BUZ5" s="117"/>
      <c r="BVA5" s="117"/>
      <c r="BVB5" s="117"/>
      <c r="BVC5" s="117"/>
      <c r="BVD5" s="117"/>
      <c r="BVE5" s="117"/>
      <c r="BVF5" s="117"/>
      <c r="BVG5" s="117"/>
      <c r="BVH5" s="117"/>
      <c r="BVI5" s="117"/>
      <c r="BVJ5" s="117"/>
      <c r="BVK5" s="117"/>
      <c r="BVL5" s="117"/>
      <c r="BVM5" s="117"/>
      <c r="BVN5" s="117"/>
      <c r="BVO5" s="117"/>
      <c r="BVP5" s="117"/>
      <c r="BVQ5" s="117"/>
      <c r="BVR5" s="117"/>
      <c r="BVS5" s="117"/>
      <c r="BVT5" s="117"/>
      <c r="BVU5" s="117"/>
      <c r="BVV5" s="117"/>
      <c r="BVW5" s="117"/>
      <c r="BVX5" s="117"/>
      <c r="BVY5" s="117"/>
      <c r="BVZ5" s="117"/>
      <c r="BWA5" s="117"/>
      <c r="BWB5" s="117"/>
      <c r="BWC5" s="117"/>
      <c r="BWD5" s="117"/>
      <c r="BWE5" s="117"/>
      <c r="BWF5" s="117"/>
      <c r="BWG5" s="117"/>
      <c r="BWH5" s="117"/>
      <c r="BWI5" s="117"/>
      <c r="BWJ5" s="117"/>
      <c r="BWK5" s="117"/>
      <c r="BWL5" s="117"/>
      <c r="BWM5" s="117"/>
      <c r="BWN5" s="117"/>
      <c r="BWO5" s="117"/>
      <c r="BWP5" s="117"/>
      <c r="BWQ5" s="117"/>
      <c r="BWR5" s="117"/>
      <c r="BWS5" s="117"/>
      <c r="BWT5" s="117"/>
      <c r="BWU5" s="117"/>
      <c r="BWV5" s="117"/>
      <c r="BWW5" s="117"/>
      <c r="BWX5" s="117"/>
      <c r="BWY5" s="117"/>
      <c r="BWZ5" s="117"/>
      <c r="BXA5" s="117"/>
      <c r="BXB5" s="117"/>
      <c r="BXC5" s="117"/>
      <c r="BXD5" s="117"/>
      <c r="BXE5" s="117"/>
      <c r="BXF5" s="117"/>
      <c r="BXG5" s="117"/>
      <c r="BXH5" s="117"/>
      <c r="BXI5" s="117"/>
      <c r="BXJ5" s="117"/>
      <c r="BXK5" s="117"/>
      <c r="BXL5" s="117"/>
      <c r="BXM5" s="117"/>
      <c r="BXN5" s="117"/>
      <c r="BXO5" s="117"/>
      <c r="BXP5" s="117"/>
      <c r="BXQ5" s="117"/>
      <c r="BXR5" s="117"/>
      <c r="BXS5" s="117"/>
      <c r="BXT5" s="117"/>
      <c r="BXU5" s="117"/>
      <c r="BXV5" s="117"/>
      <c r="BXW5" s="117"/>
      <c r="BXX5" s="117"/>
      <c r="BXY5" s="117"/>
      <c r="BXZ5" s="117"/>
      <c r="BYA5" s="117"/>
      <c r="BYB5" s="117"/>
      <c r="BYC5" s="117"/>
      <c r="BYD5" s="117"/>
      <c r="BYE5" s="117"/>
      <c r="BYF5" s="117"/>
      <c r="BYG5" s="117"/>
      <c r="BYH5" s="117"/>
      <c r="BYI5" s="117"/>
      <c r="BYJ5" s="117"/>
      <c r="BYK5" s="117"/>
      <c r="BYL5" s="117"/>
      <c r="BYM5" s="117"/>
      <c r="BYN5" s="117"/>
      <c r="BYO5" s="117"/>
      <c r="BYP5" s="117"/>
      <c r="BYQ5" s="117"/>
      <c r="BYR5" s="117"/>
      <c r="BYS5" s="117"/>
      <c r="BYT5" s="117"/>
      <c r="BYU5" s="117"/>
      <c r="BYV5" s="117"/>
      <c r="BYW5" s="117"/>
      <c r="BYX5" s="117"/>
      <c r="BYY5" s="117"/>
      <c r="BYZ5" s="117"/>
      <c r="BZA5" s="117"/>
      <c r="BZB5" s="117"/>
      <c r="BZC5" s="117"/>
      <c r="BZD5" s="117"/>
      <c r="BZE5" s="117"/>
      <c r="BZF5" s="117"/>
      <c r="BZG5" s="117"/>
      <c r="BZH5" s="117"/>
      <c r="BZI5" s="117"/>
      <c r="BZJ5" s="117"/>
      <c r="BZK5" s="117"/>
      <c r="BZL5" s="117"/>
      <c r="BZM5" s="117"/>
      <c r="BZN5" s="117"/>
      <c r="BZO5" s="117"/>
      <c r="BZP5" s="117"/>
      <c r="BZQ5" s="117"/>
      <c r="BZR5" s="117"/>
      <c r="BZS5" s="117"/>
      <c r="BZT5" s="117"/>
      <c r="BZU5" s="117"/>
      <c r="BZV5" s="117"/>
      <c r="BZW5" s="117"/>
      <c r="BZX5" s="117"/>
      <c r="BZY5" s="117"/>
      <c r="BZZ5" s="117"/>
      <c r="CAA5" s="117"/>
      <c r="CAB5" s="117"/>
      <c r="CAC5" s="117"/>
      <c r="CAD5" s="117"/>
      <c r="CAE5" s="117"/>
      <c r="CAF5" s="117"/>
      <c r="CAG5" s="117"/>
      <c r="CAH5" s="117"/>
      <c r="CAI5" s="117"/>
      <c r="CAJ5" s="117"/>
      <c r="CAK5" s="117"/>
      <c r="CAL5" s="117"/>
      <c r="CAM5" s="117"/>
      <c r="CAN5" s="117"/>
      <c r="CAO5" s="117"/>
      <c r="CAP5" s="117"/>
      <c r="CAQ5" s="117"/>
      <c r="CAR5" s="117"/>
      <c r="CAS5" s="117"/>
      <c r="CAT5" s="117"/>
      <c r="CAU5" s="117"/>
      <c r="CAV5" s="117"/>
      <c r="CAW5" s="117"/>
      <c r="CAX5" s="117"/>
      <c r="CAY5" s="117"/>
      <c r="CAZ5" s="117"/>
      <c r="CBA5" s="117"/>
      <c r="CBB5" s="117"/>
      <c r="CBC5" s="117"/>
      <c r="CBD5" s="117"/>
      <c r="CBE5" s="117"/>
      <c r="CBF5" s="117"/>
      <c r="CBG5" s="117"/>
      <c r="CBH5" s="117"/>
      <c r="CBI5" s="117"/>
      <c r="CBJ5" s="117"/>
      <c r="CBK5" s="117"/>
      <c r="CBL5" s="117"/>
      <c r="CBM5" s="117"/>
      <c r="CBN5" s="117"/>
      <c r="CBO5" s="117"/>
      <c r="CBP5" s="117"/>
      <c r="CBQ5" s="117"/>
      <c r="CBR5" s="117"/>
      <c r="CBS5" s="117"/>
      <c r="CBT5" s="117"/>
      <c r="CBU5" s="117"/>
      <c r="CBV5" s="117"/>
      <c r="CBW5" s="117"/>
      <c r="CBX5" s="117"/>
      <c r="CBY5" s="117"/>
      <c r="CBZ5" s="117"/>
      <c r="CCA5" s="117"/>
      <c r="CCB5" s="117"/>
      <c r="CCC5" s="117"/>
      <c r="CCD5" s="117"/>
      <c r="CCE5" s="117"/>
      <c r="CCF5" s="117"/>
      <c r="CCG5" s="117"/>
      <c r="CCH5" s="117"/>
      <c r="CCI5" s="117"/>
      <c r="CCJ5" s="117"/>
      <c r="CCK5" s="117"/>
      <c r="CCL5" s="117"/>
      <c r="CCM5" s="117"/>
      <c r="CCN5" s="117"/>
      <c r="CCO5" s="117"/>
      <c r="CCP5" s="117"/>
      <c r="CCQ5" s="117"/>
      <c r="CCR5" s="117"/>
      <c r="CCS5" s="117"/>
      <c r="CCT5" s="117"/>
      <c r="CCU5" s="117"/>
      <c r="CCV5" s="117"/>
      <c r="CCW5" s="117"/>
      <c r="CCX5" s="117"/>
      <c r="CCY5" s="117"/>
      <c r="CCZ5" s="117"/>
      <c r="CDA5" s="117"/>
      <c r="CDB5" s="117"/>
      <c r="CDC5" s="117"/>
      <c r="CDD5" s="117"/>
      <c r="CDE5" s="117"/>
      <c r="CDF5" s="117"/>
      <c r="CDG5" s="117"/>
      <c r="CDH5" s="117"/>
      <c r="CDI5" s="117"/>
      <c r="CDJ5" s="117"/>
      <c r="CDK5" s="117"/>
      <c r="CDL5" s="117"/>
      <c r="CDM5" s="117"/>
      <c r="CDN5" s="117"/>
      <c r="CDO5" s="117"/>
      <c r="CDP5" s="117"/>
      <c r="CDQ5" s="117"/>
      <c r="CDR5" s="117"/>
      <c r="CDS5" s="117"/>
      <c r="CDT5" s="117"/>
      <c r="CDU5" s="117"/>
      <c r="CDV5" s="117"/>
      <c r="CDW5" s="117"/>
      <c r="CDX5" s="117"/>
      <c r="CDY5" s="117"/>
      <c r="CDZ5" s="117"/>
      <c r="CEA5" s="117"/>
      <c r="CEB5" s="117"/>
      <c r="CEC5" s="117"/>
      <c r="CED5" s="117"/>
      <c r="CEE5" s="117"/>
      <c r="CEF5" s="117"/>
      <c r="CEG5" s="117"/>
      <c r="CEH5" s="117"/>
      <c r="CEI5" s="117"/>
      <c r="CEJ5" s="117"/>
      <c r="CEK5" s="117"/>
      <c r="CEL5" s="117"/>
      <c r="CEM5" s="117"/>
      <c r="CEN5" s="117"/>
      <c r="CEO5" s="117"/>
      <c r="CEP5" s="117"/>
      <c r="CEQ5" s="117"/>
      <c r="CER5" s="117"/>
      <c r="CES5" s="117"/>
      <c r="CET5" s="117"/>
      <c r="CEU5" s="117"/>
      <c r="CEV5" s="117"/>
      <c r="CEW5" s="117"/>
      <c r="CEX5" s="117"/>
      <c r="CEY5" s="117"/>
      <c r="CEZ5" s="117"/>
      <c r="CFA5" s="117"/>
      <c r="CFB5" s="117"/>
      <c r="CFC5" s="117"/>
      <c r="CFD5" s="117"/>
      <c r="CFE5" s="117"/>
      <c r="CFF5" s="117"/>
      <c r="CFG5" s="117"/>
      <c r="CFH5" s="117"/>
      <c r="CFI5" s="117"/>
      <c r="CFJ5" s="117"/>
      <c r="CFK5" s="117"/>
      <c r="CFL5" s="117"/>
      <c r="CFM5" s="117"/>
      <c r="CFN5" s="117"/>
      <c r="CFO5" s="117"/>
      <c r="CFP5" s="117"/>
      <c r="CFQ5" s="117"/>
      <c r="CFR5" s="117"/>
      <c r="CFS5" s="117"/>
      <c r="CFT5" s="117"/>
      <c r="CFU5" s="117"/>
      <c r="CFV5" s="117"/>
      <c r="CFW5" s="117"/>
      <c r="CFX5" s="117"/>
      <c r="CFY5" s="117"/>
      <c r="CFZ5" s="117"/>
      <c r="CGA5" s="117"/>
      <c r="CGB5" s="117"/>
      <c r="CGC5" s="117"/>
      <c r="CGD5" s="117"/>
      <c r="CGE5" s="117"/>
      <c r="CGF5" s="117"/>
      <c r="CGG5" s="117"/>
      <c r="CGH5" s="117"/>
      <c r="CGI5" s="117"/>
      <c r="CGJ5" s="117"/>
      <c r="CGK5" s="117"/>
      <c r="CGL5" s="117"/>
      <c r="CGM5" s="117"/>
      <c r="CGN5" s="117"/>
      <c r="CGO5" s="117"/>
      <c r="CGP5" s="117"/>
      <c r="CGQ5" s="117"/>
      <c r="CGR5" s="117"/>
      <c r="CGS5" s="117"/>
      <c r="CGT5" s="117"/>
      <c r="CGU5" s="117"/>
      <c r="CGV5" s="117"/>
      <c r="CGW5" s="117"/>
      <c r="CGX5" s="117"/>
      <c r="CGY5" s="117"/>
      <c r="CGZ5" s="117"/>
      <c r="CHA5" s="117"/>
      <c r="CHB5" s="117"/>
      <c r="CHC5" s="117"/>
      <c r="CHD5" s="117"/>
      <c r="CHE5" s="117"/>
      <c r="CHF5" s="117"/>
      <c r="CHG5" s="117"/>
      <c r="CHH5" s="117"/>
      <c r="CHI5" s="117"/>
      <c r="CHJ5" s="117"/>
      <c r="CHK5" s="117"/>
      <c r="CHL5" s="117"/>
      <c r="CHM5" s="117"/>
      <c r="CHN5" s="117"/>
      <c r="CHO5" s="117"/>
      <c r="CHP5" s="117"/>
      <c r="CHQ5" s="117"/>
      <c r="CHR5" s="117"/>
      <c r="CHS5" s="117"/>
      <c r="CHT5" s="117"/>
      <c r="CHU5" s="117"/>
      <c r="CHV5" s="117"/>
      <c r="CHW5" s="117"/>
      <c r="CHX5" s="117"/>
      <c r="CHY5" s="117"/>
      <c r="CHZ5" s="117"/>
      <c r="CIA5" s="117"/>
      <c r="CIB5" s="117"/>
      <c r="CIC5" s="117"/>
      <c r="CID5" s="117"/>
      <c r="CIE5" s="117"/>
      <c r="CIF5" s="117"/>
      <c r="CIG5" s="117"/>
      <c r="CIH5" s="117"/>
      <c r="CII5" s="117"/>
      <c r="CIJ5" s="117"/>
      <c r="CIK5" s="117"/>
      <c r="CIL5" s="117"/>
      <c r="CIM5" s="117"/>
      <c r="CIN5" s="117"/>
      <c r="CIO5" s="117"/>
      <c r="CIP5" s="117"/>
      <c r="CIQ5" s="117"/>
      <c r="CIR5" s="117"/>
      <c r="CIS5" s="117"/>
      <c r="CIT5" s="117"/>
      <c r="CIU5" s="117"/>
      <c r="CIV5" s="117"/>
      <c r="CIW5" s="117"/>
      <c r="CIX5" s="117"/>
      <c r="CIY5" s="117"/>
      <c r="CIZ5" s="117"/>
      <c r="CJA5" s="117"/>
      <c r="CJB5" s="117"/>
      <c r="CJC5" s="117"/>
      <c r="CJD5" s="117"/>
      <c r="CJE5" s="117"/>
      <c r="CJF5" s="117"/>
      <c r="CJG5" s="117"/>
      <c r="CJH5" s="117"/>
      <c r="CJI5" s="117"/>
      <c r="CJJ5" s="117"/>
      <c r="CJK5" s="117"/>
      <c r="CJL5" s="117"/>
      <c r="CJM5" s="117"/>
      <c r="CJN5" s="117"/>
      <c r="CJO5" s="117"/>
      <c r="CJP5" s="117"/>
      <c r="CJQ5" s="117"/>
      <c r="CJR5" s="117"/>
      <c r="CJS5" s="117"/>
      <c r="CJT5" s="117"/>
      <c r="CJU5" s="117"/>
      <c r="CJV5" s="117"/>
      <c r="CJW5" s="117"/>
      <c r="CJX5" s="117"/>
      <c r="CJY5" s="117"/>
      <c r="CJZ5" s="117"/>
      <c r="CKA5" s="117"/>
      <c r="CKB5" s="117"/>
      <c r="CKC5" s="117"/>
      <c r="CKD5" s="117"/>
      <c r="CKE5" s="117"/>
      <c r="CKF5" s="117"/>
      <c r="CKG5" s="117"/>
      <c r="CKH5" s="117"/>
      <c r="CKI5" s="117"/>
      <c r="CKJ5" s="117"/>
      <c r="CKK5" s="117"/>
      <c r="CKL5" s="117"/>
      <c r="CKM5" s="117"/>
      <c r="CKN5" s="117"/>
      <c r="CKO5" s="117"/>
      <c r="CKP5" s="117"/>
      <c r="CKQ5" s="117"/>
      <c r="CKR5" s="117"/>
      <c r="CKS5" s="117"/>
      <c r="CKT5" s="117"/>
      <c r="CKU5" s="117"/>
      <c r="CKV5" s="117"/>
      <c r="CKW5" s="117"/>
      <c r="CKX5" s="117"/>
      <c r="CKY5" s="117"/>
      <c r="CKZ5" s="117"/>
      <c r="CLA5" s="117"/>
      <c r="CLB5" s="117"/>
      <c r="CLC5" s="117"/>
      <c r="CLD5" s="117"/>
      <c r="CLE5" s="117"/>
      <c r="CLF5" s="117"/>
      <c r="CLG5" s="117"/>
      <c r="CLH5" s="117"/>
      <c r="CLI5" s="117"/>
      <c r="CLJ5" s="117"/>
      <c r="CLK5" s="117"/>
      <c r="CLL5" s="117"/>
      <c r="CLM5" s="117"/>
      <c r="CLN5" s="117"/>
      <c r="CLO5" s="117"/>
      <c r="CLP5" s="117"/>
      <c r="CLQ5" s="117"/>
      <c r="CLR5" s="117"/>
      <c r="CLS5" s="117"/>
      <c r="CLT5" s="117"/>
      <c r="CLU5" s="117"/>
      <c r="CLV5" s="117"/>
      <c r="CLW5" s="117"/>
      <c r="CLX5" s="117"/>
      <c r="CLY5" s="117"/>
      <c r="CLZ5" s="117"/>
      <c r="CMA5" s="117"/>
      <c r="CMB5" s="117"/>
      <c r="CMC5" s="117"/>
      <c r="CMD5" s="117"/>
      <c r="CME5" s="117"/>
      <c r="CMF5" s="117"/>
      <c r="CMG5" s="117"/>
      <c r="CMH5" s="117"/>
      <c r="CMI5" s="117"/>
      <c r="CMJ5" s="117"/>
      <c r="CMK5" s="117"/>
      <c r="CML5" s="117"/>
      <c r="CMM5" s="117"/>
      <c r="CMN5" s="117"/>
      <c r="CMO5" s="117"/>
      <c r="CMP5" s="117"/>
      <c r="CMQ5" s="117"/>
      <c r="CMR5" s="117"/>
      <c r="CMS5" s="117"/>
      <c r="CMT5" s="117"/>
      <c r="CMU5" s="117"/>
      <c r="CMV5" s="117"/>
      <c r="CMW5" s="117"/>
      <c r="CMX5" s="117"/>
      <c r="CMY5" s="117"/>
      <c r="CMZ5" s="117"/>
      <c r="CNA5" s="117"/>
      <c r="CNB5" s="117"/>
      <c r="CNC5" s="117"/>
      <c r="CND5" s="117"/>
      <c r="CNE5" s="117"/>
      <c r="CNF5" s="117"/>
      <c r="CNG5" s="117"/>
      <c r="CNH5" s="117"/>
      <c r="CNI5" s="117"/>
      <c r="CNJ5" s="117"/>
      <c r="CNK5" s="117"/>
      <c r="CNL5" s="117"/>
      <c r="CNM5" s="117"/>
      <c r="CNN5" s="117"/>
      <c r="CNO5" s="117"/>
      <c r="CNP5" s="117"/>
      <c r="CNQ5" s="117"/>
      <c r="CNR5" s="117"/>
      <c r="CNS5" s="117"/>
      <c r="CNT5" s="117"/>
      <c r="CNU5" s="117"/>
      <c r="CNV5" s="117"/>
      <c r="CNW5" s="117"/>
      <c r="CNX5" s="117"/>
      <c r="CNY5" s="117"/>
      <c r="CNZ5" s="117"/>
      <c r="COA5" s="117"/>
      <c r="COB5" s="117"/>
      <c r="COC5" s="117"/>
      <c r="COD5" s="117"/>
      <c r="COE5" s="117"/>
      <c r="COF5" s="117"/>
      <c r="COG5" s="117"/>
      <c r="COH5" s="117"/>
      <c r="COI5" s="117"/>
      <c r="COJ5" s="117"/>
      <c r="COK5" s="117"/>
      <c r="COL5" s="117"/>
      <c r="COM5" s="117"/>
      <c r="CON5" s="117"/>
      <c r="COO5" s="117"/>
      <c r="COP5" s="117"/>
      <c r="COQ5" s="117"/>
      <c r="COR5" s="117"/>
      <c r="COS5" s="117"/>
      <c r="COT5" s="117"/>
      <c r="COU5" s="117"/>
      <c r="COV5" s="117"/>
      <c r="COW5" s="117"/>
      <c r="COX5" s="117"/>
      <c r="COY5" s="117"/>
      <c r="COZ5" s="117"/>
      <c r="CPA5" s="117"/>
      <c r="CPB5" s="117"/>
      <c r="CPC5" s="117"/>
      <c r="CPD5" s="117"/>
      <c r="CPE5" s="117"/>
      <c r="CPF5" s="117"/>
      <c r="CPG5" s="117"/>
      <c r="CPH5" s="117"/>
      <c r="CPI5" s="117"/>
      <c r="CPJ5" s="117"/>
      <c r="CPK5" s="117"/>
      <c r="CPL5" s="117"/>
      <c r="CPM5" s="117"/>
      <c r="CPN5" s="117"/>
      <c r="CPO5" s="117"/>
      <c r="CPP5" s="117"/>
      <c r="CPQ5" s="117"/>
      <c r="CPR5" s="117"/>
      <c r="CPS5" s="117"/>
      <c r="CPT5" s="117"/>
      <c r="CPU5" s="117"/>
      <c r="CPV5" s="117"/>
      <c r="CPW5" s="117"/>
      <c r="CPX5" s="117"/>
      <c r="CPY5" s="117"/>
      <c r="CPZ5" s="117"/>
      <c r="CQA5" s="117"/>
      <c r="CQB5" s="117"/>
      <c r="CQC5" s="117"/>
      <c r="CQD5" s="117"/>
      <c r="CQE5" s="117"/>
      <c r="CQF5" s="117"/>
      <c r="CQG5" s="117"/>
      <c r="CQH5" s="117"/>
      <c r="CQI5" s="117"/>
      <c r="CQJ5" s="117"/>
      <c r="CQK5" s="117"/>
      <c r="CQL5" s="117"/>
      <c r="CQM5" s="117"/>
      <c r="CQN5" s="117"/>
      <c r="CQO5" s="117"/>
      <c r="CQP5" s="117"/>
      <c r="CQQ5" s="117"/>
      <c r="CQR5" s="117"/>
      <c r="CQS5" s="117"/>
      <c r="CQT5" s="117"/>
      <c r="CQU5" s="117"/>
      <c r="CQV5" s="117"/>
      <c r="CQW5" s="117"/>
      <c r="CQX5" s="117"/>
      <c r="CQY5" s="117"/>
      <c r="CQZ5" s="117"/>
      <c r="CRA5" s="117"/>
      <c r="CRB5" s="117"/>
      <c r="CRC5" s="117"/>
      <c r="CRD5" s="117"/>
      <c r="CRE5" s="117"/>
      <c r="CRF5" s="117"/>
      <c r="CRG5" s="117"/>
      <c r="CRH5" s="117"/>
      <c r="CRI5" s="117"/>
      <c r="CRJ5" s="117"/>
      <c r="CRK5" s="117"/>
      <c r="CRL5" s="117"/>
      <c r="CRM5" s="117"/>
      <c r="CRN5" s="117"/>
      <c r="CRO5" s="117"/>
      <c r="CRP5" s="117"/>
      <c r="CRQ5" s="117"/>
      <c r="CRR5" s="117"/>
      <c r="CRS5" s="117"/>
      <c r="CRT5" s="117"/>
      <c r="CRU5" s="117"/>
      <c r="CRV5" s="117"/>
      <c r="CRW5" s="117"/>
      <c r="CRX5" s="117"/>
      <c r="CRY5" s="117"/>
      <c r="CRZ5" s="117"/>
      <c r="CSA5" s="117"/>
      <c r="CSB5" s="117"/>
      <c r="CSC5" s="117"/>
      <c r="CSD5" s="117"/>
      <c r="CSE5" s="117"/>
      <c r="CSF5" s="117"/>
      <c r="CSG5" s="117"/>
      <c r="CSH5" s="117"/>
      <c r="CSI5" s="117"/>
      <c r="CSJ5" s="117"/>
      <c r="CSK5" s="117"/>
      <c r="CSL5" s="117"/>
      <c r="CSM5" s="117"/>
      <c r="CSN5" s="117"/>
      <c r="CSO5" s="117"/>
      <c r="CSP5" s="117"/>
      <c r="CSQ5" s="117"/>
      <c r="CSR5" s="117"/>
      <c r="CSS5" s="117"/>
      <c r="CST5" s="117"/>
      <c r="CSU5" s="117"/>
      <c r="CSV5" s="117"/>
      <c r="CSW5" s="117"/>
      <c r="CSX5" s="117"/>
      <c r="CSY5" s="117"/>
      <c r="CSZ5" s="117"/>
      <c r="CTA5" s="117"/>
      <c r="CTB5" s="117"/>
      <c r="CTC5" s="117"/>
      <c r="CTD5" s="117"/>
      <c r="CTE5" s="117"/>
      <c r="CTF5" s="117"/>
      <c r="CTG5" s="117"/>
      <c r="CTH5" s="117"/>
      <c r="CTI5" s="117"/>
      <c r="CTJ5" s="117"/>
      <c r="CTK5" s="117"/>
      <c r="CTL5" s="117"/>
      <c r="CTM5" s="117"/>
      <c r="CTN5" s="117"/>
      <c r="CTO5" s="117"/>
      <c r="CTP5" s="117"/>
      <c r="CTQ5" s="117"/>
      <c r="CTR5" s="117"/>
      <c r="CTS5" s="117"/>
      <c r="CTT5" s="117"/>
      <c r="CTU5" s="117"/>
      <c r="CTV5" s="117"/>
      <c r="CTW5" s="117"/>
      <c r="CTX5" s="117"/>
      <c r="CTY5" s="117"/>
      <c r="CTZ5" s="117"/>
      <c r="CUA5" s="117"/>
      <c r="CUB5" s="117"/>
      <c r="CUC5" s="117"/>
      <c r="CUD5" s="117"/>
      <c r="CUE5" s="117"/>
      <c r="CUF5" s="117"/>
      <c r="CUG5" s="117"/>
      <c r="CUH5" s="117"/>
      <c r="CUI5" s="117"/>
      <c r="CUJ5" s="117"/>
      <c r="CUK5" s="117"/>
      <c r="CUL5" s="117"/>
      <c r="CUM5" s="117"/>
      <c r="CUN5" s="117"/>
      <c r="CUO5" s="117"/>
      <c r="CUP5" s="117"/>
      <c r="CUQ5" s="117"/>
      <c r="CUR5" s="117"/>
      <c r="CUS5" s="117"/>
      <c r="CUT5" s="117"/>
      <c r="CUU5" s="117"/>
      <c r="CUV5" s="117"/>
      <c r="CUW5" s="117"/>
      <c r="CUX5" s="117"/>
      <c r="CUY5" s="117"/>
      <c r="CUZ5" s="117"/>
      <c r="CVA5" s="117"/>
      <c r="CVB5" s="117"/>
      <c r="CVC5" s="117"/>
      <c r="CVD5" s="117"/>
      <c r="CVE5" s="117"/>
      <c r="CVF5" s="117"/>
      <c r="CVG5" s="117"/>
      <c r="CVH5" s="117"/>
      <c r="CVI5" s="117"/>
      <c r="CVJ5" s="117"/>
      <c r="CVK5" s="117"/>
      <c r="CVL5" s="117"/>
      <c r="CVM5" s="117"/>
      <c r="CVN5" s="117"/>
      <c r="CVO5" s="117"/>
      <c r="CVP5" s="117"/>
      <c r="CVQ5" s="117"/>
      <c r="CVR5" s="117"/>
      <c r="CVS5" s="117"/>
      <c r="CVT5" s="117"/>
      <c r="CVU5" s="117"/>
      <c r="CVV5" s="117"/>
      <c r="CVW5" s="117"/>
      <c r="CVX5" s="117"/>
      <c r="CVY5" s="117"/>
      <c r="CVZ5" s="117"/>
      <c r="CWA5" s="117"/>
      <c r="CWB5" s="117"/>
      <c r="CWC5" s="117"/>
      <c r="CWD5" s="117"/>
      <c r="CWE5" s="117"/>
      <c r="CWF5" s="117"/>
      <c r="CWG5" s="117"/>
      <c r="CWH5" s="117"/>
      <c r="CWI5" s="117"/>
      <c r="CWJ5" s="117"/>
      <c r="CWK5" s="117"/>
      <c r="CWL5" s="117"/>
      <c r="CWM5" s="117"/>
      <c r="CWN5" s="117"/>
      <c r="CWO5" s="117"/>
      <c r="CWP5" s="117"/>
      <c r="CWQ5" s="117"/>
      <c r="CWR5" s="117"/>
      <c r="CWS5" s="117"/>
      <c r="CWT5" s="117"/>
      <c r="CWU5" s="117"/>
      <c r="CWV5" s="117"/>
      <c r="CWW5" s="117"/>
      <c r="CWX5" s="117"/>
      <c r="CWY5" s="117"/>
      <c r="CWZ5" s="117"/>
      <c r="CXA5" s="117"/>
      <c r="CXB5" s="117"/>
      <c r="CXC5" s="117"/>
      <c r="CXD5" s="117"/>
      <c r="CXE5" s="117"/>
      <c r="CXF5" s="117"/>
      <c r="CXG5" s="117"/>
      <c r="CXH5" s="117"/>
      <c r="CXI5" s="117"/>
      <c r="CXJ5" s="117"/>
      <c r="CXK5" s="117"/>
      <c r="CXL5" s="117"/>
      <c r="CXM5" s="117"/>
      <c r="CXN5" s="117"/>
      <c r="CXO5" s="117"/>
      <c r="CXP5" s="117"/>
      <c r="CXQ5" s="117"/>
      <c r="CXR5" s="117"/>
      <c r="CXS5" s="117"/>
      <c r="CXT5" s="117"/>
      <c r="CXU5" s="117"/>
      <c r="CXV5" s="117"/>
      <c r="CXW5" s="117"/>
      <c r="CXX5" s="117"/>
      <c r="CXY5" s="117"/>
      <c r="CXZ5" s="117"/>
      <c r="CYA5" s="117"/>
      <c r="CYB5" s="117"/>
      <c r="CYC5" s="117"/>
      <c r="CYD5" s="117"/>
      <c r="CYE5" s="117"/>
      <c r="CYF5" s="117"/>
      <c r="CYG5" s="117"/>
      <c r="CYH5" s="117"/>
      <c r="CYI5" s="117"/>
      <c r="CYJ5" s="117"/>
      <c r="CYK5" s="117"/>
      <c r="CYL5" s="117"/>
      <c r="CYM5" s="117"/>
      <c r="CYN5" s="117"/>
      <c r="CYO5" s="117"/>
      <c r="CYP5" s="117"/>
      <c r="CYQ5" s="117"/>
      <c r="CYR5" s="117"/>
      <c r="CYS5" s="117"/>
      <c r="CYT5" s="117"/>
      <c r="CYU5" s="117"/>
      <c r="CYV5" s="117"/>
      <c r="CYW5" s="117"/>
      <c r="CYX5" s="117"/>
      <c r="CYY5" s="117"/>
      <c r="CYZ5" s="117"/>
      <c r="CZA5" s="117"/>
      <c r="CZB5" s="117"/>
      <c r="CZC5" s="117"/>
      <c r="CZD5" s="117"/>
      <c r="CZE5" s="117"/>
      <c r="CZF5" s="117"/>
      <c r="CZG5" s="117"/>
      <c r="CZH5" s="117"/>
      <c r="CZI5" s="117"/>
      <c r="CZJ5" s="117"/>
      <c r="CZK5" s="117"/>
      <c r="CZL5" s="117"/>
      <c r="CZM5" s="117"/>
      <c r="CZN5" s="117"/>
      <c r="CZO5" s="117"/>
      <c r="CZP5" s="117"/>
      <c r="CZQ5" s="117"/>
      <c r="CZR5" s="117"/>
      <c r="CZS5" s="117"/>
      <c r="CZT5" s="117"/>
      <c r="CZU5" s="117"/>
      <c r="CZV5" s="117"/>
      <c r="CZW5" s="117"/>
      <c r="CZX5" s="117"/>
      <c r="CZY5" s="117"/>
      <c r="CZZ5" s="117"/>
      <c r="DAA5" s="117"/>
      <c r="DAB5" s="117"/>
      <c r="DAC5" s="117"/>
      <c r="DAD5" s="117"/>
      <c r="DAE5" s="117"/>
      <c r="DAF5" s="117"/>
      <c r="DAG5" s="117"/>
      <c r="DAH5" s="117"/>
      <c r="DAI5" s="117"/>
      <c r="DAJ5" s="117"/>
      <c r="DAK5" s="117"/>
      <c r="DAL5" s="117"/>
      <c r="DAM5" s="117"/>
      <c r="DAN5" s="117"/>
      <c r="DAO5" s="117"/>
      <c r="DAP5" s="117"/>
      <c r="DAQ5" s="117"/>
      <c r="DAR5" s="117"/>
      <c r="DAS5" s="117"/>
      <c r="DAT5" s="117"/>
      <c r="DAU5" s="117"/>
      <c r="DAV5" s="117"/>
      <c r="DAW5" s="117"/>
      <c r="DAX5" s="117"/>
      <c r="DAY5" s="117"/>
      <c r="DAZ5" s="117"/>
      <c r="DBA5" s="117"/>
      <c r="DBB5" s="117"/>
      <c r="DBC5" s="117"/>
      <c r="DBD5" s="117"/>
      <c r="DBE5" s="117"/>
      <c r="DBF5" s="117"/>
      <c r="DBG5" s="117"/>
      <c r="DBH5" s="117"/>
      <c r="DBI5" s="117"/>
      <c r="DBJ5" s="117"/>
      <c r="DBK5" s="117"/>
      <c r="DBL5" s="117"/>
      <c r="DBM5" s="117"/>
      <c r="DBN5" s="117"/>
      <c r="DBO5" s="117"/>
      <c r="DBP5" s="117"/>
      <c r="DBQ5" s="117"/>
      <c r="DBR5" s="117"/>
      <c r="DBS5" s="117"/>
      <c r="DBT5" s="117"/>
      <c r="DBU5" s="117"/>
      <c r="DBV5" s="117"/>
      <c r="DBW5" s="117"/>
      <c r="DBX5" s="117"/>
      <c r="DBY5" s="117"/>
      <c r="DBZ5" s="117"/>
      <c r="DCA5" s="117"/>
      <c r="DCB5" s="117"/>
      <c r="DCC5" s="117"/>
      <c r="DCD5" s="117"/>
      <c r="DCE5" s="117"/>
      <c r="DCF5" s="117"/>
      <c r="DCG5" s="117"/>
      <c r="DCH5" s="117"/>
      <c r="DCI5" s="117"/>
      <c r="DCJ5" s="117"/>
      <c r="DCK5" s="117"/>
      <c r="DCL5" s="117"/>
      <c r="DCM5" s="117"/>
      <c r="DCN5" s="117"/>
      <c r="DCO5" s="117"/>
      <c r="DCP5" s="117"/>
      <c r="DCQ5" s="117"/>
      <c r="DCR5" s="117"/>
      <c r="DCS5" s="117"/>
      <c r="DCT5" s="117"/>
      <c r="DCU5" s="117"/>
      <c r="DCV5" s="117"/>
      <c r="DCW5" s="117"/>
      <c r="DCX5" s="117"/>
      <c r="DCY5" s="117"/>
      <c r="DCZ5" s="117"/>
      <c r="DDA5" s="117"/>
      <c r="DDB5" s="117"/>
      <c r="DDC5" s="117"/>
      <c r="DDD5" s="117"/>
      <c r="DDE5" s="117"/>
      <c r="DDF5" s="117"/>
      <c r="DDG5" s="117"/>
      <c r="DDH5" s="117"/>
      <c r="DDI5" s="117"/>
      <c r="DDJ5" s="117"/>
      <c r="DDK5" s="117"/>
      <c r="DDL5" s="117"/>
      <c r="DDM5" s="117"/>
      <c r="DDN5" s="117"/>
      <c r="DDO5" s="117"/>
      <c r="DDP5" s="117"/>
      <c r="DDQ5" s="117"/>
      <c r="DDR5" s="117"/>
      <c r="DDS5" s="117"/>
      <c r="DDT5" s="117"/>
      <c r="DDU5" s="117"/>
      <c r="DDV5" s="117"/>
      <c r="DDW5" s="117"/>
      <c r="DDX5" s="117"/>
      <c r="DDY5" s="117"/>
      <c r="DDZ5" s="117"/>
      <c r="DEA5" s="117"/>
      <c r="DEB5" s="117"/>
      <c r="DEC5" s="117"/>
      <c r="DED5" s="117"/>
      <c r="DEE5" s="117"/>
      <c r="DEF5" s="117"/>
      <c r="DEG5" s="117"/>
      <c r="DEH5" s="117"/>
      <c r="DEI5" s="117"/>
      <c r="DEJ5" s="117"/>
      <c r="DEK5" s="117"/>
      <c r="DEL5" s="117"/>
      <c r="DEM5" s="117"/>
      <c r="DEN5" s="117"/>
      <c r="DEO5" s="117"/>
      <c r="DEP5" s="117"/>
      <c r="DEQ5" s="117"/>
      <c r="DER5" s="117"/>
      <c r="DES5" s="117"/>
      <c r="DET5" s="117"/>
      <c r="DEU5" s="117"/>
      <c r="DEV5" s="117"/>
      <c r="DEW5" s="117"/>
      <c r="DEX5" s="117"/>
      <c r="DEY5" s="117"/>
      <c r="DEZ5" s="117"/>
      <c r="DFA5" s="117"/>
      <c r="DFB5" s="117"/>
      <c r="DFC5" s="117"/>
      <c r="DFD5" s="117"/>
      <c r="DFE5" s="117"/>
      <c r="DFF5" s="117"/>
      <c r="DFG5" s="117"/>
      <c r="DFH5" s="117"/>
      <c r="DFI5" s="117"/>
      <c r="DFJ5" s="117"/>
      <c r="DFK5" s="117"/>
      <c r="DFL5" s="117"/>
      <c r="DFM5" s="117"/>
      <c r="DFN5" s="117"/>
      <c r="DFO5" s="117"/>
      <c r="DFP5" s="117"/>
      <c r="DFQ5" s="117"/>
      <c r="DFR5" s="117"/>
      <c r="DFS5" s="117"/>
      <c r="DFT5" s="117"/>
      <c r="DFU5" s="117"/>
      <c r="DFV5" s="117"/>
      <c r="DFW5" s="117"/>
      <c r="DFX5" s="117"/>
      <c r="DFY5" s="117"/>
      <c r="DFZ5" s="117"/>
      <c r="DGA5" s="117"/>
      <c r="DGB5" s="117"/>
      <c r="DGC5" s="117"/>
      <c r="DGD5" s="117"/>
      <c r="DGE5" s="117"/>
      <c r="DGF5" s="117"/>
      <c r="DGG5" s="117"/>
      <c r="DGH5" s="117"/>
      <c r="DGI5" s="117"/>
      <c r="DGJ5" s="117"/>
      <c r="DGK5" s="117"/>
      <c r="DGL5" s="117"/>
      <c r="DGM5" s="117"/>
      <c r="DGN5" s="117"/>
      <c r="DGO5" s="117"/>
      <c r="DGP5" s="117"/>
      <c r="DGQ5" s="117"/>
      <c r="DGR5" s="117"/>
      <c r="DGS5" s="117"/>
      <c r="DGT5" s="117"/>
      <c r="DGU5" s="117"/>
      <c r="DGV5" s="117"/>
      <c r="DGW5" s="117"/>
      <c r="DGX5" s="117"/>
      <c r="DGY5" s="117"/>
      <c r="DGZ5" s="117"/>
      <c r="DHA5" s="117"/>
      <c r="DHB5" s="117"/>
      <c r="DHC5" s="117"/>
      <c r="DHD5" s="117"/>
      <c r="DHE5" s="117"/>
      <c r="DHF5" s="117"/>
      <c r="DHG5" s="117"/>
      <c r="DHH5" s="117"/>
      <c r="DHI5" s="117"/>
      <c r="DHJ5" s="117"/>
      <c r="DHK5" s="117"/>
      <c r="DHL5" s="117"/>
      <c r="DHM5" s="117"/>
      <c r="DHN5" s="117"/>
      <c r="DHO5" s="117"/>
      <c r="DHP5" s="117"/>
      <c r="DHQ5" s="117"/>
      <c r="DHR5" s="117"/>
      <c r="DHS5" s="117"/>
      <c r="DHT5" s="117"/>
      <c r="DHU5" s="117"/>
      <c r="DHV5" s="117"/>
      <c r="DHW5" s="117"/>
      <c r="DHX5" s="117"/>
      <c r="DHY5" s="117"/>
      <c r="DHZ5" s="117"/>
      <c r="DIA5" s="117"/>
      <c r="DIB5" s="117"/>
      <c r="DIC5" s="117"/>
      <c r="DID5" s="117"/>
      <c r="DIE5" s="117"/>
      <c r="DIF5" s="117"/>
      <c r="DIG5" s="117"/>
      <c r="DIH5" s="117"/>
      <c r="DII5" s="117"/>
      <c r="DIJ5" s="117"/>
      <c r="DIK5" s="117"/>
      <c r="DIL5" s="117"/>
      <c r="DIM5" s="117"/>
      <c r="DIN5" s="117"/>
      <c r="DIO5" s="117"/>
      <c r="DIP5" s="117"/>
      <c r="DIQ5" s="117"/>
      <c r="DIR5" s="117"/>
      <c r="DIS5" s="117"/>
      <c r="DIT5" s="117"/>
      <c r="DIU5" s="117"/>
      <c r="DIV5" s="117"/>
      <c r="DIW5" s="117"/>
      <c r="DIX5" s="117"/>
      <c r="DIY5" s="117"/>
      <c r="DIZ5" s="117"/>
      <c r="DJA5" s="117"/>
      <c r="DJB5" s="117"/>
      <c r="DJC5" s="117"/>
      <c r="DJD5" s="117"/>
      <c r="DJE5" s="117"/>
      <c r="DJF5" s="117"/>
      <c r="DJG5" s="117"/>
      <c r="DJH5" s="117"/>
      <c r="DJI5" s="117"/>
      <c r="DJJ5" s="117"/>
      <c r="DJK5" s="117"/>
      <c r="DJL5" s="117"/>
      <c r="DJM5" s="117"/>
      <c r="DJN5" s="117"/>
      <c r="DJO5" s="117"/>
      <c r="DJP5" s="117"/>
      <c r="DJQ5" s="117"/>
      <c r="DJR5" s="117"/>
      <c r="DJS5" s="117"/>
      <c r="DJT5" s="117"/>
      <c r="DJU5" s="117"/>
      <c r="DJV5" s="117"/>
      <c r="DJW5" s="117"/>
      <c r="DJX5" s="117"/>
      <c r="DJY5" s="117"/>
      <c r="DJZ5" s="117"/>
      <c r="DKA5" s="117"/>
      <c r="DKB5" s="117"/>
      <c r="DKC5" s="117"/>
      <c r="DKD5" s="117"/>
      <c r="DKE5" s="117"/>
      <c r="DKF5" s="117"/>
      <c r="DKG5" s="117"/>
      <c r="DKH5" s="117"/>
      <c r="DKI5" s="117"/>
      <c r="DKJ5" s="117"/>
      <c r="DKK5" s="117"/>
      <c r="DKL5" s="117"/>
      <c r="DKM5" s="117"/>
      <c r="DKN5" s="117"/>
      <c r="DKO5" s="117"/>
      <c r="DKP5" s="117"/>
      <c r="DKQ5" s="117"/>
      <c r="DKR5" s="117"/>
      <c r="DKS5" s="117"/>
      <c r="DKT5" s="117"/>
      <c r="DKU5" s="117"/>
      <c r="DKV5" s="117"/>
      <c r="DKW5" s="117"/>
      <c r="DKX5" s="117"/>
      <c r="DKY5" s="117"/>
      <c r="DKZ5" s="117"/>
      <c r="DLA5" s="117"/>
      <c r="DLB5" s="117"/>
      <c r="DLC5" s="117"/>
      <c r="DLD5" s="117"/>
      <c r="DLE5" s="117"/>
      <c r="DLF5" s="117"/>
      <c r="DLG5" s="117"/>
      <c r="DLH5" s="117"/>
      <c r="DLI5" s="117"/>
      <c r="DLJ5" s="117"/>
      <c r="DLK5" s="117"/>
      <c r="DLL5" s="117"/>
      <c r="DLM5" s="117"/>
      <c r="DLN5" s="117"/>
      <c r="DLO5" s="117"/>
      <c r="DLP5" s="117"/>
      <c r="DLQ5" s="117"/>
      <c r="DLR5" s="117"/>
      <c r="DLS5" s="117"/>
      <c r="DLT5" s="117"/>
      <c r="DLU5" s="117"/>
      <c r="DLV5" s="117"/>
      <c r="DLW5" s="117"/>
      <c r="DLX5" s="117"/>
      <c r="DLY5" s="117"/>
      <c r="DLZ5" s="117"/>
      <c r="DMA5" s="117"/>
      <c r="DMB5" s="117"/>
      <c r="DMC5" s="117"/>
      <c r="DMD5" s="117"/>
      <c r="DME5" s="117"/>
      <c r="DMF5" s="117"/>
      <c r="DMG5" s="117"/>
      <c r="DMH5" s="117"/>
      <c r="DMI5" s="117"/>
      <c r="DMJ5" s="117"/>
      <c r="DMK5" s="117"/>
      <c r="DML5" s="117"/>
      <c r="DMM5" s="117"/>
      <c r="DMN5" s="117"/>
      <c r="DMO5" s="117"/>
      <c r="DMP5" s="117"/>
      <c r="DMQ5" s="117"/>
      <c r="DMR5" s="117"/>
      <c r="DMS5" s="117"/>
      <c r="DMT5" s="117"/>
      <c r="DMU5" s="117"/>
      <c r="DMV5" s="117"/>
      <c r="DMW5" s="117"/>
      <c r="DMX5" s="117"/>
      <c r="DMY5" s="117"/>
      <c r="DMZ5" s="117"/>
      <c r="DNA5" s="117"/>
      <c r="DNB5" s="117"/>
      <c r="DNC5" s="117"/>
      <c r="DND5" s="117"/>
      <c r="DNE5" s="117"/>
      <c r="DNF5" s="117"/>
      <c r="DNG5" s="117"/>
      <c r="DNH5" s="117"/>
      <c r="DNI5" s="117"/>
      <c r="DNJ5" s="117"/>
      <c r="DNK5" s="117"/>
      <c r="DNL5" s="117"/>
      <c r="DNM5" s="117"/>
      <c r="DNN5" s="117"/>
      <c r="DNO5" s="117"/>
      <c r="DNP5" s="117"/>
      <c r="DNQ5" s="117"/>
      <c r="DNR5" s="117"/>
      <c r="DNS5" s="117"/>
      <c r="DNT5" s="117"/>
      <c r="DNU5" s="117"/>
      <c r="DNV5" s="117"/>
      <c r="DNW5" s="117"/>
      <c r="DNX5" s="117"/>
      <c r="DNY5" s="117"/>
      <c r="DNZ5" s="117"/>
      <c r="DOA5" s="117"/>
      <c r="DOB5" s="117"/>
      <c r="DOC5" s="117"/>
      <c r="DOD5" s="117"/>
      <c r="DOE5" s="117"/>
      <c r="DOF5" s="117"/>
      <c r="DOG5" s="117"/>
      <c r="DOH5" s="117"/>
      <c r="DOI5" s="117"/>
      <c r="DOJ5" s="117"/>
      <c r="DOK5" s="117"/>
      <c r="DOL5" s="117"/>
      <c r="DOM5" s="117"/>
      <c r="DON5" s="117"/>
      <c r="DOO5" s="117"/>
      <c r="DOP5" s="117"/>
      <c r="DOQ5" s="117"/>
      <c r="DOR5" s="117"/>
      <c r="DOS5" s="117"/>
      <c r="DOT5" s="117"/>
      <c r="DOU5" s="117"/>
      <c r="DOV5" s="117"/>
      <c r="DOW5" s="117"/>
      <c r="DOX5" s="117"/>
      <c r="DOY5" s="117"/>
      <c r="DOZ5" s="117"/>
      <c r="DPA5" s="117"/>
      <c r="DPB5" s="117"/>
      <c r="DPC5" s="117"/>
      <c r="DPD5" s="117"/>
      <c r="DPE5" s="117"/>
      <c r="DPF5" s="117"/>
      <c r="DPG5" s="117"/>
      <c r="DPH5" s="117"/>
      <c r="DPI5" s="117"/>
      <c r="DPJ5" s="117"/>
      <c r="DPK5" s="117"/>
      <c r="DPL5" s="117"/>
      <c r="DPM5" s="117"/>
      <c r="DPN5" s="117"/>
      <c r="DPO5" s="117"/>
      <c r="DPP5" s="117"/>
      <c r="DPQ5" s="117"/>
      <c r="DPR5" s="117"/>
      <c r="DPS5" s="117"/>
      <c r="DPT5" s="117"/>
      <c r="DPU5" s="117"/>
      <c r="DPV5" s="117"/>
      <c r="DPW5" s="117"/>
      <c r="DPX5" s="117"/>
      <c r="DPY5" s="117"/>
      <c r="DPZ5" s="117"/>
      <c r="DQA5" s="117"/>
      <c r="DQB5" s="117"/>
      <c r="DQC5" s="117"/>
      <c r="DQD5" s="117"/>
      <c r="DQE5" s="117"/>
      <c r="DQF5" s="117"/>
      <c r="DQG5" s="117"/>
      <c r="DQH5" s="117"/>
      <c r="DQI5" s="117"/>
      <c r="DQJ5" s="117"/>
      <c r="DQK5" s="117"/>
      <c r="DQL5" s="117"/>
      <c r="DQM5" s="117"/>
      <c r="DQN5" s="117"/>
      <c r="DQO5" s="117"/>
      <c r="DQP5" s="117"/>
      <c r="DQQ5" s="117"/>
      <c r="DQR5" s="117"/>
      <c r="DQS5" s="117"/>
      <c r="DQT5" s="117"/>
      <c r="DQU5" s="117"/>
      <c r="DQV5" s="117"/>
      <c r="DQW5" s="117"/>
      <c r="DQX5" s="117"/>
      <c r="DQY5" s="117"/>
      <c r="DQZ5" s="117"/>
      <c r="DRA5" s="117"/>
      <c r="DRB5" s="117"/>
      <c r="DRC5" s="117"/>
      <c r="DRD5" s="117"/>
      <c r="DRE5" s="117"/>
      <c r="DRF5" s="117"/>
      <c r="DRG5" s="117"/>
      <c r="DRH5" s="117"/>
      <c r="DRI5" s="117"/>
      <c r="DRJ5" s="117"/>
      <c r="DRK5" s="117"/>
      <c r="DRL5" s="117"/>
      <c r="DRM5" s="117"/>
      <c r="DRN5" s="117"/>
      <c r="DRO5" s="117"/>
      <c r="DRP5" s="117"/>
      <c r="DRQ5" s="117"/>
      <c r="DRR5" s="117"/>
      <c r="DRS5" s="117"/>
      <c r="DRT5" s="117"/>
      <c r="DRU5" s="117"/>
      <c r="DRV5" s="117"/>
      <c r="DRW5" s="117"/>
      <c r="DRX5" s="117"/>
      <c r="DRY5" s="117"/>
      <c r="DRZ5" s="117"/>
      <c r="DSA5" s="117"/>
      <c r="DSB5" s="117"/>
      <c r="DSC5" s="117"/>
      <c r="DSD5" s="117"/>
      <c r="DSE5" s="117"/>
      <c r="DSF5" s="117"/>
      <c r="DSG5" s="117"/>
      <c r="DSH5" s="117"/>
      <c r="DSI5" s="117"/>
      <c r="DSJ5" s="117"/>
      <c r="DSK5" s="117"/>
      <c r="DSL5" s="117"/>
      <c r="DSM5" s="117"/>
      <c r="DSN5" s="117"/>
      <c r="DSO5" s="117"/>
      <c r="DSP5" s="117"/>
      <c r="DSQ5" s="117"/>
      <c r="DSR5" s="117"/>
      <c r="DSS5" s="117"/>
      <c r="DST5" s="117"/>
      <c r="DSU5" s="117"/>
      <c r="DSV5" s="117"/>
      <c r="DSW5" s="117"/>
      <c r="DSX5" s="117"/>
      <c r="DSY5" s="117"/>
      <c r="DSZ5" s="117"/>
      <c r="DTA5" s="117"/>
      <c r="DTB5" s="117"/>
      <c r="DTC5" s="117"/>
      <c r="DTD5" s="117"/>
      <c r="DTE5" s="117"/>
      <c r="DTF5" s="117"/>
      <c r="DTG5" s="117"/>
      <c r="DTH5" s="117"/>
      <c r="DTI5" s="117"/>
      <c r="DTJ5" s="117"/>
      <c r="DTK5" s="117"/>
      <c r="DTL5" s="117"/>
      <c r="DTM5" s="117"/>
      <c r="DTN5" s="117"/>
      <c r="DTO5" s="117"/>
      <c r="DTP5" s="117"/>
      <c r="DTQ5" s="117"/>
      <c r="DTR5" s="117"/>
      <c r="DTS5" s="117"/>
      <c r="DTT5" s="117"/>
      <c r="DTU5" s="117"/>
      <c r="DTV5" s="117"/>
      <c r="DTW5" s="117"/>
      <c r="DTX5" s="117"/>
      <c r="DTY5" s="117"/>
      <c r="DTZ5" s="117"/>
      <c r="DUA5" s="117"/>
      <c r="DUB5" s="117"/>
      <c r="DUC5" s="117"/>
      <c r="DUD5" s="117"/>
      <c r="DUE5" s="117"/>
      <c r="DUF5" s="117"/>
      <c r="DUG5" s="117"/>
      <c r="DUH5" s="117"/>
      <c r="DUI5" s="117"/>
      <c r="DUJ5" s="117"/>
      <c r="DUK5" s="117"/>
      <c r="DUL5" s="117"/>
      <c r="DUM5" s="117"/>
      <c r="DUN5" s="117"/>
      <c r="DUO5" s="117"/>
      <c r="DUP5" s="117"/>
      <c r="DUQ5" s="117"/>
      <c r="DUR5" s="117"/>
      <c r="DUS5" s="117"/>
      <c r="DUT5" s="117"/>
      <c r="DUU5" s="117"/>
      <c r="DUV5" s="117"/>
      <c r="DUW5" s="117"/>
      <c r="DUX5" s="117"/>
      <c r="DUY5" s="117"/>
      <c r="DUZ5" s="117"/>
      <c r="DVA5" s="117"/>
      <c r="DVB5" s="117"/>
      <c r="DVC5" s="117"/>
      <c r="DVD5" s="117"/>
      <c r="DVE5" s="117"/>
      <c r="DVF5" s="117"/>
      <c r="DVG5" s="117"/>
      <c r="DVH5" s="117"/>
      <c r="DVI5" s="117"/>
      <c r="DVJ5" s="117"/>
      <c r="DVK5" s="117"/>
      <c r="DVL5" s="117"/>
      <c r="DVM5" s="117"/>
      <c r="DVN5" s="117"/>
      <c r="DVO5" s="117"/>
      <c r="DVP5" s="117"/>
      <c r="DVQ5" s="117"/>
      <c r="DVR5" s="117"/>
      <c r="DVS5" s="117"/>
      <c r="DVT5" s="117"/>
      <c r="DVU5" s="117"/>
      <c r="DVV5" s="117"/>
      <c r="DVW5" s="117"/>
      <c r="DVX5" s="117"/>
      <c r="DVY5" s="117"/>
      <c r="DVZ5" s="117"/>
      <c r="DWA5" s="117"/>
      <c r="DWB5" s="117"/>
      <c r="DWC5" s="117"/>
      <c r="DWD5" s="117"/>
      <c r="DWE5" s="117"/>
      <c r="DWF5" s="117"/>
      <c r="DWG5" s="117"/>
      <c r="DWH5" s="117"/>
      <c r="DWI5" s="117"/>
      <c r="DWJ5" s="117"/>
      <c r="DWK5" s="117"/>
      <c r="DWL5" s="117"/>
      <c r="DWM5" s="117"/>
      <c r="DWN5" s="117"/>
      <c r="DWO5" s="117"/>
      <c r="DWP5" s="117"/>
      <c r="DWQ5" s="117"/>
      <c r="DWR5" s="117"/>
      <c r="DWS5" s="117"/>
      <c r="DWT5" s="117"/>
      <c r="DWU5" s="117"/>
      <c r="DWV5" s="117"/>
      <c r="DWW5" s="117"/>
      <c r="DWX5" s="117"/>
      <c r="DWY5" s="117"/>
      <c r="DWZ5" s="117"/>
      <c r="DXA5" s="117"/>
      <c r="DXB5" s="117"/>
      <c r="DXC5" s="117"/>
      <c r="DXD5" s="117"/>
      <c r="DXE5" s="117"/>
      <c r="DXF5" s="117"/>
      <c r="DXG5" s="117"/>
      <c r="DXH5" s="117"/>
      <c r="DXI5" s="117"/>
      <c r="DXJ5" s="117"/>
      <c r="DXK5" s="117"/>
      <c r="DXL5" s="117"/>
      <c r="DXM5" s="117"/>
      <c r="DXN5" s="117"/>
      <c r="DXO5" s="117"/>
      <c r="DXP5" s="117"/>
      <c r="DXQ5" s="117"/>
      <c r="DXR5" s="117"/>
      <c r="DXS5" s="117"/>
      <c r="DXT5" s="117"/>
      <c r="DXU5" s="117"/>
      <c r="DXV5" s="117"/>
      <c r="DXW5" s="117"/>
      <c r="DXX5" s="117"/>
      <c r="DXY5" s="117"/>
      <c r="DXZ5" s="117"/>
      <c r="DYA5" s="117"/>
      <c r="DYB5" s="117"/>
      <c r="DYC5" s="117"/>
      <c r="DYD5" s="117"/>
      <c r="DYE5" s="117"/>
      <c r="DYF5" s="117"/>
      <c r="DYG5" s="117"/>
      <c r="DYH5" s="117"/>
      <c r="DYI5" s="117"/>
      <c r="DYJ5" s="117"/>
      <c r="DYK5" s="117"/>
      <c r="DYL5" s="117"/>
      <c r="DYM5" s="117"/>
      <c r="DYN5" s="117"/>
      <c r="DYO5" s="117"/>
      <c r="DYP5" s="117"/>
      <c r="DYQ5" s="117"/>
      <c r="DYR5" s="117"/>
      <c r="DYS5" s="117"/>
      <c r="DYT5" s="117"/>
      <c r="DYU5" s="117"/>
      <c r="DYV5" s="117"/>
      <c r="DYW5" s="117"/>
      <c r="DYX5" s="117"/>
      <c r="DYY5" s="117"/>
      <c r="DYZ5" s="117"/>
      <c r="DZA5" s="117"/>
      <c r="DZB5" s="117"/>
      <c r="DZC5" s="117"/>
      <c r="DZD5" s="117"/>
      <c r="DZE5" s="117"/>
      <c r="DZF5" s="117"/>
      <c r="DZG5" s="117"/>
      <c r="DZH5" s="117"/>
      <c r="DZI5" s="117"/>
      <c r="DZJ5" s="117"/>
      <c r="DZK5" s="117"/>
      <c r="DZL5" s="117"/>
      <c r="DZM5" s="117"/>
      <c r="DZN5" s="117"/>
      <c r="DZO5" s="117"/>
      <c r="DZP5" s="117"/>
      <c r="DZQ5" s="117"/>
      <c r="DZR5" s="117"/>
      <c r="DZS5" s="117"/>
      <c r="DZT5" s="117"/>
      <c r="DZU5" s="117"/>
      <c r="DZV5" s="117"/>
      <c r="DZW5" s="117"/>
      <c r="DZX5" s="117"/>
      <c r="DZY5" s="117"/>
      <c r="DZZ5" s="117"/>
      <c r="EAA5" s="117"/>
      <c r="EAB5" s="117"/>
      <c r="EAC5" s="117"/>
      <c r="EAD5" s="117"/>
      <c r="EAE5" s="117"/>
      <c r="EAF5" s="117"/>
      <c r="EAG5" s="117"/>
      <c r="EAH5" s="117"/>
      <c r="EAI5" s="117"/>
      <c r="EAJ5" s="117"/>
      <c r="EAK5" s="117"/>
      <c r="EAL5" s="117"/>
      <c r="EAM5" s="117"/>
      <c r="EAN5" s="117"/>
      <c r="EAO5" s="117"/>
      <c r="EAP5" s="117"/>
      <c r="EAQ5" s="117"/>
      <c r="EAR5" s="117"/>
      <c r="EAS5" s="117"/>
      <c r="EAT5" s="117"/>
      <c r="EAU5" s="117"/>
      <c r="EAV5" s="117"/>
      <c r="EAW5" s="117"/>
      <c r="EAX5" s="117"/>
      <c r="EAY5" s="117"/>
      <c r="EAZ5" s="117"/>
      <c r="EBA5" s="117"/>
      <c r="EBB5" s="117"/>
      <c r="EBC5" s="117"/>
      <c r="EBD5" s="117"/>
      <c r="EBE5" s="117"/>
      <c r="EBF5" s="117"/>
      <c r="EBG5" s="117"/>
      <c r="EBH5" s="117"/>
      <c r="EBI5" s="117"/>
      <c r="EBJ5" s="117"/>
      <c r="EBK5" s="117"/>
      <c r="EBL5" s="117"/>
      <c r="EBM5" s="117"/>
      <c r="EBN5" s="117"/>
      <c r="EBO5" s="117"/>
      <c r="EBP5" s="117"/>
      <c r="EBQ5" s="117"/>
      <c r="EBR5" s="117"/>
      <c r="EBS5" s="117"/>
      <c r="EBT5" s="117"/>
      <c r="EBU5" s="117"/>
      <c r="EBV5" s="117"/>
      <c r="EBW5" s="117"/>
      <c r="EBX5" s="117"/>
      <c r="EBY5" s="117"/>
      <c r="EBZ5" s="117"/>
      <c r="ECA5" s="117"/>
      <c r="ECB5" s="117"/>
      <c r="ECC5" s="117"/>
      <c r="ECD5" s="117"/>
      <c r="ECE5" s="117"/>
      <c r="ECF5" s="117"/>
      <c r="ECG5" s="117"/>
      <c r="ECH5" s="117"/>
      <c r="ECI5" s="117"/>
      <c r="ECJ5" s="117"/>
      <c r="ECK5" s="117"/>
      <c r="ECL5" s="117"/>
      <c r="ECM5" s="117"/>
      <c r="ECN5" s="117"/>
      <c r="ECO5" s="117"/>
      <c r="ECP5" s="117"/>
      <c r="ECQ5" s="117"/>
      <c r="ECR5" s="117"/>
      <c r="ECS5" s="117"/>
      <c r="ECT5" s="117"/>
      <c r="ECU5" s="117"/>
      <c r="ECV5" s="117"/>
      <c r="ECW5" s="117"/>
      <c r="ECX5" s="117"/>
      <c r="ECY5" s="117"/>
      <c r="ECZ5" s="117"/>
      <c r="EDA5" s="117"/>
      <c r="EDB5" s="117"/>
      <c r="EDC5" s="117"/>
      <c r="EDD5" s="117"/>
      <c r="EDE5" s="117"/>
      <c r="EDF5" s="117"/>
      <c r="EDG5" s="117"/>
      <c r="EDH5" s="117"/>
      <c r="EDI5" s="117"/>
      <c r="EDJ5" s="117"/>
      <c r="EDK5" s="117"/>
      <c r="EDL5" s="117"/>
      <c r="EDM5" s="117"/>
      <c r="EDN5" s="117"/>
      <c r="EDO5" s="117"/>
      <c r="EDP5" s="117"/>
      <c r="EDQ5" s="117"/>
      <c r="EDR5" s="117"/>
      <c r="EDS5" s="117"/>
      <c r="EDT5" s="117"/>
      <c r="EDU5" s="117"/>
      <c r="EDV5" s="117"/>
      <c r="EDW5" s="117"/>
      <c r="EDX5" s="117"/>
      <c r="EDY5" s="117"/>
      <c r="EDZ5" s="117"/>
      <c r="EEA5" s="117"/>
      <c r="EEB5" s="117"/>
      <c r="EEC5" s="117"/>
      <c r="EED5" s="117"/>
      <c r="EEE5" s="117"/>
      <c r="EEF5" s="117"/>
      <c r="EEG5" s="117"/>
      <c r="EEH5" s="117"/>
      <c r="EEI5" s="117"/>
      <c r="EEJ5" s="117"/>
      <c r="EEK5" s="117"/>
      <c r="EEL5" s="117"/>
      <c r="EEM5" s="117"/>
      <c r="EEN5" s="117"/>
      <c r="EEO5" s="117"/>
      <c r="EEP5" s="117"/>
      <c r="EEQ5" s="117"/>
      <c r="EER5" s="117"/>
      <c r="EES5" s="117"/>
      <c r="EET5" s="117"/>
      <c r="EEU5" s="117"/>
      <c r="EEV5" s="117"/>
      <c r="EEW5" s="117"/>
      <c r="EEX5" s="117"/>
      <c r="EEY5" s="117"/>
      <c r="EEZ5" s="117"/>
      <c r="EFA5" s="117"/>
      <c r="EFB5" s="117"/>
      <c r="EFC5" s="117"/>
      <c r="EFD5" s="117"/>
      <c r="EFE5" s="117"/>
      <c r="EFF5" s="117"/>
      <c r="EFG5" s="117"/>
      <c r="EFH5" s="117"/>
      <c r="EFI5" s="117"/>
      <c r="EFJ5" s="117"/>
      <c r="EFK5" s="117"/>
      <c r="EFL5" s="117"/>
      <c r="EFM5" s="117"/>
      <c r="EFN5" s="117"/>
      <c r="EFO5" s="117"/>
      <c r="EFP5" s="117"/>
      <c r="EFQ5" s="117"/>
      <c r="EFR5" s="117"/>
      <c r="EFS5" s="117"/>
      <c r="EFT5" s="117"/>
      <c r="EFU5" s="117"/>
      <c r="EFV5" s="117"/>
      <c r="EFW5" s="117"/>
      <c r="EFX5" s="117"/>
      <c r="EFY5" s="117"/>
      <c r="EFZ5" s="117"/>
      <c r="EGA5" s="117"/>
      <c r="EGB5" s="117"/>
      <c r="EGC5" s="117"/>
      <c r="EGD5" s="117"/>
      <c r="EGE5" s="117"/>
      <c r="EGF5" s="117"/>
      <c r="EGG5" s="117"/>
      <c r="EGH5" s="117"/>
      <c r="EGI5" s="117"/>
      <c r="EGJ5" s="117"/>
      <c r="EGK5" s="117"/>
      <c r="EGL5" s="117"/>
      <c r="EGM5" s="117"/>
      <c r="EGN5" s="117"/>
      <c r="EGO5" s="117"/>
      <c r="EGP5" s="117"/>
      <c r="EGQ5" s="117"/>
      <c r="EGR5" s="117"/>
      <c r="EGS5" s="117"/>
      <c r="EGT5" s="117"/>
      <c r="EGU5" s="117"/>
      <c r="EGV5" s="117"/>
      <c r="EGW5" s="117"/>
      <c r="EGX5" s="117"/>
      <c r="EGY5" s="117"/>
      <c r="EGZ5" s="117"/>
      <c r="EHA5" s="117"/>
      <c r="EHB5" s="117"/>
      <c r="EHC5" s="117"/>
      <c r="EHD5" s="117"/>
      <c r="EHE5" s="117"/>
      <c r="EHF5" s="117"/>
      <c r="EHG5" s="117"/>
      <c r="EHH5" s="117"/>
      <c r="EHI5" s="117"/>
      <c r="EHJ5" s="117"/>
      <c r="EHK5" s="117"/>
      <c r="EHL5" s="117"/>
      <c r="EHM5" s="117"/>
      <c r="EHN5" s="117"/>
      <c r="EHO5" s="117"/>
      <c r="EHP5" s="117"/>
      <c r="EHQ5" s="117"/>
      <c r="EHR5" s="117"/>
      <c r="EHS5" s="117"/>
      <c r="EHT5" s="117"/>
      <c r="EHU5" s="117"/>
      <c r="EHV5" s="117"/>
      <c r="EHW5" s="117"/>
      <c r="EHX5" s="117"/>
      <c r="EHY5" s="117"/>
      <c r="EHZ5" s="117"/>
      <c r="EIA5" s="117"/>
      <c r="EIB5" s="117"/>
      <c r="EIC5" s="117"/>
      <c r="EID5" s="117"/>
      <c r="EIE5" s="117"/>
      <c r="EIF5" s="117"/>
      <c r="EIG5" s="117"/>
      <c r="EIH5" s="117"/>
      <c r="EII5" s="117"/>
      <c r="EIJ5" s="117"/>
      <c r="EIK5" s="117"/>
      <c r="EIL5" s="117"/>
      <c r="EIM5" s="117"/>
      <c r="EIN5" s="117"/>
      <c r="EIO5" s="117"/>
      <c r="EIP5" s="117"/>
      <c r="EIQ5" s="117"/>
      <c r="EIR5" s="117"/>
      <c r="EIS5" s="117"/>
      <c r="EIT5" s="117"/>
      <c r="EIU5" s="117"/>
      <c r="EIV5" s="117"/>
      <c r="EIW5" s="117"/>
      <c r="EIX5" s="117"/>
      <c r="EIY5" s="117"/>
      <c r="EIZ5" s="117"/>
      <c r="EJA5" s="117"/>
      <c r="EJB5" s="117"/>
      <c r="EJC5" s="117"/>
      <c r="EJD5" s="117"/>
      <c r="EJE5" s="117"/>
      <c r="EJF5" s="117"/>
      <c r="EJG5" s="117"/>
      <c r="EJH5" s="117"/>
      <c r="EJI5" s="117"/>
      <c r="EJJ5" s="117"/>
      <c r="EJK5" s="117"/>
      <c r="EJL5" s="117"/>
      <c r="EJM5" s="117"/>
      <c r="EJN5" s="117"/>
      <c r="EJO5" s="117"/>
      <c r="EJP5" s="117"/>
      <c r="EJQ5" s="117"/>
      <c r="EJR5" s="117"/>
      <c r="EJS5" s="117"/>
      <c r="EJT5" s="117"/>
      <c r="EJU5" s="117"/>
      <c r="EJV5" s="117"/>
      <c r="EJW5" s="117"/>
      <c r="EJX5" s="117"/>
      <c r="EJY5" s="117"/>
      <c r="EJZ5" s="117"/>
      <c r="EKA5" s="117"/>
      <c r="EKB5" s="117"/>
      <c r="EKC5" s="117"/>
      <c r="EKD5" s="117"/>
      <c r="EKE5" s="117"/>
      <c r="EKF5" s="117"/>
      <c r="EKG5" s="117"/>
      <c r="EKH5" s="117"/>
      <c r="EKI5" s="117"/>
      <c r="EKJ5" s="117"/>
      <c r="EKK5" s="117"/>
      <c r="EKL5" s="117"/>
      <c r="EKM5" s="117"/>
      <c r="EKN5" s="117"/>
      <c r="EKO5" s="117"/>
      <c r="EKP5" s="117"/>
      <c r="EKQ5" s="117"/>
      <c r="EKR5" s="117"/>
      <c r="EKS5" s="117"/>
      <c r="EKT5" s="117"/>
      <c r="EKU5" s="117"/>
      <c r="EKV5" s="117"/>
      <c r="EKW5" s="117"/>
      <c r="EKX5" s="117"/>
      <c r="EKY5" s="117"/>
      <c r="EKZ5" s="117"/>
      <c r="ELA5" s="117"/>
      <c r="ELB5" s="117"/>
      <c r="ELC5" s="117"/>
      <c r="ELD5" s="117"/>
      <c r="ELE5" s="117"/>
      <c r="ELF5" s="117"/>
      <c r="ELG5" s="117"/>
      <c r="ELH5" s="117"/>
      <c r="ELI5" s="117"/>
      <c r="ELJ5" s="117"/>
      <c r="ELK5" s="117"/>
      <c r="ELL5" s="117"/>
      <c r="ELM5" s="117"/>
      <c r="ELN5" s="117"/>
      <c r="ELO5" s="117"/>
      <c r="ELP5" s="117"/>
      <c r="ELQ5" s="117"/>
      <c r="ELR5" s="117"/>
      <c r="ELS5" s="117"/>
      <c r="ELT5" s="117"/>
      <c r="ELU5" s="117"/>
      <c r="ELV5" s="117"/>
      <c r="ELW5" s="117"/>
      <c r="ELX5" s="117"/>
      <c r="ELY5" s="117"/>
      <c r="ELZ5" s="117"/>
      <c r="EMA5" s="117"/>
      <c r="EMB5" s="117"/>
      <c r="EMC5" s="117"/>
      <c r="EMD5" s="117"/>
      <c r="EME5" s="117"/>
      <c r="EMF5" s="117"/>
      <c r="EMG5" s="117"/>
      <c r="EMH5" s="117"/>
      <c r="EMI5" s="117"/>
      <c r="EMJ5" s="117"/>
      <c r="EMK5" s="117"/>
      <c r="EML5" s="117"/>
      <c r="EMM5" s="117"/>
      <c r="EMN5" s="117"/>
      <c r="EMO5" s="117"/>
      <c r="EMP5" s="117"/>
      <c r="EMQ5" s="117"/>
      <c r="EMR5" s="117"/>
      <c r="EMS5" s="117"/>
      <c r="EMT5" s="117"/>
      <c r="EMU5" s="117"/>
      <c r="EMV5" s="117"/>
      <c r="EMW5" s="117"/>
      <c r="EMX5" s="117"/>
      <c r="EMY5" s="117"/>
      <c r="EMZ5" s="117"/>
      <c r="ENA5" s="117"/>
      <c r="ENB5" s="117"/>
      <c r="ENC5" s="117"/>
      <c r="END5" s="117"/>
      <c r="ENE5" s="117"/>
      <c r="ENF5" s="117"/>
      <c r="ENG5" s="117"/>
      <c r="ENH5" s="117"/>
      <c r="ENI5" s="117"/>
      <c r="ENJ5" s="117"/>
      <c r="ENK5" s="117"/>
      <c r="ENL5" s="117"/>
      <c r="ENM5" s="117"/>
      <c r="ENN5" s="117"/>
      <c r="ENO5" s="117"/>
      <c r="ENP5" s="117"/>
      <c r="ENQ5" s="117"/>
      <c r="ENR5" s="117"/>
      <c r="ENS5" s="117"/>
      <c r="ENT5" s="117"/>
      <c r="ENU5" s="117"/>
      <c r="ENV5" s="117"/>
      <c r="ENW5" s="117"/>
      <c r="ENX5" s="117"/>
      <c r="ENY5" s="117"/>
      <c r="ENZ5" s="117"/>
      <c r="EOA5" s="117"/>
      <c r="EOB5" s="117"/>
      <c r="EOC5" s="117"/>
      <c r="EOD5" s="117"/>
      <c r="EOE5" s="117"/>
      <c r="EOF5" s="117"/>
      <c r="EOG5" s="117"/>
      <c r="EOH5" s="117"/>
      <c r="EOI5" s="117"/>
      <c r="EOJ5" s="117"/>
      <c r="EOK5" s="117"/>
      <c r="EOL5" s="117"/>
      <c r="EOM5" s="117"/>
      <c r="EON5" s="117"/>
      <c r="EOO5" s="117"/>
      <c r="EOP5" s="117"/>
      <c r="EOQ5" s="117"/>
      <c r="EOR5" s="117"/>
      <c r="EOS5" s="117"/>
      <c r="EOT5" s="117"/>
      <c r="EOU5" s="117"/>
      <c r="EOV5" s="117"/>
      <c r="EOW5" s="117"/>
      <c r="EOX5" s="117"/>
      <c r="EOY5" s="117"/>
      <c r="EOZ5" s="117"/>
      <c r="EPA5" s="117"/>
      <c r="EPB5" s="117"/>
      <c r="EPC5" s="117"/>
      <c r="EPD5" s="117"/>
      <c r="EPE5" s="117"/>
      <c r="EPF5" s="117"/>
      <c r="EPG5" s="117"/>
      <c r="EPH5" s="117"/>
      <c r="EPI5" s="117"/>
      <c r="EPJ5" s="117"/>
      <c r="EPK5" s="117"/>
      <c r="EPL5" s="117"/>
      <c r="EPM5" s="117"/>
      <c r="EPN5" s="117"/>
      <c r="EPO5" s="117"/>
      <c r="EPP5" s="117"/>
      <c r="EPQ5" s="117"/>
      <c r="EPR5" s="117"/>
      <c r="EPS5" s="117"/>
      <c r="EPT5" s="117"/>
      <c r="EPU5" s="117"/>
      <c r="EPV5" s="117"/>
      <c r="EPW5" s="117"/>
      <c r="EPX5" s="117"/>
      <c r="EPY5" s="117"/>
      <c r="EPZ5" s="117"/>
      <c r="EQA5" s="117"/>
      <c r="EQB5" s="117"/>
      <c r="EQC5" s="117"/>
      <c r="EQD5" s="117"/>
      <c r="EQE5" s="117"/>
      <c r="EQF5" s="117"/>
      <c r="EQG5" s="117"/>
      <c r="EQH5" s="117"/>
      <c r="EQI5" s="117"/>
      <c r="EQJ5" s="117"/>
      <c r="EQK5" s="117"/>
      <c r="EQL5" s="117"/>
      <c r="EQM5" s="117"/>
      <c r="EQN5" s="117"/>
      <c r="EQO5" s="117"/>
      <c r="EQP5" s="117"/>
      <c r="EQQ5" s="117"/>
      <c r="EQR5" s="117"/>
      <c r="EQS5" s="117"/>
      <c r="EQT5" s="117"/>
      <c r="EQU5" s="117"/>
      <c r="EQV5" s="117"/>
      <c r="EQW5" s="117"/>
      <c r="EQX5" s="117"/>
      <c r="EQY5" s="117"/>
      <c r="EQZ5" s="117"/>
      <c r="ERA5" s="117"/>
      <c r="ERB5" s="117"/>
      <c r="ERC5" s="117"/>
      <c r="ERD5" s="117"/>
      <c r="ERE5" s="117"/>
      <c r="ERF5" s="117"/>
      <c r="ERG5" s="117"/>
      <c r="ERH5" s="117"/>
      <c r="ERI5" s="117"/>
      <c r="ERJ5" s="117"/>
      <c r="ERK5" s="117"/>
      <c r="ERL5" s="117"/>
      <c r="ERM5" s="117"/>
      <c r="ERN5" s="117"/>
      <c r="ERO5" s="117"/>
      <c r="ERP5" s="117"/>
      <c r="ERQ5" s="117"/>
      <c r="ERR5" s="117"/>
      <c r="ERS5" s="117"/>
      <c r="ERT5" s="117"/>
      <c r="ERU5" s="117"/>
      <c r="ERV5" s="117"/>
      <c r="ERW5" s="117"/>
      <c r="ERX5" s="117"/>
      <c r="ERY5" s="117"/>
      <c r="ERZ5" s="117"/>
      <c r="ESA5" s="117"/>
      <c r="ESB5" s="117"/>
      <c r="ESC5" s="117"/>
      <c r="ESD5" s="117"/>
      <c r="ESE5" s="117"/>
      <c r="ESF5" s="117"/>
      <c r="ESG5" s="117"/>
      <c r="ESH5" s="117"/>
      <c r="ESI5" s="117"/>
      <c r="ESJ5" s="117"/>
      <c r="ESK5" s="117"/>
      <c r="ESL5" s="117"/>
      <c r="ESM5" s="117"/>
      <c r="ESN5" s="117"/>
      <c r="ESO5" s="117"/>
      <c r="ESP5" s="117"/>
      <c r="ESQ5" s="117"/>
      <c r="ESR5" s="117"/>
      <c r="ESS5" s="117"/>
      <c r="EST5" s="117"/>
      <c r="ESU5" s="117"/>
      <c r="ESV5" s="117"/>
      <c r="ESW5" s="117"/>
      <c r="ESX5" s="117"/>
      <c r="ESY5" s="117"/>
      <c r="ESZ5" s="117"/>
      <c r="ETA5" s="117"/>
      <c r="ETB5" s="117"/>
      <c r="ETC5" s="117"/>
      <c r="ETD5" s="117"/>
      <c r="ETE5" s="117"/>
      <c r="ETF5" s="117"/>
      <c r="ETG5" s="117"/>
      <c r="ETH5" s="117"/>
      <c r="ETI5" s="117"/>
      <c r="ETJ5" s="117"/>
      <c r="ETK5" s="117"/>
      <c r="ETL5" s="117"/>
      <c r="ETM5" s="117"/>
      <c r="ETN5" s="117"/>
      <c r="ETO5" s="117"/>
      <c r="ETP5" s="117"/>
      <c r="ETQ5" s="117"/>
      <c r="ETR5" s="117"/>
      <c r="ETS5" s="117"/>
      <c r="ETT5" s="117"/>
      <c r="ETU5" s="117"/>
      <c r="ETV5" s="117"/>
      <c r="ETW5" s="117"/>
      <c r="ETX5" s="117"/>
      <c r="ETY5" s="117"/>
      <c r="ETZ5" s="117"/>
      <c r="EUA5" s="117"/>
      <c r="EUB5" s="117"/>
      <c r="EUC5" s="117"/>
      <c r="EUD5" s="117"/>
      <c r="EUE5" s="117"/>
      <c r="EUF5" s="117"/>
      <c r="EUG5" s="117"/>
      <c r="EUH5" s="117"/>
      <c r="EUI5" s="117"/>
      <c r="EUJ5" s="117"/>
      <c r="EUK5" s="117"/>
      <c r="EUL5" s="117"/>
      <c r="EUM5" s="117"/>
      <c r="EUN5" s="117"/>
      <c r="EUO5" s="117"/>
      <c r="EUP5" s="117"/>
      <c r="EUQ5" s="117"/>
      <c r="EUR5" s="117"/>
      <c r="EUS5" s="117"/>
      <c r="EUT5" s="117"/>
      <c r="EUU5" s="117"/>
      <c r="EUV5" s="117"/>
      <c r="EUW5" s="117"/>
      <c r="EUX5" s="117"/>
      <c r="EUY5" s="117"/>
      <c r="EUZ5" s="117"/>
      <c r="EVA5" s="117"/>
      <c r="EVB5" s="117"/>
      <c r="EVC5" s="117"/>
      <c r="EVD5" s="117"/>
      <c r="EVE5" s="117"/>
      <c r="EVF5" s="117"/>
      <c r="EVG5" s="117"/>
      <c r="EVH5" s="117"/>
      <c r="EVI5" s="117"/>
      <c r="EVJ5" s="117"/>
      <c r="EVK5" s="117"/>
      <c r="EVL5" s="117"/>
      <c r="EVM5" s="117"/>
      <c r="EVN5" s="117"/>
      <c r="EVO5" s="117"/>
      <c r="EVP5" s="117"/>
      <c r="EVQ5" s="117"/>
      <c r="EVR5" s="117"/>
      <c r="EVS5" s="117"/>
      <c r="EVT5" s="117"/>
      <c r="EVU5" s="117"/>
      <c r="EVV5" s="117"/>
      <c r="EVW5" s="117"/>
      <c r="EVX5" s="117"/>
      <c r="EVY5" s="117"/>
      <c r="EVZ5" s="117"/>
      <c r="EWA5" s="117"/>
      <c r="EWB5" s="117"/>
      <c r="EWC5" s="117"/>
      <c r="EWD5" s="117"/>
      <c r="EWE5" s="117"/>
      <c r="EWF5" s="117"/>
      <c r="EWG5" s="117"/>
      <c r="EWH5" s="117"/>
      <c r="EWI5" s="117"/>
      <c r="EWJ5" s="117"/>
      <c r="EWK5" s="117"/>
      <c r="EWL5" s="117"/>
      <c r="EWM5" s="117"/>
      <c r="EWN5" s="117"/>
      <c r="EWO5" s="117"/>
      <c r="EWP5" s="117"/>
      <c r="EWQ5" s="117"/>
      <c r="EWR5" s="117"/>
      <c r="EWS5" s="117"/>
      <c r="EWT5" s="117"/>
      <c r="EWU5" s="117"/>
      <c r="EWV5" s="117"/>
      <c r="EWW5" s="117"/>
      <c r="EWX5" s="117"/>
      <c r="EWY5" s="117"/>
      <c r="EWZ5" s="117"/>
      <c r="EXA5" s="117"/>
      <c r="EXB5" s="117"/>
      <c r="EXC5" s="117"/>
      <c r="EXD5" s="117"/>
      <c r="EXE5" s="117"/>
      <c r="EXF5" s="117"/>
      <c r="EXG5" s="117"/>
      <c r="EXH5" s="117"/>
      <c r="EXI5" s="117"/>
      <c r="EXJ5" s="117"/>
      <c r="EXK5" s="117"/>
      <c r="EXL5" s="117"/>
      <c r="EXM5" s="117"/>
      <c r="EXN5" s="117"/>
      <c r="EXO5" s="117"/>
      <c r="EXP5" s="117"/>
      <c r="EXQ5" s="117"/>
      <c r="EXR5" s="117"/>
      <c r="EXS5" s="117"/>
      <c r="EXT5" s="117"/>
      <c r="EXU5" s="117"/>
      <c r="EXV5" s="117"/>
      <c r="EXW5" s="117"/>
      <c r="EXX5" s="117"/>
      <c r="EXY5" s="117"/>
      <c r="EXZ5" s="117"/>
      <c r="EYA5" s="117"/>
      <c r="EYB5" s="117"/>
      <c r="EYC5" s="117"/>
      <c r="EYD5" s="117"/>
      <c r="EYE5" s="117"/>
      <c r="EYF5" s="117"/>
      <c r="EYG5" s="117"/>
      <c r="EYH5" s="117"/>
      <c r="EYI5" s="117"/>
      <c r="EYJ5" s="117"/>
      <c r="EYK5" s="117"/>
      <c r="EYL5" s="117"/>
      <c r="EYM5" s="117"/>
      <c r="EYN5" s="117"/>
      <c r="EYO5" s="117"/>
      <c r="EYP5" s="117"/>
      <c r="EYQ5" s="117"/>
      <c r="EYR5" s="117"/>
      <c r="EYS5" s="117"/>
      <c r="EYT5" s="117"/>
      <c r="EYU5" s="117"/>
      <c r="EYV5" s="117"/>
      <c r="EYW5" s="117"/>
      <c r="EYX5" s="117"/>
      <c r="EYY5" s="117"/>
      <c r="EYZ5" s="117"/>
      <c r="EZA5" s="117"/>
      <c r="EZB5" s="117"/>
      <c r="EZC5" s="117"/>
      <c r="EZD5" s="117"/>
      <c r="EZE5" s="117"/>
      <c r="EZF5" s="117"/>
      <c r="EZG5" s="117"/>
      <c r="EZH5" s="117"/>
      <c r="EZI5" s="117"/>
      <c r="EZJ5" s="117"/>
      <c r="EZK5" s="117"/>
      <c r="EZL5" s="117"/>
      <c r="EZM5" s="117"/>
      <c r="EZN5" s="117"/>
      <c r="EZO5" s="117"/>
      <c r="EZP5" s="117"/>
      <c r="EZQ5" s="117"/>
      <c r="EZR5" s="117"/>
      <c r="EZS5" s="117"/>
      <c r="EZT5" s="117"/>
      <c r="EZU5" s="117"/>
      <c r="EZV5" s="117"/>
      <c r="EZW5" s="117"/>
      <c r="EZX5" s="117"/>
      <c r="EZY5" s="117"/>
      <c r="EZZ5" s="117"/>
      <c r="FAA5" s="117"/>
      <c r="FAB5" s="117"/>
      <c r="FAC5" s="117"/>
      <c r="FAD5" s="117"/>
      <c r="FAE5" s="117"/>
      <c r="FAF5" s="117"/>
      <c r="FAG5" s="117"/>
      <c r="FAH5" s="117"/>
      <c r="FAI5" s="117"/>
      <c r="FAJ5" s="117"/>
      <c r="FAK5" s="117"/>
      <c r="FAL5" s="117"/>
      <c r="FAM5" s="117"/>
      <c r="FAN5" s="117"/>
      <c r="FAO5" s="117"/>
      <c r="FAP5" s="117"/>
      <c r="FAQ5" s="117"/>
      <c r="FAR5" s="117"/>
      <c r="FAS5" s="117"/>
      <c r="FAT5" s="117"/>
      <c r="FAU5" s="117"/>
      <c r="FAV5" s="117"/>
      <c r="FAW5" s="117"/>
      <c r="FAX5" s="117"/>
      <c r="FAY5" s="117"/>
      <c r="FAZ5" s="117"/>
      <c r="FBA5" s="117"/>
      <c r="FBB5" s="117"/>
      <c r="FBC5" s="117"/>
      <c r="FBD5" s="117"/>
      <c r="FBE5" s="117"/>
      <c r="FBF5" s="117"/>
      <c r="FBG5" s="117"/>
      <c r="FBH5" s="117"/>
      <c r="FBI5" s="117"/>
      <c r="FBJ5" s="117"/>
      <c r="FBK5" s="117"/>
      <c r="FBL5" s="117"/>
      <c r="FBM5" s="117"/>
      <c r="FBN5" s="117"/>
      <c r="FBO5" s="117"/>
      <c r="FBP5" s="117"/>
      <c r="FBQ5" s="117"/>
      <c r="FBR5" s="117"/>
      <c r="FBS5" s="117"/>
      <c r="FBT5" s="117"/>
      <c r="FBU5" s="117"/>
      <c r="FBV5" s="117"/>
      <c r="FBW5" s="117"/>
      <c r="FBX5" s="117"/>
      <c r="FBY5" s="117"/>
      <c r="FBZ5" s="117"/>
      <c r="FCA5" s="117"/>
      <c r="FCB5" s="117"/>
      <c r="FCC5" s="117"/>
      <c r="FCD5" s="117"/>
      <c r="FCE5" s="117"/>
      <c r="FCF5" s="117"/>
      <c r="FCG5" s="117"/>
      <c r="FCH5" s="117"/>
      <c r="FCI5" s="117"/>
      <c r="FCJ5" s="117"/>
      <c r="FCK5" s="117"/>
      <c r="FCL5" s="117"/>
      <c r="FCM5" s="117"/>
      <c r="FCN5" s="117"/>
      <c r="FCO5" s="117"/>
      <c r="FCP5" s="117"/>
      <c r="FCQ5" s="117"/>
      <c r="FCR5" s="117"/>
      <c r="FCS5" s="117"/>
      <c r="FCT5" s="117"/>
      <c r="FCU5" s="117"/>
      <c r="FCV5" s="117"/>
      <c r="FCW5" s="117"/>
      <c r="FCX5" s="117"/>
      <c r="FCY5" s="117"/>
      <c r="FCZ5" s="117"/>
      <c r="FDA5" s="117"/>
      <c r="FDB5" s="117"/>
      <c r="FDC5" s="117"/>
      <c r="FDD5" s="117"/>
      <c r="FDE5" s="117"/>
      <c r="FDF5" s="117"/>
      <c r="FDG5" s="117"/>
      <c r="FDH5" s="117"/>
      <c r="FDI5" s="117"/>
      <c r="FDJ5" s="117"/>
      <c r="FDK5" s="117"/>
      <c r="FDL5" s="117"/>
      <c r="FDM5" s="117"/>
      <c r="FDN5" s="117"/>
      <c r="FDO5" s="117"/>
      <c r="FDP5" s="117"/>
      <c r="FDQ5" s="117"/>
      <c r="FDR5" s="117"/>
      <c r="FDS5" s="117"/>
      <c r="FDT5" s="117"/>
      <c r="FDU5" s="117"/>
      <c r="FDV5" s="117"/>
      <c r="FDW5" s="117"/>
      <c r="FDX5" s="117"/>
      <c r="FDY5" s="117"/>
      <c r="FDZ5" s="117"/>
      <c r="FEA5" s="117"/>
      <c r="FEB5" s="117"/>
      <c r="FEC5" s="117"/>
      <c r="FED5" s="117"/>
      <c r="FEE5" s="117"/>
      <c r="FEF5" s="117"/>
      <c r="FEG5" s="117"/>
      <c r="FEH5" s="117"/>
      <c r="FEI5" s="117"/>
      <c r="FEJ5" s="117"/>
      <c r="FEK5" s="117"/>
      <c r="FEL5" s="117"/>
      <c r="FEM5" s="117"/>
      <c r="FEN5" s="117"/>
      <c r="FEO5" s="117"/>
      <c r="FEP5" s="117"/>
      <c r="FEQ5" s="117"/>
      <c r="FER5" s="117"/>
      <c r="FES5" s="117"/>
      <c r="FET5" s="117"/>
      <c r="FEU5" s="117"/>
      <c r="FEV5" s="117"/>
      <c r="FEW5" s="117"/>
      <c r="FEX5" s="117"/>
      <c r="FEY5" s="117"/>
      <c r="FEZ5" s="117"/>
      <c r="FFA5" s="117"/>
      <c r="FFB5" s="117"/>
      <c r="FFC5" s="117"/>
      <c r="FFD5" s="117"/>
      <c r="FFE5" s="117"/>
      <c r="FFF5" s="117"/>
      <c r="FFG5" s="117"/>
      <c r="FFH5" s="117"/>
      <c r="FFI5" s="117"/>
      <c r="FFJ5" s="117"/>
      <c r="FFK5" s="117"/>
      <c r="FFL5" s="117"/>
      <c r="FFM5" s="117"/>
      <c r="FFN5" s="117"/>
      <c r="FFO5" s="117"/>
      <c r="FFP5" s="117"/>
      <c r="FFQ5" s="117"/>
      <c r="FFR5" s="117"/>
      <c r="FFS5" s="117"/>
      <c r="FFT5" s="117"/>
      <c r="FFU5" s="117"/>
      <c r="FFV5" s="117"/>
      <c r="FFW5" s="117"/>
      <c r="FFX5" s="117"/>
      <c r="FFY5" s="117"/>
      <c r="FFZ5" s="117"/>
      <c r="FGA5" s="117"/>
      <c r="FGB5" s="117"/>
      <c r="FGC5" s="117"/>
      <c r="FGD5" s="117"/>
      <c r="FGE5" s="117"/>
      <c r="FGF5" s="117"/>
      <c r="FGG5" s="117"/>
      <c r="FGH5" s="117"/>
      <c r="FGI5" s="117"/>
      <c r="FGJ5" s="117"/>
      <c r="FGK5" s="117"/>
      <c r="FGL5" s="117"/>
      <c r="FGM5" s="117"/>
      <c r="FGN5" s="117"/>
      <c r="FGO5" s="117"/>
      <c r="FGP5" s="117"/>
      <c r="FGQ5" s="117"/>
      <c r="FGR5" s="117"/>
      <c r="FGS5" s="117"/>
      <c r="FGT5" s="117"/>
      <c r="FGU5" s="117"/>
      <c r="FGV5" s="117"/>
      <c r="FGW5" s="117"/>
      <c r="FGX5" s="117"/>
      <c r="FGY5" s="117"/>
      <c r="FGZ5" s="117"/>
      <c r="FHA5" s="117"/>
      <c r="FHB5" s="117"/>
      <c r="FHC5" s="117"/>
      <c r="FHD5" s="117"/>
      <c r="FHE5" s="117"/>
      <c r="FHF5" s="117"/>
      <c r="FHG5" s="117"/>
      <c r="FHH5" s="117"/>
      <c r="FHI5" s="117"/>
      <c r="FHJ5" s="117"/>
      <c r="FHK5" s="117"/>
      <c r="FHL5" s="117"/>
      <c r="FHM5" s="117"/>
      <c r="FHN5" s="117"/>
      <c r="FHO5" s="117"/>
      <c r="FHP5" s="117"/>
      <c r="FHQ5" s="117"/>
      <c r="FHR5" s="117"/>
      <c r="FHS5" s="117"/>
      <c r="FHT5" s="117"/>
      <c r="FHU5" s="117"/>
      <c r="FHV5" s="117"/>
      <c r="FHW5" s="117"/>
      <c r="FHX5" s="117"/>
      <c r="FHY5" s="117"/>
      <c r="FHZ5" s="117"/>
      <c r="FIA5" s="117"/>
      <c r="FIB5" s="117"/>
      <c r="FIC5" s="117"/>
      <c r="FID5" s="117"/>
      <c r="FIE5" s="117"/>
      <c r="FIF5" s="117"/>
      <c r="FIG5" s="117"/>
      <c r="FIH5" s="117"/>
      <c r="FII5" s="117"/>
      <c r="FIJ5" s="117"/>
      <c r="FIK5" s="117"/>
      <c r="FIL5" s="117"/>
      <c r="FIM5" s="117"/>
      <c r="FIN5" s="117"/>
      <c r="FIO5" s="117"/>
      <c r="FIP5" s="117"/>
      <c r="FIQ5" s="117"/>
      <c r="FIR5" s="117"/>
      <c r="FIS5" s="117"/>
      <c r="FIT5" s="117"/>
      <c r="FIU5" s="117"/>
      <c r="FIV5" s="117"/>
      <c r="FIW5" s="117"/>
      <c r="FIX5" s="117"/>
      <c r="FIY5" s="117"/>
      <c r="FIZ5" s="117"/>
      <c r="FJA5" s="117"/>
      <c r="FJB5" s="117"/>
      <c r="FJC5" s="117"/>
      <c r="FJD5" s="117"/>
      <c r="FJE5" s="117"/>
      <c r="FJF5" s="117"/>
      <c r="FJG5" s="117"/>
      <c r="FJH5" s="117"/>
      <c r="FJI5" s="117"/>
      <c r="FJJ5" s="117"/>
      <c r="FJK5" s="117"/>
      <c r="FJL5" s="117"/>
      <c r="FJM5" s="117"/>
      <c r="FJN5" s="117"/>
      <c r="FJO5" s="117"/>
      <c r="FJP5" s="117"/>
      <c r="FJQ5" s="117"/>
      <c r="FJR5" s="117"/>
      <c r="FJS5" s="117"/>
      <c r="FJT5" s="117"/>
      <c r="FJU5" s="117"/>
      <c r="FJV5" s="117"/>
      <c r="FJW5" s="117"/>
      <c r="FJX5" s="117"/>
      <c r="FJY5" s="117"/>
      <c r="FJZ5" s="117"/>
      <c r="FKA5" s="117"/>
      <c r="FKB5" s="117"/>
      <c r="FKC5" s="117"/>
      <c r="FKD5" s="117"/>
      <c r="FKE5" s="117"/>
      <c r="FKF5" s="117"/>
      <c r="FKG5" s="117"/>
      <c r="FKH5" s="117"/>
      <c r="FKI5" s="117"/>
      <c r="FKJ5" s="117"/>
      <c r="FKK5" s="117"/>
      <c r="FKL5" s="117"/>
      <c r="FKM5" s="117"/>
      <c r="FKN5" s="117"/>
      <c r="FKO5" s="117"/>
      <c r="FKP5" s="117"/>
      <c r="FKQ5" s="117"/>
      <c r="FKR5" s="117"/>
      <c r="FKS5" s="117"/>
      <c r="FKT5" s="117"/>
      <c r="FKU5" s="117"/>
      <c r="FKV5" s="117"/>
      <c r="FKW5" s="117"/>
      <c r="FKX5" s="117"/>
      <c r="FKY5" s="117"/>
      <c r="FKZ5" s="117"/>
      <c r="FLA5" s="117"/>
      <c r="FLB5" s="117"/>
      <c r="FLC5" s="117"/>
      <c r="FLD5" s="117"/>
      <c r="FLE5" s="117"/>
      <c r="FLF5" s="117"/>
      <c r="FLG5" s="117"/>
      <c r="FLH5" s="117"/>
      <c r="FLI5" s="117"/>
      <c r="FLJ5" s="117"/>
      <c r="FLK5" s="117"/>
      <c r="FLL5" s="117"/>
      <c r="FLM5" s="117"/>
      <c r="FLN5" s="117"/>
      <c r="FLO5" s="117"/>
      <c r="FLP5" s="117"/>
      <c r="FLQ5" s="117"/>
      <c r="FLR5" s="117"/>
      <c r="FLS5" s="117"/>
      <c r="FLT5" s="117"/>
      <c r="FLU5" s="117"/>
      <c r="FLV5" s="117"/>
      <c r="FLW5" s="117"/>
      <c r="FLX5" s="117"/>
      <c r="FLY5" s="117"/>
      <c r="FLZ5" s="117"/>
      <c r="FMA5" s="117"/>
      <c r="FMB5" s="117"/>
      <c r="FMC5" s="117"/>
      <c r="FMD5" s="117"/>
      <c r="FME5" s="117"/>
      <c r="FMF5" s="117"/>
      <c r="FMG5" s="117"/>
      <c r="FMH5" s="117"/>
      <c r="FMI5" s="117"/>
      <c r="FMJ5" s="117"/>
      <c r="FMK5" s="117"/>
      <c r="FML5" s="117"/>
      <c r="FMM5" s="117"/>
      <c r="FMN5" s="117"/>
      <c r="FMO5" s="117"/>
      <c r="FMP5" s="117"/>
      <c r="FMQ5" s="117"/>
      <c r="FMR5" s="117"/>
      <c r="FMS5" s="117"/>
      <c r="FMT5" s="117"/>
      <c r="FMU5" s="117"/>
      <c r="FMV5" s="117"/>
      <c r="FMW5" s="117"/>
      <c r="FMX5" s="117"/>
      <c r="FMY5" s="117"/>
      <c r="FMZ5" s="117"/>
      <c r="FNA5" s="117"/>
      <c r="FNB5" s="117"/>
      <c r="FNC5" s="117"/>
      <c r="FND5" s="117"/>
      <c r="FNE5" s="117"/>
      <c r="FNF5" s="117"/>
      <c r="FNG5" s="117"/>
      <c r="FNH5" s="117"/>
      <c r="FNI5" s="117"/>
      <c r="FNJ5" s="117"/>
      <c r="FNK5" s="117"/>
      <c r="FNL5" s="117"/>
      <c r="FNM5" s="117"/>
      <c r="FNN5" s="117"/>
      <c r="FNO5" s="117"/>
      <c r="FNP5" s="117"/>
      <c r="FNQ5" s="117"/>
      <c r="FNR5" s="117"/>
      <c r="FNS5" s="117"/>
      <c r="FNT5" s="117"/>
      <c r="FNU5" s="117"/>
      <c r="FNV5" s="117"/>
      <c r="FNW5" s="117"/>
      <c r="FNX5" s="117"/>
      <c r="FNY5" s="117"/>
      <c r="FNZ5" s="117"/>
      <c r="FOA5" s="117"/>
      <c r="FOB5" s="117"/>
      <c r="FOC5" s="117"/>
      <c r="FOD5" s="117"/>
      <c r="FOE5" s="117"/>
      <c r="FOF5" s="117"/>
      <c r="FOG5" s="117"/>
      <c r="FOH5" s="117"/>
      <c r="FOI5" s="117"/>
      <c r="FOJ5" s="117"/>
      <c r="FOK5" s="117"/>
      <c r="FOL5" s="117"/>
      <c r="FOM5" s="117"/>
      <c r="FON5" s="117"/>
      <c r="FOO5" s="117"/>
      <c r="FOP5" s="117"/>
      <c r="FOQ5" s="117"/>
      <c r="FOR5" s="117"/>
      <c r="FOS5" s="117"/>
      <c r="FOT5" s="117"/>
      <c r="FOU5" s="117"/>
      <c r="FOV5" s="117"/>
      <c r="FOW5" s="117"/>
      <c r="FOX5" s="117"/>
      <c r="FOY5" s="117"/>
      <c r="FOZ5" s="117"/>
      <c r="FPA5" s="117"/>
      <c r="FPB5" s="117"/>
      <c r="FPC5" s="117"/>
      <c r="FPD5" s="117"/>
      <c r="FPE5" s="117"/>
      <c r="FPF5" s="117"/>
      <c r="FPG5" s="117"/>
      <c r="FPH5" s="117"/>
      <c r="FPI5" s="117"/>
      <c r="FPJ5" s="117"/>
      <c r="FPK5" s="117"/>
      <c r="FPL5" s="117"/>
      <c r="FPM5" s="117"/>
      <c r="FPN5" s="117"/>
      <c r="FPO5" s="117"/>
      <c r="FPP5" s="117"/>
      <c r="FPQ5" s="117"/>
      <c r="FPR5" s="117"/>
      <c r="FPS5" s="117"/>
      <c r="FPT5" s="117"/>
      <c r="FPU5" s="117"/>
      <c r="FPV5" s="117"/>
      <c r="FPW5" s="117"/>
      <c r="FPX5" s="117"/>
      <c r="FPY5" s="117"/>
      <c r="FPZ5" s="117"/>
      <c r="FQA5" s="117"/>
      <c r="FQB5" s="117"/>
      <c r="FQC5" s="117"/>
      <c r="FQD5" s="117"/>
      <c r="FQE5" s="117"/>
      <c r="FQF5" s="117"/>
      <c r="FQG5" s="117"/>
      <c r="FQH5" s="117"/>
      <c r="FQI5" s="117"/>
      <c r="FQJ5" s="117"/>
      <c r="FQK5" s="117"/>
      <c r="FQL5" s="117"/>
      <c r="FQM5" s="117"/>
      <c r="FQN5" s="117"/>
      <c r="FQO5" s="117"/>
      <c r="FQP5" s="117"/>
      <c r="FQQ5" s="117"/>
      <c r="FQR5" s="117"/>
      <c r="FQS5" s="117"/>
      <c r="FQT5" s="117"/>
      <c r="FQU5" s="117"/>
      <c r="FQV5" s="117"/>
      <c r="FQW5" s="117"/>
      <c r="FQX5" s="117"/>
      <c r="FQY5" s="117"/>
      <c r="FQZ5" s="117"/>
      <c r="FRA5" s="117"/>
      <c r="FRB5" s="117"/>
      <c r="FRC5" s="117"/>
      <c r="FRD5" s="117"/>
      <c r="FRE5" s="117"/>
      <c r="FRF5" s="117"/>
      <c r="FRG5" s="117"/>
      <c r="FRH5" s="117"/>
      <c r="FRI5" s="117"/>
      <c r="FRJ5" s="117"/>
      <c r="FRK5" s="117"/>
      <c r="FRL5" s="117"/>
      <c r="FRM5" s="117"/>
      <c r="FRN5" s="117"/>
      <c r="FRO5" s="117"/>
      <c r="FRP5" s="117"/>
      <c r="FRQ5" s="117"/>
      <c r="FRR5" s="117"/>
      <c r="FRS5" s="117"/>
      <c r="FRT5" s="117"/>
      <c r="FRU5" s="117"/>
      <c r="FRV5" s="117"/>
      <c r="FRW5" s="117"/>
      <c r="FRX5" s="117"/>
      <c r="FRY5" s="117"/>
      <c r="FRZ5" s="117"/>
      <c r="FSA5" s="117"/>
      <c r="FSB5" s="117"/>
      <c r="FSC5" s="117"/>
      <c r="FSD5" s="117"/>
      <c r="FSE5" s="117"/>
      <c r="FSF5" s="117"/>
      <c r="FSG5" s="117"/>
      <c r="FSH5" s="117"/>
      <c r="FSI5" s="117"/>
      <c r="FSJ5" s="117"/>
      <c r="FSK5" s="117"/>
      <c r="FSL5" s="117"/>
      <c r="FSM5" s="117"/>
      <c r="FSN5" s="117"/>
      <c r="FSO5" s="117"/>
      <c r="FSP5" s="117"/>
      <c r="FSQ5" s="117"/>
      <c r="FSR5" s="117"/>
      <c r="FSS5" s="117"/>
      <c r="FST5" s="117"/>
      <c r="FSU5" s="117"/>
      <c r="FSV5" s="117"/>
      <c r="FSW5" s="117"/>
      <c r="FSX5" s="117"/>
      <c r="FSY5" s="117"/>
      <c r="FSZ5" s="117"/>
      <c r="FTA5" s="117"/>
      <c r="FTB5" s="117"/>
      <c r="FTC5" s="117"/>
      <c r="FTD5" s="117"/>
      <c r="FTE5" s="117"/>
      <c r="FTF5" s="117"/>
      <c r="FTG5" s="117"/>
      <c r="FTH5" s="117"/>
      <c r="FTI5" s="117"/>
      <c r="FTJ5" s="117"/>
      <c r="FTK5" s="117"/>
      <c r="FTL5" s="117"/>
      <c r="FTM5" s="117"/>
      <c r="FTN5" s="117"/>
      <c r="FTO5" s="117"/>
      <c r="FTP5" s="117"/>
      <c r="FTQ5" s="117"/>
      <c r="FTR5" s="117"/>
      <c r="FTS5" s="117"/>
      <c r="FTT5" s="117"/>
      <c r="FTU5" s="117"/>
      <c r="FTV5" s="117"/>
      <c r="FTW5" s="117"/>
      <c r="FTX5" s="117"/>
      <c r="FTY5" s="117"/>
      <c r="FTZ5" s="117"/>
      <c r="FUA5" s="117"/>
      <c r="FUB5" s="117"/>
      <c r="FUC5" s="117"/>
      <c r="FUD5" s="117"/>
      <c r="FUE5" s="117"/>
      <c r="FUF5" s="117"/>
      <c r="FUG5" s="117"/>
      <c r="FUH5" s="117"/>
      <c r="FUI5" s="117"/>
      <c r="FUJ5" s="117"/>
      <c r="FUK5" s="117"/>
      <c r="FUL5" s="117"/>
      <c r="FUM5" s="117"/>
      <c r="FUN5" s="117"/>
      <c r="FUO5" s="117"/>
      <c r="FUP5" s="117"/>
      <c r="FUQ5" s="117"/>
      <c r="FUR5" s="117"/>
      <c r="FUS5" s="117"/>
      <c r="FUT5" s="117"/>
      <c r="FUU5" s="117"/>
      <c r="FUV5" s="117"/>
      <c r="FUW5" s="117"/>
      <c r="FUX5" s="117"/>
      <c r="FUY5" s="117"/>
      <c r="FUZ5" s="117"/>
      <c r="FVA5" s="117"/>
      <c r="FVB5" s="117"/>
      <c r="FVC5" s="117"/>
      <c r="FVD5" s="117"/>
      <c r="FVE5" s="117"/>
      <c r="FVF5" s="117"/>
      <c r="FVG5" s="117"/>
      <c r="FVH5" s="117"/>
      <c r="FVI5" s="117"/>
      <c r="FVJ5" s="117"/>
      <c r="FVK5" s="117"/>
      <c r="FVL5" s="117"/>
      <c r="FVM5" s="117"/>
      <c r="FVN5" s="117"/>
      <c r="FVO5" s="117"/>
      <c r="FVP5" s="117"/>
      <c r="FVQ5" s="117"/>
      <c r="FVR5" s="117"/>
      <c r="FVS5" s="117"/>
      <c r="FVT5" s="117"/>
      <c r="FVU5" s="117"/>
      <c r="FVV5" s="117"/>
      <c r="FVW5" s="117"/>
      <c r="FVX5" s="117"/>
      <c r="FVY5" s="117"/>
      <c r="FVZ5" s="117"/>
      <c r="FWA5" s="117"/>
      <c r="FWB5" s="117"/>
      <c r="FWC5" s="117"/>
      <c r="FWD5" s="117"/>
      <c r="FWE5" s="117"/>
      <c r="FWF5" s="117"/>
      <c r="FWG5" s="117"/>
      <c r="FWH5" s="117"/>
      <c r="FWI5" s="117"/>
      <c r="FWJ5" s="117"/>
      <c r="FWK5" s="117"/>
      <c r="FWL5" s="117"/>
      <c r="FWM5" s="117"/>
      <c r="FWN5" s="117"/>
      <c r="FWO5" s="117"/>
      <c r="FWP5" s="117"/>
      <c r="FWQ5" s="117"/>
      <c r="FWR5" s="117"/>
      <c r="FWS5" s="117"/>
      <c r="FWT5" s="117"/>
      <c r="FWU5" s="117"/>
      <c r="FWV5" s="117"/>
      <c r="FWW5" s="117"/>
      <c r="FWX5" s="117"/>
      <c r="FWY5" s="117"/>
      <c r="FWZ5" s="117"/>
      <c r="FXA5" s="117"/>
      <c r="FXB5" s="117"/>
      <c r="FXC5" s="117"/>
      <c r="FXD5" s="117"/>
      <c r="FXE5" s="117"/>
      <c r="FXF5" s="117"/>
      <c r="FXG5" s="117"/>
      <c r="FXH5" s="117"/>
      <c r="FXI5" s="117"/>
      <c r="FXJ5" s="117"/>
      <c r="FXK5" s="117"/>
      <c r="FXL5" s="117"/>
      <c r="FXM5" s="117"/>
      <c r="FXN5" s="117"/>
      <c r="FXO5" s="117"/>
      <c r="FXP5" s="117"/>
      <c r="FXQ5" s="117"/>
      <c r="FXR5" s="117"/>
      <c r="FXS5" s="117"/>
      <c r="FXT5" s="117"/>
      <c r="FXU5" s="117"/>
      <c r="FXV5" s="117"/>
      <c r="FXW5" s="117"/>
      <c r="FXX5" s="117"/>
      <c r="FXY5" s="117"/>
      <c r="FXZ5" s="117"/>
      <c r="FYA5" s="117"/>
      <c r="FYB5" s="117"/>
      <c r="FYC5" s="117"/>
      <c r="FYD5" s="117"/>
      <c r="FYE5" s="117"/>
      <c r="FYF5" s="117"/>
      <c r="FYG5" s="117"/>
      <c r="FYH5" s="117"/>
      <c r="FYI5" s="117"/>
      <c r="FYJ5" s="117"/>
      <c r="FYK5" s="117"/>
      <c r="FYL5" s="117"/>
      <c r="FYM5" s="117"/>
      <c r="FYN5" s="117"/>
      <c r="FYO5" s="117"/>
      <c r="FYP5" s="117"/>
      <c r="FYQ5" s="117"/>
      <c r="FYR5" s="117"/>
      <c r="FYS5" s="117"/>
      <c r="FYT5" s="117"/>
      <c r="FYU5" s="117"/>
      <c r="FYV5" s="117"/>
      <c r="FYW5" s="117"/>
      <c r="FYX5" s="117"/>
      <c r="FYY5" s="117"/>
      <c r="FYZ5" s="117"/>
      <c r="FZA5" s="117"/>
      <c r="FZB5" s="117"/>
      <c r="FZC5" s="117"/>
      <c r="FZD5" s="117"/>
      <c r="FZE5" s="117"/>
      <c r="FZF5" s="117"/>
      <c r="FZG5" s="117"/>
      <c r="FZH5" s="117"/>
      <c r="FZI5" s="117"/>
      <c r="FZJ5" s="117"/>
      <c r="FZK5" s="117"/>
      <c r="FZL5" s="117"/>
      <c r="FZM5" s="117"/>
      <c r="FZN5" s="117"/>
      <c r="FZO5" s="117"/>
      <c r="FZP5" s="117"/>
      <c r="FZQ5" s="117"/>
      <c r="FZR5" s="117"/>
      <c r="FZS5" s="117"/>
      <c r="FZT5" s="117"/>
      <c r="FZU5" s="117"/>
      <c r="FZV5" s="117"/>
      <c r="FZW5" s="117"/>
      <c r="FZX5" s="117"/>
      <c r="FZY5" s="117"/>
      <c r="FZZ5" s="117"/>
      <c r="GAA5" s="117"/>
      <c r="GAB5" s="117"/>
      <c r="GAC5" s="117"/>
      <c r="GAD5" s="117"/>
      <c r="GAE5" s="117"/>
      <c r="GAF5" s="117"/>
      <c r="GAG5" s="117"/>
      <c r="GAH5" s="117"/>
      <c r="GAI5" s="117"/>
      <c r="GAJ5" s="117"/>
      <c r="GAK5" s="117"/>
      <c r="GAL5" s="117"/>
      <c r="GAM5" s="117"/>
      <c r="GAN5" s="117"/>
      <c r="GAO5" s="117"/>
      <c r="GAP5" s="117"/>
      <c r="GAQ5" s="117"/>
      <c r="GAR5" s="117"/>
      <c r="GAS5" s="117"/>
      <c r="GAT5" s="117"/>
      <c r="GAU5" s="117"/>
      <c r="GAV5" s="117"/>
      <c r="GAW5" s="117"/>
      <c r="GAX5" s="117"/>
      <c r="GAY5" s="117"/>
      <c r="GAZ5" s="117"/>
      <c r="GBA5" s="117"/>
      <c r="GBB5" s="117"/>
      <c r="GBC5" s="117"/>
      <c r="GBD5" s="117"/>
      <c r="GBE5" s="117"/>
      <c r="GBF5" s="117"/>
      <c r="GBG5" s="117"/>
      <c r="GBH5" s="117"/>
      <c r="GBI5" s="117"/>
      <c r="GBJ5" s="117"/>
      <c r="GBK5" s="117"/>
      <c r="GBL5" s="117"/>
      <c r="GBM5" s="117"/>
      <c r="GBN5" s="117"/>
      <c r="GBO5" s="117"/>
      <c r="GBP5" s="117"/>
      <c r="GBQ5" s="117"/>
      <c r="GBR5" s="117"/>
      <c r="GBS5" s="117"/>
      <c r="GBT5" s="117"/>
      <c r="GBU5" s="117"/>
      <c r="GBV5" s="117"/>
      <c r="GBW5" s="117"/>
      <c r="GBX5" s="117"/>
      <c r="GBY5" s="117"/>
      <c r="GBZ5" s="117"/>
      <c r="GCA5" s="117"/>
      <c r="GCB5" s="117"/>
      <c r="GCC5" s="117"/>
      <c r="GCD5" s="117"/>
      <c r="GCE5" s="117"/>
      <c r="GCF5" s="117"/>
      <c r="GCG5" s="117"/>
      <c r="GCH5" s="117"/>
      <c r="GCI5" s="117"/>
      <c r="GCJ5" s="117"/>
      <c r="GCK5" s="117"/>
      <c r="GCL5" s="117"/>
      <c r="GCM5" s="117"/>
      <c r="GCN5" s="117"/>
      <c r="GCO5" s="117"/>
      <c r="GCP5" s="117"/>
      <c r="GCQ5" s="117"/>
      <c r="GCR5" s="117"/>
      <c r="GCS5" s="117"/>
      <c r="GCT5" s="117"/>
      <c r="GCU5" s="117"/>
      <c r="GCV5" s="117"/>
      <c r="GCW5" s="117"/>
      <c r="GCX5" s="117"/>
      <c r="GCY5" s="117"/>
      <c r="GCZ5" s="117"/>
      <c r="GDA5" s="117"/>
      <c r="GDB5" s="117"/>
      <c r="GDC5" s="117"/>
      <c r="GDD5" s="117"/>
      <c r="GDE5" s="117"/>
      <c r="GDF5" s="117"/>
      <c r="GDG5" s="117"/>
      <c r="GDH5" s="117"/>
      <c r="GDI5" s="117"/>
      <c r="GDJ5" s="117"/>
      <c r="GDK5" s="117"/>
      <c r="GDL5" s="117"/>
      <c r="GDM5" s="117"/>
      <c r="GDN5" s="117"/>
      <c r="GDO5" s="117"/>
      <c r="GDP5" s="117"/>
      <c r="GDQ5" s="117"/>
      <c r="GDR5" s="117"/>
      <c r="GDS5" s="117"/>
      <c r="GDT5" s="117"/>
      <c r="GDU5" s="117"/>
      <c r="GDV5" s="117"/>
      <c r="GDW5" s="117"/>
      <c r="GDX5" s="117"/>
      <c r="GDY5" s="117"/>
      <c r="GDZ5" s="117"/>
      <c r="GEA5" s="117"/>
      <c r="GEB5" s="117"/>
      <c r="GEC5" s="117"/>
      <c r="GED5" s="117"/>
      <c r="GEE5" s="117"/>
      <c r="GEF5" s="117"/>
      <c r="GEG5" s="117"/>
      <c r="GEH5" s="117"/>
      <c r="GEI5" s="117"/>
      <c r="GEJ5" s="117"/>
      <c r="GEK5" s="117"/>
      <c r="GEL5" s="117"/>
      <c r="GEM5" s="117"/>
      <c r="GEN5" s="117"/>
      <c r="GEO5" s="117"/>
      <c r="GEP5" s="117"/>
      <c r="GEQ5" s="117"/>
      <c r="GER5" s="117"/>
      <c r="GES5" s="117"/>
      <c r="GET5" s="117"/>
      <c r="GEU5" s="117"/>
      <c r="GEV5" s="117"/>
      <c r="GEW5" s="117"/>
      <c r="GEX5" s="117"/>
      <c r="GEY5" s="117"/>
      <c r="GEZ5" s="117"/>
      <c r="GFA5" s="117"/>
      <c r="GFB5" s="117"/>
      <c r="GFC5" s="117"/>
      <c r="GFD5" s="117"/>
      <c r="GFE5" s="117"/>
      <c r="GFF5" s="117"/>
      <c r="GFG5" s="117"/>
      <c r="GFH5" s="117"/>
      <c r="GFI5" s="117"/>
      <c r="GFJ5" s="117"/>
      <c r="GFK5" s="117"/>
      <c r="GFL5" s="117"/>
      <c r="GFM5" s="117"/>
      <c r="GFN5" s="117"/>
      <c r="GFO5" s="117"/>
      <c r="GFP5" s="117"/>
      <c r="GFQ5" s="117"/>
      <c r="GFR5" s="117"/>
      <c r="GFS5" s="117"/>
      <c r="GFT5" s="117"/>
      <c r="GFU5" s="117"/>
      <c r="GFV5" s="117"/>
      <c r="GFW5" s="117"/>
      <c r="GFX5" s="117"/>
      <c r="GFY5" s="117"/>
      <c r="GFZ5" s="117"/>
      <c r="GGA5" s="117"/>
      <c r="GGB5" s="117"/>
      <c r="GGC5" s="117"/>
      <c r="GGD5" s="117"/>
      <c r="GGE5" s="117"/>
      <c r="GGF5" s="117"/>
      <c r="GGG5" s="117"/>
      <c r="GGH5" s="117"/>
      <c r="GGI5" s="117"/>
      <c r="GGJ5" s="117"/>
      <c r="GGK5" s="117"/>
      <c r="GGL5" s="117"/>
      <c r="GGM5" s="117"/>
      <c r="GGN5" s="117"/>
      <c r="GGO5" s="117"/>
      <c r="GGP5" s="117"/>
      <c r="GGQ5" s="117"/>
      <c r="GGR5" s="117"/>
      <c r="GGS5" s="117"/>
      <c r="GGT5" s="117"/>
      <c r="GGU5" s="117"/>
      <c r="GGV5" s="117"/>
      <c r="GGW5" s="117"/>
      <c r="GGX5" s="117"/>
      <c r="GGY5" s="117"/>
      <c r="GGZ5" s="117"/>
      <c r="GHA5" s="117"/>
      <c r="GHB5" s="117"/>
      <c r="GHC5" s="117"/>
      <c r="GHD5" s="117"/>
      <c r="GHE5" s="117"/>
      <c r="GHF5" s="117"/>
      <c r="GHG5" s="117"/>
      <c r="GHH5" s="117"/>
      <c r="GHI5" s="117"/>
      <c r="GHJ5" s="117"/>
      <c r="GHK5" s="117"/>
      <c r="GHL5" s="117"/>
      <c r="GHM5" s="117"/>
      <c r="GHN5" s="117"/>
      <c r="GHO5" s="117"/>
      <c r="GHP5" s="117"/>
      <c r="GHQ5" s="117"/>
      <c r="GHR5" s="117"/>
      <c r="GHS5" s="117"/>
      <c r="GHT5" s="117"/>
      <c r="GHU5" s="117"/>
      <c r="GHV5" s="117"/>
      <c r="GHW5" s="117"/>
      <c r="GHX5" s="117"/>
      <c r="GHY5" s="117"/>
      <c r="GHZ5" s="117"/>
      <c r="GIA5" s="117"/>
      <c r="GIB5" s="117"/>
      <c r="GIC5" s="117"/>
      <c r="GID5" s="117"/>
      <c r="GIE5" s="117"/>
      <c r="GIF5" s="117"/>
      <c r="GIG5" s="117"/>
      <c r="GIH5" s="117"/>
      <c r="GII5" s="117"/>
      <c r="GIJ5" s="117"/>
      <c r="GIK5" s="117"/>
      <c r="GIL5" s="117"/>
      <c r="GIM5" s="117"/>
      <c r="GIN5" s="117"/>
      <c r="GIO5" s="117"/>
      <c r="GIP5" s="117"/>
      <c r="GIQ5" s="117"/>
      <c r="GIR5" s="117"/>
      <c r="GIS5" s="117"/>
      <c r="GIT5" s="117"/>
      <c r="GIU5" s="117"/>
      <c r="GIV5" s="117"/>
      <c r="GIW5" s="117"/>
      <c r="GIX5" s="117"/>
      <c r="GIY5" s="117"/>
      <c r="GIZ5" s="117"/>
      <c r="GJA5" s="117"/>
      <c r="GJB5" s="117"/>
      <c r="GJC5" s="117"/>
      <c r="GJD5" s="117"/>
      <c r="GJE5" s="117"/>
      <c r="GJF5" s="117"/>
      <c r="GJG5" s="117"/>
      <c r="GJH5" s="117"/>
      <c r="GJI5" s="117"/>
      <c r="GJJ5" s="117"/>
      <c r="GJK5" s="117"/>
      <c r="GJL5" s="117"/>
      <c r="GJM5" s="117"/>
      <c r="GJN5" s="117"/>
      <c r="GJO5" s="117"/>
      <c r="GJP5" s="117"/>
      <c r="GJQ5" s="117"/>
      <c r="GJR5" s="117"/>
      <c r="GJS5" s="117"/>
      <c r="GJT5" s="117"/>
      <c r="GJU5" s="117"/>
      <c r="GJV5" s="117"/>
      <c r="GJW5" s="117"/>
      <c r="GJX5" s="117"/>
      <c r="GJY5" s="117"/>
      <c r="GJZ5" s="117"/>
      <c r="GKA5" s="117"/>
      <c r="GKB5" s="117"/>
      <c r="GKC5" s="117"/>
      <c r="GKD5" s="117"/>
      <c r="GKE5" s="117"/>
      <c r="GKF5" s="117"/>
      <c r="GKG5" s="117"/>
      <c r="GKH5" s="117"/>
      <c r="GKI5" s="117"/>
      <c r="GKJ5" s="117"/>
      <c r="GKK5" s="117"/>
      <c r="GKL5" s="117"/>
      <c r="GKM5" s="117"/>
      <c r="GKN5" s="117"/>
      <c r="GKO5" s="117"/>
      <c r="GKP5" s="117"/>
      <c r="GKQ5" s="117"/>
      <c r="GKR5" s="117"/>
      <c r="GKS5" s="117"/>
      <c r="GKT5" s="117"/>
      <c r="GKU5" s="117"/>
      <c r="GKV5" s="117"/>
      <c r="GKW5" s="117"/>
      <c r="GKX5" s="117"/>
      <c r="GKY5" s="117"/>
      <c r="GKZ5" s="117"/>
      <c r="GLA5" s="117"/>
      <c r="GLB5" s="117"/>
      <c r="GLC5" s="117"/>
      <c r="GLD5" s="117"/>
      <c r="GLE5" s="117"/>
      <c r="GLF5" s="117"/>
      <c r="GLG5" s="117"/>
      <c r="GLH5" s="117"/>
      <c r="GLI5" s="117"/>
      <c r="GLJ5" s="117"/>
      <c r="GLK5" s="117"/>
      <c r="GLL5" s="117"/>
      <c r="GLM5" s="117"/>
      <c r="GLN5" s="117"/>
      <c r="GLO5" s="117"/>
      <c r="GLP5" s="117"/>
      <c r="GLQ5" s="117"/>
      <c r="GLR5" s="117"/>
      <c r="GLS5" s="117"/>
      <c r="GLT5" s="117"/>
      <c r="GLU5" s="117"/>
      <c r="GLV5" s="117"/>
      <c r="GLW5" s="117"/>
      <c r="GLX5" s="117"/>
      <c r="GLY5" s="117"/>
      <c r="GLZ5" s="117"/>
      <c r="GMA5" s="117"/>
      <c r="GMB5" s="117"/>
      <c r="GMC5" s="117"/>
      <c r="GMD5" s="117"/>
      <c r="GME5" s="117"/>
      <c r="GMF5" s="117"/>
      <c r="GMG5" s="117"/>
      <c r="GMH5" s="117"/>
      <c r="GMI5" s="117"/>
      <c r="GMJ5" s="117"/>
      <c r="GMK5" s="117"/>
      <c r="GML5" s="117"/>
      <c r="GMM5" s="117"/>
      <c r="GMN5" s="117"/>
      <c r="GMO5" s="117"/>
      <c r="GMP5" s="117"/>
      <c r="GMQ5" s="117"/>
      <c r="GMR5" s="117"/>
      <c r="GMS5" s="117"/>
      <c r="GMT5" s="117"/>
      <c r="GMU5" s="117"/>
      <c r="GMV5" s="117"/>
      <c r="GMW5" s="117"/>
      <c r="GMX5" s="117"/>
      <c r="GMY5" s="117"/>
      <c r="GMZ5" s="117"/>
      <c r="GNA5" s="117"/>
      <c r="GNB5" s="117"/>
      <c r="GNC5" s="117"/>
      <c r="GND5" s="117"/>
      <c r="GNE5" s="117"/>
      <c r="GNF5" s="117"/>
      <c r="GNG5" s="117"/>
      <c r="GNH5" s="117"/>
      <c r="GNI5" s="117"/>
      <c r="GNJ5" s="117"/>
      <c r="GNK5" s="117"/>
      <c r="GNL5" s="117"/>
      <c r="GNM5" s="117"/>
      <c r="GNN5" s="117"/>
      <c r="GNO5" s="117"/>
      <c r="GNP5" s="117"/>
      <c r="GNQ5" s="117"/>
      <c r="GNR5" s="117"/>
      <c r="GNS5" s="117"/>
      <c r="GNT5" s="117"/>
      <c r="GNU5" s="117"/>
      <c r="GNV5" s="117"/>
      <c r="GNW5" s="117"/>
      <c r="GNX5" s="117"/>
      <c r="GNY5" s="117"/>
      <c r="GNZ5" s="117"/>
      <c r="GOA5" s="117"/>
      <c r="GOB5" s="117"/>
      <c r="GOC5" s="117"/>
      <c r="GOD5" s="117"/>
      <c r="GOE5" s="117"/>
      <c r="GOF5" s="117"/>
      <c r="GOG5" s="117"/>
      <c r="GOH5" s="117"/>
      <c r="GOI5" s="117"/>
      <c r="GOJ5" s="117"/>
      <c r="GOK5" s="117"/>
      <c r="GOL5" s="117"/>
      <c r="GOM5" s="117"/>
      <c r="GON5" s="117"/>
      <c r="GOO5" s="117"/>
      <c r="GOP5" s="117"/>
      <c r="GOQ5" s="117"/>
      <c r="GOR5" s="117"/>
      <c r="GOS5" s="117"/>
      <c r="GOT5" s="117"/>
      <c r="GOU5" s="117"/>
      <c r="GOV5" s="117"/>
      <c r="GOW5" s="117"/>
      <c r="GOX5" s="117"/>
      <c r="GOY5" s="117"/>
      <c r="GOZ5" s="117"/>
      <c r="GPA5" s="117"/>
      <c r="GPB5" s="117"/>
      <c r="GPC5" s="117"/>
      <c r="GPD5" s="117"/>
      <c r="GPE5" s="117"/>
      <c r="GPF5" s="117"/>
      <c r="GPG5" s="117"/>
      <c r="GPH5" s="117"/>
      <c r="GPI5" s="117"/>
      <c r="GPJ5" s="117"/>
      <c r="GPK5" s="117"/>
      <c r="GPL5" s="117"/>
      <c r="GPM5" s="117"/>
      <c r="GPN5" s="117"/>
      <c r="GPO5" s="117"/>
      <c r="GPP5" s="117"/>
      <c r="GPQ5" s="117"/>
      <c r="GPR5" s="117"/>
      <c r="GPS5" s="117"/>
      <c r="GPT5" s="117"/>
      <c r="GPU5" s="117"/>
      <c r="GPV5" s="117"/>
      <c r="GPW5" s="117"/>
      <c r="GPX5" s="117"/>
      <c r="GPY5" s="117"/>
      <c r="GPZ5" s="117"/>
      <c r="GQA5" s="117"/>
      <c r="GQB5" s="117"/>
      <c r="GQC5" s="117"/>
      <c r="GQD5" s="117"/>
      <c r="GQE5" s="117"/>
      <c r="GQF5" s="117"/>
      <c r="GQG5" s="117"/>
      <c r="GQH5" s="117"/>
      <c r="GQI5" s="117"/>
      <c r="GQJ5" s="117"/>
      <c r="GQK5" s="117"/>
      <c r="GQL5" s="117"/>
      <c r="GQM5" s="117"/>
      <c r="GQN5" s="117"/>
      <c r="GQO5" s="117"/>
      <c r="GQP5" s="117"/>
      <c r="GQQ5" s="117"/>
      <c r="GQR5" s="117"/>
      <c r="GQS5" s="117"/>
      <c r="GQT5" s="117"/>
      <c r="GQU5" s="117"/>
      <c r="GQV5" s="117"/>
      <c r="GQW5" s="117"/>
      <c r="GQX5" s="117"/>
      <c r="GQY5" s="117"/>
      <c r="GQZ5" s="117"/>
      <c r="GRA5" s="117"/>
      <c r="GRB5" s="117"/>
      <c r="GRC5" s="117"/>
      <c r="GRD5" s="117"/>
      <c r="GRE5" s="117"/>
      <c r="GRF5" s="117"/>
      <c r="GRG5" s="117"/>
      <c r="GRH5" s="117"/>
      <c r="GRI5" s="117"/>
      <c r="GRJ5" s="117"/>
      <c r="GRK5" s="117"/>
      <c r="GRL5" s="117"/>
      <c r="GRM5" s="117"/>
      <c r="GRN5" s="117"/>
      <c r="GRO5" s="117"/>
      <c r="GRP5" s="117"/>
      <c r="GRQ5" s="117"/>
      <c r="GRR5" s="117"/>
      <c r="GRS5" s="117"/>
      <c r="GRT5" s="117"/>
      <c r="GRU5" s="117"/>
      <c r="GRV5" s="117"/>
      <c r="GRW5" s="117"/>
      <c r="GRX5" s="117"/>
      <c r="GRY5" s="117"/>
      <c r="GRZ5" s="117"/>
      <c r="GSA5" s="117"/>
      <c r="GSB5" s="117"/>
      <c r="GSC5" s="117"/>
      <c r="GSD5" s="117"/>
      <c r="GSE5" s="117"/>
      <c r="GSF5" s="117"/>
      <c r="GSG5" s="117"/>
      <c r="GSH5" s="117"/>
      <c r="GSI5" s="117"/>
      <c r="GSJ5" s="117"/>
      <c r="GSK5" s="117"/>
      <c r="GSL5" s="117"/>
      <c r="GSM5" s="117"/>
      <c r="GSN5" s="117"/>
      <c r="GSO5" s="117"/>
      <c r="GSP5" s="117"/>
      <c r="GSQ5" s="117"/>
      <c r="GSR5" s="117"/>
      <c r="GSS5" s="117"/>
      <c r="GST5" s="117"/>
      <c r="GSU5" s="117"/>
      <c r="GSV5" s="117"/>
      <c r="GSW5" s="117"/>
      <c r="GSX5" s="117"/>
      <c r="GSY5" s="117"/>
      <c r="GSZ5" s="117"/>
      <c r="GTA5" s="117"/>
      <c r="GTB5" s="117"/>
      <c r="GTC5" s="117"/>
      <c r="GTD5" s="117"/>
      <c r="GTE5" s="117"/>
      <c r="GTF5" s="117"/>
      <c r="GTG5" s="117"/>
      <c r="GTH5" s="117"/>
      <c r="GTI5" s="117"/>
      <c r="GTJ5" s="117"/>
      <c r="GTK5" s="117"/>
      <c r="GTL5" s="117"/>
      <c r="GTM5" s="117"/>
      <c r="GTN5" s="117"/>
      <c r="GTO5" s="117"/>
      <c r="GTP5" s="117"/>
      <c r="GTQ5" s="117"/>
      <c r="GTR5" s="117"/>
      <c r="GTS5" s="117"/>
      <c r="GTT5" s="117"/>
      <c r="GTU5" s="117"/>
      <c r="GTV5" s="117"/>
      <c r="GTW5" s="117"/>
      <c r="GTX5" s="117"/>
      <c r="GTY5" s="117"/>
      <c r="GTZ5" s="117"/>
      <c r="GUA5" s="117"/>
      <c r="GUB5" s="117"/>
      <c r="GUC5" s="117"/>
      <c r="GUD5" s="117"/>
      <c r="GUE5" s="117"/>
      <c r="GUF5" s="117"/>
      <c r="GUG5" s="117"/>
      <c r="GUH5" s="117"/>
      <c r="GUI5" s="117"/>
      <c r="GUJ5" s="117"/>
      <c r="GUK5" s="117"/>
      <c r="GUL5" s="117"/>
      <c r="GUM5" s="117"/>
      <c r="GUN5" s="117"/>
      <c r="GUO5" s="117"/>
      <c r="GUP5" s="117"/>
      <c r="GUQ5" s="117"/>
      <c r="GUR5" s="117"/>
      <c r="GUS5" s="117"/>
      <c r="GUT5" s="117"/>
      <c r="GUU5" s="117"/>
      <c r="GUV5" s="117"/>
      <c r="GUW5" s="117"/>
      <c r="GUX5" s="117"/>
      <c r="GUY5" s="117"/>
      <c r="GUZ5" s="117"/>
      <c r="GVA5" s="117"/>
      <c r="GVB5" s="117"/>
      <c r="GVC5" s="117"/>
      <c r="GVD5" s="117"/>
      <c r="GVE5" s="117"/>
      <c r="GVF5" s="117"/>
      <c r="GVG5" s="117"/>
      <c r="GVH5" s="117"/>
      <c r="GVI5" s="117"/>
      <c r="GVJ5" s="117"/>
      <c r="GVK5" s="117"/>
      <c r="GVL5" s="117"/>
      <c r="GVM5" s="117"/>
      <c r="GVN5" s="117"/>
      <c r="GVO5" s="117"/>
      <c r="GVP5" s="117"/>
      <c r="GVQ5" s="117"/>
      <c r="GVR5" s="117"/>
      <c r="GVS5" s="117"/>
      <c r="GVT5" s="117"/>
      <c r="GVU5" s="117"/>
      <c r="GVV5" s="117"/>
      <c r="GVW5" s="117"/>
      <c r="GVX5" s="117"/>
      <c r="GVY5" s="117"/>
      <c r="GVZ5" s="117"/>
      <c r="GWA5" s="117"/>
      <c r="GWB5" s="117"/>
      <c r="GWC5" s="117"/>
      <c r="GWD5" s="117"/>
      <c r="GWE5" s="117"/>
      <c r="GWF5" s="117"/>
      <c r="GWG5" s="117"/>
      <c r="GWH5" s="117"/>
      <c r="GWI5" s="117"/>
      <c r="GWJ5" s="117"/>
      <c r="GWK5" s="117"/>
      <c r="GWL5" s="117"/>
      <c r="GWM5" s="117"/>
      <c r="GWN5" s="117"/>
      <c r="GWO5" s="117"/>
      <c r="GWP5" s="117"/>
      <c r="GWQ5" s="117"/>
      <c r="GWR5" s="117"/>
      <c r="GWS5" s="117"/>
      <c r="GWT5" s="117"/>
      <c r="GWU5" s="117"/>
      <c r="GWV5" s="117"/>
      <c r="GWW5" s="117"/>
      <c r="GWX5" s="117"/>
      <c r="GWY5" s="117"/>
      <c r="GWZ5" s="117"/>
      <c r="GXA5" s="117"/>
      <c r="GXB5" s="117"/>
      <c r="GXC5" s="117"/>
      <c r="GXD5" s="117"/>
      <c r="GXE5" s="117"/>
      <c r="GXF5" s="117"/>
      <c r="GXG5" s="117"/>
      <c r="GXH5" s="117"/>
      <c r="GXI5" s="117"/>
      <c r="GXJ5" s="117"/>
      <c r="GXK5" s="117"/>
      <c r="GXL5" s="117"/>
      <c r="GXM5" s="117"/>
      <c r="GXN5" s="117"/>
      <c r="GXO5" s="117"/>
      <c r="GXP5" s="117"/>
      <c r="GXQ5" s="117"/>
      <c r="GXR5" s="117"/>
      <c r="GXS5" s="117"/>
      <c r="GXT5" s="117"/>
      <c r="GXU5" s="117"/>
      <c r="GXV5" s="117"/>
      <c r="GXW5" s="117"/>
      <c r="GXX5" s="117"/>
      <c r="GXY5" s="117"/>
      <c r="GXZ5" s="117"/>
      <c r="GYA5" s="117"/>
      <c r="GYB5" s="117"/>
      <c r="GYC5" s="117"/>
      <c r="GYD5" s="117"/>
      <c r="GYE5" s="117"/>
      <c r="GYF5" s="117"/>
      <c r="GYG5" s="117"/>
      <c r="GYH5" s="117"/>
      <c r="GYI5" s="117"/>
      <c r="GYJ5" s="117"/>
      <c r="GYK5" s="117"/>
      <c r="GYL5" s="117"/>
      <c r="GYM5" s="117"/>
      <c r="GYN5" s="117"/>
      <c r="GYO5" s="117"/>
      <c r="GYP5" s="117"/>
      <c r="GYQ5" s="117"/>
      <c r="GYR5" s="117"/>
      <c r="GYS5" s="117"/>
      <c r="GYT5" s="117"/>
      <c r="GYU5" s="117"/>
      <c r="GYV5" s="117"/>
      <c r="GYW5" s="117"/>
      <c r="GYX5" s="117"/>
      <c r="GYY5" s="117"/>
      <c r="GYZ5" s="117"/>
      <c r="GZA5" s="117"/>
      <c r="GZB5" s="117"/>
      <c r="GZC5" s="117"/>
      <c r="GZD5" s="117"/>
      <c r="GZE5" s="117"/>
      <c r="GZF5" s="117"/>
      <c r="GZG5" s="117"/>
      <c r="GZH5" s="117"/>
      <c r="GZI5" s="117"/>
      <c r="GZJ5" s="117"/>
      <c r="GZK5" s="117"/>
      <c r="GZL5" s="117"/>
      <c r="GZM5" s="117"/>
      <c r="GZN5" s="117"/>
      <c r="GZO5" s="117"/>
      <c r="GZP5" s="117"/>
      <c r="GZQ5" s="117"/>
      <c r="GZR5" s="117"/>
      <c r="GZS5" s="117"/>
      <c r="GZT5" s="117"/>
      <c r="GZU5" s="117"/>
      <c r="GZV5" s="117"/>
      <c r="GZW5" s="117"/>
      <c r="GZX5" s="117"/>
      <c r="GZY5" s="117"/>
      <c r="GZZ5" s="117"/>
      <c r="HAA5" s="117"/>
      <c r="HAB5" s="117"/>
      <c r="HAC5" s="117"/>
      <c r="HAD5" s="117"/>
      <c r="HAE5" s="117"/>
      <c r="HAF5" s="117"/>
      <c r="HAG5" s="117"/>
      <c r="HAH5" s="117"/>
      <c r="HAI5" s="117"/>
      <c r="HAJ5" s="117"/>
      <c r="HAK5" s="117"/>
      <c r="HAL5" s="117"/>
      <c r="HAM5" s="117"/>
      <c r="HAN5" s="117"/>
      <c r="HAO5" s="117"/>
      <c r="HAP5" s="117"/>
      <c r="HAQ5" s="117"/>
      <c r="HAR5" s="117"/>
      <c r="HAS5" s="117"/>
      <c r="HAT5" s="117"/>
      <c r="HAU5" s="117"/>
      <c r="HAV5" s="117"/>
      <c r="HAW5" s="117"/>
      <c r="HAX5" s="117"/>
      <c r="HAY5" s="117"/>
      <c r="HAZ5" s="117"/>
      <c r="HBA5" s="117"/>
      <c r="HBB5" s="117"/>
      <c r="HBC5" s="117"/>
      <c r="HBD5" s="117"/>
      <c r="HBE5" s="117"/>
      <c r="HBF5" s="117"/>
      <c r="HBG5" s="117"/>
      <c r="HBH5" s="117"/>
      <c r="HBI5" s="117"/>
      <c r="HBJ5" s="117"/>
      <c r="HBK5" s="117"/>
      <c r="HBL5" s="117"/>
      <c r="HBM5" s="117"/>
      <c r="HBN5" s="117"/>
      <c r="HBO5" s="117"/>
      <c r="HBP5" s="117"/>
      <c r="HBQ5" s="117"/>
      <c r="HBR5" s="117"/>
      <c r="HBS5" s="117"/>
      <c r="HBT5" s="117"/>
      <c r="HBU5" s="117"/>
      <c r="HBV5" s="117"/>
      <c r="HBW5" s="117"/>
      <c r="HBX5" s="117"/>
      <c r="HBY5" s="117"/>
      <c r="HBZ5" s="117"/>
      <c r="HCA5" s="117"/>
      <c r="HCB5" s="117"/>
      <c r="HCC5" s="117"/>
      <c r="HCD5" s="117"/>
      <c r="HCE5" s="117"/>
      <c r="HCF5" s="117"/>
      <c r="HCG5" s="117"/>
      <c r="HCH5" s="117"/>
      <c r="HCI5" s="117"/>
      <c r="HCJ5" s="117"/>
      <c r="HCK5" s="117"/>
      <c r="HCL5" s="117"/>
      <c r="HCM5" s="117"/>
      <c r="HCN5" s="117"/>
      <c r="HCO5" s="117"/>
      <c r="HCP5" s="117"/>
      <c r="HCQ5" s="117"/>
      <c r="HCR5" s="117"/>
      <c r="HCS5" s="117"/>
      <c r="HCT5" s="117"/>
      <c r="HCU5" s="117"/>
      <c r="HCV5" s="117"/>
      <c r="HCW5" s="117"/>
      <c r="HCX5" s="117"/>
      <c r="HCY5" s="117"/>
      <c r="HCZ5" s="117"/>
      <c r="HDA5" s="117"/>
      <c r="HDB5" s="117"/>
      <c r="HDC5" s="117"/>
      <c r="HDD5" s="117"/>
      <c r="HDE5" s="117"/>
      <c r="HDF5" s="117"/>
      <c r="HDG5" s="117"/>
      <c r="HDH5" s="117"/>
      <c r="HDI5" s="117"/>
      <c r="HDJ5" s="117"/>
      <c r="HDK5" s="117"/>
      <c r="HDL5" s="117"/>
      <c r="HDM5" s="117"/>
      <c r="HDN5" s="117"/>
      <c r="HDO5" s="117"/>
      <c r="HDP5" s="117"/>
      <c r="HDQ5" s="117"/>
      <c r="HDR5" s="117"/>
      <c r="HDS5" s="117"/>
      <c r="HDT5" s="117"/>
      <c r="HDU5" s="117"/>
      <c r="HDV5" s="117"/>
      <c r="HDW5" s="117"/>
      <c r="HDX5" s="117"/>
      <c r="HDY5" s="117"/>
      <c r="HDZ5" s="117"/>
      <c r="HEA5" s="117"/>
      <c r="HEB5" s="117"/>
      <c r="HEC5" s="117"/>
      <c r="HED5" s="117"/>
      <c r="HEE5" s="117"/>
      <c r="HEF5" s="117"/>
      <c r="HEG5" s="117"/>
      <c r="HEH5" s="117"/>
      <c r="HEI5" s="117"/>
      <c r="HEJ5" s="117"/>
      <c r="HEK5" s="117"/>
      <c r="HEL5" s="117"/>
      <c r="HEM5" s="117"/>
      <c r="HEN5" s="117"/>
      <c r="HEO5" s="117"/>
      <c r="HEP5" s="117"/>
      <c r="HEQ5" s="117"/>
      <c r="HER5" s="117"/>
      <c r="HES5" s="117"/>
      <c r="HET5" s="117"/>
      <c r="HEU5" s="117"/>
      <c r="HEV5" s="117"/>
      <c r="HEW5" s="117"/>
      <c r="HEX5" s="117"/>
      <c r="HEY5" s="117"/>
      <c r="HEZ5" s="117"/>
      <c r="HFA5" s="117"/>
      <c r="HFB5" s="117"/>
      <c r="HFC5" s="117"/>
      <c r="HFD5" s="117"/>
      <c r="HFE5" s="117"/>
      <c r="HFF5" s="117"/>
      <c r="HFG5" s="117"/>
      <c r="HFH5" s="117"/>
      <c r="HFI5" s="117"/>
      <c r="HFJ5" s="117"/>
      <c r="HFK5" s="117"/>
      <c r="HFL5" s="117"/>
      <c r="HFM5" s="117"/>
      <c r="HFN5" s="117"/>
      <c r="HFO5" s="117"/>
      <c r="HFP5" s="117"/>
      <c r="HFQ5" s="117"/>
      <c r="HFR5" s="117"/>
      <c r="HFS5" s="117"/>
      <c r="HFT5" s="117"/>
      <c r="HFU5" s="117"/>
      <c r="HFV5" s="117"/>
      <c r="HFW5" s="117"/>
      <c r="HFX5" s="117"/>
      <c r="HFY5" s="117"/>
      <c r="HFZ5" s="117"/>
      <c r="HGA5" s="117"/>
      <c r="HGB5" s="117"/>
      <c r="HGC5" s="117"/>
      <c r="HGD5" s="117"/>
      <c r="HGE5" s="117"/>
      <c r="HGF5" s="117"/>
      <c r="HGG5" s="117"/>
      <c r="HGH5" s="117"/>
      <c r="HGI5" s="117"/>
      <c r="HGJ5" s="117"/>
      <c r="HGK5" s="117"/>
      <c r="HGL5" s="117"/>
      <c r="HGM5" s="117"/>
      <c r="HGN5" s="117"/>
      <c r="HGO5" s="117"/>
      <c r="HGP5" s="117"/>
      <c r="HGQ5" s="117"/>
      <c r="HGR5" s="117"/>
      <c r="HGS5" s="117"/>
      <c r="HGT5" s="117"/>
      <c r="HGU5" s="117"/>
      <c r="HGV5" s="117"/>
      <c r="HGW5" s="117"/>
      <c r="HGX5" s="117"/>
      <c r="HGY5" s="117"/>
      <c r="HGZ5" s="117"/>
      <c r="HHA5" s="117"/>
      <c r="HHB5" s="117"/>
      <c r="HHC5" s="117"/>
      <c r="HHD5" s="117"/>
      <c r="HHE5" s="117"/>
      <c r="HHF5" s="117"/>
      <c r="HHG5" s="117"/>
      <c r="HHH5" s="117"/>
      <c r="HHI5" s="117"/>
      <c r="HHJ5" s="117"/>
      <c r="HHK5" s="117"/>
      <c r="HHL5" s="117"/>
      <c r="HHM5" s="117"/>
      <c r="HHN5" s="117"/>
      <c r="HHO5" s="117"/>
      <c r="HHP5" s="117"/>
      <c r="HHQ5" s="117"/>
      <c r="HHR5" s="117"/>
      <c r="HHS5" s="117"/>
      <c r="HHT5" s="117"/>
      <c r="HHU5" s="117"/>
      <c r="HHV5" s="117"/>
      <c r="HHW5" s="117"/>
      <c r="HHX5" s="117"/>
      <c r="HHY5" s="117"/>
      <c r="HHZ5" s="117"/>
      <c r="HIA5" s="117"/>
      <c r="HIB5" s="117"/>
      <c r="HIC5" s="117"/>
      <c r="HID5" s="117"/>
      <c r="HIE5" s="117"/>
      <c r="HIF5" s="117"/>
      <c r="HIG5" s="117"/>
      <c r="HIH5" s="117"/>
      <c r="HII5" s="117"/>
      <c r="HIJ5" s="117"/>
      <c r="HIK5" s="117"/>
      <c r="HIL5" s="117"/>
      <c r="HIM5" s="117"/>
      <c r="HIN5" s="117"/>
      <c r="HIO5" s="117"/>
      <c r="HIP5" s="117"/>
      <c r="HIQ5" s="117"/>
      <c r="HIR5" s="117"/>
      <c r="HIS5" s="117"/>
      <c r="HIT5" s="117"/>
      <c r="HIU5" s="117"/>
      <c r="HIV5" s="117"/>
      <c r="HIW5" s="117"/>
      <c r="HIX5" s="117"/>
      <c r="HIY5" s="117"/>
      <c r="HIZ5" s="117"/>
      <c r="HJA5" s="117"/>
      <c r="HJB5" s="117"/>
      <c r="HJC5" s="117"/>
      <c r="HJD5" s="117"/>
      <c r="HJE5" s="117"/>
      <c r="HJF5" s="117"/>
      <c r="HJG5" s="117"/>
      <c r="HJH5" s="117"/>
      <c r="HJI5" s="117"/>
      <c r="HJJ5" s="117"/>
      <c r="HJK5" s="117"/>
      <c r="HJL5" s="117"/>
      <c r="HJM5" s="117"/>
      <c r="HJN5" s="117"/>
      <c r="HJO5" s="117"/>
      <c r="HJP5" s="117"/>
      <c r="HJQ5" s="117"/>
      <c r="HJR5" s="117"/>
      <c r="HJS5" s="117"/>
      <c r="HJT5" s="117"/>
      <c r="HJU5" s="117"/>
      <c r="HJV5" s="117"/>
      <c r="HJW5" s="117"/>
      <c r="HJX5" s="117"/>
      <c r="HJY5" s="117"/>
      <c r="HJZ5" s="117"/>
      <c r="HKA5" s="117"/>
      <c r="HKB5" s="117"/>
      <c r="HKC5" s="117"/>
      <c r="HKD5" s="117"/>
      <c r="HKE5" s="117"/>
      <c r="HKF5" s="117"/>
      <c r="HKG5" s="117"/>
      <c r="HKH5" s="117"/>
      <c r="HKI5" s="117"/>
      <c r="HKJ5" s="117"/>
      <c r="HKK5" s="117"/>
      <c r="HKL5" s="117"/>
      <c r="HKM5" s="117"/>
      <c r="HKN5" s="117"/>
      <c r="HKO5" s="117"/>
      <c r="HKP5" s="117"/>
      <c r="HKQ5" s="117"/>
      <c r="HKR5" s="117"/>
      <c r="HKS5" s="117"/>
      <c r="HKT5" s="117"/>
      <c r="HKU5" s="117"/>
      <c r="HKV5" s="117"/>
      <c r="HKW5" s="117"/>
      <c r="HKX5" s="117"/>
      <c r="HKY5" s="117"/>
      <c r="HKZ5" s="117"/>
      <c r="HLA5" s="117"/>
      <c r="HLB5" s="117"/>
      <c r="HLC5" s="117"/>
      <c r="HLD5" s="117"/>
      <c r="HLE5" s="117"/>
      <c r="HLF5" s="117"/>
      <c r="HLG5" s="117"/>
      <c r="HLH5" s="117"/>
      <c r="HLI5" s="117"/>
      <c r="HLJ5" s="117"/>
      <c r="HLK5" s="117"/>
      <c r="HLL5" s="117"/>
      <c r="HLM5" s="117"/>
      <c r="HLN5" s="117"/>
      <c r="HLO5" s="117"/>
      <c r="HLP5" s="117"/>
      <c r="HLQ5" s="117"/>
      <c r="HLR5" s="117"/>
      <c r="HLS5" s="117"/>
      <c r="HLT5" s="117"/>
      <c r="HLU5" s="117"/>
      <c r="HLV5" s="117"/>
      <c r="HLW5" s="117"/>
      <c r="HLX5" s="117"/>
      <c r="HLY5" s="117"/>
      <c r="HLZ5" s="117"/>
      <c r="HMA5" s="117"/>
      <c r="HMB5" s="117"/>
      <c r="HMC5" s="117"/>
      <c r="HMD5" s="117"/>
      <c r="HME5" s="117"/>
      <c r="HMF5" s="117"/>
      <c r="HMG5" s="117"/>
      <c r="HMH5" s="117"/>
      <c r="HMI5" s="117"/>
      <c r="HMJ5" s="117"/>
      <c r="HMK5" s="117"/>
      <c r="HML5" s="117"/>
      <c r="HMM5" s="117"/>
      <c r="HMN5" s="117"/>
      <c r="HMO5" s="117"/>
      <c r="HMP5" s="117"/>
      <c r="HMQ5" s="117"/>
      <c r="HMR5" s="117"/>
      <c r="HMS5" s="117"/>
      <c r="HMT5" s="117"/>
      <c r="HMU5" s="117"/>
      <c r="HMV5" s="117"/>
      <c r="HMW5" s="117"/>
      <c r="HMX5" s="117"/>
      <c r="HMY5" s="117"/>
      <c r="HMZ5" s="117"/>
      <c r="HNA5" s="117"/>
      <c r="HNB5" s="117"/>
      <c r="HNC5" s="117"/>
      <c r="HND5" s="117"/>
      <c r="HNE5" s="117"/>
      <c r="HNF5" s="117"/>
      <c r="HNG5" s="117"/>
      <c r="HNH5" s="117"/>
      <c r="HNI5" s="117"/>
      <c r="HNJ5" s="117"/>
      <c r="HNK5" s="117"/>
      <c r="HNL5" s="117"/>
      <c r="HNM5" s="117"/>
      <c r="HNN5" s="117"/>
      <c r="HNO5" s="117"/>
      <c r="HNP5" s="117"/>
      <c r="HNQ5" s="117"/>
      <c r="HNR5" s="117"/>
      <c r="HNS5" s="117"/>
      <c r="HNT5" s="117"/>
      <c r="HNU5" s="117"/>
      <c r="HNV5" s="117"/>
      <c r="HNW5" s="117"/>
      <c r="HNX5" s="117"/>
      <c r="HNY5" s="117"/>
      <c r="HNZ5" s="117"/>
      <c r="HOA5" s="117"/>
      <c r="HOB5" s="117"/>
      <c r="HOC5" s="117"/>
      <c r="HOD5" s="117"/>
      <c r="HOE5" s="117"/>
      <c r="HOF5" s="117"/>
      <c r="HOG5" s="117"/>
      <c r="HOH5" s="117"/>
      <c r="HOI5" s="117"/>
      <c r="HOJ5" s="117"/>
      <c r="HOK5" s="117"/>
      <c r="HOL5" s="117"/>
      <c r="HOM5" s="117"/>
      <c r="HON5" s="117"/>
      <c r="HOO5" s="117"/>
      <c r="HOP5" s="117"/>
      <c r="HOQ5" s="117"/>
      <c r="HOR5" s="117"/>
      <c r="HOS5" s="117"/>
      <c r="HOT5" s="117"/>
      <c r="HOU5" s="117"/>
      <c r="HOV5" s="117"/>
      <c r="HOW5" s="117"/>
      <c r="HOX5" s="117"/>
      <c r="HOY5" s="117"/>
      <c r="HOZ5" s="117"/>
      <c r="HPA5" s="117"/>
      <c r="HPB5" s="117"/>
      <c r="HPC5" s="117"/>
      <c r="HPD5" s="117"/>
      <c r="HPE5" s="117"/>
      <c r="HPF5" s="117"/>
      <c r="HPG5" s="117"/>
      <c r="HPH5" s="117"/>
      <c r="HPI5" s="117"/>
      <c r="HPJ5" s="117"/>
      <c r="HPK5" s="117"/>
      <c r="HPL5" s="117"/>
      <c r="HPM5" s="117"/>
      <c r="HPN5" s="117"/>
      <c r="HPO5" s="117"/>
      <c r="HPP5" s="117"/>
      <c r="HPQ5" s="117"/>
      <c r="HPR5" s="117"/>
      <c r="HPS5" s="117"/>
      <c r="HPT5" s="117"/>
      <c r="HPU5" s="117"/>
      <c r="HPV5" s="117"/>
      <c r="HPW5" s="117"/>
      <c r="HPX5" s="117"/>
      <c r="HPY5" s="117"/>
      <c r="HPZ5" s="117"/>
      <c r="HQA5" s="117"/>
      <c r="HQB5" s="117"/>
      <c r="HQC5" s="117"/>
      <c r="HQD5" s="117"/>
      <c r="HQE5" s="117"/>
      <c r="HQF5" s="117"/>
      <c r="HQG5" s="117"/>
      <c r="HQH5" s="117"/>
      <c r="HQI5" s="117"/>
      <c r="HQJ5" s="117"/>
      <c r="HQK5" s="117"/>
      <c r="HQL5" s="117"/>
      <c r="HQM5" s="117"/>
      <c r="HQN5" s="117"/>
      <c r="HQO5" s="117"/>
      <c r="HQP5" s="117"/>
      <c r="HQQ5" s="117"/>
      <c r="HQR5" s="117"/>
      <c r="HQS5" s="117"/>
      <c r="HQT5" s="117"/>
      <c r="HQU5" s="117"/>
      <c r="HQV5" s="117"/>
      <c r="HQW5" s="117"/>
      <c r="HQX5" s="117"/>
      <c r="HQY5" s="117"/>
      <c r="HQZ5" s="117"/>
      <c r="HRA5" s="117"/>
      <c r="HRB5" s="117"/>
      <c r="HRC5" s="117"/>
      <c r="HRD5" s="117"/>
      <c r="HRE5" s="117"/>
      <c r="HRF5" s="117"/>
      <c r="HRG5" s="117"/>
      <c r="HRH5" s="117"/>
      <c r="HRI5" s="117"/>
      <c r="HRJ5" s="117"/>
      <c r="HRK5" s="117"/>
      <c r="HRL5" s="117"/>
      <c r="HRM5" s="117"/>
      <c r="HRN5" s="117"/>
      <c r="HRO5" s="117"/>
      <c r="HRP5" s="117"/>
      <c r="HRQ5" s="117"/>
      <c r="HRR5" s="117"/>
      <c r="HRS5" s="117"/>
      <c r="HRT5" s="117"/>
      <c r="HRU5" s="117"/>
      <c r="HRV5" s="117"/>
      <c r="HRW5" s="117"/>
      <c r="HRX5" s="117"/>
      <c r="HRY5" s="117"/>
      <c r="HRZ5" s="117"/>
      <c r="HSA5" s="117"/>
      <c r="HSB5" s="117"/>
      <c r="HSC5" s="117"/>
      <c r="HSD5" s="117"/>
      <c r="HSE5" s="117"/>
      <c r="HSF5" s="117"/>
      <c r="HSG5" s="117"/>
      <c r="HSH5" s="117"/>
      <c r="HSI5" s="117"/>
      <c r="HSJ5" s="117"/>
      <c r="HSK5" s="117"/>
      <c r="HSL5" s="117"/>
      <c r="HSM5" s="117"/>
      <c r="HSN5" s="117"/>
      <c r="HSO5" s="117"/>
      <c r="HSP5" s="117"/>
      <c r="HSQ5" s="117"/>
      <c r="HSR5" s="117"/>
      <c r="HSS5" s="117"/>
      <c r="HST5" s="117"/>
      <c r="HSU5" s="117"/>
      <c r="HSV5" s="117"/>
      <c r="HSW5" s="117"/>
      <c r="HSX5" s="117"/>
      <c r="HSY5" s="117"/>
      <c r="HSZ5" s="117"/>
      <c r="HTA5" s="117"/>
      <c r="HTB5" s="117"/>
      <c r="HTC5" s="117"/>
      <c r="HTD5" s="117"/>
      <c r="HTE5" s="117"/>
      <c r="HTF5" s="117"/>
      <c r="HTG5" s="117"/>
      <c r="HTH5" s="117"/>
      <c r="HTI5" s="117"/>
      <c r="HTJ5" s="117"/>
      <c r="HTK5" s="117"/>
      <c r="HTL5" s="117"/>
      <c r="HTM5" s="117"/>
      <c r="HTN5" s="117"/>
      <c r="HTO5" s="117"/>
      <c r="HTP5" s="117"/>
      <c r="HTQ5" s="117"/>
      <c r="HTR5" s="117"/>
      <c r="HTS5" s="117"/>
      <c r="HTT5" s="117"/>
      <c r="HTU5" s="117"/>
      <c r="HTV5" s="117"/>
      <c r="HTW5" s="117"/>
      <c r="HTX5" s="117"/>
      <c r="HTY5" s="117"/>
      <c r="HTZ5" s="117"/>
      <c r="HUA5" s="117"/>
      <c r="HUB5" s="117"/>
      <c r="HUC5" s="117"/>
      <c r="HUD5" s="117"/>
      <c r="HUE5" s="117"/>
      <c r="HUF5" s="117"/>
      <c r="HUG5" s="117"/>
      <c r="HUH5" s="117"/>
      <c r="HUI5" s="117"/>
      <c r="HUJ5" s="117"/>
      <c r="HUK5" s="117"/>
      <c r="HUL5" s="117"/>
      <c r="HUM5" s="117"/>
      <c r="HUN5" s="117"/>
      <c r="HUO5" s="117"/>
      <c r="HUP5" s="117"/>
      <c r="HUQ5" s="117"/>
      <c r="HUR5" s="117"/>
      <c r="HUS5" s="117"/>
      <c r="HUT5" s="117"/>
      <c r="HUU5" s="117"/>
      <c r="HUV5" s="117"/>
      <c r="HUW5" s="117"/>
      <c r="HUX5" s="117"/>
      <c r="HUY5" s="117"/>
      <c r="HUZ5" s="117"/>
      <c r="HVA5" s="117"/>
      <c r="HVB5" s="117"/>
      <c r="HVC5" s="117"/>
      <c r="HVD5" s="117"/>
      <c r="HVE5" s="117"/>
      <c r="HVF5" s="117"/>
      <c r="HVG5" s="117"/>
      <c r="HVH5" s="117"/>
      <c r="HVI5" s="117"/>
      <c r="HVJ5" s="117"/>
      <c r="HVK5" s="117"/>
      <c r="HVL5" s="117"/>
      <c r="HVM5" s="117"/>
      <c r="HVN5" s="117"/>
      <c r="HVO5" s="117"/>
      <c r="HVP5" s="117"/>
      <c r="HVQ5" s="117"/>
      <c r="HVR5" s="117"/>
      <c r="HVS5" s="117"/>
      <c r="HVT5" s="117"/>
      <c r="HVU5" s="117"/>
      <c r="HVV5" s="117"/>
      <c r="HVW5" s="117"/>
      <c r="HVX5" s="117"/>
      <c r="HVY5" s="117"/>
      <c r="HVZ5" s="117"/>
      <c r="HWA5" s="117"/>
      <c r="HWB5" s="117"/>
      <c r="HWC5" s="117"/>
      <c r="HWD5" s="117"/>
      <c r="HWE5" s="117"/>
      <c r="HWF5" s="117"/>
      <c r="HWG5" s="117"/>
      <c r="HWH5" s="117"/>
      <c r="HWI5" s="117"/>
      <c r="HWJ5" s="117"/>
      <c r="HWK5" s="117"/>
      <c r="HWL5" s="117"/>
      <c r="HWM5" s="117"/>
      <c r="HWN5" s="117"/>
      <c r="HWO5" s="117"/>
      <c r="HWP5" s="117"/>
      <c r="HWQ5" s="117"/>
      <c r="HWR5" s="117"/>
      <c r="HWS5" s="117"/>
      <c r="HWT5" s="117"/>
      <c r="HWU5" s="117"/>
      <c r="HWV5" s="117"/>
      <c r="HWW5" s="117"/>
      <c r="HWX5" s="117"/>
      <c r="HWY5" s="117"/>
      <c r="HWZ5" s="117"/>
      <c r="HXA5" s="117"/>
      <c r="HXB5" s="117"/>
      <c r="HXC5" s="117"/>
      <c r="HXD5" s="117"/>
      <c r="HXE5" s="117"/>
      <c r="HXF5" s="117"/>
      <c r="HXG5" s="117"/>
      <c r="HXH5" s="117"/>
      <c r="HXI5" s="117"/>
      <c r="HXJ5" s="117"/>
      <c r="HXK5" s="117"/>
      <c r="HXL5" s="117"/>
      <c r="HXM5" s="117"/>
      <c r="HXN5" s="117"/>
      <c r="HXO5" s="117"/>
      <c r="HXP5" s="117"/>
      <c r="HXQ5" s="117"/>
      <c r="HXR5" s="117"/>
      <c r="HXS5" s="117"/>
      <c r="HXT5" s="117"/>
      <c r="HXU5" s="117"/>
      <c r="HXV5" s="117"/>
      <c r="HXW5" s="117"/>
      <c r="HXX5" s="117"/>
      <c r="HXY5" s="117"/>
      <c r="HXZ5" s="117"/>
      <c r="HYA5" s="117"/>
      <c r="HYB5" s="117"/>
      <c r="HYC5" s="117"/>
      <c r="HYD5" s="117"/>
      <c r="HYE5" s="117"/>
      <c r="HYF5" s="117"/>
      <c r="HYG5" s="117"/>
      <c r="HYH5" s="117"/>
      <c r="HYI5" s="117"/>
      <c r="HYJ5" s="117"/>
      <c r="HYK5" s="117"/>
      <c r="HYL5" s="117"/>
      <c r="HYM5" s="117"/>
      <c r="HYN5" s="117"/>
      <c r="HYO5" s="117"/>
      <c r="HYP5" s="117"/>
      <c r="HYQ5" s="117"/>
      <c r="HYR5" s="117"/>
      <c r="HYS5" s="117"/>
      <c r="HYT5" s="117"/>
      <c r="HYU5" s="117"/>
      <c r="HYV5" s="117"/>
      <c r="HYW5" s="117"/>
      <c r="HYX5" s="117"/>
      <c r="HYY5" s="117"/>
      <c r="HYZ5" s="117"/>
      <c r="HZA5" s="117"/>
      <c r="HZB5" s="117"/>
      <c r="HZC5" s="117"/>
      <c r="HZD5" s="117"/>
      <c r="HZE5" s="117"/>
      <c r="HZF5" s="117"/>
      <c r="HZG5" s="117"/>
      <c r="HZH5" s="117"/>
      <c r="HZI5" s="117"/>
      <c r="HZJ5" s="117"/>
      <c r="HZK5" s="117"/>
      <c r="HZL5" s="117"/>
      <c r="HZM5" s="117"/>
      <c r="HZN5" s="117"/>
      <c r="HZO5" s="117"/>
      <c r="HZP5" s="117"/>
      <c r="HZQ5" s="117"/>
      <c r="HZR5" s="117"/>
      <c r="HZS5" s="117"/>
      <c r="HZT5" s="117"/>
      <c r="HZU5" s="117"/>
      <c r="HZV5" s="117"/>
      <c r="HZW5" s="117"/>
      <c r="HZX5" s="117"/>
      <c r="HZY5" s="117"/>
      <c r="HZZ5" s="117"/>
      <c r="IAA5" s="117"/>
      <c r="IAB5" s="117"/>
      <c r="IAC5" s="117"/>
      <c r="IAD5" s="117"/>
      <c r="IAE5" s="117"/>
      <c r="IAF5" s="117"/>
      <c r="IAG5" s="117"/>
      <c r="IAH5" s="117"/>
      <c r="IAI5" s="117"/>
      <c r="IAJ5" s="117"/>
      <c r="IAK5" s="117"/>
      <c r="IAL5" s="117"/>
      <c r="IAM5" s="117"/>
      <c r="IAN5" s="117"/>
      <c r="IAO5" s="117"/>
      <c r="IAP5" s="117"/>
      <c r="IAQ5" s="117"/>
      <c r="IAR5" s="117"/>
      <c r="IAS5" s="117"/>
      <c r="IAT5" s="117"/>
      <c r="IAU5" s="117"/>
      <c r="IAV5" s="117"/>
      <c r="IAW5" s="117"/>
      <c r="IAX5" s="117"/>
      <c r="IAY5" s="117"/>
      <c r="IAZ5" s="117"/>
      <c r="IBA5" s="117"/>
      <c r="IBB5" s="117"/>
      <c r="IBC5" s="117"/>
      <c r="IBD5" s="117"/>
      <c r="IBE5" s="117"/>
      <c r="IBF5" s="117"/>
      <c r="IBG5" s="117"/>
      <c r="IBH5" s="117"/>
      <c r="IBI5" s="117"/>
      <c r="IBJ5" s="117"/>
      <c r="IBK5" s="117"/>
      <c r="IBL5" s="117"/>
      <c r="IBM5" s="117"/>
      <c r="IBN5" s="117"/>
      <c r="IBO5" s="117"/>
      <c r="IBP5" s="117"/>
      <c r="IBQ5" s="117"/>
      <c r="IBR5" s="117"/>
      <c r="IBS5" s="117"/>
      <c r="IBT5" s="117"/>
      <c r="IBU5" s="117"/>
      <c r="IBV5" s="117"/>
      <c r="IBW5" s="117"/>
      <c r="IBX5" s="117"/>
      <c r="IBY5" s="117"/>
      <c r="IBZ5" s="117"/>
      <c r="ICA5" s="117"/>
      <c r="ICB5" s="117"/>
      <c r="ICC5" s="117"/>
      <c r="ICD5" s="117"/>
      <c r="ICE5" s="117"/>
      <c r="ICF5" s="117"/>
      <c r="ICG5" s="117"/>
      <c r="ICH5" s="117"/>
      <c r="ICI5" s="117"/>
      <c r="ICJ5" s="117"/>
      <c r="ICK5" s="117"/>
      <c r="ICL5" s="117"/>
      <c r="ICM5" s="117"/>
      <c r="ICN5" s="117"/>
      <c r="ICO5" s="117"/>
      <c r="ICP5" s="117"/>
      <c r="ICQ5" s="117"/>
      <c r="ICR5" s="117"/>
      <c r="ICS5" s="117"/>
      <c r="ICT5" s="117"/>
      <c r="ICU5" s="117"/>
      <c r="ICV5" s="117"/>
      <c r="ICW5" s="117"/>
      <c r="ICX5" s="117"/>
      <c r="ICY5" s="117"/>
      <c r="ICZ5" s="117"/>
      <c r="IDA5" s="117"/>
      <c r="IDB5" s="117"/>
      <c r="IDC5" s="117"/>
      <c r="IDD5" s="117"/>
      <c r="IDE5" s="117"/>
      <c r="IDF5" s="117"/>
      <c r="IDG5" s="117"/>
      <c r="IDH5" s="117"/>
      <c r="IDI5" s="117"/>
      <c r="IDJ5" s="117"/>
      <c r="IDK5" s="117"/>
      <c r="IDL5" s="117"/>
      <c r="IDM5" s="117"/>
      <c r="IDN5" s="117"/>
      <c r="IDO5" s="117"/>
      <c r="IDP5" s="117"/>
      <c r="IDQ5" s="117"/>
      <c r="IDR5" s="117"/>
      <c r="IDS5" s="117"/>
      <c r="IDT5" s="117"/>
      <c r="IDU5" s="117"/>
      <c r="IDV5" s="117"/>
      <c r="IDW5" s="117"/>
      <c r="IDX5" s="117"/>
      <c r="IDY5" s="117"/>
      <c r="IDZ5" s="117"/>
      <c r="IEA5" s="117"/>
      <c r="IEB5" s="117"/>
      <c r="IEC5" s="117"/>
      <c r="IED5" s="117"/>
      <c r="IEE5" s="117"/>
      <c r="IEF5" s="117"/>
      <c r="IEG5" s="117"/>
      <c r="IEH5" s="117"/>
      <c r="IEI5" s="117"/>
      <c r="IEJ5" s="117"/>
      <c r="IEK5" s="117"/>
      <c r="IEL5" s="117"/>
      <c r="IEM5" s="117"/>
      <c r="IEN5" s="117"/>
      <c r="IEO5" s="117"/>
      <c r="IEP5" s="117"/>
      <c r="IEQ5" s="117"/>
      <c r="IER5" s="117"/>
      <c r="IES5" s="117"/>
      <c r="IET5" s="117"/>
      <c r="IEU5" s="117"/>
      <c r="IEV5" s="117"/>
      <c r="IEW5" s="117"/>
      <c r="IEX5" s="117"/>
      <c r="IEY5" s="117"/>
      <c r="IEZ5" s="117"/>
      <c r="IFA5" s="117"/>
      <c r="IFB5" s="117"/>
      <c r="IFC5" s="117"/>
      <c r="IFD5" s="117"/>
      <c r="IFE5" s="117"/>
      <c r="IFF5" s="117"/>
      <c r="IFG5" s="117"/>
      <c r="IFH5" s="117"/>
      <c r="IFI5" s="117"/>
      <c r="IFJ5" s="117"/>
      <c r="IFK5" s="117"/>
      <c r="IFL5" s="117"/>
      <c r="IFM5" s="117"/>
      <c r="IFN5" s="117"/>
      <c r="IFO5" s="117"/>
      <c r="IFP5" s="117"/>
      <c r="IFQ5" s="117"/>
      <c r="IFR5" s="117"/>
      <c r="IFS5" s="117"/>
      <c r="IFT5" s="117"/>
      <c r="IFU5" s="117"/>
      <c r="IFV5" s="117"/>
      <c r="IFW5" s="117"/>
      <c r="IFX5" s="117"/>
      <c r="IFY5" s="117"/>
      <c r="IFZ5" s="117"/>
      <c r="IGA5" s="117"/>
      <c r="IGB5" s="117"/>
      <c r="IGC5" s="117"/>
      <c r="IGD5" s="117"/>
      <c r="IGE5" s="117"/>
      <c r="IGF5" s="117"/>
      <c r="IGG5" s="117"/>
      <c r="IGH5" s="117"/>
      <c r="IGI5" s="117"/>
      <c r="IGJ5" s="117"/>
      <c r="IGK5" s="117"/>
      <c r="IGL5" s="117"/>
      <c r="IGM5" s="117"/>
      <c r="IGN5" s="117"/>
      <c r="IGO5" s="117"/>
      <c r="IGP5" s="117"/>
      <c r="IGQ5" s="117"/>
      <c r="IGR5" s="117"/>
      <c r="IGS5" s="117"/>
      <c r="IGT5" s="117"/>
      <c r="IGU5" s="117"/>
      <c r="IGV5" s="117"/>
      <c r="IGW5" s="117"/>
      <c r="IGX5" s="117"/>
      <c r="IGY5" s="117"/>
      <c r="IGZ5" s="117"/>
      <c r="IHA5" s="117"/>
      <c r="IHB5" s="117"/>
      <c r="IHC5" s="117"/>
      <c r="IHD5" s="117"/>
      <c r="IHE5" s="117"/>
      <c r="IHF5" s="117"/>
      <c r="IHG5" s="117"/>
      <c r="IHH5" s="117"/>
      <c r="IHI5" s="117"/>
      <c r="IHJ5" s="117"/>
      <c r="IHK5" s="117"/>
      <c r="IHL5" s="117"/>
      <c r="IHM5" s="117"/>
      <c r="IHN5" s="117"/>
      <c r="IHO5" s="117"/>
      <c r="IHP5" s="117"/>
      <c r="IHQ5" s="117"/>
      <c r="IHR5" s="117"/>
      <c r="IHS5" s="117"/>
      <c r="IHT5" s="117"/>
      <c r="IHU5" s="117"/>
      <c r="IHV5" s="117"/>
      <c r="IHW5" s="117"/>
      <c r="IHX5" s="117"/>
      <c r="IHY5" s="117"/>
      <c r="IHZ5" s="117"/>
      <c r="IIA5" s="117"/>
      <c r="IIB5" s="117"/>
      <c r="IIC5" s="117"/>
      <c r="IID5" s="117"/>
      <c r="IIE5" s="117"/>
      <c r="IIF5" s="117"/>
      <c r="IIG5" s="117"/>
      <c r="IIH5" s="117"/>
      <c r="III5" s="117"/>
      <c r="IIJ5" s="117"/>
      <c r="IIK5" s="117"/>
      <c r="IIL5" s="117"/>
      <c r="IIM5" s="117"/>
      <c r="IIN5" s="117"/>
      <c r="IIO5" s="117"/>
      <c r="IIP5" s="117"/>
      <c r="IIQ5" s="117"/>
      <c r="IIR5" s="117"/>
      <c r="IIS5" s="117"/>
      <c r="IIT5" s="117"/>
      <c r="IIU5" s="117"/>
      <c r="IIV5" s="117"/>
      <c r="IIW5" s="117"/>
      <c r="IIX5" s="117"/>
      <c r="IIY5" s="117"/>
      <c r="IIZ5" s="117"/>
      <c r="IJA5" s="117"/>
      <c r="IJB5" s="117"/>
      <c r="IJC5" s="117"/>
      <c r="IJD5" s="117"/>
      <c r="IJE5" s="117"/>
      <c r="IJF5" s="117"/>
      <c r="IJG5" s="117"/>
      <c r="IJH5" s="117"/>
      <c r="IJI5" s="117"/>
      <c r="IJJ5" s="117"/>
      <c r="IJK5" s="117"/>
      <c r="IJL5" s="117"/>
      <c r="IJM5" s="117"/>
      <c r="IJN5" s="117"/>
      <c r="IJO5" s="117"/>
      <c r="IJP5" s="117"/>
      <c r="IJQ5" s="117"/>
      <c r="IJR5" s="117"/>
      <c r="IJS5" s="117"/>
      <c r="IJT5" s="117"/>
      <c r="IJU5" s="117"/>
      <c r="IJV5" s="117"/>
      <c r="IJW5" s="117"/>
      <c r="IJX5" s="117"/>
      <c r="IJY5" s="117"/>
      <c r="IJZ5" s="117"/>
      <c r="IKA5" s="117"/>
      <c r="IKB5" s="117"/>
      <c r="IKC5" s="117"/>
      <c r="IKD5" s="117"/>
      <c r="IKE5" s="117"/>
      <c r="IKF5" s="117"/>
      <c r="IKG5" s="117"/>
      <c r="IKH5" s="117"/>
      <c r="IKI5" s="117"/>
      <c r="IKJ5" s="117"/>
      <c r="IKK5" s="117"/>
      <c r="IKL5" s="117"/>
      <c r="IKM5" s="117"/>
      <c r="IKN5" s="117"/>
      <c r="IKO5" s="117"/>
      <c r="IKP5" s="117"/>
      <c r="IKQ5" s="117"/>
      <c r="IKR5" s="117"/>
      <c r="IKS5" s="117"/>
      <c r="IKT5" s="117"/>
      <c r="IKU5" s="117"/>
      <c r="IKV5" s="117"/>
      <c r="IKW5" s="117"/>
      <c r="IKX5" s="117"/>
      <c r="IKY5" s="117"/>
      <c r="IKZ5" s="117"/>
      <c r="ILA5" s="117"/>
      <c r="ILB5" s="117"/>
      <c r="ILC5" s="117"/>
      <c r="ILD5" s="117"/>
      <c r="ILE5" s="117"/>
      <c r="ILF5" s="117"/>
      <c r="ILG5" s="117"/>
      <c r="ILH5" s="117"/>
      <c r="ILI5" s="117"/>
      <c r="ILJ5" s="117"/>
      <c r="ILK5" s="117"/>
      <c r="ILL5" s="117"/>
      <c r="ILM5" s="117"/>
      <c r="ILN5" s="117"/>
      <c r="ILO5" s="117"/>
      <c r="ILP5" s="117"/>
      <c r="ILQ5" s="117"/>
      <c r="ILR5" s="117"/>
      <c r="ILS5" s="117"/>
      <c r="ILT5" s="117"/>
      <c r="ILU5" s="117"/>
      <c r="ILV5" s="117"/>
      <c r="ILW5" s="117"/>
      <c r="ILX5" s="117"/>
      <c r="ILY5" s="117"/>
      <c r="ILZ5" s="117"/>
      <c r="IMA5" s="117"/>
      <c r="IMB5" s="117"/>
      <c r="IMC5" s="117"/>
      <c r="IMD5" s="117"/>
      <c r="IME5" s="117"/>
      <c r="IMF5" s="117"/>
      <c r="IMG5" s="117"/>
      <c r="IMH5" s="117"/>
      <c r="IMI5" s="117"/>
      <c r="IMJ5" s="117"/>
      <c r="IMK5" s="117"/>
      <c r="IML5" s="117"/>
      <c r="IMM5" s="117"/>
      <c r="IMN5" s="117"/>
      <c r="IMO5" s="117"/>
      <c r="IMP5" s="117"/>
      <c r="IMQ5" s="117"/>
      <c r="IMR5" s="117"/>
      <c r="IMS5" s="117"/>
      <c r="IMT5" s="117"/>
      <c r="IMU5" s="117"/>
      <c r="IMV5" s="117"/>
      <c r="IMW5" s="117"/>
      <c r="IMX5" s="117"/>
      <c r="IMY5" s="117"/>
      <c r="IMZ5" s="117"/>
      <c r="INA5" s="117"/>
      <c r="INB5" s="117"/>
      <c r="INC5" s="117"/>
      <c r="IND5" s="117"/>
      <c r="INE5" s="117"/>
      <c r="INF5" s="117"/>
      <c r="ING5" s="117"/>
      <c r="INH5" s="117"/>
      <c r="INI5" s="117"/>
      <c r="INJ5" s="117"/>
      <c r="INK5" s="117"/>
      <c r="INL5" s="117"/>
      <c r="INM5" s="117"/>
      <c r="INN5" s="117"/>
      <c r="INO5" s="117"/>
      <c r="INP5" s="117"/>
      <c r="INQ5" s="117"/>
      <c r="INR5" s="117"/>
      <c r="INS5" s="117"/>
      <c r="INT5" s="117"/>
      <c r="INU5" s="117"/>
      <c r="INV5" s="117"/>
      <c r="INW5" s="117"/>
      <c r="INX5" s="117"/>
      <c r="INY5" s="117"/>
      <c r="INZ5" s="117"/>
      <c r="IOA5" s="117"/>
      <c r="IOB5" s="117"/>
      <c r="IOC5" s="117"/>
      <c r="IOD5" s="117"/>
      <c r="IOE5" s="117"/>
      <c r="IOF5" s="117"/>
      <c r="IOG5" s="117"/>
      <c r="IOH5" s="117"/>
      <c r="IOI5" s="117"/>
      <c r="IOJ5" s="117"/>
      <c r="IOK5" s="117"/>
      <c r="IOL5" s="117"/>
      <c r="IOM5" s="117"/>
      <c r="ION5" s="117"/>
      <c r="IOO5" s="117"/>
      <c r="IOP5" s="117"/>
      <c r="IOQ5" s="117"/>
      <c r="IOR5" s="117"/>
      <c r="IOS5" s="117"/>
      <c r="IOT5" s="117"/>
      <c r="IOU5" s="117"/>
      <c r="IOV5" s="117"/>
      <c r="IOW5" s="117"/>
      <c r="IOX5" s="117"/>
      <c r="IOY5" s="117"/>
      <c r="IOZ5" s="117"/>
      <c r="IPA5" s="117"/>
      <c r="IPB5" s="117"/>
      <c r="IPC5" s="117"/>
      <c r="IPD5" s="117"/>
      <c r="IPE5" s="117"/>
      <c r="IPF5" s="117"/>
      <c r="IPG5" s="117"/>
      <c r="IPH5" s="117"/>
      <c r="IPI5" s="117"/>
      <c r="IPJ5" s="117"/>
      <c r="IPK5" s="117"/>
      <c r="IPL5" s="117"/>
      <c r="IPM5" s="117"/>
      <c r="IPN5" s="117"/>
      <c r="IPO5" s="117"/>
      <c r="IPP5" s="117"/>
      <c r="IPQ5" s="117"/>
      <c r="IPR5" s="117"/>
      <c r="IPS5" s="117"/>
      <c r="IPT5" s="117"/>
      <c r="IPU5" s="117"/>
      <c r="IPV5" s="117"/>
      <c r="IPW5" s="117"/>
      <c r="IPX5" s="117"/>
      <c r="IPY5" s="117"/>
      <c r="IPZ5" s="117"/>
      <c r="IQA5" s="117"/>
      <c r="IQB5" s="117"/>
      <c r="IQC5" s="117"/>
      <c r="IQD5" s="117"/>
      <c r="IQE5" s="117"/>
      <c r="IQF5" s="117"/>
      <c r="IQG5" s="117"/>
      <c r="IQH5" s="117"/>
      <c r="IQI5" s="117"/>
      <c r="IQJ5" s="117"/>
      <c r="IQK5" s="117"/>
      <c r="IQL5" s="117"/>
      <c r="IQM5" s="117"/>
      <c r="IQN5" s="117"/>
      <c r="IQO5" s="117"/>
      <c r="IQP5" s="117"/>
      <c r="IQQ5" s="117"/>
      <c r="IQR5" s="117"/>
      <c r="IQS5" s="117"/>
      <c r="IQT5" s="117"/>
      <c r="IQU5" s="117"/>
      <c r="IQV5" s="117"/>
      <c r="IQW5" s="117"/>
      <c r="IQX5" s="117"/>
      <c r="IQY5" s="117"/>
      <c r="IQZ5" s="117"/>
      <c r="IRA5" s="117"/>
      <c r="IRB5" s="117"/>
      <c r="IRC5" s="117"/>
      <c r="IRD5" s="117"/>
      <c r="IRE5" s="117"/>
      <c r="IRF5" s="117"/>
      <c r="IRG5" s="117"/>
      <c r="IRH5" s="117"/>
      <c r="IRI5" s="117"/>
      <c r="IRJ5" s="117"/>
      <c r="IRK5" s="117"/>
      <c r="IRL5" s="117"/>
      <c r="IRM5" s="117"/>
      <c r="IRN5" s="117"/>
      <c r="IRO5" s="117"/>
      <c r="IRP5" s="117"/>
      <c r="IRQ5" s="117"/>
      <c r="IRR5" s="117"/>
      <c r="IRS5" s="117"/>
      <c r="IRT5" s="117"/>
      <c r="IRU5" s="117"/>
      <c r="IRV5" s="117"/>
      <c r="IRW5" s="117"/>
      <c r="IRX5" s="117"/>
      <c r="IRY5" s="117"/>
      <c r="IRZ5" s="117"/>
      <c r="ISA5" s="117"/>
      <c r="ISB5" s="117"/>
      <c r="ISC5" s="117"/>
      <c r="ISD5" s="117"/>
      <c r="ISE5" s="117"/>
      <c r="ISF5" s="117"/>
      <c r="ISG5" s="117"/>
      <c r="ISH5" s="117"/>
      <c r="ISI5" s="117"/>
      <c r="ISJ5" s="117"/>
      <c r="ISK5" s="117"/>
      <c r="ISL5" s="117"/>
      <c r="ISM5" s="117"/>
      <c r="ISN5" s="117"/>
      <c r="ISO5" s="117"/>
      <c r="ISP5" s="117"/>
      <c r="ISQ5" s="117"/>
      <c r="ISR5" s="117"/>
      <c r="ISS5" s="117"/>
      <c r="IST5" s="117"/>
      <c r="ISU5" s="117"/>
      <c r="ISV5" s="117"/>
      <c r="ISW5" s="117"/>
      <c r="ISX5" s="117"/>
      <c r="ISY5" s="117"/>
      <c r="ISZ5" s="117"/>
      <c r="ITA5" s="117"/>
      <c r="ITB5" s="117"/>
      <c r="ITC5" s="117"/>
      <c r="ITD5" s="117"/>
      <c r="ITE5" s="117"/>
      <c r="ITF5" s="117"/>
      <c r="ITG5" s="117"/>
      <c r="ITH5" s="117"/>
      <c r="ITI5" s="117"/>
      <c r="ITJ5" s="117"/>
      <c r="ITK5" s="117"/>
      <c r="ITL5" s="117"/>
      <c r="ITM5" s="117"/>
      <c r="ITN5" s="117"/>
      <c r="ITO5" s="117"/>
      <c r="ITP5" s="117"/>
      <c r="ITQ5" s="117"/>
      <c r="ITR5" s="117"/>
      <c r="ITS5" s="117"/>
      <c r="ITT5" s="117"/>
      <c r="ITU5" s="117"/>
      <c r="ITV5" s="117"/>
      <c r="ITW5" s="117"/>
      <c r="ITX5" s="117"/>
      <c r="ITY5" s="117"/>
      <c r="ITZ5" s="117"/>
      <c r="IUA5" s="117"/>
      <c r="IUB5" s="117"/>
      <c r="IUC5" s="117"/>
      <c r="IUD5" s="117"/>
      <c r="IUE5" s="117"/>
      <c r="IUF5" s="117"/>
      <c r="IUG5" s="117"/>
      <c r="IUH5" s="117"/>
      <c r="IUI5" s="117"/>
      <c r="IUJ5" s="117"/>
      <c r="IUK5" s="117"/>
      <c r="IUL5" s="117"/>
      <c r="IUM5" s="117"/>
      <c r="IUN5" s="117"/>
      <c r="IUO5" s="117"/>
      <c r="IUP5" s="117"/>
      <c r="IUQ5" s="117"/>
      <c r="IUR5" s="117"/>
      <c r="IUS5" s="117"/>
      <c r="IUT5" s="117"/>
      <c r="IUU5" s="117"/>
      <c r="IUV5" s="117"/>
      <c r="IUW5" s="117"/>
      <c r="IUX5" s="117"/>
      <c r="IUY5" s="117"/>
      <c r="IUZ5" s="117"/>
      <c r="IVA5" s="117"/>
      <c r="IVB5" s="117"/>
      <c r="IVC5" s="117"/>
      <c r="IVD5" s="117"/>
      <c r="IVE5" s="117"/>
      <c r="IVF5" s="117"/>
      <c r="IVG5" s="117"/>
      <c r="IVH5" s="117"/>
      <c r="IVI5" s="117"/>
      <c r="IVJ5" s="117"/>
      <c r="IVK5" s="117"/>
      <c r="IVL5" s="117"/>
      <c r="IVM5" s="117"/>
      <c r="IVN5" s="117"/>
      <c r="IVO5" s="117"/>
      <c r="IVP5" s="117"/>
      <c r="IVQ5" s="117"/>
      <c r="IVR5" s="117"/>
      <c r="IVS5" s="117"/>
      <c r="IVT5" s="117"/>
      <c r="IVU5" s="117"/>
      <c r="IVV5" s="117"/>
      <c r="IVW5" s="117"/>
      <c r="IVX5" s="117"/>
      <c r="IVY5" s="117"/>
      <c r="IVZ5" s="117"/>
      <c r="IWA5" s="117"/>
      <c r="IWB5" s="117"/>
      <c r="IWC5" s="117"/>
      <c r="IWD5" s="117"/>
      <c r="IWE5" s="117"/>
      <c r="IWF5" s="117"/>
      <c r="IWG5" s="117"/>
      <c r="IWH5" s="117"/>
      <c r="IWI5" s="117"/>
      <c r="IWJ5" s="117"/>
      <c r="IWK5" s="117"/>
      <c r="IWL5" s="117"/>
      <c r="IWM5" s="117"/>
      <c r="IWN5" s="117"/>
      <c r="IWO5" s="117"/>
      <c r="IWP5" s="117"/>
      <c r="IWQ5" s="117"/>
      <c r="IWR5" s="117"/>
      <c r="IWS5" s="117"/>
      <c r="IWT5" s="117"/>
      <c r="IWU5" s="117"/>
      <c r="IWV5" s="117"/>
      <c r="IWW5" s="117"/>
      <c r="IWX5" s="117"/>
      <c r="IWY5" s="117"/>
      <c r="IWZ5" s="117"/>
      <c r="IXA5" s="117"/>
      <c r="IXB5" s="117"/>
      <c r="IXC5" s="117"/>
      <c r="IXD5" s="117"/>
      <c r="IXE5" s="117"/>
      <c r="IXF5" s="117"/>
      <c r="IXG5" s="117"/>
      <c r="IXH5" s="117"/>
      <c r="IXI5" s="117"/>
      <c r="IXJ5" s="117"/>
      <c r="IXK5" s="117"/>
      <c r="IXL5" s="117"/>
      <c r="IXM5" s="117"/>
      <c r="IXN5" s="117"/>
      <c r="IXO5" s="117"/>
      <c r="IXP5" s="117"/>
      <c r="IXQ5" s="117"/>
      <c r="IXR5" s="117"/>
      <c r="IXS5" s="117"/>
      <c r="IXT5" s="117"/>
      <c r="IXU5" s="117"/>
      <c r="IXV5" s="117"/>
      <c r="IXW5" s="117"/>
      <c r="IXX5" s="117"/>
      <c r="IXY5" s="117"/>
      <c r="IXZ5" s="117"/>
      <c r="IYA5" s="117"/>
      <c r="IYB5" s="117"/>
      <c r="IYC5" s="117"/>
      <c r="IYD5" s="117"/>
      <c r="IYE5" s="117"/>
      <c r="IYF5" s="117"/>
      <c r="IYG5" s="117"/>
      <c r="IYH5" s="117"/>
      <c r="IYI5" s="117"/>
      <c r="IYJ5" s="117"/>
      <c r="IYK5" s="117"/>
      <c r="IYL5" s="117"/>
      <c r="IYM5" s="117"/>
      <c r="IYN5" s="117"/>
      <c r="IYO5" s="117"/>
      <c r="IYP5" s="117"/>
      <c r="IYQ5" s="117"/>
      <c r="IYR5" s="117"/>
      <c r="IYS5" s="117"/>
      <c r="IYT5" s="117"/>
      <c r="IYU5" s="117"/>
      <c r="IYV5" s="117"/>
      <c r="IYW5" s="117"/>
      <c r="IYX5" s="117"/>
      <c r="IYY5" s="117"/>
      <c r="IYZ5" s="117"/>
      <c r="IZA5" s="117"/>
      <c r="IZB5" s="117"/>
      <c r="IZC5" s="117"/>
      <c r="IZD5" s="117"/>
      <c r="IZE5" s="117"/>
      <c r="IZF5" s="117"/>
      <c r="IZG5" s="117"/>
      <c r="IZH5" s="117"/>
      <c r="IZI5" s="117"/>
      <c r="IZJ5" s="117"/>
      <c r="IZK5" s="117"/>
      <c r="IZL5" s="117"/>
      <c r="IZM5" s="117"/>
      <c r="IZN5" s="117"/>
      <c r="IZO5" s="117"/>
      <c r="IZP5" s="117"/>
      <c r="IZQ5" s="117"/>
      <c r="IZR5" s="117"/>
      <c r="IZS5" s="117"/>
      <c r="IZT5" s="117"/>
      <c r="IZU5" s="117"/>
      <c r="IZV5" s="117"/>
      <c r="IZW5" s="117"/>
      <c r="IZX5" s="117"/>
      <c r="IZY5" s="117"/>
      <c r="IZZ5" s="117"/>
      <c r="JAA5" s="117"/>
      <c r="JAB5" s="117"/>
      <c r="JAC5" s="117"/>
      <c r="JAD5" s="117"/>
      <c r="JAE5" s="117"/>
      <c r="JAF5" s="117"/>
      <c r="JAG5" s="117"/>
      <c r="JAH5" s="117"/>
      <c r="JAI5" s="117"/>
      <c r="JAJ5" s="117"/>
      <c r="JAK5" s="117"/>
      <c r="JAL5" s="117"/>
      <c r="JAM5" s="117"/>
      <c r="JAN5" s="117"/>
      <c r="JAO5" s="117"/>
      <c r="JAP5" s="117"/>
      <c r="JAQ5" s="117"/>
      <c r="JAR5" s="117"/>
      <c r="JAS5" s="117"/>
      <c r="JAT5" s="117"/>
      <c r="JAU5" s="117"/>
      <c r="JAV5" s="117"/>
      <c r="JAW5" s="117"/>
      <c r="JAX5" s="117"/>
      <c r="JAY5" s="117"/>
      <c r="JAZ5" s="117"/>
      <c r="JBA5" s="117"/>
      <c r="JBB5" s="117"/>
      <c r="JBC5" s="117"/>
      <c r="JBD5" s="117"/>
      <c r="JBE5" s="117"/>
      <c r="JBF5" s="117"/>
      <c r="JBG5" s="117"/>
      <c r="JBH5" s="117"/>
      <c r="JBI5" s="117"/>
      <c r="JBJ5" s="117"/>
      <c r="JBK5" s="117"/>
      <c r="JBL5" s="117"/>
      <c r="JBM5" s="117"/>
      <c r="JBN5" s="117"/>
      <c r="JBO5" s="117"/>
      <c r="JBP5" s="117"/>
      <c r="JBQ5" s="117"/>
      <c r="JBR5" s="117"/>
      <c r="JBS5" s="117"/>
      <c r="JBT5" s="117"/>
      <c r="JBU5" s="117"/>
      <c r="JBV5" s="117"/>
      <c r="JBW5" s="117"/>
      <c r="JBX5" s="117"/>
      <c r="JBY5" s="117"/>
      <c r="JBZ5" s="117"/>
      <c r="JCA5" s="117"/>
      <c r="JCB5" s="117"/>
      <c r="JCC5" s="117"/>
      <c r="JCD5" s="117"/>
      <c r="JCE5" s="117"/>
      <c r="JCF5" s="117"/>
      <c r="JCG5" s="117"/>
      <c r="JCH5" s="117"/>
      <c r="JCI5" s="117"/>
      <c r="JCJ5" s="117"/>
      <c r="JCK5" s="117"/>
      <c r="JCL5" s="117"/>
      <c r="JCM5" s="117"/>
      <c r="JCN5" s="117"/>
      <c r="JCO5" s="117"/>
      <c r="JCP5" s="117"/>
      <c r="JCQ5" s="117"/>
      <c r="JCR5" s="117"/>
      <c r="JCS5" s="117"/>
      <c r="JCT5" s="117"/>
      <c r="JCU5" s="117"/>
      <c r="JCV5" s="117"/>
      <c r="JCW5" s="117"/>
      <c r="JCX5" s="117"/>
      <c r="JCY5" s="117"/>
      <c r="JCZ5" s="117"/>
      <c r="JDA5" s="117"/>
      <c r="JDB5" s="117"/>
      <c r="JDC5" s="117"/>
      <c r="JDD5" s="117"/>
      <c r="JDE5" s="117"/>
      <c r="JDF5" s="117"/>
      <c r="JDG5" s="117"/>
      <c r="JDH5" s="117"/>
      <c r="JDI5" s="117"/>
      <c r="JDJ5" s="117"/>
      <c r="JDK5" s="117"/>
      <c r="JDL5" s="117"/>
      <c r="JDM5" s="117"/>
      <c r="JDN5" s="117"/>
      <c r="JDO5" s="117"/>
      <c r="JDP5" s="117"/>
      <c r="JDQ5" s="117"/>
      <c r="JDR5" s="117"/>
      <c r="JDS5" s="117"/>
      <c r="JDT5" s="117"/>
      <c r="JDU5" s="117"/>
      <c r="JDV5" s="117"/>
      <c r="JDW5" s="117"/>
      <c r="JDX5" s="117"/>
      <c r="JDY5" s="117"/>
      <c r="JDZ5" s="117"/>
      <c r="JEA5" s="117"/>
      <c r="JEB5" s="117"/>
      <c r="JEC5" s="117"/>
      <c r="JED5" s="117"/>
      <c r="JEE5" s="117"/>
      <c r="JEF5" s="117"/>
      <c r="JEG5" s="117"/>
      <c r="JEH5" s="117"/>
      <c r="JEI5" s="117"/>
      <c r="JEJ5" s="117"/>
      <c r="JEK5" s="117"/>
      <c r="JEL5" s="117"/>
      <c r="JEM5" s="117"/>
      <c r="JEN5" s="117"/>
      <c r="JEO5" s="117"/>
      <c r="JEP5" s="117"/>
      <c r="JEQ5" s="117"/>
      <c r="JER5" s="117"/>
      <c r="JES5" s="117"/>
      <c r="JET5" s="117"/>
      <c r="JEU5" s="117"/>
      <c r="JEV5" s="117"/>
      <c r="JEW5" s="117"/>
      <c r="JEX5" s="117"/>
      <c r="JEY5" s="117"/>
      <c r="JEZ5" s="117"/>
      <c r="JFA5" s="117"/>
      <c r="JFB5" s="117"/>
      <c r="JFC5" s="117"/>
      <c r="JFD5" s="117"/>
      <c r="JFE5" s="117"/>
      <c r="JFF5" s="117"/>
      <c r="JFG5" s="117"/>
      <c r="JFH5" s="117"/>
      <c r="JFI5" s="117"/>
      <c r="JFJ5" s="117"/>
      <c r="JFK5" s="117"/>
      <c r="JFL5" s="117"/>
      <c r="JFM5" s="117"/>
      <c r="JFN5" s="117"/>
      <c r="JFO5" s="117"/>
      <c r="JFP5" s="117"/>
      <c r="JFQ5" s="117"/>
      <c r="JFR5" s="117"/>
      <c r="JFS5" s="117"/>
      <c r="JFT5" s="117"/>
      <c r="JFU5" s="117"/>
      <c r="JFV5" s="117"/>
      <c r="JFW5" s="117"/>
      <c r="JFX5" s="117"/>
      <c r="JFY5" s="117"/>
      <c r="JFZ5" s="117"/>
      <c r="JGA5" s="117"/>
      <c r="JGB5" s="117"/>
      <c r="JGC5" s="117"/>
      <c r="JGD5" s="117"/>
      <c r="JGE5" s="117"/>
      <c r="JGF5" s="117"/>
      <c r="JGG5" s="117"/>
      <c r="JGH5" s="117"/>
      <c r="JGI5" s="117"/>
      <c r="JGJ5" s="117"/>
      <c r="JGK5" s="117"/>
      <c r="JGL5" s="117"/>
      <c r="JGM5" s="117"/>
      <c r="JGN5" s="117"/>
      <c r="JGO5" s="117"/>
      <c r="JGP5" s="117"/>
      <c r="JGQ5" s="117"/>
      <c r="JGR5" s="117"/>
      <c r="JGS5" s="117"/>
      <c r="JGT5" s="117"/>
      <c r="JGU5" s="117"/>
      <c r="JGV5" s="117"/>
      <c r="JGW5" s="117"/>
      <c r="JGX5" s="117"/>
      <c r="JGY5" s="117"/>
      <c r="JGZ5" s="117"/>
      <c r="JHA5" s="117"/>
      <c r="JHB5" s="117"/>
      <c r="JHC5" s="117"/>
      <c r="JHD5" s="117"/>
      <c r="JHE5" s="117"/>
      <c r="JHF5" s="117"/>
      <c r="JHG5" s="117"/>
      <c r="JHH5" s="117"/>
      <c r="JHI5" s="117"/>
      <c r="JHJ5" s="117"/>
      <c r="JHK5" s="117"/>
      <c r="JHL5" s="117"/>
      <c r="JHM5" s="117"/>
      <c r="JHN5" s="117"/>
      <c r="JHO5" s="117"/>
      <c r="JHP5" s="117"/>
      <c r="JHQ5" s="117"/>
      <c r="JHR5" s="117"/>
      <c r="JHS5" s="117"/>
      <c r="JHT5" s="117"/>
      <c r="JHU5" s="117"/>
      <c r="JHV5" s="117"/>
      <c r="JHW5" s="117"/>
      <c r="JHX5" s="117"/>
      <c r="JHY5" s="117"/>
      <c r="JHZ5" s="117"/>
      <c r="JIA5" s="117"/>
      <c r="JIB5" s="117"/>
      <c r="JIC5" s="117"/>
      <c r="JID5" s="117"/>
      <c r="JIE5" s="117"/>
      <c r="JIF5" s="117"/>
      <c r="JIG5" s="117"/>
      <c r="JIH5" s="117"/>
      <c r="JII5" s="117"/>
      <c r="JIJ5" s="117"/>
      <c r="JIK5" s="117"/>
      <c r="JIL5" s="117"/>
      <c r="JIM5" s="117"/>
      <c r="JIN5" s="117"/>
      <c r="JIO5" s="117"/>
      <c r="JIP5" s="117"/>
      <c r="JIQ5" s="117"/>
      <c r="JIR5" s="117"/>
      <c r="JIS5" s="117"/>
      <c r="JIT5" s="117"/>
      <c r="JIU5" s="117"/>
      <c r="JIV5" s="117"/>
      <c r="JIW5" s="117"/>
      <c r="JIX5" s="117"/>
      <c r="JIY5" s="117"/>
      <c r="JIZ5" s="117"/>
      <c r="JJA5" s="117"/>
      <c r="JJB5" s="117"/>
      <c r="JJC5" s="117"/>
      <c r="JJD5" s="117"/>
      <c r="JJE5" s="117"/>
      <c r="JJF5" s="117"/>
      <c r="JJG5" s="117"/>
      <c r="JJH5" s="117"/>
      <c r="JJI5" s="117"/>
      <c r="JJJ5" s="117"/>
      <c r="JJK5" s="117"/>
      <c r="JJL5" s="117"/>
      <c r="JJM5" s="117"/>
      <c r="JJN5" s="117"/>
      <c r="JJO5" s="117"/>
      <c r="JJP5" s="117"/>
      <c r="JJQ5" s="117"/>
      <c r="JJR5" s="117"/>
      <c r="JJS5" s="117"/>
      <c r="JJT5" s="117"/>
      <c r="JJU5" s="117"/>
      <c r="JJV5" s="117"/>
      <c r="JJW5" s="117"/>
      <c r="JJX5" s="117"/>
      <c r="JJY5" s="117"/>
      <c r="JJZ5" s="117"/>
      <c r="JKA5" s="117"/>
      <c r="JKB5" s="117"/>
      <c r="JKC5" s="117"/>
      <c r="JKD5" s="117"/>
      <c r="JKE5" s="117"/>
      <c r="JKF5" s="117"/>
      <c r="JKG5" s="117"/>
      <c r="JKH5" s="117"/>
      <c r="JKI5" s="117"/>
      <c r="JKJ5" s="117"/>
      <c r="JKK5" s="117"/>
      <c r="JKL5" s="117"/>
      <c r="JKM5" s="117"/>
      <c r="JKN5" s="117"/>
      <c r="JKO5" s="117"/>
      <c r="JKP5" s="117"/>
      <c r="JKQ5" s="117"/>
      <c r="JKR5" s="117"/>
      <c r="JKS5" s="117"/>
      <c r="JKT5" s="117"/>
      <c r="JKU5" s="117"/>
      <c r="JKV5" s="117"/>
      <c r="JKW5" s="117"/>
      <c r="JKX5" s="117"/>
      <c r="JKY5" s="117"/>
      <c r="JKZ5" s="117"/>
      <c r="JLA5" s="117"/>
      <c r="JLB5" s="117"/>
      <c r="JLC5" s="117"/>
      <c r="JLD5" s="117"/>
      <c r="JLE5" s="117"/>
      <c r="JLF5" s="117"/>
      <c r="JLG5" s="117"/>
      <c r="JLH5" s="117"/>
      <c r="JLI5" s="117"/>
      <c r="JLJ5" s="117"/>
      <c r="JLK5" s="117"/>
      <c r="JLL5" s="117"/>
      <c r="JLM5" s="117"/>
      <c r="JLN5" s="117"/>
      <c r="JLO5" s="117"/>
      <c r="JLP5" s="117"/>
      <c r="JLQ5" s="117"/>
      <c r="JLR5" s="117"/>
      <c r="JLS5" s="117"/>
      <c r="JLT5" s="117"/>
      <c r="JLU5" s="117"/>
      <c r="JLV5" s="117"/>
      <c r="JLW5" s="117"/>
      <c r="JLX5" s="117"/>
      <c r="JLY5" s="117"/>
      <c r="JLZ5" s="117"/>
      <c r="JMA5" s="117"/>
      <c r="JMB5" s="117"/>
      <c r="JMC5" s="117"/>
      <c r="JMD5" s="117"/>
      <c r="JME5" s="117"/>
      <c r="JMF5" s="117"/>
      <c r="JMG5" s="117"/>
      <c r="JMH5" s="117"/>
      <c r="JMI5" s="117"/>
      <c r="JMJ5" s="117"/>
      <c r="JMK5" s="117"/>
      <c r="JML5" s="117"/>
      <c r="JMM5" s="117"/>
      <c r="JMN5" s="117"/>
      <c r="JMO5" s="117"/>
      <c r="JMP5" s="117"/>
      <c r="JMQ5" s="117"/>
      <c r="JMR5" s="117"/>
      <c r="JMS5" s="117"/>
      <c r="JMT5" s="117"/>
      <c r="JMU5" s="117"/>
      <c r="JMV5" s="117"/>
      <c r="JMW5" s="117"/>
      <c r="JMX5" s="117"/>
      <c r="JMY5" s="117"/>
      <c r="JMZ5" s="117"/>
      <c r="JNA5" s="117"/>
      <c r="JNB5" s="117"/>
      <c r="JNC5" s="117"/>
      <c r="JND5" s="117"/>
      <c r="JNE5" s="117"/>
      <c r="JNF5" s="117"/>
      <c r="JNG5" s="117"/>
      <c r="JNH5" s="117"/>
      <c r="JNI5" s="117"/>
      <c r="JNJ5" s="117"/>
      <c r="JNK5" s="117"/>
      <c r="JNL5" s="117"/>
      <c r="JNM5" s="117"/>
      <c r="JNN5" s="117"/>
      <c r="JNO5" s="117"/>
      <c r="JNP5" s="117"/>
      <c r="JNQ5" s="117"/>
      <c r="JNR5" s="117"/>
      <c r="JNS5" s="117"/>
      <c r="JNT5" s="117"/>
      <c r="JNU5" s="117"/>
      <c r="JNV5" s="117"/>
      <c r="JNW5" s="117"/>
      <c r="JNX5" s="117"/>
      <c r="JNY5" s="117"/>
      <c r="JNZ5" s="117"/>
      <c r="JOA5" s="117"/>
      <c r="JOB5" s="117"/>
      <c r="JOC5" s="117"/>
      <c r="JOD5" s="117"/>
      <c r="JOE5" s="117"/>
      <c r="JOF5" s="117"/>
      <c r="JOG5" s="117"/>
      <c r="JOH5" s="117"/>
      <c r="JOI5" s="117"/>
      <c r="JOJ5" s="117"/>
      <c r="JOK5" s="117"/>
      <c r="JOL5" s="117"/>
      <c r="JOM5" s="117"/>
      <c r="JON5" s="117"/>
      <c r="JOO5" s="117"/>
      <c r="JOP5" s="117"/>
      <c r="JOQ5" s="117"/>
      <c r="JOR5" s="117"/>
      <c r="JOS5" s="117"/>
      <c r="JOT5" s="117"/>
      <c r="JOU5" s="117"/>
      <c r="JOV5" s="117"/>
      <c r="JOW5" s="117"/>
      <c r="JOX5" s="117"/>
      <c r="JOY5" s="117"/>
      <c r="JOZ5" s="117"/>
      <c r="JPA5" s="117"/>
      <c r="JPB5" s="117"/>
      <c r="JPC5" s="117"/>
      <c r="JPD5" s="117"/>
      <c r="JPE5" s="117"/>
      <c r="JPF5" s="117"/>
      <c r="JPG5" s="117"/>
      <c r="JPH5" s="117"/>
      <c r="JPI5" s="117"/>
      <c r="JPJ5" s="117"/>
      <c r="JPK5" s="117"/>
      <c r="JPL5" s="117"/>
      <c r="JPM5" s="117"/>
      <c r="JPN5" s="117"/>
      <c r="JPO5" s="117"/>
      <c r="JPP5" s="117"/>
      <c r="JPQ5" s="117"/>
      <c r="JPR5" s="117"/>
      <c r="JPS5" s="117"/>
      <c r="JPT5" s="117"/>
      <c r="JPU5" s="117"/>
      <c r="JPV5" s="117"/>
      <c r="JPW5" s="117"/>
      <c r="JPX5" s="117"/>
      <c r="JPY5" s="117"/>
      <c r="JPZ5" s="117"/>
      <c r="JQA5" s="117"/>
      <c r="JQB5" s="117"/>
      <c r="JQC5" s="117"/>
      <c r="JQD5" s="117"/>
      <c r="JQE5" s="117"/>
      <c r="JQF5" s="117"/>
      <c r="JQG5" s="117"/>
      <c r="JQH5" s="117"/>
      <c r="JQI5" s="117"/>
      <c r="JQJ5" s="117"/>
      <c r="JQK5" s="117"/>
      <c r="JQL5" s="117"/>
      <c r="JQM5" s="117"/>
      <c r="JQN5" s="117"/>
      <c r="JQO5" s="117"/>
      <c r="JQP5" s="117"/>
      <c r="JQQ5" s="117"/>
      <c r="JQR5" s="117"/>
      <c r="JQS5" s="117"/>
      <c r="JQT5" s="117"/>
      <c r="JQU5" s="117"/>
      <c r="JQV5" s="117"/>
      <c r="JQW5" s="117"/>
      <c r="JQX5" s="117"/>
      <c r="JQY5" s="117"/>
      <c r="JQZ5" s="117"/>
      <c r="JRA5" s="117"/>
      <c r="JRB5" s="117"/>
      <c r="JRC5" s="117"/>
      <c r="JRD5" s="117"/>
      <c r="JRE5" s="117"/>
      <c r="JRF5" s="117"/>
      <c r="JRG5" s="117"/>
      <c r="JRH5" s="117"/>
      <c r="JRI5" s="117"/>
      <c r="JRJ5" s="117"/>
      <c r="JRK5" s="117"/>
      <c r="JRL5" s="117"/>
      <c r="JRM5" s="117"/>
      <c r="JRN5" s="117"/>
      <c r="JRO5" s="117"/>
      <c r="JRP5" s="117"/>
      <c r="JRQ5" s="117"/>
      <c r="JRR5" s="117"/>
      <c r="JRS5" s="117"/>
      <c r="JRT5" s="117"/>
      <c r="JRU5" s="117"/>
      <c r="JRV5" s="117"/>
      <c r="JRW5" s="117"/>
      <c r="JRX5" s="117"/>
      <c r="JRY5" s="117"/>
      <c r="JRZ5" s="117"/>
      <c r="JSA5" s="117"/>
      <c r="JSB5" s="117"/>
      <c r="JSC5" s="117"/>
      <c r="JSD5" s="117"/>
      <c r="JSE5" s="117"/>
      <c r="JSF5" s="117"/>
      <c r="JSG5" s="117"/>
      <c r="JSH5" s="117"/>
      <c r="JSI5" s="117"/>
      <c r="JSJ5" s="117"/>
      <c r="JSK5" s="117"/>
      <c r="JSL5" s="117"/>
      <c r="JSM5" s="117"/>
      <c r="JSN5" s="117"/>
      <c r="JSO5" s="117"/>
      <c r="JSP5" s="117"/>
      <c r="JSQ5" s="117"/>
      <c r="JSR5" s="117"/>
      <c r="JSS5" s="117"/>
      <c r="JST5" s="117"/>
      <c r="JSU5" s="117"/>
      <c r="JSV5" s="117"/>
      <c r="JSW5" s="117"/>
      <c r="JSX5" s="117"/>
      <c r="JSY5" s="117"/>
      <c r="JSZ5" s="117"/>
      <c r="JTA5" s="117"/>
      <c r="JTB5" s="117"/>
      <c r="JTC5" s="117"/>
      <c r="JTD5" s="117"/>
      <c r="JTE5" s="117"/>
      <c r="JTF5" s="117"/>
      <c r="JTG5" s="117"/>
      <c r="JTH5" s="117"/>
      <c r="JTI5" s="117"/>
      <c r="JTJ5" s="117"/>
      <c r="JTK5" s="117"/>
      <c r="JTL5" s="117"/>
      <c r="JTM5" s="117"/>
      <c r="JTN5" s="117"/>
      <c r="JTO5" s="117"/>
      <c r="JTP5" s="117"/>
      <c r="JTQ5" s="117"/>
      <c r="JTR5" s="117"/>
      <c r="JTS5" s="117"/>
      <c r="JTT5" s="117"/>
      <c r="JTU5" s="117"/>
      <c r="JTV5" s="117"/>
      <c r="JTW5" s="117"/>
      <c r="JTX5" s="117"/>
      <c r="JTY5" s="117"/>
      <c r="JTZ5" s="117"/>
      <c r="JUA5" s="117"/>
      <c r="JUB5" s="117"/>
      <c r="JUC5" s="117"/>
      <c r="JUD5" s="117"/>
      <c r="JUE5" s="117"/>
      <c r="JUF5" s="117"/>
      <c r="JUG5" s="117"/>
      <c r="JUH5" s="117"/>
      <c r="JUI5" s="117"/>
      <c r="JUJ5" s="117"/>
      <c r="JUK5" s="117"/>
      <c r="JUL5" s="117"/>
      <c r="JUM5" s="117"/>
      <c r="JUN5" s="117"/>
      <c r="JUO5" s="117"/>
      <c r="JUP5" s="117"/>
      <c r="JUQ5" s="117"/>
      <c r="JUR5" s="117"/>
      <c r="JUS5" s="117"/>
      <c r="JUT5" s="117"/>
      <c r="JUU5" s="117"/>
      <c r="JUV5" s="117"/>
      <c r="JUW5" s="117"/>
      <c r="JUX5" s="117"/>
      <c r="JUY5" s="117"/>
      <c r="JUZ5" s="117"/>
      <c r="JVA5" s="117"/>
      <c r="JVB5" s="117"/>
      <c r="JVC5" s="117"/>
      <c r="JVD5" s="117"/>
      <c r="JVE5" s="117"/>
      <c r="JVF5" s="117"/>
      <c r="JVG5" s="117"/>
      <c r="JVH5" s="117"/>
      <c r="JVI5" s="117"/>
      <c r="JVJ5" s="117"/>
      <c r="JVK5" s="117"/>
      <c r="JVL5" s="117"/>
      <c r="JVM5" s="117"/>
      <c r="JVN5" s="117"/>
      <c r="JVO5" s="117"/>
      <c r="JVP5" s="117"/>
      <c r="JVQ5" s="117"/>
      <c r="JVR5" s="117"/>
      <c r="JVS5" s="117"/>
      <c r="JVT5" s="117"/>
      <c r="JVU5" s="117"/>
      <c r="JVV5" s="117"/>
      <c r="JVW5" s="117"/>
      <c r="JVX5" s="117"/>
      <c r="JVY5" s="117"/>
      <c r="JVZ5" s="117"/>
      <c r="JWA5" s="117"/>
      <c r="JWB5" s="117"/>
      <c r="JWC5" s="117"/>
      <c r="JWD5" s="117"/>
      <c r="JWE5" s="117"/>
      <c r="JWF5" s="117"/>
      <c r="JWG5" s="117"/>
      <c r="JWH5" s="117"/>
      <c r="JWI5" s="117"/>
      <c r="JWJ5" s="117"/>
      <c r="JWK5" s="117"/>
      <c r="JWL5" s="117"/>
      <c r="JWM5" s="117"/>
      <c r="JWN5" s="117"/>
      <c r="JWO5" s="117"/>
      <c r="JWP5" s="117"/>
      <c r="JWQ5" s="117"/>
      <c r="JWR5" s="117"/>
      <c r="JWS5" s="117"/>
      <c r="JWT5" s="117"/>
      <c r="JWU5" s="117"/>
      <c r="JWV5" s="117"/>
      <c r="JWW5" s="117"/>
      <c r="JWX5" s="117"/>
      <c r="JWY5" s="117"/>
      <c r="JWZ5" s="117"/>
      <c r="JXA5" s="117"/>
      <c r="JXB5" s="117"/>
      <c r="JXC5" s="117"/>
      <c r="JXD5" s="117"/>
      <c r="JXE5" s="117"/>
      <c r="JXF5" s="117"/>
      <c r="JXG5" s="117"/>
      <c r="JXH5" s="117"/>
      <c r="JXI5" s="117"/>
      <c r="JXJ5" s="117"/>
      <c r="JXK5" s="117"/>
      <c r="JXL5" s="117"/>
      <c r="JXM5" s="117"/>
      <c r="JXN5" s="117"/>
      <c r="JXO5" s="117"/>
      <c r="JXP5" s="117"/>
      <c r="JXQ5" s="117"/>
      <c r="JXR5" s="117"/>
      <c r="JXS5" s="117"/>
      <c r="JXT5" s="117"/>
      <c r="JXU5" s="117"/>
      <c r="JXV5" s="117"/>
      <c r="JXW5" s="117"/>
      <c r="JXX5" s="117"/>
      <c r="JXY5" s="117"/>
      <c r="JXZ5" s="117"/>
      <c r="JYA5" s="117"/>
      <c r="JYB5" s="117"/>
      <c r="JYC5" s="117"/>
      <c r="JYD5" s="117"/>
      <c r="JYE5" s="117"/>
      <c r="JYF5" s="117"/>
      <c r="JYG5" s="117"/>
      <c r="JYH5" s="117"/>
      <c r="JYI5" s="117"/>
      <c r="JYJ5" s="117"/>
      <c r="JYK5" s="117"/>
      <c r="JYL5" s="117"/>
      <c r="JYM5" s="117"/>
      <c r="JYN5" s="117"/>
      <c r="JYO5" s="117"/>
      <c r="JYP5" s="117"/>
      <c r="JYQ5" s="117"/>
      <c r="JYR5" s="117"/>
      <c r="JYS5" s="117"/>
      <c r="JYT5" s="117"/>
      <c r="JYU5" s="117"/>
      <c r="JYV5" s="117"/>
      <c r="JYW5" s="117"/>
      <c r="JYX5" s="117"/>
      <c r="JYY5" s="117"/>
      <c r="JYZ5" s="117"/>
      <c r="JZA5" s="117"/>
      <c r="JZB5" s="117"/>
      <c r="JZC5" s="117"/>
      <c r="JZD5" s="117"/>
      <c r="JZE5" s="117"/>
      <c r="JZF5" s="117"/>
      <c r="JZG5" s="117"/>
      <c r="JZH5" s="117"/>
      <c r="JZI5" s="117"/>
      <c r="JZJ5" s="117"/>
      <c r="JZK5" s="117"/>
      <c r="JZL5" s="117"/>
      <c r="JZM5" s="117"/>
      <c r="JZN5" s="117"/>
      <c r="JZO5" s="117"/>
      <c r="JZP5" s="117"/>
      <c r="JZQ5" s="117"/>
      <c r="JZR5" s="117"/>
      <c r="JZS5" s="117"/>
      <c r="JZT5" s="117"/>
      <c r="JZU5" s="117"/>
      <c r="JZV5" s="117"/>
      <c r="JZW5" s="117"/>
      <c r="JZX5" s="117"/>
      <c r="JZY5" s="117"/>
      <c r="JZZ5" s="117"/>
      <c r="KAA5" s="117"/>
      <c r="KAB5" s="117"/>
      <c r="KAC5" s="117"/>
      <c r="KAD5" s="117"/>
      <c r="KAE5" s="117"/>
      <c r="KAF5" s="117"/>
      <c r="KAG5" s="117"/>
      <c r="KAH5" s="117"/>
      <c r="KAI5" s="117"/>
      <c r="KAJ5" s="117"/>
      <c r="KAK5" s="117"/>
      <c r="KAL5" s="117"/>
      <c r="KAM5" s="117"/>
      <c r="KAN5" s="117"/>
      <c r="KAO5" s="117"/>
      <c r="KAP5" s="117"/>
      <c r="KAQ5" s="117"/>
      <c r="KAR5" s="117"/>
      <c r="KAS5" s="117"/>
      <c r="KAT5" s="117"/>
      <c r="KAU5" s="117"/>
      <c r="KAV5" s="117"/>
      <c r="KAW5" s="117"/>
      <c r="KAX5" s="117"/>
      <c r="KAY5" s="117"/>
      <c r="KAZ5" s="117"/>
      <c r="KBA5" s="117"/>
      <c r="KBB5" s="117"/>
      <c r="KBC5" s="117"/>
      <c r="KBD5" s="117"/>
      <c r="KBE5" s="117"/>
      <c r="KBF5" s="117"/>
      <c r="KBG5" s="117"/>
      <c r="KBH5" s="117"/>
      <c r="KBI5" s="117"/>
      <c r="KBJ5" s="117"/>
      <c r="KBK5" s="117"/>
      <c r="KBL5" s="117"/>
      <c r="KBM5" s="117"/>
      <c r="KBN5" s="117"/>
      <c r="KBO5" s="117"/>
      <c r="KBP5" s="117"/>
      <c r="KBQ5" s="117"/>
      <c r="KBR5" s="117"/>
      <c r="KBS5" s="117"/>
      <c r="KBT5" s="117"/>
      <c r="KBU5" s="117"/>
      <c r="KBV5" s="117"/>
      <c r="KBW5" s="117"/>
      <c r="KBX5" s="117"/>
      <c r="KBY5" s="117"/>
      <c r="KBZ5" s="117"/>
      <c r="KCA5" s="117"/>
      <c r="KCB5" s="117"/>
      <c r="KCC5" s="117"/>
      <c r="KCD5" s="117"/>
      <c r="KCE5" s="117"/>
      <c r="KCF5" s="117"/>
      <c r="KCG5" s="117"/>
      <c r="KCH5" s="117"/>
      <c r="KCI5" s="117"/>
      <c r="KCJ5" s="117"/>
      <c r="KCK5" s="117"/>
      <c r="KCL5" s="117"/>
      <c r="KCM5" s="117"/>
      <c r="KCN5" s="117"/>
      <c r="KCO5" s="117"/>
      <c r="KCP5" s="117"/>
      <c r="KCQ5" s="117"/>
      <c r="KCR5" s="117"/>
      <c r="KCS5" s="117"/>
      <c r="KCT5" s="117"/>
      <c r="KCU5" s="117"/>
      <c r="KCV5" s="117"/>
      <c r="KCW5" s="117"/>
      <c r="KCX5" s="117"/>
      <c r="KCY5" s="117"/>
      <c r="KCZ5" s="117"/>
      <c r="KDA5" s="117"/>
      <c r="KDB5" s="117"/>
      <c r="KDC5" s="117"/>
      <c r="KDD5" s="117"/>
      <c r="KDE5" s="117"/>
      <c r="KDF5" s="117"/>
      <c r="KDG5" s="117"/>
      <c r="KDH5" s="117"/>
      <c r="KDI5" s="117"/>
      <c r="KDJ5" s="117"/>
      <c r="KDK5" s="117"/>
      <c r="KDL5" s="117"/>
      <c r="KDM5" s="117"/>
      <c r="KDN5" s="117"/>
      <c r="KDO5" s="117"/>
      <c r="KDP5" s="117"/>
      <c r="KDQ5" s="117"/>
      <c r="KDR5" s="117"/>
      <c r="KDS5" s="117"/>
      <c r="KDT5" s="117"/>
      <c r="KDU5" s="117"/>
      <c r="KDV5" s="117"/>
      <c r="KDW5" s="117"/>
      <c r="KDX5" s="117"/>
      <c r="KDY5" s="117"/>
      <c r="KDZ5" s="117"/>
      <c r="KEA5" s="117"/>
      <c r="KEB5" s="117"/>
      <c r="KEC5" s="117"/>
      <c r="KED5" s="117"/>
      <c r="KEE5" s="117"/>
      <c r="KEF5" s="117"/>
      <c r="KEG5" s="117"/>
      <c r="KEH5" s="117"/>
      <c r="KEI5" s="117"/>
      <c r="KEJ5" s="117"/>
      <c r="KEK5" s="117"/>
      <c r="KEL5" s="117"/>
      <c r="KEM5" s="117"/>
      <c r="KEN5" s="117"/>
      <c r="KEO5" s="117"/>
      <c r="KEP5" s="117"/>
      <c r="KEQ5" s="117"/>
      <c r="KER5" s="117"/>
      <c r="KES5" s="117"/>
      <c r="KET5" s="117"/>
      <c r="KEU5" s="117"/>
      <c r="KEV5" s="117"/>
      <c r="KEW5" s="117"/>
      <c r="KEX5" s="117"/>
      <c r="KEY5" s="117"/>
      <c r="KEZ5" s="117"/>
      <c r="KFA5" s="117"/>
      <c r="KFB5" s="117"/>
      <c r="KFC5" s="117"/>
      <c r="KFD5" s="117"/>
      <c r="KFE5" s="117"/>
      <c r="KFF5" s="117"/>
      <c r="KFG5" s="117"/>
      <c r="KFH5" s="117"/>
      <c r="KFI5" s="117"/>
      <c r="KFJ5" s="117"/>
      <c r="KFK5" s="117"/>
      <c r="KFL5" s="117"/>
      <c r="KFM5" s="117"/>
      <c r="KFN5" s="117"/>
      <c r="KFO5" s="117"/>
      <c r="KFP5" s="117"/>
      <c r="KFQ5" s="117"/>
      <c r="KFR5" s="117"/>
      <c r="KFS5" s="117"/>
      <c r="KFT5" s="117"/>
      <c r="KFU5" s="117"/>
      <c r="KFV5" s="117"/>
      <c r="KFW5" s="117"/>
      <c r="KFX5" s="117"/>
      <c r="KFY5" s="117"/>
      <c r="KFZ5" s="117"/>
      <c r="KGA5" s="117"/>
      <c r="KGB5" s="117"/>
      <c r="KGC5" s="117"/>
      <c r="KGD5" s="117"/>
      <c r="KGE5" s="117"/>
      <c r="KGF5" s="117"/>
      <c r="KGG5" s="117"/>
      <c r="KGH5" s="117"/>
      <c r="KGI5" s="117"/>
      <c r="KGJ5" s="117"/>
      <c r="KGK5" s="117"/>
      <c r="KGL5" s="117"/>
      <c r="KGM5" s="117"/>
      <c r="KGN5" s="117"/>
      <c r="KGO5" s="117"/>
      <c r="KGP5" s="117"/>
      <c r="KGQ5" s="117"/>
      <c r="KGR5" s="117"/>
      <c r="KGS5" s="117"/>
      <c r="KGT5" s="117"/>
      <c r="KGU5" s="117"/>
      <c r="KGV5" s="117"/>
      <c r="KGW5" s="117"/>
      <c r="KGX5" s="117"/>
      <c r="KGY5" s="117"/>
      <c r="KGZ5" s="117"/>
      <c r="KHA5" s="117"/>
      <c r="KHB5" s="117"/>
      <c r="KHC5" s="117"/>
      <c r="KHD5" s="117"/>
      <c r="KHE5" s="117"/>
      <c r="KHF5" s="117"/>
      <c r="KHG5" s="117"/>
      <c r="KHH5" s="117"/>
      <c r="KHI5" s="117"/>
      <c r="KHJ5" s="117"/>
      <c r="KHK5" s="117"/>
      <c r="KHL5" s="117"/>
      <c r="KHM5" s="117"/>
      <c r="KHN5" s="117"/>
      <c r="KHO5" s="117"/>
      <c r="KHP5" s="117"/>
      <c r="KHQ5" s="117"/>
      <c r="KHR5" s="117"/>
      <c r="KHS5" s="117"/>
      <c r="KHT5" s="117"/>
      <c r="KHU5" s="117"/>
      <c r="KHV5" s="117"/>
      <c r="KHW5" s="117"/>
      <c r="KHX5" s="117"/>
      <c r="KHY5" s="117"/>
      <c r="KHZ5" s="117"/>
      <c r="KIA5" s="117"/>
      <c r="KIB5" s="117"/>
      <c r="KIC5" s="117"/>
      <c r="KID5" s="117"/>
      <c r="KIE5" s="117"/>
      <c r="KIF5" s="117"/>
      <c r="KIG5" s="117"/>
      <c r="KIH5" s="117"/>
      <c r="KII5" s="117"/>
      <c r="KIJ5" s="117"/>
      <c r="KIK5" s="117"/>
      <c r="KIL5" s="117"/>
      <c r="KIM5" s="117"/>
      <c r="KIN5" s="117"/>
      <c r="KIO5" s="117"/>
      <c r="KIP5" s="117"/>
      <c r="KIQ5" s="117"/>
      <c r="KIR5" s="117"/>
      <c r="KIS5" s="117"/>
      <c r="KIT5" s="117"/>
      <c r="KIU5" s="117"/>
      <c r="KIV5" s="117"/>
      <c r="KIW5" s="117"/>
      <c r="KIX5" s="117"/>
      <c r="KIY5" s="117"/>
      <c r="KIZ5" s="117"/>
      <c r="KJA5" s="117"/>
      <c r="KJB5" s="117"/>
      <c r="KJC5" s="117"/>
      <c r="KJD5" s="117"/>
      <c r="KJE5" s="117"/>
      <c r="KJF5" s="117"/>
      <c r="KJG5" s="117"/>
      <c r="KJH5" s="117"/>
      <c r="KJI5" s="117"/>
      <c r="KJJ5" s="117"/>
      <c r="KJK5" s="117"/>
      <c r="KJL5" s="117"/>
      <c r="KJM5" s="117"/>
      <c r="KJN5" s="117"/>
      <c r="KJO5" s="117"/>
      <c r="KJP5" s="117"/>
      <c r="KJQ5" s="117"/>
      <c r="KJR5" s="117"/>
      <c r="KJS5" s="117"/>
      <c r="KJT5" s="117"/>
      <c r="KJU5" s="117"/>
      <c r="KJV5" s="117"/>
      <c r="KJW5" s="117"/>
      <c r="KJX5" s="117"/>
      <c r="KJY5" s="117"/>
      <c r="KJZ5" s="117"/>
      <c r="KKA5" s="117"/>
      <c r="KKB5" s="117"/>
      <c r="KKC5" s="117"/>
      <c r="KKD5" s="117"/>
      <c r="KKE5" s="117"/>
      <c r="KKF5" s="117"/>
      <c r="KKG5" s="117"/>
      <c r="KKH5" s="117"/>
      <c r="KKI5" s="117"/>
      <c r="KKJ5" s="117"/>
      <c r="KKK5" s="117"/>
      <c r="KKL5" s="117"/>
      <c r="KKM5" s="117"/>
      <c r="KKN5" s="117"/>
      <c r="KKO5" s="117"/>
      <c r="KKP5" s="117"/>
      <c r="KKQ5" s="117"/>
      <c r="KKR5" s="117"/>
      <c r="KKS5" s="117"/>
      <c r="KKT5" s="117"/>
      <c r="KKU5" s="117"/>
      <c r="KKV5" s="117"/>
      <c r="KKW5" s="117"/>
      <c r="KKX5" s="117"/>
      <c r="KKY5" s="117"/>
      <c r="KKZ5" s="117"/>
      <c r="KLA5" s="117"/>
      <c r="KLB5" s="117"/>
      <c r="KLC5" s="117"/>
      <c r="KLD5" s="117"/>
      <c r="KLE5" s="117"/>
      <c r="KLF5" s="117"/>
      <c r="KLG5" s="117"/>
      <c r="KLH5" s="117"/>
      <c r="KLI5" s="117"/>
      <c r="KLJ5" s="117"/>
      <c r="KLK5" s="117"/>
      <c r="KLL5" s="117"/>
      <c r="KLM5" s="117"/>
      <c r="KLN5" s="117"/>
      <c r="KLO5" s="117"/>
      <c r="KLP5" s="117"/>
      <c r="KLQ5" s="117"/>
      <c r="KLR5" s="117"/>
      <c r="KLS5" s="117"/>
      <c r="KLT5" s="117"/>
      <c r="KLU5" s="117"/>
      <c r="KLV5" s="117"/>
      <c r="KLW5" s="117"/>
      <c r="KLX5" s="117"/>
      <c r="KLY5" s="117"/>
      <c r="KLZ5" s="117"/>
      <c r="KMA5" s="117"/>
      <c r="KMB5" s="117"/>
      <c r="KMC5" s="117"/>
      <c r="KMD5" s="117"/>
      <c r="KME5" s="117"/>
      <c r="KMF5" s="117"/>
      <c r="KMG5" s="117"/>
      <c r="KMH5" s="117"/>
      <c r="KMI5" s="117"/>
      <c r="KMJ5" s="117"/>
      <c r="KMK5" s="117"/>
      <c r="KML5" s="117"/>
      <c r="KMM5" s="117"/>
      <c r="KMN5" s="117"/>
      <c r="KMO5" s="117"/>
      <c r="KMP5" s="117"/>
      <c r="KMQ5" s="117"/>
      <c r="KMR5" s="117"/>
      <c r="KMS5" s="117"/>
      <c r="KMT5" s="117"/>
      <c r="KMU5" s="117"/>
      <c r="KMV5" s="117"/>
      <c r="KMW5" s="117"/>
      <c r="KMX5" s="117"/>
      <c r="KMY5" s="117"/>
      <c r="KMZ5" s="117"/>
      <c r="KNA5" s="117"/>
      <c r="KNB5" s="117"/>
      <c r="KNC5" s="117"/>
      <c r="KND5" s="117"/>
      <c r="KNE5" s="117"/>
      <c r="KNF5" s="117"/>
      <c r="KNG5" s="117"/>
      <c r="KNH5" s="117"/>
      <c r="KNI5" s="117"/>
      <c r="KNJ5" s="117"/>
      <c r="KNK5" s="117"/>
      <c r="KNL5" s="117"/>
      <c r="KNM5" s="117"/>
      <c r="KNN5" s="117"/>
      <c r="KNO5" s="117"/>
      <c r="KNP5" s="117"/>
      <c r="KNQ5" s="117"/>
      <c r="KNR5" s="117"/>
      <c r="KNS5" s="117"/>
      <c r="KNT5" s="117"/>
      <c r="KNU5" s="117"/>
      <c r="KNV5" s="117"/>
      <c r="KNW5" s="117"/>
      <c r="KNX5" s="117"/>
      <c r="KNY5" s="117"/>
      <c r="KNZ5" s="117"/>
      <c r="KOA5" s="117"/>
      <c r="KOB5" s="117"/>
      <c r="KOC5" s="117"/>
      <c r="KOD5" s="117"/>
      <c r="KOE5" s="117"/>
      <c r="KOF5" s="117"/>
      <c r="KOG5" s="117"/>
      <c r="KOH5" s="117"/>
      <c r="KOI5" s="117"/>
      <c r="KOJ5" s="117"/>
      <c r="KOK5" s="117"/>
      <c r="KOL5" s="117"/>
      <c r="KOM5" s="117"/>
      <c r="KON5" s="117"/>
      <c r="KOO5" s="117"/>
      <c r="KOP5" s="117"/>
      <c r="KOQ5" s="117"/>
      <c r="KOR5" s="117"/>
      <c r="KOS5" s="117"/>
      <c r="KOT5" s="117"/>
      <c r="KOU5" s="117"/>
      <c r="KOV5" s="117"/>
      <c r="KOW5" s="117"/>
      <c r="KOX5" s="117"/>
      <c r="KOY5" s="117"/>
      <c r="KOZ5" s="117"/>
      <c r="KPA5" s="117"/>
      <c r="KPB5" s="117"/>
      <c r="KPC5" s="117"/>
      <c r="KPD5" s="117"/>
      <c r="KPE5" s="117"/>
      <c r="KPF5" s="117"/>
      <c r="KPG5" s="117"/>
      <c r="KPH5" s="117"/>
      <c r="KPI5" s="117"/>
      <c r="KPJ5" s="117"/>
      <c r="KPK5" s="117"/>
      <c r="KPL5" s="117"/>
      <c r="KPM5" s="117"/>
      <c r="KPN5" s="117"/>
      <c r="KPO5" s="117"/>
      <c r="KPP5" s="117"/>
      <c r="KPQ5" s="117"/>
      <c r="KPR5" s="117"/>
      <c r="KPS5" s="117"/>
      <c r="KPT5" s="117"/>
      <c r="KPU5" s="117"/>
      <c r="KPV5" s="117"/>
      <c r="KPW5" s="117"/>
      <c r="KPX5" s="117"/>
      <c r="KPY5" s="117"/>
      <c r="KPZ5" s="117"/>
      <c r="KQA5" s="117"/>
      <c r="KQB5" s="117"/>
      <c r="KQC5" s="117"/>
      <c r="KQD5" s="117"/>
      <c r="KQE5" s="117"/>
      <c r="KQF5" s="117"/>
      <c r="KQG5" s="117"/>
      <c r="KQH5" s="117"/>
      <c r="KQI5" s="117"/>
      <c r="KQJ5" s="117"/>
      <c r="KQK5" s="117"/>
      <c r="KQL5" s="117"/>
      <c r="KQM5" s="117"/>
      <c r="KQN5" s="117"/>
      <c r="KQO5" s="117"/>
      <c r="KQP5" s="117"/>
      <c r="KQQ5" s="117"/>
      <c r="KQR5" s="117"/>
      <c r="KQS5" s="117"/>
      <c r="KQT5" s="117"/>
      <c r="KQU5" s="117"/>
      <c r="KQV5" s="117"/>
      <c r="KQW5" s="117"/>
      <c r="KQX5" s="117"/>
      <c r="KQY5" s="117"/>
      <c r="KQZ5" s="117"/>
      <c r="KRA5" s="117"/>
      <c r="KRB5" s="117"/>
      <c r="KRC5" s="117"/>
      <c r="KRD5" s="117"/>
      <c r="KRE5" s="117"/>
      <c r="KRF5" s="117"/>
      <c r="KRG5" s="117"/>
      <c r="KRH5" s="117"/>
      <c r="KRI5" s="117"/>
      <c r="KRJ5" s="117"/>
      <c r="KRK5" s="117"/>
      <c r="KRL5" s="117"/>
      <c r="KRM5" s="117"/>
      <c r="KRN5" s="117"/>
      <c r="KRO5" s="117"/>
      <c r="KRP5" s="117"/>
      <c r="KRQ5" s="117"/>
      <c r="KRR5" s="117"/>
      <c r="KRS5" s="117"/>
      <c r="KRT5" s="117"/>
      <c r="KRU5" s="117"/>
      <c r="KRV5" s="117"/>
      <c r="KRW5" s="117"/>
      <c r="KRX5" s="117"/>
      <c r="KRY5" s="117"/>
      <c r="KRZ5" s="117"/>
      <c r="KSA5" s="117"/>
      <c r="KSB5" s="117"/>
      <c r="KSC5" s="117"/>
      <c r="KSD5" s="117"/>
      <c r="KSE5" s="117"/>
      <c r="KSF5" s="117"/>
      <c r="KSG5" s="117"/>
      <c r="KSH5" s="117"/>
      <c r="KSI5" s="117"/>
      <c r="KSJ5" s="117"/>
      <c r="KSK5" s="117"/>
      <c r="KSL5" s="117"/>
      <c r="KSM5" s="117"/>
      <c r="KSN5" s="117"/>
      <c r="KSO5" s="117"/>
      <c r="KSP5" s="117"/>
      <c r="KSQ5" s="117"/>
      <c r="KSR5" s="117"/>
      <c r="KSS5" s="117"/>
      <c r="KST5" s="117"/>
      <c r="KSU5" s="117"/>
      <c r="KSV5" s="117"/>
      <c r="KSW5" s="117"/>
      <c r="KSX5" s="117"/>
      <c r="KSY5" s="117"/>
      <c r="KSZ5" s="117"/>
      <c r="KTA5" s="117"/>
      <c r="KTB5" s="117"/>
      <c r="KTC5" s="117"/>
      <c r="KTD5" s="117"/>
      <c r="KTE5" s="117"/>
      <c r="KTF5" s="117"/>
      <c r="KTG5" s="117"/>
      <c r="KTH5" s="117"/>
      <c r="KTI5" s="117"/>
      <c r="KTJ5" s="117"/>
      <c r="KTK5" s="117"/>
      <c r="KTL5" s="117"/>
      <c r="KTM5" s="117"/>
      <c r="KTN5" s="117"/>
      <c r="KTO5" s="117"/>
      <c r="KTP5" s="117"/>
      <c r="KTQ5" s="117"/>
      <c r="KTR5" s="117"/>
      <c r="KTS5" s="117"/>
      <c r="KTT5" s="117"/>
      <c r="KTU5" s="117"/>
      <c r="KTV5" s="117"/>
      <c r="KTW5" s="117"/>
      <c r="KTX5" s="117"/>
      <c r="KTY5" s="117"/>
      <c r="KTZ5" s="117"/>
      <c r="KUA5" s="117"/>
      <c r="KUB5" s="117"/>
      <c r="KUC5" s="117"/>
      <c r="KUD5" s="117"/>
      <c r="KUE5" s="117"/>
      <c r="KUF5" s="117"/>
      <c r="KUG5" s="117"/>
      <c r="KUH5" s="117"/>
      <c r="KUI5" s="117"/>
      <c r="KUJ5" s="117"/>
      <c r="KUK5" s="117"/>
      <c r="KUL5" s="117"/>
      <c r="KUM5" s="117"/>
      <c r="KUN5" s="117"/>
      <c r="KUO5" s="117"/>
      <c r="KUP5" s="117"/>
      <c r="KUQ5" s="117"/>
      <c r="KUR5" s="117"/>
      <c r="KUS5" s="117"/>
      <c r="KUT5" s="117"/>
      <c r="KUU5" s="117"/>
      <c r="KUV5" s="117"/>
      <c r="KUW5" s="117"/>
      <c r="KUX5" s="117"/>
      <c r="KUY5" s="117"/>
      <c r="KUZ5" s="117"/>
      <c r="KVA5" s="117"/>
      <c r="KVB5" s="117"/>
      <c r="KVC5" s="117"/>
      <c r="KVD5" s="117"/>
      <c r="KVE5" s="117"/>
      <c r="KVF5" s="117"/>
      <c r="KVG5" s="117"/>
      <c r="KVH5" s="117"/>
      <c r="KVI5" s="117"/>
      <c r="KVJ5" s="117"/>
      <c r="KVK5" s="117"/>
      <c r="KVL5" s="117"/>
      <c r="KVM5" s="117"/>
      <c r="KVN5" s="117"/>
      <c r="KVO5" s="117"/>
      <c r="KVP5" s="117"/>
      <c r="KVQ5" s="117"/>
      <c r="KVR5" s="117"/>
      <c r="KVS5" s="117"/>
      <c r="KVT5" s="117"/>
      <c r="KVU5" s="117"/>
      <c r="KVV5" s="117"/>
      <c r="KVW5" s="117"/>
      <c r="KVX5" s="117"/>
      <c r="KVY5" s="117"/>
      <c r="KVZ5" s="117"/>
      <c r="KWA5" s="117"/>
      <c r="KWB5" s="117"/>
      <c r="KWC5" s="117"/>
      <c r="KWD5" s="117"/>
      <c r="KWE5" s="117"/>
      <c r="KWF5" s="117"/>
      <c r="KWG5" s="117"/>
      <c r="KWH5" s="117"/>
      <c r="KWI5" s="117"/>
      <c r="KWJ5" s="117"/>
      <c r="KWK5" s="117"/>
      <c r="KWL5" s="117"/>
      <c r="KWM5" s="117"/>
      <c r="KWN5" s="117"/>
      <c r="KWO5" s="117"/>
      <c r="KWP5" s="117"/>
      <c r="KWQ5" s="117"/>
      <c r="KWR5" s="117"/>
      <c r="KWS5" s="117"/>
      <c r="KWT5" s="117"/>
      <c r="KWU5" s="117"/>
      <c r="KWV5" s="117"/>
      <c r="KWW5" s="117"/>
      <c r="KWX5" s="117"/>
      <c r="KWY5" s="117"/>
      <c r="KWZ5" s="117"/>
      <c r="KXA5" s="117"/>
      <c r="KXB5" s="117"/>
      <c r="KXC5" s="117"/>
      <c r="KXD5" s="117"/>
      <c r="KXE5" s="117"/>
      <c r="KXF5" s="117"/>
      <c r="KXG5" s="117"/>
      <c r="KXH5" s="117"/>
      <c r="KXI5" s="117"/>
      <c r="KXJ5" s="117"/>
      <c r="KXK5" s="117"/>
      <c r="KXL5" s="117"/>
      <c r="KXM5" s="117"/>
      <c r="KXN5" s="117"/>
      <c r="KXO5" s="117"/>
      <c r="KXP5" s="117"/>
      <c r="KXQ5" s="117"/>
      <c r="KXR5" s="117"/>
      <c r="KXS5" s="117"/>
      <c r="KXT5" s="117"/>
      <c r="KXU5" s="117"/>
      <c r="KXV5" s="117"/>
      <c r="KXW5" s="117"/>
      <c r="KXX5" s="117"/>
      <c r="KXY5" s="117"/>
      <c r="KXZ5" s="117"/>
      <c r="KYA5" s="117"/>
      <c r="KYB5" s="117"/>
      <c r="KYC5" s="117"/>
      <c r="KYD5" s="117"/>
      <c r="KYE5" s="117"/>
      <c r="KYF5" s="117"/>
      <c r="KYG5" s="117"/>
      <c r="KYH5" s="117"/>
      <c r="KYI5" s="117"/>
      <c r="KYJ5" s="117"/>
      <c r="KYK5" s="117"/>
      <c r="KYL5" s="117"/>
      <c r="KYM5" s="117"/>
      <c r="KYN5" s="117"/>
      <c r="KYO5" s="117"/>
      <c r="KYP5" s="117"/>
      <c r="KYQ5" s="117"/>
      <c r="KYR5" s="117"/>
      <c r="KYS5" s="117"/>
      <c r="KYT5" s="117"/>
      <c r="KYU5" s="117"/>
      <c r="KYV5" s="117"/>
      <c r="KYW5" s="117"/>
      <c r="KYX5" s="117"/>
      <c r="KYY5" s="117"/>
      <c r="KYZ5" s="117"/>
      <c r="KZA5" s="117"/>
      <c r="KZB5" s="117"/>
      <c r="KZC5" s="117"/>
      <c r="KZD5" s="117"/>
      <c r="KZE5" s="117"/>
      <c r="KZF5" s="117"/>
      <c r="KZG5" s="117"/>
      <c r="KZH5" s="117"/>
      <c r="KZI5" s="117"/>
      <c r="KZJ5" s="117"/>
      <c r="KZK5" s="117"/>
      <c r="KZL5" s="117"/>
      <c r="KZM5" s="117"/>
      <c r="KZN5" s="117"/>
      <c r="KZO5" s="117"/>
      <c r="KZP5" s="117"/>
      <c r="KZQ5" s="117"/>
      <c r="KZR5" s="117"/>
      <c r="KZS5" s="117"/>
      <c r="KZT5" s="117"/>
      <c r="KZU5" s="117"/>
      <c r="KZV5" s="117"/>
      <c r="KZW5" s="117"/>
      <c r="KZX5" s="117"/>
      <c r="KZY5" s="117"/>
      <c r="KZZ5" s="117"/>
      <c r="LAA5" s="117"/>
      <c r="LAB5" s="117"/>
      <c r="LAC5" s="117"/>
      <c r="LAD5" s="117"/>
      <c r="LAE5" s="117"/>
      <c r="LAF5" s="117"/>
      <c r="LAG5" s="117"/>
      <c r="LAH5" s="117"/>
      <c r="LAI5" s="117"/>
      <c r="LAJ5" s="117"/>
      <c r="LAK5" s="117"/>
      <c r="LAL5" s="117"/>
      <c r="LAM5" s="117"/>
      <c r="LAN5" s="117"/>
      <c r="LAO5" s="117"/>
      <c r="LAP5" s="117"/>
      <c r="LAQ5" s="117"/>
      <c r="LAR5" s="117"/>
      <c r="LAS5" s="117"/>
      <c r="LAT5" s="117"/>
      <c r="LAU5" s="117"/>
      <c r="LAV5" s="117"/>
      <c r="LAW5" s="117"/>
      <c r="LAX5" s="117"/>
      <c r="LAY5" s="117"/>
      <c r="LAZ5" s="117"/>
      <c r="LBA5" s="117"/>
      <c r="LBB5" s="117"/>
      <c r="LBC5" s="117"/>
      <c r="LBD5" s="117"/>
      <c r="LBE5" s="117"/>
      <c r="LBF5" s="117"/>
      <c r="LBG5" s="117"/>
      <c r="LBH5" s="117"/>
      <c r="LBI5" s="117"/>
      <c r="LBJ5" s="117"/>
      <c r="LBK5" s="117"/>
      <c r="LBL5" s="117"/>
      <c r="LBM5" s="117"/>
      <c r="LBN5" s="117"/>
      <c r="LBO5" s="117"/>
      <c r="LBP5" s="117"/>
      <c r="LBQ5" s="117"/>
      <c r="LBR5" s="117"/>
      <c r="LBS5" s="117"/>
      <c r="LBT5" s="117"/>
      <c r="LBU5" s="117"/>
      <c r="LBV5" s="117"/>
      <c r="LBW5" s="117"/>
      <c r="LBX5" s="117"/>
      <c r="LBY5" s="117"/>
      <c r="LBZ5" s="117"/>
      <c r="LCA5" s="117"/>
      <c r="LCB5" s="117"/>
      <c r="LCC5" s="117"/>
      <c r="LCD5" s="117"/>
      <c r="LCE5" s="117"/>
      <c r="LCF5" s="117"/>
      <c r="LCG5" s="117"/>
      <c r="LCH5" s="117"/>
      <c r="LCI5" s="117"/>
      <c r="LCJ5" s="117"/>
      <c r="LCK5" s="117"/>
      <c r="LCL5" s="117"/>
      <c r="LCM5" s="117"/>
      <c r="LCN5" s="117"/>
      <c r="LCO5" s="117"/>
      <c r="LCP5" s="117"/>
      <c r="LCQ5" s="117"/>
      <c r="LCR5" s="117"/>
      <c r="LCS5" s="117"/>
      <c r="LCT5" s="117"/>
      <c r="LCU5" s="117"/>
      <c r="LCV5" s="117"/>
      <c r="LCW5" s="117"/>
      <c r="LCX5" s="117"/>
      <c r="LCY5" s="117"/>
      <c r="LCZ5" s="117"/>
      <c r="LDA5" s="117"/>
      <c r="LDB5" s="117"/>
      <c r="LDC5" s="117"/>
      <c r="LDD5" s="117"/>
      <c r="LDE5" s="117"/>
      <c r="LDF5" s="117"/>
      <c r="LDG5" s="117"/>
      <c r="LDH5" s="117"/>
      <c r="LDI5" s="117"/>
      <c r="LDJ5" s="117"/>
      <c r="LDK5" s="117"/>
      <c r="LDL5" s="117"/>
      <c r="LDM5" s="117"/>
      <c r="LDN5" s="117"/>
      <c r="LDO5" s="117"/>
      <c r="LDP5" s="117"/>
      <c r="LDQ5" s="117"/>
      <c r="LDR5" s="117"/>
      <c r="LDS5" s="117"/>
      <c r="LDT5" s="117"/>
      <c r="LDU5" s="117"/>
      <c r="LDV5" s="117"/>
      <c r="LDW5" s="117"/>
      <c r="LDX5" s="117"/>
      <c r="LDY5" s="117"/>
      <c r="LDZ5" s="117"/>
      <c r="LEA5" s="117"/>
      <c r="LEB5" s="117"/>
      <c r="LEC5" s="117"/>
      <c r="LED5" s="117"/>
      <c r="LEE5" s="117"/>
      <c r="LEF5" s="117"/>
      <c r="LEG5" s="117"/>
      <c r="LEH5" s="117"/>
      <c r="LEI5" s="117"/>
      <c r="LEJ5" s="117"/>
      <c r="LEK5" s="117"/>
      <c r="LEL5" s="117"/>
      <c r="LEM5" s="117"/>
      <c r="LEN5" s="117"/>
      <c r="LEO5" s="117"/>
      <c r="LEP5" s="117"/>
      <c r="LEQ5" s="117"/>
      <c r="LER5" s="117"/>
      <c r="LES5" s="117"/>
      <c r="LET5" s="117"/>
      <c r="LEU5" s="117"/>
      <c r="LEV5" s="117"/>
      <c r="LEW5" s="117"/>
      <c r="LEX5" s="117"/>
      <c r="LEY5" s="117"/>
      <c r="LEZ5" s="117"/>
      <c r="LFA5" s="117"/>
      <c r="LFB5" s="117"/>
      <c r="LFC5" s="117"/>
      <c r="LFD5" s="117"/>
      <c r="LFE5" s="117"/>
      <c r="LFF5" s="117"/>
      <c r="LFG5" s="117"/>
      <c r="LFH5" s="117"/>
      <c r="LFI5" s="117"/>
      <c r="LFJ5" s="117"/>
      <c r="LFK5" s="117"/>
      <c r="LFL5" s="117"/>
      <c r="LFM5" s="117"/>
      <c r="LFN5" s="117"/>
      <c r="LFO5" s="117"/>
      <c r="LFP5" s="117"/>
      <c r="LFQ5" s="117"/>
      <c r="LFR5" s="117"/>
      <c r="LFS5" s="117"/>
      <c r="LFT5" s="117"/>
      <c r="LFU5" s="117"/>
      <c r="LFV5" s="117"/>
      <c r="LFW5" s="117"/>
      <c r="LFX5" s="117"/>
      <c r="LFY5" s="117"/>
      <c r="LFZ5" s="117"/>
      <c r="LGA5" s="117"/>
      <c r="LGB5" s="117"/>
      <c r="LGC5" s="117"/>
      <c r="LGD5" s="117"/>
      <c r="LGE5" s="117"/>
      <c r="LGF5" s="117"/>
      <c r="LGG5" s="117"/>
      <c r="LGH5" s="117"/>
      <c r="LGI5" s="117"/>
      <c r="LGJ5" s="117"/>
      <c r="LGK5" s="117"/>
      <c r="LGL5" s="117"/>
      <c r="LGM5" s="117"/>
      <c r="LGN5" s="117"/>
      <c r="LGO5" s="117"/>
      <c r="LGP5" s="117"/>
      <c r="LGQ5" s="117"/>
      <c r="LGR5" s="117"/>
      <c r="LGS5" s="117"/>
      <c r="LGT5" s="117"/>
      <c r="LGU5" s="117"/>
      <c r="LGV5" s="117"/>
      <c r="LGW5" s="117"/>
      <c r="LGX5" s="117"/>
      <c r="LGY5" s="117"/>
      <c r="LGZ5" s="117"/>
      <c r="LHA5" s="117"/>
      <c r="LHB5" s="117"/>
      <c r="LHC5" s="117"/>
      <c r="LHD5" s="117"/>
      <c r="LHE5" s="117"/>
      <c r="LHF5" s="117"/>
      <c r="LHG5" s="117"/>
      <c r="LHH5" s="117"/>
      <c r="LHI5" s="117"/>
      <c r="LHJ5" s="117"/>
      <c r="LHK5" s="117"/>
      <c r="LHL5" s="117"/>
      <c r="LHM5" s="117"/>
      <c r="LHN5" s="117"/>
      <c r="LHO5" s="117"/>
      <c r="LHP5" s="117"/>
      <c r="LHQ5" s="117"/>
      <c r="LHR5" s="117"/>
      <c r="LHS5" s="117"/>
      <c r="LHT5" s="117"/>
      <c r="LHU5" s="117"/>
      <c r="LHV5" s="117"/>
      <c r="LHW5" s="117"/>
      <c r="LHX5" s="117"/>
      <c r="LHY5" s="117"/>
      <c r="LHZ5" s="117"/>
      <c r="LIA5" s="117"/>
      <c r="LIB5" s="117"/>
      <c r="LIC5" s="117"/>
      <c r="LID5" s="117"/>
      <c r="LIE5" s="117"/>
      <c r="LIF5" s="117"/>
      <c r="LIG5" s="117"/>
      <c r="LIH5" s="117"/>
      <c r="LII5" s="117"/>
      <c r="LIJ5" s="117"/>
      <c r="LIK5" s="117"/>
      <c r="LIL5" s="117"/>
      <c r="LIM5" s="117"/>
      <c r="LIN5" s="117"/>
      <c r="LIO5" s="117"/>
      <c r="LIP5" s="117"/>
      <c r="LIQ5" s="117"/>
      <c r="LIR5" s="117"/>
      <c r="LIS5" s="117"/>
      <c r="LIT5" s="117"/>
      <c r="LIU5" s="117"/>
      <c r="LIV5" s="117"/>
      <c r="LIW5" s="117"/>
      <c r="LIX5" s="117"/>
      <c r="LIY5" s="117"/>
      <c r="LIZ5" s="117"/>
      <c r="LJA5" s="117"/>
      <c r="LJB5" s="117"/>
      <c r="LJC5" s="117"/>
      <c r="LJD5" s="117"/>
      <c r="LJE5" s="117"/>
      <c r="LJF5" s="117"/>
      <c r="LJG5" s="117"/>
      <c r="LJH5" s="117"/>
      <c r="LJI5" s="117"/>
      <c r="LJJ5" s="117"/>
      <c r="LJK5" s="117"/>
      <c r="LJL5" s="117"/>
      <c r="LJM5" s="117"/>
      <c r="LJN5" s="117"/>
      <c r="LJO5" s="117"/>
      <c r="LJP5" s="117"/>
      <c r="LJQ5" s="117"/>
      <c r="LJR5" s="117"/>
      <c r="LJS5" s="117"/>
      <c r="LJT5" s="117"/>
      <c r="LJU5" s="117"/>
      <c r="LJV5" s="117"/>
      <c r="LJW5" s="117"/>
      <c r="LJX5" s="117"/>
      <c r="LJY5" s="117"/>
      <c r="LJZ5" s="117"/>
      <c r="LKA5" s="117"/>
      <c r="LKB5" s="117"/>
      <c r="LKC5" s="117"/>
      <c r="LKD5" s="117"/>
      <c r="LKE5" s="117"/>
      <c r="LKF5" s="117"/>
      <c r="LKG5" s="117"/>
      <c r="LKH5" s="117"/>
      <c r="LKI5" s="117"/>
      <c r="LKJ5" s="117"/>
      <c r="LKK5" s="117"/>
      <c r="LKL5" s="117"/>
      <c r="LKM5" s="117"/>
      <c r="LKN5" s="117"/>
      <c r="LKO5" s="117"/>
      <c r="LKP5" s="117"/>
      <c r="LKQ5" s="117"/>
      <c r="LKR5" s="117"/>
      <c r="LKS5" s="117"/>
      <c r="LKT5" s="117"/>
      <c r="LKU5" s="117"/>
      <c r="LKV5" s="117"/>
      <c r="LKW5" s="117"/>
      <c r="LKX5" s="117"/>
      <c r="LKY5" s="117"/>
      <c r="LKZ5" s="117"/>
      <c r="LLA5" s="117"/>
      <c r="LLB5" s="117"/>
      <c r="LLC5" s="117"/>
      <c r="LLD5" s="117"/>
      <c r="LLE5" s="117"/>
      <c r="LLF5" s="117"/>
      <c r="LLG5" s="117"/>
      <c r="LLH5" s="117"/>
      <c r="LLI5" s="117"/>
      <c r="LLJ5" s="117"/>
      <c r="LLK5" s="117"/>
      <c r="LLL5" s="117"/>
      <c r="LLM5" s="117"/>
      <c r="LLN5" s="117"/>
      <c r="LLO5" s="117"/>
      <c r="LLP5" s="117"/>
      <c r="LLQ5" s="117"/>
      <c r="LLR5" s="117"/>
      <c r="LLS5" s="117"/>
      <c r="LLT5" s="117"/>
      <c r="LLU5" s="117"/>
      <c r="LLV5" s="117"/>
      <c r="LLW5" s="117"/>
      <c r="LLX5" s="117"/>
      <c r="LLY5" s="117"/>
      <c r="LLZ5" s="117"/>
      <c r="LMA5" s="117"/>
      <c r="LMB5" s="117"/>
      <c r="LMC5" s="117"/>
      <c r="LMD5" s="117"/>
      <c r="LME5" s="117"/>
      <c r="LMF5" s="117"/>
      <c r="LMG5" s="117"/>
      <c r="LMH5" s="117"/>
      <c r="LMI5" s="117"/>
      <c r="LMJ5" s="117"/>
      <c r="LMK5" s="117"/>
      <c r="LML5" s="117"/>
      <c r="LMM5" s="117"/>
      <c r="LMN5" s="117"/>
      <c r="LMO5" s="117"/>
      <c r="LMP5" s="117"/>
      <c r="LMQ5" s="117"/>
      <c r="LMR5" s="117"/>
      <c r="LMS5" s="117"/>
      <c r="LMT5" s="117"/>
      <c r="LMU5" s="117"/>
      <c r="LMV5" s="117"/>
      <c r="LMW5" s="117"/>
      <c r="LMX5" s="117"/>
      <c r="LMY5" s="117"/>
      <c r="LMZ5" s="117"/>
      <c r="LNA5" s="117"/>
      <c r="LNB5" s="117"/>
      <c r="LNC5" s="117"/>
      <c r="LND5" s="117"/>
      <c r="LNE5" s="117"/>
      <c r="LNF5" s="117"/>
      <c r="LNG5" s="117"/>
      <c r="LNH5" s="117"/>
      <c r="LNI5" s="117"/>
      <c r="LNJ5" s="117"/>
      <c r="LNK5" s="117"/>
      <c r="LNL5" s="117"/>
      <c r="LNM5" s="117"/>
      <c r="LNN5" s="117"/>
      <c r="LNO5" s="117"/>
      <c r="LNP5" s="117"/>
      <c r="LNQ5" s="117"/>
      <c r="LNR5" s="117"/>
      <c r="LNS5" s="117"/>
      <c r="LNT5" s="117"/>
      <c r="LNU5" s="117"/>
      <c r="LNV5" s="117"/>
      <c r="LNW5" s="117"/>
      <c r="LNX5" s="117"/>
      <c r="LNY5" s="117"/>
      <c r="LNZ5" s="117"/>
      <c r="LOA5" s="117"/>
      <c r="LOB5" s="117"/>
      <c r="LOC5" s="117"/>
      <c r="LOD5" s="117"/>
      <c r="LOE5" s="117"/>
      <c r="LOF5" s="117"/>
      <c r="LOG5" s="117"/>
      <c r="LOH5" s="117"/>
      <c r="LOI5" s="117"/>
      <c r="LOJ5" s="117"/>
      <c r="LOK5" s="117"/>
      <c r="LOL5" s="117"/>
      <c r="LOM5" s="117"/>
      <c r="LON5" s="117"/>
      <c r="LOO5" s="117"/>
      <c r="LOP5" s="117"/>
      <c r="LOQ5" s="117"/>
      <c r="LOR5" s="117"/>
      <c r="LOS5" s="117"/>
      <c r="LOT5" s="117"/>
      <c r="LOU5" s="117"/>
      <c r="LOV5" s="117"/>
      <c r="LOW5" s="117"/>
      <c r="LOX5" s="117"/>
      <c r="LOY5" s="117"/>
      <c r="LOZ5" s="117"/>
      <c r="LPA5" s="117"/>
      <c r="LPB5" s="117"/>
      <c r="LPC5" s="117"/>
      <c r="LPD5" s="117"/>
      <c r="LPE5" s="117"/>
      <c r="LPF5" s="117"/>
      <c r="LPG5" s="117"/>
      <c r="LPH5" s="117"/>
      <c r="LPI5" s="117"/>
      <c r="LPJ5" s="117"/>
      <c r="LPK5" s="117"/>
      <c r="LPL5" s="117"/>
      <c r="LPM5" s="117"/>
      <c r="LPN5" s="117"/>
      <c r="LPO5" s="117"/>
      <c r="LPP5" s="117"/>
      <c r="LPQ5" s="117"/>
      <c r="LPR5" s="117"/>
      <c r="LPS5" s="117"/>
      <c r="LPT5" s="117"/>
      <c r="LPU5" s="117"/>
      <c r="LPV5" s="117"/>
      <c r="LPW5" s="117"/>
      <c r="LPX5" s="117"/>
      <c r="LPY5" s="117"/>
      <c r="LPZ5" s="117"/>
      <c r="LQA5" s="117"/>
      <c r="LQB5" s="117"/>
      <c r="LQC5" s="117"/>
      <c r="LQD5" s="117"/>
      <c r="LQE5" s="117"/>
      <c r="LQF5" s="117"/>
      <c r="LQG5" s="117"/>
      <c r="LQH5" s="117"/>
      <c r="LQI5" s="117"/>
      <c r="LQJ5" s="117"/>
      <c r="LQK5" s="117"/>
      <c r="LQL5" s="117"/>
      <c r="LQM5" s="117"/>
      <c r="LQN5" s="117"/>
      <c r="LQO5" s="117"/>
      <c r="LQP5" s="117"/>
      <c r="LQQ5" s="117"/>
      <c r="LQR5" s="117"/>
      <c r="LQS5" s="117"/>
      <c r="LQT5" s="117"/>
      <c r="LQU5" s="117"/>
      <c r="LQV5" s="117"/>
      <c r="LQW5" s="117"/>
      <c r="LQX5" s="117"/>
      <c r="LQY5" s="117"/>
      <c r="LQZ5" s="117"/>
      <c r="LRA5" s="117"/>
      <c r="LRB5" s="117"/>
      <c r="LRC5" s="117"/>
      <c r="LRD5" s="117"/>
      <c r="LRE5" s="117"/>
      <c r="LRF5" s="117"/>
      <c r="LRG5" s="117"/>
      <c r="LRH5" s="117"/>
      <c r="LRI5" s="117"/>
      <c r="LRJ5" s="117"/>
      <c r="LRK5" s="117"/>
      <c r="LRL5" s="117"/>
      <c r="LRM5" s="117"/>
      <c r="LRN5" s="117"/>
      <c r="LRO5" s="117"/>
      <c r="LRP5" s="117"/>
      <c r="LRQ5" s="117"/>
      <c r="LRR5" s="117"/>
      <c r="LRS5" s="117"/>
      <c r="LRT5" s="117"/>
      <c r="LRU5" s="117"/>
      <c r="LRV5" s="117"/>
      <c r="LRW5" s="117"/>
      <c r="LRX5" s="117"/>
      <c r="LRY5" s="117"/>
      <c r="LRZ5" s="117"/>
      <c r="LSA5" s="117"/>
      <c r="LSB5" s="117"/>
      <c r="LSC5" s="117"/>
      <c r="LSD5" s="117"/>
      <c r="LSE5" s="117"/>
      <c r="LSF5" s="117"/>
      <c r="LSG5" s="117"/>
      <c r="LSH5" s="117"/>
      <c r="LSI5" s="117"/>
      <c r="LSJ5" s="117"/>
      <c r="LSK5" s="117"/>
      <c r="LSL5" s="117"/>
      <c r="LSM5" s="117"/>
      <c r="LSN5" s="117"/>
      <c r="LSO5" s="117"/>
      <c r="LSP5" s="117"/>
      <c r="LSQ5" s="117"/>
      <c r="LSR5" s="117"/>
      <c r="LSS5" s="117"/>
      <c r="LST5" s="117"/>
      <c r="LSU5" s="117"/>
      <c r="LSV5" s="117"/>
      <c r="LSW5" s="117"/>
      <c r="LSX5" s="117"/>
      <c r="LSY5" s="117"/>
      <c r="LSZ5" s="117"/>
      <c r="LTA5" s="117"/>
      <c r="LTB5" s="117"/>
      <c r="LTC5" s="117"/>
      <c r="LTD5" s="117"/>
      <c r="LTE5" s="117"/>
      <c r="LTF5" s="117"/>
      <c r="LTG5" s="117"/>
      <c r="LTH5" s="117"/>
      <c r="LTI5" s="117"/>
      <c r="LTJ5" s="117"/>
      <c r="LTK5" s="117"/>
      <c r="LTL5" s="117"/>
      <c r="LTM5" s="117"/>
      <c r="LTN5" s="117"/>
      <c r="LTO5" s="117"/>
      <c r="LTP5" s="117"/>
      <c r="LTQ5" s="117"/>
      <c r="LTR5" s="117"/>
      <c r="LTS5" s="117"/>
      <c r="LTT5" s="117"/>
      <c r="LTU5" s="117"/>
      <c r="LTV5" s="117"/>
      <c r="LTW5" s="117"/>
      <c r="LTX5" s="117"/>
      <c r="LTY5" s="117"/>
      <c r="LTZ5" s="117"/>
      <c r="LUA5" s="117"/>
      <c r="LUB5" s="117"/>
      <c r="LUC5" s="117"/>
      <c r="LUD5" s="117"/>
      <c r="LUE5" s="117"/>
      <c r="LUF5" s="117"/>
      <c r="LUG5" s="117"/>
      <c r="LUH5" s="117"/>
      <c r="LUI5" s="117"/>
      <c r="LUJ5" s="117"/>
      <c r="LUK5" s="117"/>
      <c r="LUL5" s="117"/>
      <c r="LUM5" s="117"/>
      <c r="LUN5" s="117"/>
      <c r="LUO5" s="117"/>
      <c r="LUP5" s="117"/>
      <c r="LUQ5" s="117"/>
      <c r="LUR5" s="117"/>
      <c r="LUS5" s="117"/>
      <c r="LUT5" s="117"/>
      <c r="LUU5" s="117"/>
      <c r="LUV5" s="117"/>
      <c r="LUW5" s="117"/>
      <c r="LUX5" s="117"/>
      <c r="LUY5" s="117"/>
      <c r="LUZ5" s="117"/>
      <c r="LVA5" s="117"/>
      <c r="LVB5" s="117"/>
      <c r="LVC5" s="117"/>
      <c r="LVD5" s="117"/>
      <c r="LVE5" s="117"/>
      <c r="LVF5" s="117"/>
      <c r="LVG5" s="117"/>
      <c r="LVH5" s="117"/>
      <c r="LVI5" s="117"/>
      <c r="LVJ5" s="117"/>
      <c r="LVK5" s="117"/>
      <c r="LVL5" s="117"/>
      <c r="LVM5" s="117"/>
      <c r="LVN5" s="117"/>
      <c r="LVO5" s="117"/>
      <c r="LVP5" s="117"/>
      <c r="LVQ5" s="117"/>
      <c r="LVR5" s="117"/>
      <c r="LVS5" s="117"/>
      <c r="LVT5" s="117"/>
      <c r="LVU5" s="117"/>
      <c r="LVV5" s="117"/>
      <c r="LVW5" s="117"/>
      <c r="LVX5" s="117"/>
      <c r="LVY5" s="117"/>
      <c r="LVZ5" s="117"/>
      <c r="LWA5" s="117"/>
      <c r="LWB5" s="117"/>
      <c r="LWC5" s="117"/>
      <c r="LWD5" s="117"/>
      <c r="LWE5" s="117"/>
      <c r="LWF5" s="117"/>
      <c r="LWG5" s="117"/>
      <c r="LWH5" s="117"/>
      <c r="LWI5" s="117"/>
      <c r="LWJ5" s="117"/>
      <c r="LWK5" s="117"/>
      <c r="LWL5" s="117"/>
      <c r="LWM5" s="117"/>
      <c r="LWN5" s="117"/>
      <c r="LWO5" s="117"/>
      <c r="LWP5" s="117"/>
      <c r="LWQ5" s="117"/>
      <c r="LWR5" s="117"/>
      <c r="LWS5" s="117"/>
      <c r="LWT5" s="117"/>
      <c r="LWU5" s="117"/>
      <c r="LWV5" s="117"/>
      <c r="LWW5" s="117"/>
      <c r="LWX5" s="117"/>
      <c r="LWY5" s="117"/>
      <c r="LWZ5" s="117"/>
      <c r="LXA5" s="117"/>
      <c r="LXB5" s="117"/>
      <c r="LXC5" s="117"/>
      <c r="LXD5" s="117"/>
      <c r="LXE5" s="117"/>
      <c r="LXF5" s="117"/>
      <c r="LXG5" s="117"/>
      <c r="LXH5" s="117"/>
      <c r="LXI5" s="117"/>
      <c r="LXJ5" s="117"/>
      <c r="LXK5" s="117"/>
      <c r="LXL5" s="117"/>
      <c r="LXM5" s="117"/>
      <c r="LXN5" s="117"/>
      <c r="LXO5" s="117"/>
      <c r="LXP5" s="117"/>
      <c r="LXQ5" s="117"/>
      <c r="LXR5" s="117"/>
      <c r="LXS5" s="117"/>
      <c r="LXT5" s="117"/>
      <c r="LXU5" s="117"/>
      <c r="LXV5" s="117"/>
      <c r="LXW5" s="117"/>
      <c r="LXX5" s="117"/>
      <c r="LXY5" s="117"/>
      <c r="LXZ5" s="117"/>
      <c r="LYA5" s="117"/>
      <c r="LYB5" s="117"/>
      <c r="LYC5" s="117"/>
      <c r="LYD5" s="117"/>
      <c r="LYE5" s="117"/>
      <c r="LYF5" s="117"/>
      <c r="LYG5" s="117"/>
      <c r="LYH5" s="117"/>
      <c r="LYI5" s="117"/>
      <c r="LYJ5" s="117"/>
      <c r="LYK5" s="117"/>
      <c r="LYL5" s="117"/>
      <c r="LYM5" s="117"/>
      <c r="LYN5" s="117"/>
      <c r="LYO5" s="117"/>
      <c r="LYP5" s="117"/>
      <c r="LYQ5" s="117"/>
      <c r="LYR5" s="117"/>
      <c r="LYS5" s="117"/>
      <c r="LYT5" s="117"/>
      <c r="LYU5" s="117"/>
      <c r="LYV5" s="117"/>
      <c r="LYW5" s="117"/>
      <c r="LYX5" s="117"/>
      <c r="LYY5" s="117"/>
      <c r="LYZ5" s="117"/>
      <c r="LZA5" s="117"/>
      <c r="LZB5" s="117"/>
      <c r="LZC5" s="117"/>
      <c r="LZD5" s="117"/>
      <c r="LZE5" s="117"/>
      <c r="LZF5" s="117"/>
      <c r="LZG5" s="117"/>
      <c r="LZH5" s="117"/>
      <c r="LZI5" s="117"/>
      <c r="LZJ5" s="117"/>
      <c r="LZK5" s="117"/>
      <c r="LZL5" s="117"/>
      <c r="LZM5" s="117"/>
      <c r="LZN5" s="117"/>
      <c r="LZO5" s="117"/>
      <c r="LZP5" s="117"/>
      <c r="LZQ5" s="117"/>
      <c r="LZR5" s="117"/>
      <c r="LZS5" s="117"/>
      <c r="LZT5" s="117"/>
      <c r="LZU5" s="117"/>
      <c r="LZV5" s="117"/>
      <c r="LZW5" s="117"/>
      <c r="LZX5" s="117"/>
      <c r="LZY5" s="117"/>
      <c r="LZZ5" s="117"/>
      <c r="MAA5" s="117"/>
      <c r="MAB5" s="117"/>
      <c r="MAC5" s="117"/>
      <c r="MAD5" s="117"/>
      <c r="MAE5" s="117"/>
      <c r="MAF5" s="117"/>
      <c r="MAG5" s="117"/>
      <c r="MAH5" s="117"/>
      <c r="MAI5" s="117"/>
      <c r="MAJ5" s="117"/>
      <c r="MAK5" s="117"/>
      <c r="MAL5" s="117"/>
      <c r="MAM5" s="117"/>
      <c r="MAN5" s="117"/>
      <c r="MAO5" s="117"/>
      <c r="MAP5" s="117"/>
      <c r="MAQ5" s="117"/>
      <c r="MAR5" s="117"/>
      <c r="MAS5" s="117"/>
      <c r="MAT5" s="117"/>
      <c r="MAU5" s="117"/>
      <c r="MAV5" s="117"/>
      <c r="MAW5" s="117"/>
      <c r="MAX5" s="117"/>
      <c r="MAY5" s="117"/>
      <c r="MAZ5" s="117"/>
      <c r="MBA5" s="117"/>
      <c r="MBB5" s="117"/>
      <c r="MBC5" s="117"/>
      <c r="MBD5" s="117"/>
      <c r="MBE5" s="117"/>
      <c r="MBF5" s="117"/>
      <c r="MBG5" s="117"/>
      <c r="MBH5" s="117"/>
      <c r="MBI5" s="117"/>
      <c r="MBJ5" s="117"/>
      <c r="MBK5" s="117"/>
      <c r="MBL5" s="117"/>
      <c r="MBM5" s="117"/>
      <c r="MBN5" s="117"/>
      <c r="MBO5" s="117"/>
      <c r="MBP5" s="117"/>
      <c r="MBQ5" s="117"/>
      <c r="MBR5" s="117"/>
      <c r="MBS5" s="117"/>
      <c r="MBT5" s="117"/>
      <c r="MBU5" s="117"/>
      <c r="MBV5" s="117"/>
      <c r="MBW5" s="117"/>
      <c r="MBX5" s="117"/>
      <c r="MBY5" s="117"/>
      <c r="MBZ5" s="117"/>
      <c r="MCA5" s="117"/>
      <c r="MCB5" s="117"/>
      <c r="MCC5" s="117"/>
      <c r="MCD5" s="117"/>
      <c r="MCE5" s="117"/>
      <c r="MCF5" s="117"/>
      <c r="MCG5" s="117"/>
      <c r="MCH5" s="117"/>
      <c r="MCI5" s="117"/>
      <c r="MCJ5" s="117"/>
      <c r="MCK5" s="117"/>
      <c r="MCL5" s="117"/>
      <c r="MCM5" s="117"/>
      <c r="MCN5" s="117"/>
      <c r="MCO5" s="117"/>
      <c r="MCP5" s="117"/>
      <c r="MCQ5" s="117"/>
      <c r="MCR5" s="117"/>
      <c r="MCS5" s="117"/>
      <c r="MCT5" s="117"/>
      <c r="MCU5" s="117"/>
      <c r="MCV5" s="117"/>
      <c r="MCW5" s="117"/>
      <c r="MCX5" s="117"/>
      <c r="MCY5" s="117"/>
      <c r="MCZ5" s="117"/>
      <c r="MDA5" s="117"/>
      <c r="MDB5" s="117"/>
      <c r="MDC5" s="117"/>
      <c r="MDD5" s="117"/>
      <c r="MDE5" s="117"/>
      <c r="MDF5" s="117"/>
      <c r="MDG5" s="117"/>
      <c r="MDH5" s="117"/>
      <c r="MDI5" s="117"/>
      <c r="MDJ5" s="117"/>
      <c r="MDK5" s="117"/>
      <c r="MDL5" s="117"/>
      <c r="MDM5" s="117"/>
      <c r="MDN5" s="117"/>
      <c r="MDO5" s="117"/>
      <c r="MDP5" s="117"/>
      <c r="MDQ5" s="117"/>
      <c r="MDR5" s="117"/>
      <c r="MDS5" s="117"/>
      <c r="MDT5" s="117"/>
      <c r="MDU5" s="117"/>
      <c r="MDV5" s="117"/>
      <c r="MDW5" s="117"/>
      <c r="MDX5" s="117"/>
      <c r="MDY5" s="117"/>
      <c r="MDZ5" s="117"/>
      <c r="MEA5" s="117"/>
      <c r="MEB5" s="117"/>
      <c r="MEC5" s="117"/>
      <c r="MED5" s="117"/>
      <c r="MEE5" s="117"/>
      <c r="MEF5" s="117"/>
      <c r="MEG5" s="117"/>
      <c r="MEH5" s="117"/>
      <c r="MEI5" s="117"/>
      <c r="MEJ5" s="117"/>
      <c r="MEK5" s="117"/>
      <c r="MEL5" s="117"/>
      <c r="MEM5" s="117"/>
      <c r="MEN5" s="117"/>
      <c r="MEO5" s="117"/>
      <c r="MEP5" s="117"/>
      <c r="MEQ5" s="117"/>
      <c r="MER5" s="117"/>
      <c r="MES5" s="117"/>
      <c r="MET5" s="117"/>
      <c r="MEU5" s="117"/>
      <c r="MEV5" s="117"/>
      <c r="MEW5" s="117"/>
      <c r="MEX5" s="117"/>
      <c r="MEY5" s="117"/>
      <c r="MEZ5" s="117"/>
      <c r="MFA5" s="117"/>
      <c r="MFB5" s="117"/>
      <c r="MFC5" s="117"/>
      <c r="MFD5" s="117"/>
      <c r="MFE5" s="117"/>
      <c r="MFF5" s="117"/>
      <c r="MFG5" s="117"/>
      <c r="MFH5" s="117"/>
      <c r="MFI5" s="117"/>
      <c r="MFJ5" s="117"/>
      <c r="MFK5" s="117"/>
      <c r="MFL5" s="117"/>
      <c r="MFM5" s="117"/>
      <c r="MFN5" s="117"/>
      <c r="MFO5" s="117"/>
      <c r="MFP5" s="117"/>
      <c r="MFQ5" s="117"/>
      <c r="MFR5" s="117"/>
      <c r="MFS5" s="117"/>
      <c r="MFT5" s="117"/>
      <c r="MFU5" s="117"/>
      <c r="MFV5" s="117"/>
      <c r="MFW5" s="117"/>
      <c r="MFX5" s="117"/>
      <c r="MFY5" s="117"/>
      <c r="MFZ5" s="117"/>
      <c r="MGA5" s="117"/>
      <c r="MGB5" s="117"/>
      <c r="MGC5" s="117"/>
      <c r="MGD5" s="117"/>
      <c r="MGE5" s="117"/>
      <c r="MGF5" s="117"/>
      <c r="MGG5" s="117"/>
      <c r="MGH5" s="117"/>
      <c r="MGI5" s="117"/>
      <c r="MGJ5" s="117"/>
      <c r="MGK5" s="117"/>
      <c r="MGL5" s="117"/>
      <c r="MGM5" s="117"/>
      <c r="MGN5" s="117"/>
      <c r="MGO5" s="117"/>
      <c r="MGP5" s="117"/>
      <c r="MGQ5" s="117"/>
      <c r="MGR5" s="117"/>
      <c r="MGS5" s="117"/>
      <c r="MGT5" s="117"/>
      <c r="MGU5" s="117"/>
      <c r="MGV5" s="117"/>
      <c r="MGW5" s="117"/>
      <c r="MGX5" s="117"/>
      <c r="MGY5" s="117"/>
      <c r="MGZ5" s="117"/>
      <c r="MHA5" s="117"/>
      <c r="MHB5" s="117"/>
      <c r="MHC5" s="117"/>
      <c r="MHD5" s="117"/>
      <c r="MHE5" s="117"/>
      <c r="MHF5" s="117"/>
      <c r="MHG5" s="117"/>
      <c r="MHH5" s="117"/>
      <c r="MHI5" s="117"/>
      <c r="MHJ5" s="117"/>
      <c r="MHK5" s="117"/>
      <c r="MHL5" s="117"/>
      <c r="MHM5" s="117"/>
      <c r="MHN5" s="117"/>
      <c r="MHO5" s="117"/>
      <c r="MHP5" s="117"/>
      <c r="MHQ5" s="117"/>
      <c r="MHR5" s="117"/>
      <c r="MHS5" s="117"/>
      <c r="MHT5" s="117"/>
      <c r="MHU5" s="117"/>
      <c r="MHV5" s="117"/>
      <c r="MHW5" s="117"/>
      <c r="MHX5" s="117"/>
      <c r="MHY5" s="117"/>
      <c r="MHZ5" s="117"/>
      <c r="MIA5" s="117"/>
      <c r="MIB5" s="117"/>
      <c r="MIC5" s="117"/>
      <c r="MID5" s="117"/>
      <c r="MIE5" s="117"/>
      <c r="MIF5" s="117"/>
      <c r="MIG5" s="117"/>
      <c r="MIH5" s="117"/>
      <c r="MII5" s="117"/>
      <c r="MIJ5" s="117"/>
      <c r="MIK5" s="117"/>
      <c r="MIL5" s="117"/>
      <c r="MIM5" s="117"/>
      <c r="MIN5" s="117"/>
      <c r="MIO5" s="117"/>
      <c r="MIP5" s="117"/>
      <c r="MIQ5" s="117"/>
      <c r="MIR5" s="117"/>
      <c r="MIS5" s="117"/>
      <c r="MIT5" s="117"/>
      <c r="MIU5" s="117"/>
      <c r="MIV5" s="117"/>
      <c r="MIW5" s="117"/>
      <c r="MIX5" s="117"/>
      <c r="MIY5" s="117"/>
      <c r="MIZ5" s="117"/>
      <c r="MJA5" s="117"/>
      <c r="MJB5" s="117"/>
      <c r="MJC5" s="117"/>
      <c r="MJD5" s="117"/>
      <c r="MJE5" s="117"/>
      <c r="MJF5" s="117"/>
      <c r="MJG5" s="117"/>
      <c r="MJH5" s="117"/>
      <c r="MJI5" s="117"/>
      <c r="MJJ5" s="117"/>
      <c r="MJK5" s="117"/>
      <c r="MJL5" s="117"/>
      <c r="MJM5" s="117"/>
      <c r="MJN5" s="117"/>
      <c r="MJO5" s="117"/>
      <c r="MJP5" s="117"/>
      <c r="MJQ5" s="117"/>
      <c r="MJR5" s="117"/>
      <c r="MJS5" s="117"/>
      <c r="MJT5" s="117"/>
      <c r="MJU5" s="117"/>
      <c r="MJV5" s="117"/>
      <c r="MJW5" s="117"/>
      <c r="MJX5" s="117"/>
      <c r="MJY5" s="117"/>
      <c r="MJZ5" s="117"/>
      <c r="MKA5" s="117"/>
      <c r="MKB5" s="117"/>
      <c r="MKC5" s="117"/>
      <c r="MKD5" s="117"/>
      <c r="MKE5" s="117"/>
      <c r="MKF5" s="117"/>
      <c r="MKG5" s="117"/>
      <c r="MKH5" s="117"/>
      <c r="MKI5" s="117"/>
      <c r="MKJ5" s="117"/>
      <c r="MKK5" s="117"/>
      <c r="MKL5" s="117"/>
      <c r="MKM5" s="117"/>
      <c r="MKN5" s="117"/>
      <c r="MKO5" s="117"/>
      <c r="MKP5" s="117"/>
      <c r="MKQ5" s="117"/>
      <c r="MKR5" s="117"/>
      <c r="MKS5" s="117"/>
      <c r="MKT5" s="117"/>
      <c r="MKU5" s="117"/>
      <c r="MKV5" s="117"/>
      <c r="MKW5" s="117"/>
      <c r="MKX5" s="117"/>
      <c r="MKY5" s="117"/>
      <c r="MKZ5" s="117"/>
      <c r="MLA5" s="117"/>
      <c r="MLB5" s="117"/>
      <c r="MLC5" s="117"/>
      <c r="MLD5" s="117"/>
      <c r="MLE5" s="117"/>
      <c r="MLF5" s="117"/>
      <c r="MLG5" s="117"/>
      <c r="MLH5" s="117"/>
      <c r="MLI5" s="117"/>
      <c r="MLJ5" s="117"/>
      <c r="MLK5" s="117"/>
      <c r="MLL5" s="117"/>
      <c r="MLM5" s="117"/>
      <c r="MLN5" s="117"/>
      <c r="MLO5" s="117"/>
      <c r="MLP5" s="117"/>
      <c r="MLQ5" s="117"/>
      <c r="MLR5" s="117"/>
      <c r="MLS5" s="117"/>
      <c r="MLT5" s="117"/>
      <c r="MLU5" s="117"/>
      <c r="MLV5" s="117"/>
      <c r="MLW5" s="117"/>
      <c r="MLX5" s="117"/>
      <c r="MLY5" s="117"/>
      <c r="MLZ5" s="117"/>
      <c r="MMA5" s="117"/>
      <c r="MMB5" s="117"/>
      <c r="MMC5" s="117"/>
      <c r="MMD5" s="117"/>
      <c r="MME5" s="117"/>
      <c r="MMF5" s="117"/>
      <c r="MMG5" s="117"/>
      <c r="MMH5" s="117"/>
      <c r="MMI5" s="117"/>
      <c r="MMJ5" s="117"/>
      <c r="MMK5" s="117"/>
      <c r="MML5" s="117"/>
      <c r="MMM5" s="117"/>
      <c r="MMN5" s="117"/>
      <c r="MMO5" s="117"/>
      <c r="MMP5" s="117"/>
      <c r="MMQ5" s="117"/>
      <c r="MMR5" s="117"/>
      <c r="MMS5" s="117"/>
      <c r="MMT5" s="117"/>
      <c r="MMU5" s="117"/>
      <c r="MMV5" s="117"/>
      <c r="MMW5" s="117"/>
      <c r="MMX5" s="117"/>
      <c r="MMY5" s="117"/>
      <c r="MMZ5" s="117"/>
      <c r="MNA5" s="117"/>
      <c r="MNB5" s="117"/>
      <c r="MNC5" s="117"/>
      <c r="MND5" s="117"/>
      <c r="MNE5" s="117"/>
      <c r="MNF5" s="117"/>
      <c r="MNG5" s="117"/>
      <c r="MNH5" s="117"/>
      <c r="MNI5" s="117"/>
      <c r="MNJ5" s="117"/>
      <c r="MNK5" s="117"/>
      <c r="MNL5" s="117"/>
      <c r="MNM5" s="117"/>
      <c r="MNN5" s="117"/>
      <c r="MNO5" s="117"/>
      <c r="MNP5" s="117"/>
      <c r="MNQ5" s="117"/>
      <c r="MNR5" s="117"/>
      <c r="MNS5" s="117"/>
      <c r="MNT5" s="117"/>
      <c r="MNU5" s="117"/>
      <c r="MNV5" s="117"/>
      <c r="MNW5" s="117"/>
      <c r="MNX5" s="117"/>
      <c r="MNY5" s="117"/>
      <c r="MNZ5" s="117"/>
      <c r="MOA5" s="117"/>
      <c r="MOB5" s="117"/>
      <c r="MOC5" s="117"/>
      <c r="MOD5" s="117"/>
      <c r="MOE5" s="117"/>
      <c r="MOF5" s="117"/>
      <c r="MOG5" s="117"/>
      <c r="MOH5" s="117"/>
      <c r="MOI5" s="117"/>
      <c r="MOJ5" s="117"/>
      <c r="MOK5" s="117"/>
      <c r="MOL5" s="117"/>
      <c r="MOM5" s="117"/>
      <c r="MON5" s="117"/>
      <c r="MOO5" s="117"/>
      <c r="MOP5" s="117"/>
      <c r="MOQ5" s="117"/>
      <c r="MOR5" s="117"/>
      <c r="MOS5" s="117"/>
      <c r="MOT5" s="117"/>
      <c r="MOU5" s="117"/>
      <c r="MOV5" s="117"/>
      <c r="MOW5" s="117"/>
      <c r="MOX5" s="117"/>
      <c r="MOY5" s="117"/>
      <c r="MOZ5" s="117"/>
      <c r="MPA5" s="117"/>
      <c r="MPB5" s="117"/>
      <c r="MPC5" s="117"/>
      <c r="MPD5" s="117"/>
      <c r="MPE5" s="117"/>
      <c r="MPF5" s="117"/>
      <c r="MPG5" s="117"/>
      <c r="MPH5" s="117"/>
      <c r="MPI5" s="117"/>
      <c r="MPJ5" s="117"/>
      <c r="MPK5" s="117"/>
      <c r="MPL5" s="117"/>
      <c r="MPM5" s="117"/>
      <c r="MPN5" s="117"/>
      <c r="MPO5" s="117"/>
      <c r="MPP5" s="117"/>
      <c r="MPQ5" s="117"/>
      <c r="MPR5" s="117"/>
      <c r="MPS5" s="117"/>
      <c r="MPT5" s="117"/>
      <c r="MPU5" s="117"/>
      <c r="MPV5" s="117"/>
      <c r="MPW5" s="117"/>
      <c r="MPX5" s="117"/>
      <c r="MPY5" s="117"/>
      <c r="MPZ5" s="117"/>
      <c r="MQA5" s="117"/>
      <c r="MQB5" s="117"/>
      <c r="MQC5" s="117"/>
      <c r="MQD5" s="117"/>
      <c r="MQE5" s="117"/>
      <c r="MQF5" s="117"/>
      <c r="MQG5" s="117"/>
      <c r="MQH5" s="117"/>
      <c r="MQI5" s="117"/>
      <c r="MQJ5" s="117"/>
      <c r="MQK5" s="117"/>
      <c r="MQL5" s="117"/>
      <c r="MQM5" s="117"/>
      <c r="MQN5" s="117"/>
      <c r="MQO5" s="117"/>
      <c r="MQP5" s="117"/>
      <c r="MQQ5" s="117"/>
      <c r="MQR5" s="117"/>
      <c r="MQS5" s="117"/>
      <c r="MQT5" s="117"/>
      <c r="MQU5" s="117"/>
      <c r="MQV5" s="117"/>
      <c r="MQW5" s="117"/>
      <c r="MQX5" s="117"/>
      <c r="MQY5" s="117"/>
      <c r="MQZ5" s="117"/>
      <c r="MRA5" s="117"/>
      <c r="MRB5" s="117"/>
      <c r="MRC5" s="117"/>
      <c r="MRD5" s="117"/>
      <c r="MRE5" s="117"/>
      <c r="MRF5" s="117"/>
      <c r="MRG5" s="117"/>
      <c r="MRH5" s="117"/>
      <c r="MRI5" s="117"/>
      <c r="MRJ5" s="117"/>
      <c r="MRK5" s="117"/>
      <c r="MRL5" s="117"/>
      <c r="MRM5" s="117"/>
      <c r="MRN5" s="117"/>
      <c r="MRO5" s="117"/>
      <c r="MRP5" s="117"/>
      <c r="MRQ5" s="117"/>
      <c r="MRR5" s="117"/>
      <c r="MRS5" s="117"/>
      <c r="MRT5" s="117"/>
      <c r="MRU5" s="117"/>
      <c r="MRV5" s="117"/>
      <c r="MRW5" s="117"/>
      <c r="MRX5" s="117"/>
      <c r="MRY5" s="117"/>
      <c r="MRZ5" s="117"/>
      <c r="MSA5" s="117"/>
      <c r="MSB5" s="117"/>
      <c r="MSC5" s="117"/>
      <c r="MSD5" s="117"/>
      <c r="MSE5" s="117"/>
      <c r="MSF5" s="117"/>
      <c r="MSG5" s="117"/>
      <c r="MSH5" s="117"/>
      <c r="MSI5" s="117"/>
      <c r="MSJ5" s="117"/>
      <c r="MSK5" s="117"/>
      <c r="MSL5" s="117"/>
      <c r="MSM5" s="117"/>
      <c r="MSN5" s="117"/>
      <c r="MSO5" s="117"/>
      <c r="MSP5" s="117"/>
      <c r="MSQ5" s="117"/>
      <c r="MSR5" s="117"/>
      <c r="MSS5" s="117"/>
      <c r="MST5" s="117"/>
      <c r="MSU5" s="117"/>
      <c r="MSV5" s="117"/>
      <c r="MSW5" s="117"/>
      <c r="MSX5" s="117"/>
      <c r="MSY5" s="117"/>
      <c r="MSZ5" s="117"/>
      <c r="MTA5" s="117"/>
      <c r="MTB5" s="117"/>
      <c r="MTC5" s="117"/>
      <c r="MTD5" s="117"/>
      <c r="MTE5" s="117"/>
      <c r="MTF5" s="117"/>
      <c r="MTG5" s="117"/>
      <c r="MTH5" s="117"/>
      <c r="MTI5" s="117"/>
      <c r="MTJ5" s="117"/>
      <c r="MTK5" s="117"/>
      <c r="MTL5" s="117"/>
      <c r="MTM5" s="117"/>
      <c r="MTN5" s="117"/>
      <c r="MTO5" s="117"/>
      <c r="MTP5" s="117"/>
      <c r="MTQ5" s="117"/>
      <c r="MTR5" s="117"/>
      <c r="MTS5" s="117"/>
      <c r="MTT5" s="117"/>
      <c r="MTU5" s="117"/>
      <c r="MTV5" s="117"/>
      <c r="MTW5" s="117"/>
      <c r="MTX5" s="117"/>
      <c r="MTY5" s="117"/>
      <c r="MTZ5" s="117"/>
      <c r="MUA5" s="117"/>
      <c r="MUB5" s="117"/>
      <c r="MUC5" s="117"/>
      <c r="MUD5" s="117"/>
      <c r="MUE5" s="117"/>
      <c r="MUF5" s="117"/>
      <c r="MUG5" s="117"/>
      <c r="MUH5" s="117"/>
      <c r="MUI5" s="117"/>
      <c r="MUJ5" s="117"/>
      <c r="MUK5" s="117"/>
      <c r="MUL5" s="117"/>
      <c r="MUM5" s="117"/>
      <c r="MUN5" s="117"/>
      <c r="MUO5" s="117"/>
      <c r="MUP5" s="117"/>
      <c r="MUQ5" s="117"/>
      <c r="MUR5" s="117"/>
      <c r="MUS5" s="117"/>
      <c r="MUT5" s="117"/>
      <c r="MUU5" s="117"/>
      <c r="MUV5" s="117"/>
      <c r="MUW5" s="117"/>
      <c r="MUX5" s="117"/>
      <c r="MUY5" s="117"/>
      <c r="MUZ5" s="117"/>
      <c r="MVA5" s="117"/>
      <c r="MVB5" s="117"/>
      <c r="MVC5" s="117"/>
      <c r="MVD5" s="117"/>
      <c r="MVE5" s="117"/>
      <c r="MVF5" s="117"/>
      <c r="MVG5" s="117"/>
      <c r="MVH5" s="117"/>
      <c r="MVI5" s="117"/>
      <c r="MVJ5" s="117"/>
      <c r="MVK5" s="117"/>
      <c r="MVL5" s="117"/>
      <c r="MVM5" s="117"/>
      <c r="MVN5" s="117"/>
      <c r="MVO5" s="117"/>
      <c r="MVP5" s="117"/>
      <c r="MVQ5" s="117"/>
      <c r="MVR5" s="117"/>
      <c r="MVS5" s="117"/>
      <c r="MVT5" s="117"/>
      <c r="MVU5" s="117"/>
      <c r="MVV5" s="117"/>
      <c r="MVW5" s="117"/>
      <c r="MVX5" s="117"/>
      <c r="MVY5" s="117"/>
      <c r="MVZ5" s="117"/>
      <c r="MWA5" s="117"/>
      <c r="MWB5" s="117"/>
      <c r="MWC5" s="117"/>
      <c r="MWD5" s="117"/>
      <c r="MWE5" s="117"/>
      <c r="MWF5" s="117"/>
      <c r="MWG5" s="117"/>
      <c r="MWH5" s="117"/>
      <c r="MWI5" s="117"/>
      <c r="MWJ5" s="117"/>
      <c r="MWK5" s="117"/>
      <c r="MWL5" s="117"/>
      <c r="MWM5" s="117"/>
      <c r="MWN5" s="117"/>
      <c r="MWO5" s="117"/>
      <c r="MWP5" s="117"/>
      <c r="MWQ5" s="117"/>
      <c r="MWR5" s="117"/>
      <c r="MWS5" s="117"/>
      <c r="MWT5" s="117"/>
      <c r="MWU5" s="117"/>
      <c r="MWV5" s="117"/>
      <c r="MWW5" s="117"/>
      <c r="MWX5" s="117"/>
      <c r="MWY5" s="117"/>
      <c r="MWZ5" s="117"/>
      <c r="MXA5" s="117"/>
      <c r="MXB5" s="117"/>
      <c r="MXC5" s="117"/>
      <c r="MXD5" s="117"/>
      <c r="MXE5" s="117"/>
      <c r="MXF5" s="117"/>
      <c r="MXG5" s="117"/>
      <c r="MXH5" s="117"/>
      <c r="MXI5" s="117"/>
      <c r="MXJ5" s="117"/>
      <c r="MXK5" s="117"/>
      <c r="MXL5" s="117"/>
      <c r="MXM5" s="117"/>
      <c r="MXN5" s="117"/>
      <c r="MXO5" s="117"/>
      <c r="MXP5" s="117"/>
      <c r="MXQ5" s="117"/>
      <c r="MXR5" s="117"/>
      <c r="MXS5" s="117"/>
      <c r="MXT5" s="117"/>
      <c r="MXU5" s="117"/>
      <c r="MXV5" s="117"/>
      <c r="MXW5" s="117"/>
      <c r="MXX5" s="117"/>
      <c r="MXY5" s="117"/>
      <c r="MXZ5" s="117"/>
      <c r="MYA5" s="117"/>
      <c r="MYB5" s="117"/>
      <c r="MYC5" s="117"/>
      <c r="MYD5" s="117"/>
      <c r="MYE5" s="117"/>
      <c r="MYF5" s="117"/>
      <c r="MYG5" s="117"/>
      <c r="MYH5" s="117"/>
      <c r="MYI5" s="117"/>
      <c r="MYJ5" s="117"/>
      <c r="MYK5" s="117"/>
      <c r="MYL5" s="117"/>
      <c r="MYM5" s="117"/>
      <c r="MYN5" s="117"/>
      <c r="MYO5" s="117"/>
      <c r="MYP5" s="117"/>
      <c r="MYQ5" s="117"/>
      <c r="MYR5" s="117"/>
      <c r="MYS5" s="117"/>
      <c r="MYT5" s="117"/>
      <c r="MYU5" s="117"/>
      <c r="MYV5" s="117"/>
      <c r="MYW5" s="117"/>
      <c r="MYX5" s="117"/>
      <c r="MYY5" s="117"/>
      <c r="MYZ5" s="117"/>
      <c r="MZA5" s="117"/>
      <c r="MZB5" s="117"/>
      <c r="MZC5" s="117"/>
      <c r="MZD5" s="117"/>
      <c r="MZE5" s="117"/>
      <c r="MZF5" s="117"/>
      <c r="MZG5" s="117"/>
      <c r="MZH5" s="117"/>
      <c r="MZI5" s="117"/>
      <c r="MZJ5" s="117"/>
      <c r="MZK5" s="117"/>
      <c r="MZL5" s="117"/>
      <c r="MZM5" s="117"/>
      <c r="MZN5" s="117"/>
      <c r="MZO5" s="117"/>
      <c r="MZP5" s="117"/>
      <c r="MZQ5" s="117"/>
      <c r="MZR5" s="117"/>
      <c r="MZS5" s="117"/>
      <c r="MZT5" s="117"/>
      <c r="MZU5" s="117"/>
      <c r="MZV5" s="117"/>
      <c r="MZW5" s="117"/>
      <c r="MZX5" s="117"/>
      <c r="MZY5" s="117"/>
      <c r="MZZ5" s="117"/>
      <c r="NAA5" s="117"/>
      <c r="NAB5" s="117"/>
      <c r="NAC5" s="117"/>
      <c r="NAD5" s="117"/>
      <c r="NAE5" s="117"/>
      <c r="NAF5" s="117"/>
      <c r="NAG5" s="117"/>
      <c r="NAH5" s="117"/>
      <c r="NAI5" s="117"/>
      <c r="NAJ5" s="117"/>
      <c r="NAK5" s="117"/>
      <c r="NAL5" s="117"/>
      <c r="NAM5" s="117"/>
      <c r="NAN5" s="117"/>
      <c r="NAO5" s="117"/>
      <c r="NAP5" s="117"/>
      <c r="NAQ5" s="117"/>
      <c r="NAR5" s="117"/>
      <c r="NAS5" s="117"/>
      <c r="NAT5" s="117"/>
      <c r="NAU5" s="117"/>
      <c r="NAV5" s="117"/>
      <c r="NAW5" s="117"/>
      <c r="NAX5" s="117"/>
      <c r="NAY5" s="117"/>
      <c r="NAZ5" s="117"/>
      <c r="NBA5" s="117"/>
      <c r="NBB5" s="117"/>
      <c r="NBC5" s="117"/>
      <c r="NBD5" s="117"/>
      <c r="NBE5" s="117"/>
      <c r="NBF5" s="117"/>
      <c r="NBG5" s="117"/>
      <c r="NBH5" s="117"/>
      <c r="NBI5" s="117"/>
      <c r="NBJ5" s="117"/>
      <c r="NBK5" s="117"/>
      <c r="NBL5" s="117"/>
      <c r="NBM5" s="117"/>
      <c r="NBN5" s="117"/>
      <c r="NBO5" s="117"/>
      <c r="NBP5" s="117"/>
      <c r="NBQ5" s="117"/>
      <c r="NBR5" s="117"/>
      <c r="NBS5" s="117"/>
      <c r="NBT5" s="117"/>
      <c r="NBU5" s="117"/>
      <c r="NBV5" s="117"/>
      <c r="NBW5" s="117"/>
      <c r="NBX5" s="117"/>
      <c r="NBY5" s="117"/>
      <c r="NBZ5" s="117"/>
      <c r="NCA5" s="117"/>
      <c r="NCB5" s="117"/>
      <c r="NCC5" s="117"/>
      <c r="NCD5" s="117"/>
      <c r="NCE5" s="117"/>
      <c r="NCF5" s="117"/>
      <c r="NCG5" s="117"/>
      <c r="NCH5" s="117"/>
      <c r="NCI5" s="117"/>
      <c r="NCJ5" s="117"/>
      <c r="NCK5" s="117"/>
      <c r="NCL5" s="117"/>
      <c r="NCM5" s="117"/>
      <c r="NCN5" s="117"/>
      <c r="NCO5" s="117"/>
      <c r="NCP5" s="117"/>
      <c r="NCQ5" s="117"/>
      <c r="NCR5" s="117"/>
      <c r="NCS5" s="117"/>
      <c r="NCT5" s="117"/>
      <c r="NCU5" s="117"/>
      <c r="NCV5" s="117"/>
      <c r="NCW5" s="117"/>
      <c r="NCX5" s="117"/>
      <c r="NCY5" s="117"/>
      <c r="NCZ5" s="117"/>
      <c r="NDA5" s="117"/>
      <c r="NDB5" s="117"/>
      <c r="NDC5" s="117"/>
      <c r="NDD5" s="117"/>
      <c r="NDE5" s="117"/>
      <c r="NDF5" s="117"/>
      <c r="NDG5" s="117"/>
      <c r="NDH5" s="117"/>
      <c r="NDI5" s="117"/>
      <c r="NDJ5" s="117"/>
      <c r="NDK5" s="117"/>
      <c r="NDL5" s="117"/>
      <c r="NDM5" s="117"/>
      <c r="NDN5" s="117"/>
      <c r="NDO5" s="117"/>
      <c r="NDP5" s="117"/>
      <c r="NDQ5" s="117"/>
      <c r="NDR5" s="117"/>
      <c r="NDS5" s="117"/>
      <c r="NDT5" s="117"/>
      <c r="NDU5" s="117"/>
      <c r="NDV5" s="117"/>
      <c r="NDW5" s="117"/>
      <c r="NDX5" s="117"/>
      <c r="NDY5" s="117"/>
      <c r="NDZ5" s="117"/>
      <c r="NEA5" s="117"/>
      <c r="NEB5" s="117"/>
      <c r="NEC5" s="117"/>
      <c r="NED5" s="117"/>
      <c r="NEE5" s="117"/>
      <c r="NEF5" s="117"/>
      <c r="NEG5" s="117"/>
      <c r="NEH5" s="117"/>
      <c r="NEI5" s="117"/>
      <c r="NEJ5" s="117"/>
      <c r="NEK5" s="117"/>
      <c r="NEL5" s="117"/>
      <c r="NEM5" s="117"/>
      <c r="NEN5" s="117"/>
      <c r="NEO5" s="117"/>
      <c r="NEP5" s="117"/>
      <c r="NEQ5" s="117"/>
      <c r="NER5" s="117"/>
      <c r="NES5" s="117"/>
      <c r="NET5" s="117"/>
      <c r="NEU5" s="117"/>
      <c r="NEV5" s="117"/>
      <c r="NEW5" s="117"/>
      <c r="NEX5" s="117"/>
      <c r="NEY5" s="117"/>
      <c r="NEZ5" s="117"/>
      <c r="NFA5" s="117"/>
      <c r="NFB5" s="117"/>
      <c r="NFC5" s="117"/>
      <c r="NFD5" s="117"/>
      <c r="NFE5" s="117"/>
      <c r="NFF5" s="117"/>
      <c r="NFG5" s="117"/>
      <c r="NFH5" s="117"/>
      <c r="NFI5" s="117"/>
      <c r="NFJ5" s="117"/>
      <c r="NFK5" s="117"/>
      <c r="NFL5" s="117"/>
      <c r="NFM5" s="117"/>
      <c r="NFN5" s="117"/>
      <c r="NFO5" s="117"/>
      <c r="NFP5" s="117"/>
      <c r="NFQ5" s="117"/>
      <c r="NFR5" s="117"/>
      <c r="NFS5" s="117"/>
      <c r="NFT5" s="117"/>
      <c r="NFU5" s="117"/>
      <c r="NFV5" s="117"/>
      <c r="NFW5" s="117"/>
      <c r="NFX5" s="117"/>
      <c r="NFY5" s="117"/>
      <c r="NFZ5" s="117"/>
      <c r="NGA5" s="117"/>
      <c r="NGB5" s="117"/>
      <c r="NGC5" s="117"/>
      <c r="NGD5" s="117"/>
      <c r="NGE5" s="117"/>
      <c r="NGF5" s="117"/>
      <c r="NGG5" s="117"/>
      <c r="NGH5" s="117"/>
      <c r="NGI5" s="117"/>
      <c r="NGJ5" s="117"/>
      <c r="NGK5" s="117"/>
      <c r="NGL5" s="117"/>
      <c r="NGM5" s="117"/>
      <c r="NGN5" s="117"/>
      <c r="NGO5" s="117"/>
      <c r="NGP5" s="117"/>
      <c r="NGQ5" s="117"/>
      <c r="NGR5" s="117"/>
      <c r="NGS5" s="117"/>
      <c r="NGT5" s="117"/>
      <c r="NGU5" s="117"/>
      <c r="NGV5" s="117"/>
      <c r="NGW5" s="117"/>
      <c r="NGX5" s="117"/>
      <c r="NGY5" s="117"/>
      <c r="NGZ5" s="117"/>
      <c r="NHA5" s="117"/>
      <c r="NHB5" s="117"/>
      <c r="NHC5" s="117"/>
      <c r="NHD5" s="117"/>
      <c r="NHE5" s="117"/>
      <c r="NHF5" s="117"/>
      <c r="NHG5" s="117"/>
      <c r="NHH5" s="117"/>
      <c r="NHI5" s="117"/>
      <c r="NHJ5" s="117"/>
      <c r="NHK5" s="117"/>
      <c r="NHL5" s="117"/>
      <c r="NHM5" s="117"/>
      <c r="NHN5" s="117"/>
      <c r="NHO5" s="117"/>
      <c r="NHP5" s="117"/>
      <c r="NHQ5" s="117"/>
      <c r="NHR5" s="117"/>
      <c r="NHS5" s="117"/>
      <c r="NHT5" s="117"/>
      <c r="NHU5" s="117"/>
      <c r="NHV5" s="117"/>
      <c r="NHW5" s="117"/>
      <c r="NHX5" s="117"/>
      <c r="NHY5" s="117"/>
      <c r="NHZ5" s="117"/>
      <c r="NIA5" s="117"/>
      <c r="NIB5" s="117"/>
      <c r="NIC5" s="117"/>
      <c r="NID5" s="117"/>
      <c r="NIE5" s="117"/>
      <c r="NIF5" s="117"/>
      <c r="NIG5" s="117"/>
      <c r="NIH5" s="117"/>
      <c r="NII5" s="117"/>
      <c r="NIJ5" s="117"/>
      <c r="NIK5" s="117"/>
      <c r="NIL5" s="117"/>
      <c r="NIM5" s="117"/>
      <c r="NIN5" s="117"/>
      <c r="NIO5" s="117"/>
      <c r="NIP5" s="117"/>
      <c r="NIQ5" s="117"/>
      <c r="NIR5" s="117"/>
      <c r="NIS5" s="117"/>
      <c r="NIT5" s="117"/>
      <c r="NIU5" s="117"/>
      <c r="NIV5" s="117"/>
      <c r="NIW5" s="117"/>
      <c r="NIX5" s="117"/>
      <c r="NIY5" s="117"/>
      <c r="NIZ5" s="117"/>
      <c r="NJA5" s="117"/>
      <c r="NJB5" s="117"/>
      <c r="NJC5" s="117"/>
      <c r="NJD5" s="117"/>
      <c r="NJE5" s="117"/>
      <c r="NJF5" s="117"/>
      <c r="NJG5" s="117"/>
      <c r="NJH5" s="117"/>
      <c r="NJI5" s="117"/>
      <c r="NJJ5" s="117"/>
      <c r="NJK5" s="117"/>
      <c r="NJL5" s="117"/>
      <c r="NJM5" s="117"/>
      <c r="NJN5" s="117"/>
      <c r="NJO5" s="117"/>
      <c r="NJP5" s="117"/>
      <c r="NJQ5" s="117"/>
      <c r="NJR5" s="117"/>
      <c r="NJS5" s="117"/>
      <c r="NJT5" s="117"/>
      <c r="NJU5" s="117"/>
      <c r="NJV5" s="117"/>
      <c r="NJW5" s="117"/>
      <c r="NJX5" s="117"/>
      <c r="NJY5" s="117"/>
      <c r="NJZ5" s="117"/>
      <c r="NKA5" s="117"/>
      <c r="NKB5" s="117"/>
      <c r="NKC5" s="117"/>
      <c r="NKD5" s="117"/>
      <c r="NKE5" s="117"/>
      <c r="NKF5" s="117"/>
      <c r="NKG5" s="117"/>
      <c r="NKH5" s="117"/>
      <c r="NKI5" s="117"/>
      <c r="NKJ5" s="117"/>
      <c r="NKK5" s="117"/>
      <c r="NKL5" s="117"/>
      <c r="NKM5" s="117"/>
      <c r="NKN5" s="117"/>
      <c r="NKO5" s="117"/>
      <c r="NKP5" s="117"/>
      <c r="NKQ5" s="117"/>
      <c r="NKR5" s="117"/>
      <c r="NKS5" s="117"/>
      <c r="NKT5" s="117"/>
      <c r="NKU5" s="117"/>
      <c r="NKV5" s="117"/>
      <c r="NKW5" s="117"/>
      <c r="NKX5" s="117"/>
      <c r="NKY5" s="117"/>
      <c r="NKZ5" s="117"/>
      <c r="NLA5" s="117"/>
      <c r="NLB5" s="117"/>
      <c r="NLC5" s="117"/>
      <c r="NLD5" s="117"/>
      <c r="NLE5" s="117"/>
      <c r="NLF5" s="117"/>
      <c r="NLG5" s="117"/>
      <c r="NLH5" s="117"/>
      <c r="NLI5" s="117"/>
      <c r="NLJ5" s="117"/>
      <c r="NLK5" s="117"/>
      <c r="NLL5" s="117"/>
      <c r="NLM5" s="117"/>
      <c r="NLN5" s="117"/>
      <c r="NLO5" s="117"/>
      <c r="NLP5" s="117"/>
      <c r="NLQ5" s="117"/>
      <c r="NLR5" s="117"/>
      <c r="NLS5" s="117"/>
      <c r="NLT5" s="117"/>
      <c r="NLU5" s="117"/>
      <c r="NLV5" s="117"/>
      <c r="NLW5" s="117"/>
      <c r="NLX5" s="117"/>
      <c r="NLY5" s="117"/>
      <c r="NLZ5" s="117"/>
      <c r="NMA5" s="117"/>
      <c r="NMB5" s="117"/>
      <c r="NMC5" s="117"/>
      <c r="NMD5" s="117"/>
      <c r="NME5" s="117"/>
      <c r="NMF5" s="117"/>
      <c r="NMG5" s="117"/>
      <c r="NMH5" s="117"/>
      <c r="NMI5" s="117"/>
      <c r="NMJ5" s="117"/>
      <c r="NMK5" s="117"/>
      <c r="NML5" s="117"/>
      <c r="NMM5" s="117"/>
      <c r="NMN5" s="117"/>
      <c r="NMO5" s="117"/>
      <c r="NMP5" s="117"/>
      <c r="NMQ5" s="117"/>
      <c r="NMR5" s="117"/>
      <c r="NMS5" s="117"/>
      <c r="NMT5" s="117"/>
      <c r="NMU5" s="117"/>
      <c r="NMV5" s="117"/>
      <c r="NMW5" s="117"/>
      <c r="NMX5" s="117"/>
      <c r="NMY5" s="117"/>
      <c r="NMZ5" s="117"/>
      <c r="NNA5" s="117"/>
      <c r="NNB5" s="117"/>
      <c r="NNC5" s="117"/>
      <c r="NND5" s="117"/>
      <c r="NNE5" s="117"/>
      <c r="NNF5" s="117"/>
      <c r="NNG5" s="117"/>
      <c r="NNH5" s="117"/>
      <c r="NNI5" s="117"/>
      <c r="NNJ5" s="117"/>
      <c r="NNK5" s="117"/>
      <c r="NNL5" s="117"/>
      <c r="NNM5" s="117"/>
      <c r="NNN5" s="117"/>
      <c r="NNO5" s="117"/>
      <c r="NNP5" s="117"/>
      <c r="NNQ5" s="117"/>
      <c r="NNR5" s="117"/>
      <c r="NNS5" s="117"/>
      <c r="NNT5" s="117"/>
      <c r="NNU5" s="117"/>
      <c r="NNV5" s="117"/>
      <c r="NNW5" s="117"/>
      <c r="NNX5" s="117"/>
      <c r="NNY5" s="117"/>
      <c r="NNZ5" s="117"/>
      <c r="NOA5" s="117"/>
      <c r="NOB5" s="117"/>
      <c r="NOC5" s="117"/>
      <c r="NOD5" s="117"/>
      <c r="NOE5" s="117"/>
      <c r="NOF5" s="117"/>
      <c r="NOG5" s="117"/>
      <c r="NOH5" s="117"/>
      <c r="NOI5" s="117"/>
      <c r="NOJ5" s="117"/>
      <c r="NOK5" s="117"/>
      <c r="NOL5" s="117"/>
      <c r="NOM5" s="117"/>
      <c r="NON5" s="117"/>
      <c r="NOO5" s="117"/>
      <c r="NOP5" s="117"/>
      <c r="NOQ5" s="117"/>
      <c r="NOR5" s="117"/>
      <c r="NOS5" s="117"/>
      <c r="NOT5" s="117"/>
      <c r="NOU5" s="117"/>
      <c r="NOV5" s="117"/>
      <c r="NOW5" s="117"/>
      <c r="NOX5" s="117"/>
      <c r="NOY5" s="117"/>
      <c r="NOZ5" s="117"/>
      <c r="NPA5" s="117"/>
      <c r="NPB5" s="117"/>
      <c r="NPC5" s="117"/>
      <c r="NPD5" s="117"/>
      <c r="NPE5" s="117"/>
      <c r="NPF5" s="117"/>
      <c r="NPG5" s="117"/>
      <c r="NPH5" s="117"/>
      <c r="NPI5" s="117"/>
      <c r="NPJ5" s="117"/>
      <c r="NPK5" s="117"/>
      <c r="NPL5" s="117"/>
      <c r="NPM5" s="117"/>
      <c r="NPN5" s="117"/>
      <c r="NPO5" s="117"/>
      <c r="NPP5" s="117"/>
      <c r="NPQ5" s="117"/>
      <c r="NPR5" s="117"/>
      <c r="NPS5" s="117"/>
      <c r="NPT5" s="117"/>
      <c r="NPU5" s="117"/>
      <c r="NPV5" s="117"/>
      <c r="NPW5" s="117"/>
      <c r="NPX5" s="117"/>
      <c r="NPY5" s="117"/>
      <c r="NPZ5" s="117"/>
      <c r="NQA5" s="117"/>
      <c r="NQB5" s="117"/>
      <c r="NQC5" s="117"/>
      <c r="NQD5" s="117"/>
      <c r="NQE5" s="117"/>
      <c r="NQF5" s="117"/>
      <c r="NQG5" s="117"/>
      <c r="NQH5" s="117"/>
      <c r="NQI5" s="117"/>
      <c r="NQJ5" s="117"/>
      <c r="NQK5" s="117"/>
      <c r="NQL5" s="117"/>
      <c r="NQM5" s="117"/>
      <c r="NQN5" s="117"/>
      <c r="NQO5" s="117"/>
      <c r="NQP5" s="117"/>
      <c r="NQQ5" s="117"/>
      <c r="NQR5" s="117"/>
      <c r="NQS5" s="117"/>
      <c r="NQT5" s="117"/>
      <c r="NQU5" s="117"/>
      <c r="NQV5" s="117"/>
      <c r="NQW5" s="117"/>
      <c r="NQX5" s="117"/>
      <c r="NQY5" s="117"/>
      <c r="NQZ5" s="117"/>
      <c r="NRA5" s="117"/>
      <c r="NRB5" s="117"/>
      <c r="NRC5" s="117"/>
      <c r="NRD5" s="117"/>
      <c r="NRE5" s="117"/>
      <c r="NRF5" s="117"/>
      <c r="NRG5" s="117"/>
      <c r="NRH5" s="117"/>
      <c r="NRI5" s="117"/>
      <c r="NRJ5" s="117"/>
      <c r="NRK5" s="117"/>
      <c r="NRL5" s="117"/>
      <c r="NRM5" s="117"/>
      <c r="NRN5" s="117"/>
      <c r="NRO5" s="117"/>
      <c r="NRP5" s="117"/>
      <c r="NRQ5" s="117"/>
      <c r="NRR5" s="117"/>
      <c r="NRS5" s="117"/>
      <c r="NRT5" s="117"/>
      <c r="NRU5" s="117"/>
      <c r="NRV5" s="117"/>
      <c r="NRW5" s="117"/>
      <c r="NRX5" s="117"/>
      <c r="NRY5" s="117"/>
      <c r="NRZ5" s="117"/>
      <c r="NSA5" s="117"/>
      <c r="NSB5" s="117"/>
      <c r="NSC5" s="117"/>
      <c r="NSD5" s="117"/>
      <c r="NSE5" s="117"/>
      <c r="NSF5" s="117"/>
      <c r="NSG5" s="117"/>
      <c r="NSH5" s="117"/>
      <c r="NSI5" s="117"/>
      <c r="NSJ5" s="117"/>
      <c r="NSK5" s="117"/>
      <c r="NSL5" s="117"/>
      <c r="NSM5" s="117"/>
      <c r="NSN5" s="117"/>
      <c r="NSO5" s="117"/>
      <c r="NSP5" s="117"/>
      <c r="NSQ5" s="117"/>
      <c r="NSR5" s="117"/>
      <c r="NSS5" s="117"/>
      <c r="NST5" s="117"/>
      <c r="NSU5" s="117"/>
      <c r="NSV5" s="117"/>
      <c r="NSW5" s="117"/>
      <c r="NSX5" s="117"/>
      <c r="NSY5" s="117"/>
      <c r="NSZ5" s="117"/>
      <c r="NTA5" s="117"/>
      <c r="NTB5" s="117"/>
      <c r="NTC5" s="117"/>
      <c r="NTD5" s="117"/>
      <c r="NTE5" s="117"/>
      <c r="NTF5" s="117"/>
      <c r="NTG5" s="117"/>
      <c r="NTH5" s="117"/>
      <c r="NTI5" s="117"/>
      <c r="NTJ5" s="117"/>
      <c r="NTK5" s="117"/>
      <c r="NTL5" s="117"/>
      <c r="NTM5" s="117"/>
      <c r="NTN5" s="117"/>
      <c r="NTO5" s="117"/>
      <c r="NTP5" s="117"/>
      <c r="NTQ5" s="117"/>
      <c r="NTR5" s="117"/>
      <c r="NTS5" s="117"/>
      <c r="NTT5" s="117"/>
      <c r="NTU5" s="117"/>
      <c r="NTV5" s="117"/>
      <c r="NTW5" s="117"/>
      <c r="NTX5" s="117"/>
      <c r="NTY5" s="117"/>
      <c r="NTZ5" s="117"/>
      <c r="NUA5" s="117"/>
      <c r="NUB5" s="117"/>
      <c r="NUC5" s="117"/>
      <c r="NUD5" s="117"/>
      <c r="NUE5" s="117"/>
      <c r="NUF5" s="117"/>
      <c r="NUG5" s="117"/>
      <c r="NUH5" s="117"/>
      <c r="NUI5" s="117"/>
      <c r="NUJ5" s="117"/>
      <c r="NUK5" s="117"/>
      <c r="NUL5" s="117"/>
      <c r="NUM5" s="117"/>
      <c r="NUN5" s="117"/>
      <c r="NUO5" s="117"/>
      <c r="NUP5" s="117"/>
      <c r="NUQ5" s="117"/>
      <c r="NUR5" s="117"/>
      <c r="NUS5" s="117"/>
      <c r="NUT5" s="117"/>
      <c r="NUU5" s="117"/>
      <c r="NUV5" s="117"/>
      <c r="NUW5" s="117"/>
      <c r="NUX5" s="117"/>
      <c r="NUY5" s="117"/>
      <c r="NUZ5" s="117"/>
      <c r="NVA5" s="117"/>
      <c r="NVB5" s="117"/>
      <c r="NVC5" s="117"/>
      <c r="NVD5" s="117"/>
      <c r="NVE5" s="117"/>
      <c r="NVF5" s="117"/>
      <c r="NVG5" s="117"/>
      <c r="NVH5" s="117"/>
      <c r="NVI5" s="117"/>
      <c r="NVJ5" s="117"/>
      <c r="NVK5" s="117"/>
      <c r="NVL5" s="117"/>
      <c r="NVM5" s="117"/>
      <c r="NVN5" s="117"/>
      <c r="NVO5" s="117"/>
      <c r="NVP5" s="117"/>
      <c r="NVQ5" s="117"/>
      <c r="NVR5" s="117"/>
      <c r="NVS5" s="117"/>
      <c r="NVT5" s="117"/>
      <c r="NVU5" s="117"/>
      <c r="NVV5" s="117"/>
      <c r="NVW5" s="117"/>
      <c r="NVX5" s="117"/>
      <c r="NVY5" s="117"/>
      <c r="NVZ5" s="117"/>
      <c r="NWA5" s="117"/>
      <c r="NWB5" s="117"/>
      <c r="NWC5" s="117"/>
      <c r="NWD5" s="117"/>
      <c r="NWE5" s="117"/>
      <c r="NWF5" s="117"/>
      <c r="NWG5" s="117"/>
      <c r="NWH5" s="117"/>
      <c r="NWI5" s="117"/>
      <c r="NWJ5" s="117"/>
      <c r="NWK5" s="117"/>
      <c r="NWL5" s="117"/>
      <c r="NWM5" s="117"/>
      <c r="NWN5" s="117"/>
      <c r="NWO5" s="117"/>
      <c r="NWP5" s="117"/>
      <c r="NWQ5" s="117"/>
      <c r="NWR5" s="117"/>
      <c r="NWS5" s="117"/>
      <c r="NWT5" s="117"/>
      <c r="NWU5" s="117"/>
      <c r="NWV5" s="117"/>
      <c r="NWW5" s="117"/>
      <c r="NWX5" s="117"/>
      <c r="NWY5" s="117"/>
      <c r="NWZ5" s="117"/>
      <c r="NXA5" s="117"/>
      <c r="NXB5" s="117"/>
      <c r="NXC5" s="117"/>
      <c r="NXD5" s="117"/>
      <c r="NXE5" s="117"/>
      <c r="NXF5" s="117"/>
      <c r="NXG5" s="117"/>
      <c r="NXH5" s="117"/>
      <c r="NXI5" s="117"/>
      <c r="NXJ5" s="117"/>
      <c r="NXK5" s="117"/>
      <c r="NXL5" s="117"/>
      <c r="NXM5" s="117"/>
      <c r="NXN5" s="117"/>
      <c r="NXO5" s="117"/>
      <c r="NXP5" s="117"/>
      <c r="NXQ5" s="117"/>
      <c r="NXR5" s="117"/>
      <c r="NXS5" s="117"/>
      <c r="NXT5" s="117"/>
      <c r="NXU5" s="117"/>
      <c r="NXV5" s="117"/>
      <c r="NXW5" s="117"/>
      <c r="NXX5" s="117"/>
      <c r="NXY5" s="117"/>
      <c r="NXZ5" s="117"/>
      <c r="NYA5" s="117"/>
      <c r="NYB5" s="117"/>
      <c r="NYC5" s="117"/>
      <c r="NYD5" s="117"/>
      <c r="NYE5" s="117"/>
      <c r="NYF5" s="117"/>
      <c r="NYG5" s="117"/>
      <c r="NYH5" s="117"/>
      <c r="NYI5" s="117"/>
      <c r="NYJ5" s="117"/>
      <c r="NYK5" s="117"/>
      <c r="NYL5" s="117"/>
      <c r="NYM5" s="117"/>
      <c r="NYN5" s="117"/>
      <c r="NYO5" s="117"/>
      <c r="NYP5" s="117"/>
      <c r="NYQ5" s="117"/>
      <c r="NYR5" s="117"/>
      <c r="NYS5" s="117"/>
      <c r="NYT5" s="117"/>
      <c r="NYU5" s="117"/>
      <c r="NYV5" s="117"/>
      <c r="NYW5" s="117"/>
      <c r="NYX5" s="117"/>
      <c r="NYY5" s="117"/>
      <c r="NYZ5" s="117"/>
      <c r="NZA5" s="117"/>
      <c r="NZB5" s="117"/>
      <c r="NZC5" s="117"/>
      <c r="NZD5" s="117"/>
      <c r="NZE5" s="117"/>
      <c r="NZF5" s="117"/>
      <c r="NZG5" s="117"/>
      <c r="NZH5" s="117"/>
      <c r="NZI5" s="117"/>
      <c r="NZJ5" s="117"/>
      <c r="NZK5" s="117"/>
      <c r="NZL5" s="117"/>
      <c r="NZM5" s="117"/>
      <c r="NZN5" s="117"/>
      <c r="NZO5" s="117"/>
      <c r="NZP5" s="117"/>
      <c r="NZQ5" s="117"/>
      <c r="NZR5" s="117"/>
      <c r="NZS5" s="117"/>
      <c r="NZT5" s="117"/>
      <c r="NZU5" s="117"/>
      <c r="NZV5" s="117"/>
      <c r="NZW5" s="117"/>
      <c r="NZX5" s="117"/>
      <c r="NZY5" s="117"/>
      <c r="NZZ5" s="117"/>
      <c r="OAA5" s="117"/>
      <c r="OAB5" s="117"/>
      <c r="OAC5" s="117"/>
      <c r="OAD5" s="117"/>
      <c r="OAE5" s="117"/>
      <c r="OAF5" s="117"/>
      <c r="OAG5" s="117"/>
      <c r="OAH5" s="117"/>
      <c r="OAI5" s="117"/>
      <c r="OAJ5" s="117"/>
      <c r="OAK5" s="117"/>
      <c r="OAL5" s="117"/>
      <c r="OAM5" s="117"/>
      <c r="OAN5" s="117"/>
      <c r="OAO5" s="117"/>
      <c r="OAP5" s="117"/>
      <c r="OAQ5" s="117"/>
      <c r="OAR5" s="117"/>
      <c r="OAS5" s="117"/>
      <c r="OAT5" s="117"/>
      <c r="OAU5" s="117"/>
      <c r="OAV5" s="117"/>
      <c r="OAW5" s="117"/>
      <c r="OAX5" s="117"/>
      <c r="OAY5" s="117"/>
      <c r="OAZ5" s="117"/>
      <c r="OBA5" s="117"/>
      <c r="OBB5" s="117"/>
      <c r="OBC5" s="117"/>
      <c r="OBD5" s="117"/>
      <c r="OBE5" s="117"/>
      <c r="OBF5" s="117"/>
      <c r="OBG5" s="117"/>
      <c r="OBH5" s="117"/>
      <c r="OBI5" s="117"/>
      <c r="OBJ5" s="117"/>
      <c r="OBK5" s="117"/>
      <c r="OBL5" s="117"/>
      <c r="OBM5" s="117"/>
      <c r="OBN5" s="117"/>
      <c r="OBO5" s="117"/>
      <c r="OBP5" s="117"/>
      <c r="OBQ5" s="117"/>
      <c r="OBR5" s="117"/>
      <c r="OBS5" s="117"/>
      <c r="OBT5" s="117"/>
      <c r="OBU5" s="117"/>
      <c r="OBV5" s="117"/>
      <c r="OBW5" s="117"/>
      <c r="OBX5" s="117"/>
      <c r="OBY5" s="117"/>
      <c r="OBZ5" s="117"/>
      <c r="OCA5" s="117"/>
      <c r="OCB5" s="117"/>
      <c r="OCC5" s="117"/>
      <c r="OCD5" s="117"/>
      <c r="OCE5" s="117"/>
      <c r="OCF5" s="117"/>
      <c r="OCG5" s="117"/>
      <c r="OCH5" s="117"/>
      <c r="OCI5" s="117"/>
      <c r="OCJ5" s="117"/>
      <c r="OCK5" s="117"/>
      <c r="OCL5" s="117"/>
      <c r="OCM5" s="117"/>
      <c r="OCN5" s="117"/>
      <c r="OCO5" s="117"/>
      <c r="OCP5" s="117"/>
      <c r="OCQ5" s="117"/>
      <c r="OCR5" s="117"/>
      <c r="OCS5" s="117"/>
      <c r="OCT5" s="117"/>
      <c r="OCU5" s="117"/>
      <c r="OCV5" s="117"/>
      <c r="OCW5" s="117"/>
      <c r="OCX5" s="117"/>
      <c r="OCY5" s="117"/>
      <c r="OCZ5" s="117"/>
      <c r="ODA5" s="117"/>
      <c r="ODB5" s="117"/>
      <c r="ODC5" s="117"/>
      <c r="ODD5" s="117"/>
      <c r="ODE5" s="117"/>
      <c r="ODF5" s="117"/>
      <c r="ODG5" s="117"/>
      <c r="ODH5" s="117"/>
      <c r="ODI5" s="117"/>
      <c r="ODJ5" s="117"/>
      <c r="ODK5" s="117"/>
      <c r="ODL5" s="117"/>
      <c r="ODM5" s="117"/>
      <c r="ODN5" s="117"/>
      <c r="ODO5" s="117"/>
      <c r="ODP5" s="117"/>
      <c r="ODQ5" s="117"/>
      <c r="ODR5" s="117"/>
      <c r="ODS5" s="117"/>
      <c r="ODT5" s="117"/>
      <c r="ODU5" s="117"/>
      <c r="ODV5" s="117"/>
      <c r="ODW5" s="117"/>
      <c r="ODX5" s="117"/>
      <c r="ODY5" s="117"/>
      <c r="ODZ5" s="117"/>
      <c r="OEA5" s="117"/>
      <c r="OEB5" s="117"/>
      <c r="OEC5" s="117"/>
      <c r="OED5" s="117"/>
      <c r="OEE5" s="117"/>
      <c r="OEF5" s="117"/>
      <c r="OEG5" s="117"/>
      <c r="OEH5" s="117"/>
      <c r="OEI5" s="117"/>
      <c r="OEJ5" s="117"/>
      <c r="OEK5" s="117"/>
      <c r="OEL5" s="117"/>
      <c r="OEM5" s="117"/>
      <c r="OEN5" s="117"/>
      <c r="OEO5" s="117"/>
      <c r="OEP5" s="117"/>
      <c r="OEQ5" s="117"/>
      <c r="OER5" s="117"/>
      <c r="OES5" s="117"/>
      <c r="OET5" s="117"/>
      <c r="OEU5" s="117"/>
      <c r="OEV5" s="117"/>
      <c r="OEW5" s="117"/>
      <c r="OEX5" s="117"/>
      <c r="OEY5" s="117"/>
      <c r="OEZ5" s="117"/>
      <c r="OFA5" s="117"/>
      <c r="OFB5" s="117"/>
      <c r="OFC5" s="117"/>
      <c r="OFD5" s="117"/>
      <c r="OFE5" s="117"/>
      <c r="OFF5" s="117"/>
      <c r="OFG5" s="117"/>
      <c r="OFH5" s="117"/>
      <c r="OFI5" s="117"/>
      <c r="OFJ5" s="117"/>
      <c r="OFK5" s="117"/>
      <c r="OFL5" s="117"/>
      <c r="OFM5" s="117"/>
      <c r="OFN5" s="117"/>
      <c r="OFO5" s="117"/>
      <c r="OFP5" s="117"/>
      <c r="OFQ5" s="117"/>
      <c r="OFR5" s="117"/>
      <c r="OFS5" s="117"/>
      <c r="OFT5" s="117"/>
      <c r="OFU5" s="117"/>
      <c r="OFV5" s="117"/>
      <c r="OFW5" s="117"/>
      <c r="OFX5" s="117"/>
      <c r="OFY5" s="117"/>
      <c r="OFZ5" s="117"/>
      <c r="OGA5" s="117"/>
      <c r="OGB5" s="117"/>
      <c r="OGC5" s="117"/>
      <c r="OGD5" s="117"/>
      <c r="OGE5" s="117"/>
      <c r="OGF5" s="117"/>
      <c r="OGG5" s="117"/>
      <c r="OGH5" s="117"/>
      <c r="OGI5" s="117"/>
      <c r="OGJ5" s="117"/>
      <c r="OGK5" s="117"/>
      <c r="OGL5" s="117"/>
      <c r="OGM5" s="117"/>
      <c r="OGN5" s="117"/>
      <c r="OGO5" s="117"/>
      <c r="OGP5" s="117"/>
      <c r="OGQ5" s="117"/>
      <c r="OGR5" s="117"/>
      <c r="OGS5" s="117"/>
      <c r="OGT5" s="117"/>
      <c r="OGU5" s="117"/>
      <c r="OGV5" s="117"/>
      <c r="OGW5" s="117"/>
      <c r="OGX5" s="117"/>
      <c r="OGY5" s="117"/>
      <c r="OGZ5" s="117"/>
      <c r="OHA5" s="117"/>
      <c r="OHB5" s="117"/>
      <c r="OHC5" s="117"/>
      <c r="OHD5" s="117"/>
      <c r="OHE5" s="117"/>
      <c r="OHF5" s="117"/>
      <c r="OHG5" s="117"/>
      <c r="OHH5" s="117"/>
      <c r="OHI5" s="117"/>
      <c r="OHJ5" s="117"/>
      <c r="OHK5" s="117"/>
      <c r="OHL5" s="117"/>
      <c r="OHM5" s="117"/>
      <c r="OHN5" s="117"/>
      <c r="OHO5" s="117"/>
      <c r="OHP5" s="117"/>
      <c r="OHQ5" s="117"/>
      <c r="OHR5" s="117"/>
      <c r="OHS5" s="117"/>
      <c r="OHT5" s="117"/>
      <c r="OHU5" s="117"/>
      <c r="OHV5" s="117"/>
      <c r="OHW5" s="117"/>
      <c r="OHX5" s="117"/>
      <c r="OHY5" s="117"/>
      <c r="OHZ5" s="117"/>
      <c r="OIA5" s="117"/>
      <c r="OIB5" s="117"/>
      <c r="OIC5" s="117"/>
      <c r="OID5" s="117"/>
      <c r="OIE5" s="117"/>
      <c r="OIF5" s="117"/>
      <c r="OIG5" s="117"/>
      <c r="OIH5" s="117"/>
      <c r="OII5" s="117"/>
      <c r="OIJ5" s="117"/>
      <c r="OIK5" s="117"/>
      <c r="OIL5" s="117"/>
      <c r="OIM5" s="117"/>
      <c r="OIN5" s="117"/>
      <c r="OIO5" s="117"/>
      <c r="OIP5" s="117"/>
      <c r="OIQ5" s="117"/>
      <c r="OIR5" s="117"/>
      <c r="OIS5" s="117"/>
      <c r="OIT5" s="117"/>
      <c r="OIU5" s="117"/>
      <c r="OIV5" s="117"/>
      <c r="OIW5" s="117"/>
      <c r="OIX5" s="117"/>
      <c r="OIY5" s="117"/>
      <c r="OIZ5" s="117"/>
      <c r="OJA5" s="117"/>
      <c r="OJB5" s="117"/>
      <c r="OJC5" s="117"/>
      <c r="OJD5" s="117"/>
      <c r="OJE5" s="117"/>
      <c r="OJF5" s="117"/>
      <c r="OJG5" s="117"/>
      <c r="OJH5" s="117"/>
      <c r="OJI5" s="117"/>
      <c r="OJJ5" s="117"/>
      <c r="OJK5" s="117"/>
      <c r="OJL5" s="117"/>
      <c r="OJM5" s="117"/>
      <c r="OJN5" s="117"/>
      <c r="OJO5" s="117"/>
      <c r="OJP5" s="117"/>
      <c r="OJQ5" s="117"/>
      <c r="OJR5" s="117"/>
      <c r="OJS5" s="117"/>
      <c r="OJT5" s="117"/>
      <c r="OJU5" s="117"/>
      <c r="OJV5" s="117"/>
      <c r="OJW5" s="117"/>
      <c r="OJX5" s="117"/>
      <c r="OJY5" s="117"/>
      <c r="OJZ5" s="117"/>
      <c r="OKA5" s="117"/>
      <c r="OKB5" s="117"/>
      <c r="OKC5" s="117"/>
      <c r="OKD5" s="117"/>
      <c r="OKE5" s="117"/>
      <c r="OKF5" s="117"/>
      <c r="OKG5" s="117"/>
      <c r="OKH5" s="117"/>
      <c r="OKI5" s="117"/>
      <c r="OKJ5" s="117"/>
      <c r="OKK5" s="117"/>
      <c r="OKL5" s="117"/>
      <c r="OKM5" s="117"/>
      <c r="OKN5" s="117"/>
      <c r="OKO5" s="117"/>
      <c r="OKP5" s="117"/>
      <c r="OKQ5" s="117"/>
      <c r="OKR5" s="117"/>
      <c r="OKS5" s="117"/>
      <c r="OKT5" s="117"/>
      <c r="OKU5" s="117"/>
      <c r="OKV5" s="117"/>
      <c r="OKW5" s="117"/>
      <c r="OKX5" s="117"/>
      <c r="OKY5" s="117"/>
      <c r="OKZ5" s="117"/>
      <c r="OLA5" s="117"/>
      <c r="OLB5" s="117"/>
      <c r="OLC5" s="117"/>
      <c r="OLD5" s="117"/>
      <c r="OLE5" s="117"/>
      <c r="OLF5" s="117"/>
      <c r="OLG5" s="117"/>
      <c r="OLH5" s="117"/>
      <c r="OLI5" s="117"/>
      <c r="OLJ5" s="117"/>
      <c r="OLK5" s="117"/>
      <c r="OLL5" s="117"/>
      <c r="OLM5" s="117"/>
      <c r="OLN5" s="117"/>
      <c r="OLO5" s="117"/>
      <c r="OLP5" s="117"/>
      <c r="OLQ5" s="117"/>
      <c r="OLR5" s="117"/>
      <c r="OLS5" s="117"/>
      <c r="OLT5" s="117"/>
      <c r="OLU5" s="117"/>
      <c r="OLV5" s="117"/>
      <c r="OLW5" s="117"/>
      <c r="OLX5" s="117"/>
      <c r="OLY5" s="117"/>
      <c r="OLZ5" s="117"/>
      <c r="OMA5" s="117"/>
      <c r="OMB5" s="117"/>
      <c r="OMC5" s="117"/>
      <c r="OMD5" s="117"/>
      <c r="OME5" s="117"/>
      <c r="OMF5" s="117"/>
      <c r="OMG5" s="117"/>
      <c r="OMH5" s="117"/>
      <c r="OMI5" s="117"/>
      <c r="OMJ5" s="117"/>
      <c r="OMK5" s="117"/>
      <c r="OML5" s="117"/>
      <c r="OMM5" s="117"/>
      <c r="OMN5" s="117"/>
      <c r="OMO5" s="117"/>
      <c r="OMP5" s="117"/>
      <c r="OMQ5" s="117"/>
      <c r="OMR5" s="117"/>
      <c r="OMS5" s="117"/>
      <c r="OMT5" s="117"/>
      <c r="OMU5" s="117"/>
      <c r="OMV5" s="117"/>
      <c r="OMW5" s="117"/>
      <c r="OMX5" s="117"/>
      <c r="OMY5" s="117"/>
      <c r="OMZ5" s="117"/>
      <c r="ONA5" s="117"/>
      <c r="ONB5" s="117"/>
      <c r="ONC5" s="117"/>
      <c r="OND5" s="117"/>
      <c r="ONE5" s="117"/>
      <c r="ONF5" s="117"/>
      <c r="ONG5" s="117"/>
      <c r="ONH5" s="117"/>
      <c r="ONI5" s="117"/>
      <c r="ONJ5" s="117"/>
      <c r="ONK5" s="117"/>
      <c r="ONL5" s="117"/>
      <c r="ONM5" s="117"/>
      <c r="ONN5" s="117"/>
      <c r="ONO5" s="117"/>
      <c r="ONP5" s="117"/>
      <c r="ONQ5" s="117"/>
      <c r="ONR5" s="117"/>
      <c r="ONS5" s="117"/>
      <c r="ONT5" s="117"/>
      <c r="ONU5" s="117"/>
      <c r="ONV5" s="117"/>
      <c r="ONW5" s="117"/>
      <c r="ONX5" s="117"/>
      <c r="ONY5" s="117"/>
      <c r="ONZ5" s="117"/>
      <c r="OOA5" s="117"/>
      <c r="OOB5" s="117"/>
      <c r="OOC5" s="117"/>
      <c r="OOD5" s="117"/>
      <c r="OOE5" s="117"/>
      <c r="OOF5" s="117"/>
      <c r="OOG5" s="117"/>
      <c r="OOH5" s="117"/>
      <c r="OOI5" s="117"/>
      <c r="OOJ5" s="117"/>
      <c r="OOK5" s="117"/>
      <c r="OOL5" s="117"/>
      <c r="OOM5" s="117"/>
      <c r="OON5" s="117"/>
      <c r="OOO5" s="117"/>
      <c r="OOP5" s="117"/>
      <c r="OOQ5" s="117"/>
      <c r="OOR5" s="117"/>
      <c r="OOS5" s="117"/>
      <c r="OOT5" s="117"/>
      <c r="OOU5" s="117"/>
      <c r="OOV5" s="117"/>
      <c r="OOW5" s="117"/>
      <c r="OOX5" s="117"/>
      <c r="OOY5" s="117"/>
      <c r="OOZ5" s="117"/>
      <c r="OPA5" s="117"/>
      <c r="OPB5" s="117"/>
      <c r="OPC5" s="117"/>
      <c r="OPD5" s="117"/>
      <c r="OPE5" s="117"/>
      <c r="OPF5" s="117"/>
      <c r="OPG5" s="117"/>
      <c r="OPH5" s="117"/>
      <c r="OPI5" s="117"/>
      <c r="OPJ5" s="117"/>
      <c r="OPK5" s="117"/>
      <c r="OPL5" s="117"/>
      <c r="OPM5" s="117"/>
      <c r="OPN5" s="117"/>
      <c r="OPO5" s="117"/>
      <c r="OPP5" s="117"/>
      <c r="OPQ5" s="117"/>
      <c r="OPR5" s="117"/>
      <c r="OPS5" s="117"/>
      <c r="OPT5" s="117"/>
      <c r="OPU5" s="117"/>
      <c r="OPV5" s="117"/>
      <c r="OPW5" s="117"/>
      <c r="OPX5" s="117"/>
      <c r="OPY5" s="117"/>
      <c r="OPZ5" s="117"/>
      <c r="OQA5" s="117"/>
      <c r="OQB5" s="117"/>
      <c r="OQC5" s="117"/>
      <c r="OQD5" s="117"/>
      <c r="OQE5" s="117"/>
      <c r="OQF5" s="117"/>
      <c r="OQG5" s="117"/>
      <c r="OQH5" s="117"/>
      <c r="OQI5" s="117"/>
      <c r="OQJ5" s="117"/>
      <c r="OQK5" s="117"/>
      <c r="OQL5" s="117"/>
      <c r="OQM5" s="117"/>
      <c r="OQN5" s="117"/>
      <c r="OQO5" s="117"/>
      <c r="OQP5" s="117"/>
      <c r="OQQ5" s="117"/>
      <c r="OQR5" s="117"/>
      <c r="OQS5" s="117"/>
      <c r="OQT5" s="117"/>
      <c r="OQU5" s="117"/>
      <c r="OQV5" s="117"/>
      <c r="OQW5" s="117"/>
      <c r="OQX5" s="117"/>
      <c r="OQY5" s="117"/>
      <c r="OQZ5" s="117"/>
      <c r="ORA5" s="117"/>
      <c r="ORB5" s="117"/>
      <c r="ORC5" s="117"/>
      <c r="ORD5" s="117"/>
      <c r="ORE5" s="117"/>
      <c r="ORF5" s="117"/>
      <c r="ORG5" s="117"/>
      <c r="ORH5" s="117"/>
      <c r="ORI5" s="117"/>
      <c r="ORJ5" s="117"/>
      <c r="ORK5" s="117"/>
      <c r="ORL5" s="117"/>
      <c r="ORM5" s="117"/>
      <c r="ORN5" s="117"/>
      <c r="ORO5" s="117"/>
      <c r="ORP5" s="117"/>
      <c r="ORQ5" s="117"/>
      <c r="ORR5" s="117"/>
      <c r="ORS5" s="117"/>
      <c r="ORT5" s="117"/>
      <c r="ORU5" s="117"/>
      <c r="ORV5" s="117"/>
      <c r="ORW5" s="117"/>
      <c r="ORX5" s="117"/>
      <c r="ORY5" s="117"/>
      <c r="ORZ5" s="117"/>
      <c r="OSA5" s="117"/>
      <c r="OSB5" s="117"/>
      <c r="OSC5" s="117"/>
      <c r="OSD5" s="117"/>
      <c r="OSE5" s="117"/>
      <c r="OSF5" s="117"/>
      <c r="OSG5" s="117"/>
      <c r="OSH5" s="117"/>
      <c r="OSI5" s="117"/>
      <c r="OSJ5" s="117"/>
      <c r="OSK5" s="117"/>
      <c r="OSL5" s="117"/>
      <c r="OSM5" s="117"/>
      <c r="OSN5" s="117"/>
      <c r="OSO5" s="117"/>
      <c r="OSP5" s="117"/>
      <c r="OSQ5" s="117"/>
      <c r="OSR5" s="117"/>
      <c r="OSS5" s="117"/>
      <c r="OST5" s="117"/>
      <c r="OSU5" s="117"/>
      <c r="OSV5" s="117"/>
      <c r="OSW5" s="117"/>
      <c r="OSX5" s="117"/>
      <c r="OSY5" s="117"/>
      <c r="OSZ5" s="117"/>
      <c r="OTA5" s="117"/>
      <c r="OTB5" s="117"/>
      <c r="OTC5" s="117"/>
      <c r="OTD5" s="117"/>
      <c r="OTE5" s="117"/>
      <c r="OTF5" s="117"/>
      <c r="OTG5" s="117"/>
      <c r="OTH5" s="117"/>
      <c r="OTI5" s="117"/>
      <c r="OTJ5" s="117"/>
      <c r="OTK5" s="117"/>
      <c r="OTL5" s="117"/>
      <c r="OTM5" s="117"/>
      <c r="OTN5" s="117"/>
      <c r="OTO5" s="117"/>
      <c r="OTP5" s="117"/>
      <c r="OTQ5" s="117"/>
      <c r="OTR5" s="117"/>
      <c r="OTS5" s="117"/>
      <c r="OTT5" s="117"/>
      <c r="OTU5" s="117"/>
      <c r="OTV5" s="117"/>
      <c r="OTW5" s="117"/>
      <c r="OTX5" s="117"/>
      <c r="OTY5" s="117"/>
      <c r="OTZ5" s="117"/>
      <c r="OUA5" s="117"/>
      <c r="OUB5" s="117"/>
      <c r="OUC5" s="117"/>
      <c r="OUD5" s="117"/>
      <c r="OUE5" s="117"/>
      <c r="OUF5" s="117"/>
      <c r="OUG5" s="117"/>
      <c r="OUH5" s="117"/>
      <c r="OUI5" s="117"/>
      <c r="OUJ5" s="117"/>
      <c r="OUK5" s="117"/>
      <c r="OUL5" s="117"/>
      <c r="OUM5" s="117"/>
      <c r="OUN5" s="117"/>
      <c r="OUO5" s="117"/>
      <c r="OUP5" s="117"/>
      <c r="OUQ5" s="117"/>
      <c r="OUR5" s="117"/>
      <c r="OUS5" s="117"/>
      <c r="OUT5" s="117"/>
      <c r="OUU5" s="117"/>
      <c r="OUV5" s="117"/>
      <c r="OUW5" s="117"/>
      <c r="OUX5" s="117"/>
      <c r="OUY5" s="117"/>
      <c r="OUZ5" s="117"/>
      <c r="OVA5" s="117"/>
      <c r="OVB5" s="117"/>
      <c r="OVC5" s="117"/>
      <c r="OVD5" s="117"/>
      <c r="OVE5" s="117"/>
      <c r="OVF5" s="117"/>
      <c r="OVG5" s="117"/>
      <c r="OVH5" s="117"/>
      <c r="OVI5" s="117"/>
      <c r="OVJ5" s="117"/>
      <c r="OVK5" s="117"/>
      <c r="OVL5" s="117"/>
      <c r="OVM5" s="117"/>
      <c r="OVN5" s="117"/>
      <c r="OVO5" s="117"/>
      <c r="OVP5" s="117"/>
      <c r="OVQ5" s="117"/>
      <c r="OVR5" s="117"/>
      <c r="OVS5" s="117"/>
      <c r="OVT5" s="117"/>
      <c r="OVU5" s="117"/>
      <c r="OVV5" s="117"/>
      <c r="OVW5" s="117"/>
      <c r="OVX5" s="117"/>
      <c r="OVY5" s="117"/>
      <c r="OVZ5" s="117"/>
      <c r="OWA5" s="117"/>
      <c r="OWB5" s="117"/>
      <c r="OWC5" s="117"/>
      <c r="OWD5" s="117"/>
      <c r="OWE5" s="117"/>
      <c r="OWF5" s="117"/>
      <c r="OWG5" s="117"/>
      <c r="OWH5" s="117"/>
      <c r="OWI5" s="117"/>
      <c r="OWJ5" s="117"/>
      <c r="OWK5" s="117"/>
      <c r="OWL5" s="117"/>
      <c r="OWM5" s="117"/>
      <c r="OWN5" s="117"/>
      <c r="OWO5" s="117"/>
      <c r="OWP5" s="117"/>
      <c r="OWQ5" s="117"/>
      <c r="OWR5" s="117"/>
      <c r="OWS5" s="117"/>
      <c r="OWT5" s="117"/>
      <c r="OWU5" s="117"/>
      <c r="OWV5" s="117"/>
      <c r="OWW5" s="117"/>
      <c r="OWX5" s="117"/>
      <c r="OWY5" s="117"/>
      <c r="OWZ5" s="117"/>
      <c r="OXA5" s="117"/>
      <c r="OXB5" s="117"/>
      <c r="OXC5" s="117"/>
      <c r="OXD5" s="117"/>
      <c r="OXE5" s="117"/>
      <c r="OXF5" s="117"/>
      <c r="OXG5" s="117"/>
      <c r="OXH5" s="117"/>
      <c r="OXI5" s="117"/>
      <c r="OXJ5" s="117"/>
      <c r="OXK5" s="117"/>
      <c r="OXL5" s="117"/>
      <c r="OXM5" s="117"/>
      <c r="OXN5" s="117"/>
      <c r="OXO5" s="117"/>
      <c r="OXP5" s="117"/>
      <c r="OXQ5" s="117"/>
      <c r="OXR5" s="117"/>
      <c r="OXS5" s="117"/>
      <c r="OXT5" s="117"/>
      <c r="OXU5" s="117"/>
      <c r="OXV5" s="117"/>
      <c r="OXW5" s="117"/>
      <c r="OXX5" s="117"/>
      <c r="OXY5" s="117"/>
      <c r="OXZ5" s="117"/>
      <c r="OYA5" s="117"/>
      <c r="OYB5" s="117"/>
      <c r="OYC5" s="117"/>
      <c r="OYD5" s="117"/>
      <c r="OYE5" s="117"/>
      <c r="OYF5" s="117"/>
      <c r="OYG5" s="117"/>
      <c r="OYH5" s="117"/>
      <c r="OYI5" s="117"/>
      <c r="OYJ5" s="117"/>
      <c r="OYK5" s="117"/>
      <c r="OYL5" s="117"/>
      <c r="OYM5" s="117"/>
      <c r="OYN5" s="117"/>
      <c r="OYO5" s="117"/>
      <c r="OYP5" s="117"/>
      <c r="OYQ5" s="117"/>
      <c r="OYR5" s="117"/>
      <c r="OYS5" s="117"/>
      <c r="OYT5" s="117"/>
      <c r="OYU5" s="117"/>
      <c r="OYV5" s="117"/>
      <c r="OYW5" s="117"/>
      <c r="OYX5" s="117"/>
      <c r="OYY5" s="117"/>
      <c r="OYZ5" s="117"/>
      <c r="OZA5" s="117"/>
      <c r="OZB5" s="117"/>
      <c r="OZC5" s="117"/>
      <c r="OZD5" s="117"/>
      <c r="OZE5" s="117"/>
      <c r="OZF5" s="117"/>
      <c r="OZG5" s="117"/>
      <c r="OZH5" s="117"/>
      <c r="OZI5" s="117"/>
      <c r="OZJ5" s="117"/>
      <c r="OZK5" s="117"/>
      <c r="OZL5" s="117"/>
      <c r="OZM5" s="117"/>
      <c r="OZN5" s="117"/>
      <c r="OZO5" s="117"/>
      <c r="OZP5" s="117"/>
      <c r="OZQ5" s="117"/>
      <c r="OZR5" s="117"/>
      <c r="OZS5" s="117"/>
      <c r="OZT5" s="117"/>
      <c r="OZU5" s="117"/>
      <c r="OZV5" s="117"/>
      <c r="OZW5" s="117"/>
      <c r="OZX5" s="117"/>
      <c r="OZY5" s="117"/>
      <c r="OZZ5" s="117"/>
      <c r="PAA5" s="117"/>
      <c r="PAB5" s="117"/>
      <c r="PAC5" s="117"/>
      <c r="PAD5" s="117"/>
      <c r="PAE5" s="117"/>
      <c r="PAF5" s="117"/>
      <c r="PAG5" s="117"/>
      <c r="PAH5" s="117"/>
      <c r="PAI5" s="117"/>
      <c r="PAJ5" s="117"/>
      <c r="PAK5" s="117"/>
      <c r="PAL5" s="117"/>
      <c r="PAM5" s="117"/>
      <c r="PAN5" s="117"/>
      <c r="PAO5" s="117"/>
      <c r="PAP5" s="117"/>
      <c r="PAQ5" s="117"/>
      <c r="PAR5" s="117"/>
      <c r="PAS5" s="117"/>
      <c r="PAT5" s="117"/>
      <c r="PAU5" s="117"/>
      <c r="PAV5" s="117"/>
      <c r="PAW5" s="117"/>
      <c r="PAX5" s="117"/>
      <c r="PAY5" s="117"/>
      <c r="PAZ5" s="117"/>
      <c r="PBA5" s="117"/>
      <c r="PBB5" s="117"/>
      <c r="PBC5" s="117"/>
      <c r="PBD5" s="117"/>
      <c r="PBE5" s="117"/>
      <c r="PBF5" s="117"/>
      <c r="PBG5" s="117"/>
      <c r="PBH5" s="117"/>
      <c r="PBI5" s="117"/>
      <c r="PBJ5" s="117"/>
      <c r="PBK5" s="117"/>
      <c r="PBL5" s="117"/>
      <c r="PBM5" s="117"/>
      <c r="PBN5" s="117"/>
      <c r="PBO5" s="117"/>
      <c r="PBP5" s="117"/>
      <c r="PBQ5" s="117"/>
      <c r="PBR5" s="117"/>
      <c r="PBS5" s="117"/>
      <c r="PBT5" s="117"/>
      <c r="PBU5" s="117"/>
      <c r="PBV5" s="117"/>
      <c r="PBW5" s="117"/>
      <c r="PBX5" s="117"/>
      <c r="PBY5" s="117"/>
      <c r="PBZ5" s="117"/>
      <c r="PCA5" s="117"/>
      <c r="PCB5" s="117"/>
      <c r="PCC5" s="117"/>
      <c r="PCD5" s="117"/>
      <c r="PCE5" s="117"/>
      <c r="PCF5" s="117"/>
      <c r="PCG5" s="117"/>
      <c r="PCH5" s="117"/>
      <c r="PCI5" s="117"/>
      <c r="PCJ5" s="117"/>
      <c r="PCK5" s="117"/>
      <c r="PCL5" s="117"/>
      <c r="PCM5" s="117"/>
      <c r="PCN5" s="117"/>
      <c r="PCO5" s="117"/>
      <c r="PCP5" s="117"/>
      <c r="PCQ5" s="117"/>
      <c r="PCR5" s="117"/>
      <c r="PCS5" s="117"/>
      <c r="PCT5" s="117"/>
      <c r="PCU5" s="117"/>
      <c r="PCV5" s="117"/>
      <c r="PCW5" s="117"/>
      <c r="PCX5" s="117"/>
      <c r="PCY5" s="117"/>
      <c r="PCZ5" s="117"/>
      <c r="PDA5" s="117"/>
      <c r="PDB5" s="117"/>
      <c r="PDC5" s="117"/>
      <c r="PDD5" s="117"/>
      <c r="PDE5" s="117"/>
      <c r="PDF5" s="117"/>
      <c r="PDG5" s="117"/>
      <c r="PDH5" s="117"/>
      <c r="PDI5" s="117"/>
      <c r="PDJ5" s="117"/>
      <c r="PDK5" s="117"/>
      <c r="PDL5" s="117"/>
      <c r="PDM5" s="117"/>
      <c r="PDN5" s="117"/>
      <c r="PDO5" s="117"/>
      <c r="PDP5" s="117"/>
      <c r="PDQ5" s="117"/>
      <c r="PDR5" s="117"/>
      <c r="PDS5" s="117"/>
      <c r="PDT5" s="117"/>
      <c r="PDU5" s="117"/>
      <c r="PDV5" s="117"/>
      <c r="PDW5" s="117"/>
      <c r="PDX5" s="117"/>
      <c r="PDY5" s="117"/>
      <c r="PDZ5" s="117"/>
      <c r="PEA5" s="117"/>
      <c r="PEB5" s="117"/>
      <c r="PEC5" s="117"/>
      <c r="PED5" s="117"/>
      <c r="PEE5" s="117"/>
      <c r="PEF5" s="117"/>
      <c r="PEG5" s="117"/>
      <c r="PEH5" s="117"/>
      <c r="PEI5" s="117"/>
      <c r="PEJ5" s="117"/>
      <c r="PEK5" s="117"/>
      <c r="PEL5" s="117"/>
      <c r="PEM5" s="117"/>
      <c r="PEN5" s="117"/>
      <c r="PEO5" s="117"/>
      <c r="PEP5" s="117"/>
      <c r="PEQ5" s="117"/>
      <c r="PER5" s="117"/>
      <c r="PES5" s="117"/>
      <c r="PET5" s="117"/>
      <c r="PEU5" s="117"/>
      <c r="PEV5" s="117"/>
      <c r="PEW5" s="117"/>
      <c r="PEX5" s="117"/>
      <c r="PEY5" s="117"/>
      <c r="PEZ5" s="117"/>
      <c r="PFA5" s="117"/>
      <c r="PFB5" s="117"/>
      <c r="PFC5" s="117"/>
      <c r="PFD5" s="117"/>
      <c r="PFE5" s="117"/>
      <c r="PFF5" s="117"/>
      <c r="PFG5" s="117"/>
      <c r="PFH5" s="117"/>
      <c r="PFI5" s="117"/>
      <c r="PFJ5" s="117"/>
      <c r="PFK5" s="117"/>
      <c r="PFL5" s="117"/>
      <c r="PFM5" s="117"/>
      <c r="PFN5" s="117"/>
      <c r="PFO5" s="117"/>
      <c r="PFP5" s="117"/>
      <c r="PFQ5" s="117"/>
      <c r="PFR5" s="117"/>
      <c r="PFS5" s="117"/>
      <c r="PFT5" s="117"/>
      <c r="PFU5" s="117"/>
      <c r="PFV5" s="117"/>
      <c r="PFW5" s="117"/>
      <c r="PFX5" s="117"/>
      <c r="PFY5" s="117"/>
      <c r="PFZ5" s="117"/>
      <c r="PGA5" s="117"/>
      <c r="PGB5" s="117"/>
      <c r="PGC5" s="117"/>
      <c r="PGD5" s="117"/>
      <c r="PGE5" s="117"/>
      <c r="PGF5" s="117"/>
      <c r="PGG5" s="117"/>
      <c r="PGH5" s="117"/>
      <c r="PGI5" s="117"/>
      <c r="PGJ5" s="117"/>
      <c r="PGK5" s="117"/>
      <c r="PGL5" s="117"/>
      <c r="PGM5" s="117"/>
      <c r="PGN5" s="117"/>
      <c r="PGO5" s="117"/>
      <c r="PGP5" s="117"/>
      <c r="PGQ5" s="117"/>
      <c r="PGR5" s="117"/>
      <c r="PGS5" s="117"/>
      <c r="PGT5" s="117"/>
      <c r="PGU5" s="117"/>
      <c r="PGV5" s="117"/>
      <c r="PGW5" s="117"/>
      <c r="PGX5" s="117"/>
      <c r="PGY5" s="117"/>
      <c r="PGZ5" s="117"/>
      <c r="PHA5" s="117"/>
      <c r="PHB5" s="117"/>
      <c r="PHC5" s="117"/>
      <c r="PHD5" s="117"/>
      <c r="PHE5" s="117"/>
      <c r="PHF5" s="117"/>
      <c r="PHG5" s="117"/>
      <c r="PHH5" s="117"/>
      <c r="PHI5" s="117"/>
      <c r="PHJ5" s="117"/>
      <c r="PHK5" s="117"/>
      <c r="PHL5" s="117"/>
      <c r="PHM5" s="117"/>
      <c r="PHN5" s="117"/>
      <c r="PHO5" s="117"/>
      <c r="PHP5" s="117"/>
      <c r="PHQ5" s="117"/>
      <c r="PHR5" s="117"/>
      <c r="PHS5" s="117"/>
      <c r="PHT5" s="117"/>
      <c r="PHU5" s="117"/>
      <c r="PHV5" s="117"/>
      <c r="PHW5" s="117"/>
      <c r="PHX5" s="117"/>
      <c r="PHY5" s="117"/>
      <c r="PHZ5" s="117"/>
      <c r="PIA5" s="117"/>
      <c r="PIB5" s="117"/>
      <c r="PIC5" s="117"/>
      <c r="PID5" s="117"/>
      <c r="PIE5" s="117"/>
      <c r="PIF5" s="117"/>
      <c r="PIG5" s="117"/>
      <c r="PIH5" s="117"/>
      <c r="PII5" s="117"/>
      <c r="PIJ5" s="117"/>
      <c r="PIK5" s="117"/>
      <c r="PIL5" s="117"/>
      <c r="PIM5" s="117"/>
      <c r="PIN5" s="117"/>
      <c r="PIO5" s="117"/>
      <c r="PIP5" s="117"/>
      <c r="PIQ5" s="117"/>
      <c r="PIR5" s="117"/>
      <c r="PIS5" s="117"/>
      <c r="PIT5" s="117"/>
      <c r="PIU5" s="117"/>
      <c r="PIV5" s="117"/>
      <c r="PIW5" s="117"/>
      <c r="PIX5" s="117"/>
      <c r="PIY5" s="117"/>
      <c r="PIZ5" s="117"/>
      <c r="PJA5" s="117"/>
      <c r="PJB5" s="117"/>
      <c r="PJC5" s="117"/>
      <c r="PJD5" s="117"/>
      <c r="PJE5" s="117"/>
      <c r="PJF5" s="117"/>
      <c r="PJG5" s="117"/>
      <c r="PJH5" s="117"/>
      <c r="PJI5" s="117"/>
      <c r="PJJ5" s="117"/>
      <c r="PJK5" s="117"/>
      <c r="PJL5" s="117"/>
      <c r="PJM5" s="117"/>
      <c r="PJN5" s="117"/>
      <c r="PJO5" s="117"/>
      <c r="PJP5" s="117"/>
      <c r="PJQ5" s="117"/>
      <c r="PJR5" s="117"/>
      <c r="PJS5" s="117"/>
      <c r="PJT5" s="117"/>
      <c r="PJU5" s="117"/>
      <c r="PJV5" s="117"/>
      <c r="PJW5" s="117"/>
      <c r="PJX5" s="117"/>
      <c r="PJY5" s="117"/>
      <c r="PJZ5" s="117"/>
      <c r="PKA5" s="117"/>
      <c r="PKB5" s="117"/>
      <c r="PKC5" s="117"/>
      <c r="PKD5" s="117"/>
      <c r="PKE5" s="117"/>
      <c r="PKF5" s="117"/>
      <c r="PKG5" s="117"/>
      <c r="PKH5" s="117"/>
      <c r="PKI5" s="117"/>
      <c r="PKJ5" s="117"/>
      <c r="PKK5" s="117"/>
      <c r="PKL5" s="117"/>
      <c r="PKM5" s="117"/>
      <c r="PKN5" s="117"/>
      <c r="PKO5" s="117"/>
      <c r="PKP5" s="117"/>
      <c r="PKQ5" s="117"/>
      <c r="PKR5" s="117"/>
      <c r="PKS5" s="117"/>
      <c r="PKT5" s="117"/>
      <c r="PKU5" s="117"/>
      <c r="PKV5" s="117"/>
      <c r="PKW5" s="117"/>
      <c r="PKX5" s="117"/>
      <c r="PKY5" s="117"/>
      <c r="PKZ5" s="117"/>
      <c r="PLA5" s="117"/>
      <c r="PLB5" s="117"/>
      <c r="PLC5" s="117"/>
      <c r="PLD5" s="117"/>
      <c r="PLE5" s="117"/>
      <c r="PLF5" s="117"/>
      <c r="PLG5" s="117"/>
      <c r="PLH5" s="117"/>
      <c r="PLI5" s="117"/>
      <c r="PLJ5" s="117"/>
      <c r="PLK5" s="117"/>
      <c r="PLL5" s="117"/>
      <c r="PLM5" s="117"/>
      <c r="PLN5" s="117"/>
      <c r="PLO5" s="117"/>
      <c r="PLP5" s="117"/>
      <c r="PLQ5" s="117"/>
      <c r="PLR5" s="117"/>
      <c r="PLS5" s="117"/>
      <c r="PLT5" s="117"/>
      <c r="PLU5" s="117"/>
      <c r="PLV5" s="117"/>
      <c r="PLW5" s="117"/>
      <c r="PLX5" s="117"/>
      <c r="PLY5" s="117"/>
      <c r="PLZ5" s="117"/>
      <c r="PMA5" s="117"/>
      <c r="PMB5" s="117"/>
      <c r="PMC5" s="117"/>
      <c r="PMD5" s="117"/>
      <c r="PME5" s="117"/>
      <c r="PMF5" s="117"/>
      <c r="PMG5" s="117"/>
      <c r="PMH5" s="117"/>
      <c r="PMI5" s="117"/>
      <c r="PMJ5" s="117"/>
      <c r="PMK5" s="117"/>
      <c r="PML5" s="117"/>
      <c r="PMM5" s="117"/>
      <c r="PMN5" s="117"/>
      <c r="PMO5" s="117"/>
      <c r="PMP5" s="117"/>
      <c r="PMQ5" s="117"/>
      <c r="PMR5" s="117"/>
      <c r="PMS5" s="117"/>
      <c r="PMT5" s="117"/>
      <c r="PMU5" s="117"/>
      <c r="PMV5" s="117"/>
      <c r="PMW5" s="117"/>
      <c r="PMX5" s="117"/>
      <c r="PMY5" s="117"/>
      <c r="PMZ5" s="117"/>
      <c r="PNA5" s="117"/>
      <c r="PNB5" s="117"/>
      <c r="PNC5" s="117"/>
      <c r="PND5" s="117"/>
      <c r="PNE5" s="117"/>
      <c r="PNF5" s="117"/>
      <c r="PNG5" s="117"/>
      <c r="PNH5" s="117"/>
      <c r="PNI5" s="117"/>
      <c r="PNJ5" s="117"/>
      <c r="PNK5" s="117"/>
      <c r="PNL5" s="117"/>
      <c r="PNM5" s="117"/>
      <c r="PNN5" s="117"/>
      <c r="PNO5" s="117"/>
      <c r="PNP5" s="117"/>
      <c r="PNQ5" s="117"/>
      <c r="PNR5" s="117"/>
      <c r="PNS5" s="117"/>
      <c r="PNT5" s="117"/>
      <c r="PNU5" s="117"/>
      <c r="PNV5" s="117"/>
      <c r="PNW5" s="117"/>
      <c r="PNX5" s="117"/>
      <c r="PNY5" s="117"/>
      <c r="PNZ5" s="117"/>
      <c r="POA5" s="117"/>
      <c r="POB5" s="117"/>
      <c r="POC5" s="117"/>
      <c r="POD5" s="117"/>
      <c r="POE5" s="117"/>
      <c r="POF5" s="117"/>
      <c r="POG5" s="117"/>
      <c r="POH5" s="117"/>
      <c r="POI5" s="117"/>
      <c r="POJ5" s="117"/>
      <c r="POK5" s="117"/>
      <c r="POL5" s="117"/>
      <c r="POM5" s="117"/>
      <c r="PON5" s="117"/>
      <c r="POO5" s="117"/>
      <c r="POP5" s="117"/>
      <c r="POQ5" s="117"/>
      <c r="POR5" s="117"/>
      <c r="POS5" s="117"/>
      <c r="POT5" s="117"/>
      <c r="POU5" s="117"/>
      <c r="POV5" s="117"/>
      <c r="POW5" s="117"/>
      <c r="POX5" s="117"/>
      <c r="POY5" s="117"/>
      <c r="POZ5" s="117"/>
      <c r="PPA5" s="117"/>
      <c r="PPB5" s="117"/>
      <c r="PPC5" s="117"/>
      <c r="PPD5" s="117"/>
      <c r="PPE5" s="117"/>
      <c r="PPF5" s="117"/>
      <c r="PPG5" s="117"/>
      <c r="PPH5" s="117"/>
      <c r="PPI5" s="117"/>
      <c r="PPJ5" s="117"/>
      <c r="PPK5" s="117"/>
      <c r="PPL5" s="117"/>
      <c r="PPM5" s="117"/>
      <c r="PPN5" s="117"/>
      <c r="PPO5" s="117"/>
      <c r="PPP5" s="117"/>
      <c r="PPQ5" s="117"/>
      <c r="PPR5" s="117"/>
      <c r="PPS5" s="117"/>
      <c r="PPT5" s="117"/>
      <c r="PPU5" s="117"/>
      <c r="PPV5" s="117"/>
      <c r="PPW5" s="117"/>
      <c r="PPX5" s="117"/>
      <c r="PPY5" s="117"/>
      <c r="PPZ5" s="117"/>
      <c r="PQA5" s="117"/>
      <c r="PQB5" s="117"/>
      <c r="PQC5" s="117"/>
      <c r="PQD5" s="117"/>
      <c r="PQE5" s="117"/>
      <c r="PQF5" s="117"/>
      <c r="PQG5" s="117"/>
      <c r="PQH5" s="117"/>
      <c r="PQI5" s="117"/>
      <c r="PQJ5" s="117"/>
      <c r="PQK5" s="117"/>
      <c r="PQL5" s="117"/>
      <c r="PQM5" s="117"/>
      <c r="PQN5" s="117"/>
      <c r="PQO5" s="117"/>
      <c r="PQP5" s="117"/>
      <c r="PQQ5" s="117"/>
      <c r="PQR5" s="117"/>
      <c r="PQS5" s="117"/>
      <c r="PQT5" s="117"/>
      <c r="PQU5" s="117"/>
      <c r="PQV5" s="117"/>
      <c r="PQW5" s="117"/>
      <c r="PQX5" s="117"/>
      <c r="PQY5" s="117"/>
      <c r="PQZ5" s="117"/>
      <c r="PRA5" s="117"/>
      <c r="PRB5" s="117"/>
      <c r="PRC5" s="117"/>
      <c r="PRD5" s="117"/>
      <c r="PRE5" s="117"/>
      <c r="PRF5" s="117"/>
      <c r="PRG5" s="117"/>
      <c r="PRH5" s="117"/>
      <c r="PRI5" s="117"/>
      <c r="PRJ5" s="117"/>
      <c r="PRK5" s="117"/>
      <c r="PRL5" s="117"/>
      <c r="PRM5" s="117"/>
      <c r="PRN5" s="117"/>
      <c r="PRO5" s="117"/>
      <c r="PRP5" s="117"/>
      <c r="PRQ5" s="117"/>
      <c r="PRR5" s="117"/>
      <c r="PRS5" s="117"/>
      <c r="PRT5" s="117"/>
      <c r="PRU5" s="117"/>
      <c r="PRV5" s="117"/>
      <c r="PRW5" s="117"/>
      <c r="PRX5" s="117"/>
      <c r="PRY5" s="117"/>
      <c r="PRZ5" s="117"/>
      <c r="PSA5" s="117"/>
      <c r="PSB5" s="117"/>
      <c r="PSC5" s="117"/>
      <c r="PSD5" s="117"/>
      <c r="PSE5" s="117"/>
      <c r="PSF5" s="117"/>
      <c r="PSG5" s="117"/>
      <c r="PSH5" s="117"/>
      <c r="PSI5" s="117"/>
      <c r="PSJ5" s="117"/>
      <c r="PSK5" s="117"/>
      <c r="PSL5" s="117"/>
      <c r="PSM5" s="117"/>
      <c r="PSN5" s="117"/>
      <c r="PSO5" s="117"/>
      <c r="PSP5" s="117"/>
      <c r="PSQ5" s="117"/>
      <c r="PSR5" s="117"/>
      <c r="PSS5" s="117"/>
      <c r="PST5" s="117"/>
      <c r="PSU5" s="117"/>
      <c r="PSV5" s="117"/>
      <c r="PSW5" s="117"/>
      <c r="PSX5" s="117"/>
      <c r="PSY5" s="117"/>
      <c r="PSZ5" s="117"/>
      <c r="PTA5" s="117"/>
      <c r="PTB5" s="117"/>
      <c r="PTC5" s="117"/>
      <c r="PTD5" s="117"/>
      <c r="PTE5" s="117"/>
      <c r="PTF5" s="117"/>
      <c r="PTG5" s="117"/>
      <c r="PTH5" s="117"/>
      <c r="PTI5" s="117"/>
      <c r="PTJ5" s="117"/>
      <c r="PTK5" s="117"/>
      <c r="PTL5" s="117"/>
      <c r="PTM5" s="117"/>
      <c r="PTN5" s="117"/>
      <c r="PTO5" s="117"/>
      <c r="PTP5" s="117"/>
      <c r="PTQ5" s="117"/>
      <c r="PTR5" s="117"/>
      <c r="PTS5" s="117"/>
      <c r="PTT5" s="117"/>
      <c r="PTU5" s="117"/>
      <c r="PTV5" s="117"/>
      <c r="PTW5" s="117"/>
      <c r="PTX5" s="117"/>
      <c r="PTY5" s="117"/>
      <c r="PTZ5" s="117"/>
      <c r="PUA5" s="117"/>
      <c r="PUB5" s="117"/>
      <c r="PUC5" s="117"/>
      <c r="PUD5" s="117"/>
      <c r="PUE5" s="117"/>
      <c r="PUF5" s="117"/>
      <c r="PUG5" s="117"/>
      <c r="PUH5" s="117"/>
      <c r="PUI5" s="117"/>
      <c r="PUJ5" s="117"/>
      <c r="PUK5" s="117"/>
      <c r="PUL5" s="117"/>
      <c r="PUM5" s="117"/>
      <c r="PUN5" s="117"/>
      <c r="PUO5" s="117"/>
      <c r="PUP5" s="117"/>
      <c r="PUQ5" s="117"/>
      <c r="PUR5" s="117"/>
      <c r="PUS5" s="117"/>
      <c r="PUT5" s="117"/>
      <c r="PUU5" s="117"/>
      <c r="PUV5" s="117"/>
      <c r="PUW5" s="117"/>
      <c r="PUX5" s="117"/>
      <c r="PUY5" s="117"/>
      <c r="PUZ5" s="117"/>
      <c r="PVA5" s="117"/>
      <c r="PVB5" s="117"/>
      <c r="PVC5" s="117"/>
      <c r="PVD5" s="117"/>
      <c r="PVE5" s="117"/>
      <c r="PVF5" s="117"/>
      <c r="PVG5" s="117"/>
      <c r="PVH5" s="117"/>
      <c r="PVI5" s="117"/>
      <c r="PVJ5" s="117"/>
      <c r="PVK5" s="117"/>
      <c r="PVL5" s="117"/>
      <c r="PVM5" s="117"/>
      <c r="PVN5" s="117"/>
      <c r="PVO5" s="117"/>
      <c r="PVP5" s="117"/>
      <c r="PVQ5" s="117"/>
      <c r="PVR5" s="117"/>
      <c r="PVS5" s="117"/>
      <c r="PVT5" s="117"/>
      <c r="PVU5" s="117"/>
      <c r="PVV5" s="117"/>
      <c r="PVW5" s="117"/>
      <c r="PVX5" s="117"/>
      <c r="PVY5" s="117"/>
      <c r="PVZ5" s="117"/>
      <c r="PWA5" s="117"/>
      <c r="PWB5" s="117"/>
      <c r="PWC5" s="117"/>
      <c r="PWD5" s="117"/>
      <c r="PWE5" s="117"/>
      <c r="PWF5" s="117"/>
      <c r="PWG5" s="117"/>
      <c r="PWH5" s="117"/>
      <c r="PWI5" s="117"/>
      <c r="PWJ5" s="117"/>
      <c r="PWK5" s="117"/>
      <c r="PWL5" s="117"/>
      <c r="PWM5" s="117"/>
      <c r="PWN5" s="117"/>
      <c r="PWO5" s="117"/>
      <c r="PWP5" s="117"/>
      <c r="PWQ5" s="117"/>
      <c r="PWR5" s="117"/>
      <c r="PWS5" s="117"/>
      <c r="PWT5" s="117"/>
      <c r="PWU5" s="117"/>
      <c r="PWV5" s="117"/>
      <c r="PWW5" s="117"/>
      <c r="PWX5" s="117"/>
      <c r="PWY5" s="117"/>
      <c r="PWZ5" s="117"/>
      <c r="PXA5" s="117"/>
      <c r="PXB5" s="117"/>
      <c r="PXC5" s="117"/>
      <c r="PXD5" s="117"/>
      <c r="PXE5" s="117"/>
      <c r="PXF5" s="117"/>
      <c r="PXG5" s="117"/>
      <c r="PXH5" s="117"/>
      <c r="PXI5" s="117"/>
      <c r="PXJ5" s="117"/>
      <c r="PXK5" s="117"/>
      <c r="PXL5" s="117"/>
      <c r="PXM5" s="117"/>
      <c r="PXN5" s="117"/>
      <c r="PXO5" s="117"/>
      <c r="PXP5" s="117"/>
      <c r="PXQ5" s="117"/>
      <c r="PXR5" s="117"/>
      <c r="PXS5" s="117"/>
      <c r="PXT5" s="117"/>
      <c r="PXU5" s="117"/>
      <c r="PXV5" s="117"/>
      <c r="PXW5" s="117"/>
      <c r="PXX5" s="117"/>
      <c r="PXY5" s="117"/>
      <c r="PXZ5" s="117"/>
      <c r="PYA5" s="117"/>
      <c r="PYB5" s="117"/>
      <c r="PYC5" s="117"/>
      <c r="PYD5" s="117"/>
      <c r="PYE5" s="117"/>
      <c r="PYF5" s="117"/>
      <c r="PYG5" s="117"/>
      <c r="PYH5" s="117"/>
      <c r="PYI5" s="117"/>
      <c r="PYJ5" s="117"/>
      <c r="PYK5" s="117"/>
      <c r="PYL5" s="117"/>
      <c r="PYM5" s="117"/>
      <c r="PYN5" s="117"/>
      <c r="PYO5" s="117"/>
      <c r="PYP5" s="117"/>
      <c r="PYQ5" s="117"/>
      <c r="PYR5" s="117"/>
      <c r="PYS5" s="117"/>
      <c r="PYT5" s="117"/>
      <c r="PYU5" s="117"/>
      <c r="PYV5" s="117"/>
      <c r="PYW5" s="117"/>
      <c r="PYX5" s="117"/>
      <c r="PYY5" s="117"/>
      <c r="PYZ5" s="117"/>
      <c r="PZA5" s="117"/>
      <c r="PZB5" s="117"/>
      <c r="PZC5" s="117"/>
      <c r="PZD5" s="117"/>
      <c r="PZE5" s="117"/>
      <c r="PZF5" s="117"/>
      <c r="PZG5" s="117"/>
      <c r="PZH5" s="117"/>
      <c r="PZI5" s="117"/>
      <c r="PZJ5" s="117"/>
      <c r="PZK5" s="117"/>
      <c r="PZL5" s="117"/>
      <c r="PZM5" s="117"/>
      <c r="PZN5" s="117"/>
      <c r="PZO5" s="117"/>
      <c r="PZP5" s="117"/>
      <c r="PZQ5" s="117"/>
      <c r="PZR5" s="117"/>
      <c r="PZS5" s="117"/>
      <c r="PZT5" s="117"/>
      <c r="PZU5" s="117"/>
      <c r="PZV5" s="117"/>
      <c r="PZW5" s="117"/>
      <c r="PZX5" s="117"/>
      <c r="PZY5" s="117"/>
      <c r="PZZ5" s="117"/>
      <c r="QAA5" s="117"/>
      <c r="QAB5" s="117"/>
      <c r="QAC5" s="117"/>
      <c r="QAD5" s="117"/>
      <c r="QAE5" s="117"/>
      <c r="QAF5" s="117"/>
      <c r="QAG5" s="117"/>
      <c r="QAH5" s="117"/>
      <c r="QAI5" s="117"/>
      <c r="QAJ5" s="117"/>
      <c r="QAK5" s="117"/>
      <c r="QAL5" s="117"/>
      <c r="QAM5" s="117"/>
      <c r="QAN5" s="117"/>
      <c r="QAO5" s="117"/>
      <c r="QAP5" s="117"/>
      <c r="QAQ5" s="117"/>
      <c r="QAR5" s="117"/>
      <c r="QAS5" s="117"/>
      <c r="QAT5" s="117"/>
      <c r="QAU5" s="117"/>
      <c r="QAV5" s="117"/>
      <c r="QAW5" s="117"/>
      <c r="QAX5" s="117"/>
      <c r="QAY5" s="117"/>
      <c r="QAZ5" s="117"/>
      <c r="QBA5" s="117"/>
      <c r="QBB5" s="117"/>
      <c r="QBC5" s="117"/>
      <c r="QBD5" s="117"/>
      <c r="QBE5" s="117"/>
      <c r="QBF5" s="117"/>
      <c r="QBG5" s="117"/>
      <c r="QBH5" s="117"/>
      <c r="QBI5" s="117"/>
      <c r="QBJ5" s="117"/>
      <c r="QBK5" s="117"/>
      <c r="QBL5" s="117"/>
      <c r="QBM5" s="117"/>
      <c r="QBN5" s="117"/>
      <c r="QBO5" s="117"/>
      <c r="QBP5" s="117"/>
      <c r="QBQ5" s="117"/>
      <c r="QBR5" s="117"/>
      <c r="QBS5" s="117"/>
      <c r="QBT5" s="117"/>
      <c r="QBU5" s="117"/>
      <c r="QBV5" s="117"/>
      <c r="QBW5" s="117"/>
      <c r="QBX5" s="117"/>
      <c r="QBY5" s="117"/>
      <c r="QBZ5" s="117"/>
      <c r="QCA5" s="117"/>
      <c r="QCB5" s="117"/>
      <c r="QCC5" s="117"/>
      <c r="QCD5" s="117"/>
      <c r="QCE5" s="117"/>
      <c r="QCF5" s="117"/>
      <c r="QCG5" s="117"/>
      <c r="QCH5" s="117"/>
      <c r="QCI5" s="117"/>
      <c r="QCJ5" s="117"/>
      <c r="QCK5" s="117"/>
      <c r="QCL5" s="117"/>
      <c r="QCM5" s="117"/>
      <c r="QCN5" s="117"/>
      <c r="QCO5" s="117"/>
      <c r="QCP5" s="117"/>
      <c r="QCQ5" s="117"/>
      <c r="QCR5" s="117"/>
      <c r="QCS5" s="117"/>
      <c r="QCT5" s="117"/>
      <c r="QCU5" s="117"/>
      <c r="QCV5" s="117"/>
      <c r="QCW5" s="117"/>
      <c r="QCX5" s="117"/>
      <c r="QCY5" s="117"/>
      <c r="QCZ5" s="117"/>
      <c r="QDA5" s="117"/>
      <c r="QDB5" s="117"/>
      <c r="QDC5" s="117"/>
      <c r="QDD5" s="117"/>
      <c r="QDE5" s="117"/>
      <c r="QDF5" s="117"/>
      <c r="QDG5" s="117"/>
      <c r="QDH5" s="117"/>
      <c r="QDI5" s="117"/>
      <c r="QDJ5" s="117"/>
      <c r="QDK5" s="117"/>
      <c r="QDL5" s="117"/>
      <c r="QDM5" s="117"/>
      <c r="QDN5" s="117"/>
      <c r="QDO5" s="117"/>
      <c r="QDP5" s="117"/>
      <c r="QDQ5" s="117"/>
      <c r="QDR5" s="117"/>
      <c r="QDS5" s="117"/>
      <c r="QDT5" s="117"/>
      <c r="QDU5" s="117"/>
      <c r="QDV5" s="117"/>
      <c r="QDW5" s="117"/>
      <c r="QDX5" s="117"/>
      <c r="QDY5" s="117"/>
      <c r="QDZ5" s="117"/>
      <c r="QEA5" s="117"/>
      <c r="QEB5" s="117"/>
      <c r="QEC5" s="117"/>
      <c r="QED5" s="117"/>
      <c r="QEE5" s="117"/>
      <c r="QEF5" s="117"/>
      <c r="QEG5" s="117"/>
      <c r="QEH5" s="117"/>
      <c r="QEI5" s="117"/>
      <c r="QEJ5" s="117"/>
      <c r="QEK5" s="117"/>
      <c r="QEL5" s="117"/>
      <c r="QEM5" s="117"/>
      <c r="QEN5" s="117"/>
      <c r="QEO5" s="117"/>
      <c r="QEP5" s="117"/>
      <c r="QEQ5" s="117"/>
      <c r="QER5" s="117"/>
      <c r="QES5" s="117"/>
      <c r="QET5" s="117"/>
      <c r="QEU5" s="117"/>
      <c r="QEV5" s="117"/>
      <c r="QEW5" s="117"/>
      <c r="QEX5" s="117"/>
      <c r="QEY5" s="117"/>
      <c r="QEZ5" s="117"/>
      <c r="QFA5" s="117"/>
      <c r="QFB5" s="117"/>
      <c r="QFC5" s="117"/>
      <c r="QFD5" s="117"/>
      <c r="QFE5" s="117"/>
      <c r="QFF5" s="117"/>
      <c r="QFG5" s="117"/>
      <c r="QFH5" s="117"/>
      <c r="QFI5" s="117"/>
      <c r="QFJ5" s="117"/>
      <c r="QFK5" s="117"/>
      <c r="QFL5" s="117"/>
      <c r="QFM5" s="117"/>
      <c r="QFN5" s="117"/>
      <c r="QFO5" s="117"/>
      <c r="QFP5" s="117"/>
      <c r="QFQ5" s="117"/>
      <c r="QFR5" s="117"/>
      <c r="QFS5" s="117"/>
      <c r="QFT5" s="117"/>
      <c r="QFU5" s="117"/>
      <c r="QFV5" s="117"/>
      <c r="QFW5" s="117"/>
      <c r="QFX5" s="117"/>
      <c r="QFY5" s="117"/>
      <c r="QFZ5" s="117"/>
      <c r="QGA5" s="117"/>
      <c r="QGB5" s="117"/>
      <c r="QGC5" s="117"/>
      <c r="QGD5" s="117"/>
      <c r="QGE5" s="117"/>
      <c r="QGF5" s="117"/>
      <c r="QGG5" s="117"/>
      <c r="QGH5" s="117"/>
      <c r="QGI5" s="117"/>
      <c r="QGJ5" s="117"/>
      <c r="QGK5" s="117"/>
      <c r="QGL5" s="117"/>
      <c r="QGM5" s="117"/>
      <c r="QGN5" s="117"/>
      <c r="QGO5" s="117"/>
      <c r="QGP5" s="117"/>
      <c r="QGQ5" s="117"/>
      <c r="QGR5" s="117"/>
      <c r="QGS5" s="117"/>
      <c r="QGT5" s="117"/>
      <c r="QGU5" s="117"/>
      <c r="QGV5" s="117"/>
      <c r="QGW5" s="117"/>
      <c r="QGX5" s="117"/>
      <c r="QGY5" s="117"/>
      <c r="QGZ5" s="117"/>
      <c r="QHA5" s="117"/>
      <c r="QHB5" s="117"/>
      <c r="QHC5" s="117"/>
      <c r="QHD5" s="117"/>
      <c r="QHE5" s="117"/>
      <c r="QHF5" s="117"/>
      <c r="QHG5" s="117"/>
      <c r="QHH5" s="117"/>
      <c r="QHI5" s="117"/>
      <c r="QHJ5" s="117"/>
      <c r="QHK5" s="117"/>
      <c r="QHL5" s="117"/>
      <c r="QHM5" s="117"/>
      <c r="QHN5" s="117"/>
      <c r="QHO5" s="117"/>
      <c r="QHP5" s="117"/>
      <c r="QHQ5" s="117"/>
      <c r="QHR5" s="117"/>
      <c r="QHS5" s="117"/>
      <c r="QHT5" s="117"/>
      <c r="QHU5" s="117"/>
      <c r="QHV5" s="117"/>
      <c r="QHW5" s="117"/>
      <c r="QHX5" s="117"/>
      <c r="QHY5" s="117"/>
      <c r="QHZ5" s="117"/>
      <c r="QIA5" s="117"/>
      <c r="QIB5" s="117"/>
      <c r="QIC5" s="117"/>
      <c r="QID5" s="117"/>
      <c r="QIE5" s="117"/>
      <c r="QIF5" s="117"/>
      <c r="QIG5" s="117"/>
      <c r="QIH5" s="117"/>
      <c r="QII5" s="117"/>
      <c r="QIJ5" s="117"/>
      <c r="QIK5" s="117"/>
      <c r="QIL5" s="117"/>
      <c r="QIM5" s="117"/>
      <c r="QIN5" s="117"/>
      <c r="QIO5" s="117"/>
      <c r="QIP5" s="117"/>
      <c r="QIQ5" s="117"/>
      <c r="QIR5" s="117"/>
      <c r="QIS5" s="117"/>
      <c r="QIT5" s="117"/>
      <c r="QIU5" s="117"/>
      <c r="QIV5" s="117"/>
      <c r="QIW5" s="117"/>
      <c r="QIX5" s="117"/>
      <c r="QIY5" s="117"/>
      <c r="QIZ5" s="117"/>
      <c r="QJA5" s="117"/>
      <c r="QJB5" s="117"/>
      <c r="QJC5" s="117"/>
      <c r="QJD5" s="117"/>
      <c r="QJE5" s="117"/>
      <c r="QJF5" s="117"/>
      <c r="QJG5" s="117"/>
      <c r="QJH5" s="117"/>
      <c r="QJI5" s="117"/>
      <c r="QJJ5" s="117"/>
      <c r="QJK5" s="117"/>
      <c r="QJL5" s="117"/>
      <c r="QJM5" s="117"/>
      <c r="QJN5" s="117"/>
      <c r="QJO5" s="117"/>
      <c r="QJP5" s="117"/>
      <c r="QJQ5" s="117"/>
      <c r="QJR5" s="117"/>
      <c r="QJS5" s="117"/>
      <c r="QJT5" s="117"/>
      <c r="QJU5" s="117"/>
      <c r="QJV5" s="117"/>
      <c r="QJW5" s="117"/>
      <c r="QJX5" s="117"/>
      <c r="QJY5" s="117"/>
      <c r="QJZ5" s="117"/>
      <c r="QKA5" s="117"/>
      <c r="QKB5" s="117"/>
      <c r="QKC5" s="117"/>
      <c r="QKD5" s="117"/>
      <c r="QKE5" s="117"/>
      <c r="QKF5" s="117"/>
      <c r="QKG5" s="117"/>
      <c r="QKH5" s="117"/>
      <c r="QKI5" s="117"/>
      <c r="QKJ5" s="117"/>
      <c r="QKK5" s="117"/>
      <c r="QKL5" s="117"/>
      <c r="QKM5" s="117"/>
      <c r="QKN5" s="117"/>
      <c r="QKO5" s="117"/>
      <c r="QKP5" s="117"/>
      <c r="QKQ5" s="117"/>
      <c r="QKR5" s="117"/>
      <c r="QKS5" s="117"/>
      <c r="QKT5" s="117"/>
      <c r="QKU5" s="117"/>
      <c r="QKV5" s="117"/>
      <c r="QKW5" s="117"/>
      <c r="QKX5" s="117"/>
      <c r="QKY5" s="117"/>
      <c r="QKZ5" s="117"/>
      <c r="QLA5" s="117"/>
      <c r="QLB5" s="117"/>
      <c r="QLC5" s="117"/>
      <c r="QLD5" s="117"/>
      <c r="QLE5" s="117"/>
      <c r="QLF5" s="117"/>
      <c r="QLG5" s="117"/>
      <c r="QLH5" s="117"/>
      <c r="QLI5" s="117"/>
      <c r="QLJ5" s="117"/>
      <c r="QLK5" s="117"/>
      <c r="QLL5" s="117"/>
      <c r="QLM5" s="117"/>
      <c r="QLN5" s="117"/>
      <c r="QLO5" s="117"/>
      <c r="QLP5" s="117"/>
      <c r="QLQ5" s="117"/>
      <c r="QLR5" s="117"/>
      <c r="QLS5" s="117"/>
      <c r="QLT5" s="117"/>
      <c r="QLU5" s="117"/>
      <c r="QLV5" s="117"/>
      <c r="QLW5" s="117"/>
      <c r="QLX5" s="117"/>
      <c r="QLY5" s="117"/>
      <c r="QLZ5" s="117"/>
      <c r="QMA5" s="117"/>
      <c r="QMB5" s="117"/>
      <c r="QMC5" s="117"/>
      <c r="QMD5" s="117"/>
      <c r="QME5" s="117"/>
      <c r="QMF5" s="117"/>
      <c r="QMG5" s="117"/>
      <c r="QMH5" s="117"/>
      <c r="QMI5" s="117"/>
      <c r="QMJ5" s="117"/>
      <c r="QMK5" s="117"/>
      <c r="QML5" s="117"/>
      <c r="QMM5" s="117"/>
      <c r="QMN5" s="117"/>
      <c r="QMO5" s="117"/>
      <c r="QMP5" s="117"/>
      <c r="QMQ5" s="117"/>
      <c r="QMR5" s="117"/>
      <c r="QMS5" s="117"/>
      <c r="QMT5" s="117"/>
      <c r="QMU5" s="117"/>
      <c r="QMV5" s="117"/>
      <c r="QMW5" s="117"/>
      <c r="QMX5" s="117"/>
      <c r="QMY5" s="117"/>
      <c r="QMZ5" s="117"/>
      <c r="QNA5" s="117"/>
      <c r="QNB5" s="117"/>
      <c r="QNC5" s="117"/>
      <c r="QND5" s="117"/>
      <c r="QNE5" s="117"/>
      <c r="QNF5" s="117"/>
      <c r="QNG5" s="117"/>
      <c r="QNH5" s="117"/>
      <c r="QNI5" s="117"/>
      <c r="QNJ5" s="117"/>
      <c r="QNK5" s="117"/>
      <c r="QNL5" s="117"/>
      <c r="QNM5" s="117"/>
      <c r="QNN5" s="117"/>
      <c r="QNO5" s="117"/>
      <c r="QNP5" s="117"/>
      <c r="QNQ5" s="117"/>
      <c r="QNR5" s="117"/>
      <c r="QNS5" s="117"/>
      <c r="QNT5" s="117"/>
      <c r="QNU5" s="117"/>
      <c r="QNV5" s="117"/>
      <c r="QNW5" s="117"/>
      <c r="QNX5" s="117"/>
      <c r="QNY5" s="117"/>
      <c r="QNZ5" s="117"/>
      <c r="QOA5" s="117"/>
      <c r="QOB5" s="117"/>
      <c r="QOC5" s="117"/>
      <c r="QOD5" s="117"/>
      <c r="QOE5" s="117"/>
      <c r="QOF5" s="117"/>
      <c r="QOG5" s="117"/>
      <c r="QOH5" s="117"/>
      <c r="QOI5" s="117"/>
      <c r="QOJ5" s="117"/>
      <c r="QOK5" s="117"/>
      <c r="QOL5" s="117"/>
      <c r="QOM5" s="117"/>
      <c r="QON5" s="117"/>
      <c r="QOO5" s="117"/>
      <c r="QOP5" s="117"/>
      <c r="QOQ5" s="117"/>
      <c r="QOR5" s="117"/>
      <c r="QOS5" s="117"/>
      <c r="QOT5" s="117"/>
      <c r="QOU5" s="117"/>
      <c r="QOV5" s="117"/>
      <c r="QOW5" s="117"/>
      <c r="QOX5" s="117"/>
      <c r="QOY5" s="117"/>
      <c r="QOZ5" s="117"/>
      <c r="QPA5" s="117"/>
      <c r="QPB5" s="117"/>
      <c r="QPC5" s="117"/>
      <c r="QPD5" s="117"/>
      <c r="QPE5" s="117"/>
      <c r="QPF5" s="117"/>
      <c r="QPG5" s="117"/>
      <c r="QPH5" s="117"/>
      <c r="QPI5" s="117"/>
      <c r="QPJ5" s="117"/>
      <c r="QPK5" s="117"/>
      <c r="QPL5" s="117"/>
      <c r="QPM5" s="117"/>
      <c r="QPN5" s="117"/>
      <c r="QPO5" s="117"/>
      <c r="QPP5" s="117"/>
      <c r="QPQ5" s="117"/>
      <c r="QPR5" s="117"/>
      <c r="QPS5" s="117"/>
      <c r="QPT5" s="117"/>
      <c r="QPU5" s="117"/>
      <c r="QPV5" s="117"/>
      <c r="QPW5" s="117"/>
      <c r="QPX5" s="117"/>
      <c r="QPY5" s="117"/>
      <c r="QPZ5" s="117"/>
      <c r="QQA5" s="117"/>
      <c r="QQB5" s="117"/>
      <c r="QQC5" s="117"/>
      <c r="QQD5" s="117"/>
      <c r="QQE5" s="117"/>
      <c r="QQF5" s="117"/>
      <c r="QQG5" s="117"/>
      <c r="QQH5" s="117"/>
      <c r="QQI5" s="117"/>
      <c r="QQJ5" s="117"/>
      <c r="QQK5" s="117"/>
      <c r="QQL5" s="117"/>
      <c r="QQM5" s="117"/>
      <c r="QQN5" s="117"/>
      <c r="QQO5" s="117"/>
      <c r="QQP5" s="117"/>
      <c r="QQQ5" s="117"/>
      <c r="QQR5" s="117"/>
      <c r="QQS5" s="117"/>
      <c r="QQT5" s="117"/>
      <c r="QQU5" s="117"/>
      <c r="QQV5" s="117"/>
      <c r="QQW5" s="117"/>
      <c r="QQX5" s="117"/>
      <c r="QQY5" s="117"/>
      <c r="QQZ5" s="117"/>
      <c r="QRA5" s="117"/>
      <c r="QRB5" s="117"/>
      <c r="QRC5" s="117"/>
      <c r="QRD5" s="117"/>
      <c r="QRE5" s="117"/>
      <c r="QRF5" s="117"/>
      <c r="QRG5" s="117"/>
      <c r="QRH5" s="117"/>
      <c r="QRI5" s="117"/>
      <c r="QRJ5" s="117"/>
      <c r="QRK5" s="117"/>
      <c r="QRL5" s="117"/>
      <c r="QRM5" s="117"/>
      <c r="QRN5" s="117"/>
      <c r="QRO5" s="117"/>
      <c r="QRP5" s="117"/>
      <c r="QRQ5" s="117"/>
      <c r="QRR5" s="117"/>
      <c r="QRS5" s="117"/>
      <c r="QRT5" s="117"/>
      <c r="QRU5" s="117"/>
      <c r="QRV5" s="117"/>
      <c r="QRW5" s="117"/>
      <c r="QRX5" s="117"/>
      <c r="QRY5" s="117"/>
      <c r="QRZ5" s="117"/>
      <c r="QSA5" s="117"/>
      <c r="QSB5" s="117"/>
      <c r="QSC5" s="117"/>
      <c r="QSD5" s="117"/>
      <c r="QSE5" s="117"/>
      <c r="QSF5" s="117"/>
      <c r="QSG5" s="117"/>
      <c r="QSH5" s="117"/>
      <c r="QSI5" s="117"/>
      <c r="QSJ5" s="117"/>
      <c r="QSK5" s="117"/>
      <c r="QSL5" s="117"/>
      <c r="QSM5" s="117"/>
      <c r="QSN5" s="117"/>
      <c r="QSO5" s="117"/>
      <c r="QSP5" s="117"/>
      <c r="QSQ5" s="117"/>
      <c r="QSR5" s="117"/>
      <c r="QSS5" s="117"/>
      <c r="QST5" s="117"/>
      <c r="QSU5" s="117"/>
      <c r="QSV5" s="117"/>
      <c r="QSW5" s="117"/>
      <c r="QSX5" s="117"/>
      <c r="QSY5" s="117"/>
      <c r="QSZ5" s="117"/>
      <c r="QTA5" s="117"/>
      <c r="QTB5" s="117"/>
      <c r="QTC5" s="117"/>
      <c r="QTD5" s="117"/>
      <c r="QTE5" s="117"/>
      <c r="QTF5" s="117"/>
      <c r="QTG5" s="117"/>
      <c r="QTH5" s="117"/>
      <c r="QTI5" s="117"/>
      <c r="QTJ5" s="117"/>
      <c r="QTK5" s="117"/>
      <c r="QTL5" s="117"/>
      <c r="QTM5" s="117"/>
      <c r="QTN5" s="117"/>
      <c r="QTO5" s="117"/>
      <c r="QTP5" s="117"/>
      <c r="QTQ5" s="117"/>
      <c r="QTR5" s="117"/>
      <c r="QTS5" s="117"/>
      <c r="QTT5" s="117"/>
      <c r="QTU5" s="117"/>
      <c r="QTV5" s="117"/>
      <c r="QTW5" s="117"/>
      <c r="QTX5" s="117"/>
      <c r="QTY5" s="117"/>
      <c r="QTZ5" s="117"/>
      <c r="QUA5" s="117"/>
      <c r="QUB5" s="117"/>
      <c r="QUC5" s="117"/>
      <c r="QUD5" s="117"/>
      <c r="QUE5" s="117"/>
      <c r="QUF5" s="117"/>
      <c r="QUG5" s="117"/>
      <c r="QUH5" s="117"/>
      <c r="QUI5" s="117"/>
      <c r="QUJ5" s="117"/>
      <c r="QUK5" s="117"/>
      <c r="QUL5" s="117"/>
      <c r="QUM5" s="117"/>
      <c r="QUN5" s="117"/>
      <c r="QUO5" s="117"/>
      <c r="QUP5" s="117"/>
      <c r="QUQ5" s="117"/>
      <c r="QUR5" s="117"/>
      <c r="QUS5" s="117"/>
      <c r="QUT5" s="117"/>
      <c r="QUU5" s="117"/>
      <c r="QUV5" s="117"/>
      <c r="QUW5" s="117"/>
      <c r="QUX5" s="117"/>
      <c r="QUY5" s="117"/>
      <c r="QUZ5" s="117"/>
      <c r="QVA5" s="117"/>
      <c r="QVB5" s="117"/>
      <c r="QVC5" s="117"/>
      <c r="QVD5" s="117"/>
      <c r="QVE5" s="117"/>
      <c r="QVF5" s="117"/>
      <c r="QVG5" s="117"/>
      <c r="QVH5" s="117"/>
      <c r="QVI5" s="117"/>
      <c r="QVJ5" s="117"/>
      <c r="QVK5" s="117"/>
      <c r="QVL5" s="117"/>
      <c r="QVM5" s="117"/>
      <c r="QVN5" s="117"/>
      <c r="QVO5" s="117"/>
      <c r="QVP5" s="117"/>
      <c r="QVQ5" s="117"/>
      <c r="QVR5" s="117"/>
      <c r="QVS5" s="117"/>
      <c r="QVT5" s="117"/>
      <c r="QVU5" s="117"/>
      <c r="QVV5" s="117"/>
      <c r="QVW5" s="117"/>
      <c r="QVX5" s="117"/>
      <c r="QVY5" s="117"/>
      <c r="QVZ5" s="117"/>
      <c r="QWA5" s="117"/>
      <c r="QWB5" s="117"/>
      <c r="QWC5" s="117"/>
      <c r="QWD5" s="117"/>
      <c r="QWE5" s="117"/>
      <c r="QWF5" s="117"/>
      <c r="QWG5" s="117"/>
      <c r="QWH5" s="117"/>
      <c r="QWI5" s="117"/>
      <c r="QWJ5" s="117"/>
      <c r="QWK5" s="117"/>
      <c r="QWL5" s="117"/>
      <c r="QWM5" s="117"/>
      <c r="QWN5" s="117"/>
      <c r="QWO5" s="117"/>
      <c r="QWP5" s="117"/>
      <c r="QWQ5" s="117"/>
      <c r="QWR5" s="117"/>
      <c r="QWS5" s="117"/>
      <c r="QWT5" s="117"/>
      <c r="QWU5" s="117"/>
      <c r="QWV5" s="117"/>
      <c r="QWW5" s="117"/>
      <c r="QWX5" s="117"/>
      <c r="QWY5" s="117"/>
      <c r="QWZ5" s="117"/>
      <c r="QXA5" s="117"/>
      <c r="QXB5" s="117"/>
      <c r="QXC5" s="117"/>
      <c r="QXD5" s="117"/>
      <c r="QXE5" s="117"/>
      <c r="QXF5" s="117"/>
      <c r="QXG5" s="117"/>
      <c r="QXH5" s="117"/>
      <c r="QXI5" s="117"/>
      <c r="QXJ5" s="117"/>
      <c r="QXK5" s="117"/>
      <c r="QXL5" s="117"/>
      <c r="QXM5" s="117"/>
      <c r="QXN5" s="117"/>
      <c r="QXO5" s="117"/>
      <c r="QXP5" s="117"/>
      <c r="QXQ5" s="117"/>
      <c r="QXR5" s="117"/>
      <c r="QXS5" s="117"/>
      <c r="QXT5" s="117"/>
      <c r="QXU5" s="117"/>
      <c r="QXV5" s="117"/>
      <c r="QXW5" s="117"/>
      <c r="QXX5" s="117"/>
      <c r="QXY5" s="117"/>
      <c r="QXZ5" s="117"/>
      <c r="QYA5" s="117"/>
      <c r="QYB5" s="117"/>
      <c r="QYC5" s="117"/>
      <c r="QYD5" s="117"/>
      <c r="QYE5" s="117"/>
      <c r="QYF5" s="117"/>
      <c r="QYG5" s="117"/>
      <c r="QYH5" s="117"/>
      <c r="QYI5" s="117"/>
      <c r="QYJ5" s="117"/>
      <c r="QYK5" s="117"/>
      <c r="QYL5" s="117"/>
      <c r="QYM5" s="117"/>
      <c r="QYN5" s="117"/>
      <c r="QYO5" s="117"/>
      <c r="QYP5" s="117"/>
      <c r="QYQ5" s="117"/>
      <c r="QYR5" s="117"/>
      <c r="QYS5" s="117"/>
      <c r="QYT5" s="117"/>
      <c r="QYU5" s="117"/>
      <c r="QYV5" s="117"/>
      <c r="QYW5" s="117"/>
      <c r="QYX5" s="117"/>
      <c r="QYY5" s="117"/>
      <c r="QYZ5" s="117"/>
      <c r="QZA5" s="117"/>
      <c r="QZB5" s="117"/>
      <c r="QZC5" s="117"/>
      <c r="QZD5" s="117"/>
      <c r="QZE5" s="117"/>
      <c r="QZF5" s="117"/>
      <c r="QZG5" s="117"/>
      <c r="QZH5" s="117"/>
      <c r="QZI5" s="117"/>
      <c r="QZJ5" s="117"/>
      <c r="QZK5" s="117"/>
      <c r="QZL5" s="117"/>
      <c r="QZM5" s="117"/>
      <c r="QZN5" s="117"/>
      <c r="QZO5" s="117"/>
      <c r="QZP5" s="117"/>
      <c r="QZQ5" s="117"/>
      <c r="QZR5" s="117"/>
      <c r="QZS5" s="117"/>
      <c r="QZT5" s="117"/>
      <c r="QZU5" s="117"/>
      <c r="QZV5" s="117"/>
      <c r="QZW5" s="117"/>
      <c r="QZX5" s="117"/>
      <c r="QZY5" s="117"/>
      <c r="QZZ5" s="117"/>
      <c r="RAA5" s="117"/>
      <c r="RAB5" s="117"/>
      <c r="RAC5" s="117"/>
      <c r="RAD5" s="117"/>
      <c r="RAE5" s="117"/>
      <c r="RAF5" s="117"/>
      <c r="RAG5" s="117"/>
      <c r="RAH5" s="117"/>
      <c r="RAI5" s="117"/>
      <c r="RAJ5" s="117"/>
      <c r="RAK5" s="117"/>
      <c r="RAL5" s="117"/>
      <c r="RAM5" s="117"/>
      <c r="RAN5" s="117"/>
      <c r="RAO5" s="117"/>
      <c r="RAP5" s="117"/>
      <c r="RAQ5" s="117"/>
      <c r="RAR5" s="117"/>
      <c r="RAS5" s="117"/>
      <c r="RAT5" s="117"/>
      <c r="RAU5" s="117"/>
      <c r="RAV5" s="117"/>
      <c r="RAW5" s="117"/>
      <c r="RAX5" s="117"/>
      <c r="RAY5" s="117"/>
      <c r="RAZ5" s="117"/>
      <c r="RBA5" s="117"/>
      <c r="RBB5" s="117"/>
      <c r="RBC5" s="117"/>
      <c r="RBD5" s="117"/>
      <c r="RBE5" s="117"/>
      <c r="RBF5" s="117"/>
      <c r="RBG5" s="117"/>
      <c r="RBH5" s="117"/>
      <c r="RBI5" s="117"/>
      <c r="RBJ5" s="117"/>
      <c r="RBK5" s="117"/>
      <c r="RBL5" s="117"/>
      <c r="RBM5" s="117"/>
      <c r="RBN5" s="117"/>
      <c r="RBO5" s="117"/>
      <c r="RBP5" s="117"/>
      <c r="RBQ5" s="117"/>
      <c r="RBR5" s="117"/>
      <c r="RBS5" s="117"/>
      <c r="RBT5" s="117"/>
      <c r="RBU5" s="117"/>
      <c r="RBV5" s="117"/>
      <c r="RBW5" s="117"/>
      <c r="RBX5" s="117"/>
      <c r="RBY5" s="117"/>
      <c r="RBZ5" s="117"/>
      <c r="RCA5" s="117"/>
      <c r="RCB5" s="117"/>
      <c r="RCC5" s="117"/>
      <c r="RCD5" s="117"/>
      <c r="RCE5" s="117"/>
      <c r="RCF5" s="117"/>
      <c r="RCG5" s="117"/>
      <c r="RCH5" s="117"/>
      <c r="RCI5" s="117"/>
      <c r="RCJ5" s="117"/>
      <c r="RCK5" s="117"/>
      <c r="RCL5" s="117"/>
      <c r="RCM5" s="117"/>
      <c r="RCN5" s="117"/>
      <c r="RCO5" s="117"/>
      <c r="RCP5" s="117"/>
      <c r="RCQ5" s="117"/>
      <c r="RCR5" s="117"/>
      <c r="RCS5" s="117"/>
      <c r="RCT5" s="117"/>
      <c r="RCU5" s="117"/>
      <c r="RCV5" s="117"/>
      <c r="RCW5" s="117"/>
      <c r="RCX5" s="117"/>
      <c r="RCY5" s="117"/>
      <c r="RCZ5" s="117"/>
      <c r="RDA5" s="117"/>
      <c r="RDB5" s="117"/>
      <c r="RDC5" s="117"/>
      <c r="RDD5" s="117"/>
      <c r="RDE5" s="117"/>
      <c r="RDF5" s="117"/>
      <c r="RDG5" s="117"/>
      <c r="RDH5" s="117"/>
      <c r="RDI5" s="117"/>
      <c r="RDJ5" s="117"/>
      <c r="RDK5" s="117"/>
      <c r="RDL5" s="117"/>
      <c r="RDM5" s="117"/>
      <c r="RDN5" s="117"/>
      <c r="RDO5" s="117"/>
      <c r="RDP5" s="117"/>
      <c r="RDQ5" s="117"/>
      <c r="RDR5" s="117"/>
      <c r="RDS5" s="117"/>
      <c r="RDT5" s="117"/>
      <c r="RDU5" s="117"/>
      <c r="RDV5" s="117"/>
      <c r="RDW5" s="117"/>
      <c r="RDX5" s="117"/>
      <c r="RDY5" s="117"/>
      <c r="RDZ5" s="117"/>
      <c r="REA5" s="117"/>
      <c r="REB5" s="117"/>
      <c r="REC5" s="117"/>
      <c r="RED5" s="117"/>
      <c r="REE5" s="117"/>
      <c r="REF5" s="117"/>
      <c r="REG5" s="117"/>
      <c r="REH5" s="117"/>
      <c r="REI5" s="117"/>
      <c r="REJ5" s="117"/>
      <c r="REK5" s="117"/>
      <c r="REL5" s="117"/>
      <c r="REM5" s="117"/>
      <c r="REN5" s="117"/>
      <c r="REO5" s="117"/>
      <c r="REP5" s="117"/>
      <c r="REQ5" s="117"/>
      <c r="RER5" s="117"/>
      <c r="RES5" s="117"/>
      <c r="RET5" s="117"/>
      <c r="REU5" s="117"/>
      <c r="REV5" s="117"/>
      <c r="REW5" s="117"/>
      <c r="REX5" s="117"/>
      <c r="REY5" s="117"/>
      <c r="REZ5" s="117"/>
      <c r="RFA5" s="117"/>
      <c r="RFB5" s="117"/>
      <c r="RFC5" s="117"/>
      <c r="RFD5" s="117"/>
      <c r="RFE5" s="117"/>
      <c r="RFF5" s="117"/>
      <c r="RFG5" s="117"/>
      <c r="RFH5" s="117"/>
      <c r="RFI5" s="117"/>
      <c r="RFJ5" s="117"/>
      <c r="RFK5" s="117"/>
      <c r="RFL5" s="117"/>
      <c r="RFM5" s="117"/>
      <c r="RFN5" s="117"/>
      <c r="RFO5" s="117"/>
      <c r="RFP5" s="117"/>
      <c r="RFQ5" s="117"/>
      <c r="RFR5" s="117"/>
      <c r="RFS5" s="117"/>
      <c r="RFT5" s="117"/>
      <c r="RFU5" s="117"/>
      <c r="RFV5" s="117"/>
      <c r="RFW5" s="117"/>
      <c r="RFX5" s="117"/>
      <c r="RFY5" s="117"/>
      <c r="RFZ5" s="117"/>
      <c r="RGA5" s="117"/>
      <c r="RGB5" s="117"/>
      <c r="RGC5" s="117"/>
      <c r="RGD5" s="117"/>
      <c r="RGE5" s="117"/>
      <c r="RGF5" s="117"/>
      <c r="RGG5" s="117"/>
      <c r="RGH5" s="117"/>
      <c r="RGI5" s="117"/>
      <c r="RGJ5" s="117"/>
      <c r="RGK5" s="117"/>
      <c r="RGL5" s="117"/>
      <c r="RGM5" s="117"/>
      <c r="RGN5" s="117"/>
      <c r="RGO5" s="117"/>
      <c r="RGP5" s="117"/>
      <c r="RGQ5" s="117"/>
      <c r="RGR5" s="117"/>
      <c r="RGS5" s="117"/>
      <c r="RGT5" s="117"/>
      <c r="RGU5" s="117"/>
      <c r="RGV5" s="117"/>
      <c r="RGW5" s="117"/>
      <c r="RGX5" s="117"/>
      <c r="RGY5" s="117"/>
      <c r="RGZ5" s="117"/>
      <c r="RHA5" s="117"/>
      <c r="RHB5" s="117"/>
      <c r="RHC5" s="117"/>
      <c r="RHD5" s="117"/>
      <c r="RHE5" s="117"/>
      <c r="RHF5" s="117"/>
      <c r="RHG5" s="117"/>
      <c r="RHH5" s="117"/>
      <c r="RHI5" s="117"/>
      <c r="RHJ5" s="117"/>
      <c r="RHK5" s="117"/>
      <c r="RHL5" s="117"/>
      <c r="RHM5" s="117"/>
      <c r="RHN5" s="117"/>
      <c r="RHO5" s="117"/>
      <c r="RHP5" s="117"/>
      <c r="RHQ5" s="117"/>
      <c r="RHR5" s="117"/>
      <c r="RHS5" s="117"/>
      <c r="RHT5" s="117"/>
      <c r="RHU5" s="117"/>
      <c r="RHV5" s="117"/>
      <c r="RHW5" s="117"/>
      <c r="RHX5" s="117"/>
      <c r="RHY5" s="117"/>
      <c r="RHZ5" s="117"/>
      <c r="RIA5" s="117"/>
      <c r="RIB5" s="117"/>
      <c r="RIC5" s="117"/>
      <c r="RID5" s="117"/>
      <c r="RIE5" s="117"/>
      <c r="RIF5" s="117"/>
      <c r="RIG5" s="117"/>
      <c r="RIH5" s="117"/>
      <c r="RII5" s="117"/>
      <c r="RIJ5" s="117"/>
      <c r="RIK5" s="117"/>
      <c r="RIL5" s="117"/>
      <c r="RIM5" s="117"/>
      <c r="RIN5" s="117"/>
      <c r="RIO5" s="117"/>
      <c r="RIP5" s="117"/>
      <c r="RIQ5" s="117"/>
      <c r="RIR5" s="117"/>
      <c r="RIS5" s="117"/>
      <c r="RIT5" s="117"/>
      <c r="RIU5" s="117"/>
      <c r="RIV5" s="117"/>
      <c r="RIW5" s="117"/>
      <c r="RIX5" s="117"/>
      <c r="RIY5" s="117"/>
      <c r="RIZ5" s="117"/>
      <c r="RJA5" s="117"/>
      <c r="RJB5" s="117"/>
      <c r="RJC5" s="117"/>
      <c r="RJD5" s="117"/>
      <c r="RJE5" s="117"/>
      <c r="RJF5" s="117"/>
      <c r="RJG5" s="117"/>
      <c r="RJH5" s="117"/>
      <c r="RJI5" s="117"/>
      <c r="RJJ5" s="117"/>
      <c r="RJK5" s="117"/>
      <c r="RJL5" s="117"/>
      <c r="RJM5" s="117"/>
      <c r="RJN5" s="117"/>
      <c r="RJO5" s="117"/>
      <c r="RJP5" s="117"/>
      <c r="RJQ5" s="117"/>
      <c r="RJR5" s="117"/>
      <c r="RJS5" s="117"/>
      <c r="RJT5" s="117"/>
      <c r="RJU5" s="117"/>
      <c r="RJV5" s="117"/>
      <c r="RJW5" s="117"/>
      <c r="RJX5" s="117"/>
      <c r="RJY5" s="117"/>
      <c r="RJZ5" s="117"/>
      <c r="RKA5" s="117"/>
      <c r="RKB5" s="117"/>
      <c r="RKC5" s="117"/>
      <c r="RKD5" s="117"/>
      <c r="RKE5" s="117"/>
      <c r="RKF5" s="117"/>
      <c r="RKG5" s="117"/>
      <c r="RKH5" s="117"/>
      <c r="RKI5" s="117"/>
      <c r="RKJ5" s="117"/>
      <c r="RKK5" s="117"/>
      <c r="RKL5" s="117"/>
      <c r="RKM5" s="117"/>
      <c r="RKN5" s="117"/>
      <c r="RKO5" s="117"/>
      <c r="RKP5" s="117"/>
      <c r="RKQ5" s="117"/>
      <c r="RKR5" s="117"/>
      <c r="RKS5" s="117"/>
      <c r="RKT5" s="117"/>
      <c r="RKU5" s="117"/>
      <c r="RKV5" s="117"/>
      <c r="RKW5" s="117"/>
      <c r="RKX5" s="117"/>
      <c r="RKY5" s="117"/>
      <c r="RKZ5" s="117"/>
      <c r="RLA5" s="117"/>
      <c r="RLB5" s="117"/>
      <c r="RLC5" s="117"/>
      <c r="RLD5" s="117"/>
      <c r="RLE5" s="117"/>
      <c r="RLF5" s="117"/>
      <c r="RLG5" s="117"/>
      <c r="RLH5" s="117"/>
      <c r="RLI5" s="117"/>
      <c r="RLJ5" s="117"/>
      <c r="RLK5" s="117"/>
      <c r="RLL5" s="117"/>
      <c r="RLM5" s="117"/>
      <c r="RLN5" s="117"/>
      <c r="RLO5" s="117"/>
      <c r="RLP5" s="117"/>
      <c r="RLQ5" s="117"/>
      <c r="RLR5" s="117"/>
      <c r="RLS5" s="117"/>
      <c r="RLT5" s="117"/>
      <c r="RLU5" s="117"/>
      <c r="RLV5" s="117"/>
      <c r="RLW5" s="117"/>
      <c r="RLX5" s="117"/>
      <c r="RLY5" s="117"/>
      <c r="RLZ5" s="117"/>
      <c r="RMA5" s="117"/>
      <c r="RMB5" s="117"/>
      <c r="RMC5" s="117"/>
      <c r="RMD5" s="117"/>
      <c r="RME5" s="117"/>
      <c r="RMF5" s="117"/>
      <c r="RMG5" s="117"/>
      <c r="RMH5" s="117"/>
      <c r="RMI5" s="117"/>
      <c r="RMJ5" s="117"/>
      <c r="RMK5" s="117"/>
      <c r="RML5" s="117"/>
      <c r="RMM5" s="117"/>
      <c r="RMN5" s="117"/>
      <c r="RMO5" s="117"/>
      <c r="RMP5" s="117"/>
      <c r="RMQ5" s="117"/>
      <c r="RMR5" s="117"/>
      <c r="RMS5" s="117"/>
      <c r="RMT5" s="117"/>
      <c r="RMU5" s="117"/>
      <c r="RMV5" s="117"/>
      <c r="RMW5" s="117"/>
      <c r="RMX5" s="117"/>
      <c r="RMY5" s="117"/>
      <c r="RMZ5" s="117"/>
      <c r="RNA5" s="117"/>
      <c r="RNB5" s="117"/>
      <c r="RNC5" s="117"/>
      <c r="RND5" s="117"/>
      <c r="RNE5" s="117"/>
      <c r="RNF5" s="117"/>
      <c r="RNG5" s="117"/>
      <c r="RNH5" s="117"/>
      <c r="RNI5" s="117"/>
      <c r="RNJ5" s="117"/>
      <c r="RNK5" s="117"/>
      <c r="RNL5" s="117"/>
      <c r="RNM5" s="117"/>
      <c r="RNN5" s="117"/>
      <c r="RNO5" s="117"/>
      <c r="RNP5" s="117"/>
      <c r="RNQ5" s="117"/>
      <c r="RNR5" s="117"/>
      <c r="RNS5" s="117"/>
      <c r="RNT5" s="117"/>
      <c r="RNU5" s="117"/>
      <c r="RNV5" s="117"/>
      <c r="RNW5" s="117"/>
      <c r="RNX5" s="117"/>
      <c r="RNY5" s="117"/>
      <c r="RNZ5" s="117"/>
      <c r="ROA5" s="117"/>
      <c r="ROB5" s="117"/>
      <c r="ROC5" s="117"/>
      <c r="ROD5" s="117"/>
      <c r="ROE5" s="117"/>
      <c r="ROF5" s="117"/>
      <c r="ROG5" s="117"/>
      <c r="ROH5" s="117"/>
      <c r="ROI5" s="117"/>
      <c r="ROJ5" s="117"/>
      <c r="ROK5" s="117"/>
      <c r="ROL5" s="117"/>
      <c r="ROM5" s="117"/>
      <c r="RON5" s="117"/>
      <c r="ROO5" s="117"/>
      <c r="ROP5" s="117"/>
      <c r="ROQ5" s="117"/>
      <c r="ROR5" s="117"/>
      <c r="ROS5" s="117"/>
      <c r="ROT5" s="117"/>
      <c r="ROU5" s="117"/>
      <c r="ROV5" s="117"/>
      <c r="ROW5" s="117"/>
      <c r="ROX5" s="117"/>
      <c r="ROY5" s="117"/>
      <c r="ROZ5" s="117"/>
      <c r="RPA5" s="117"/>
      <c r="RPB5" s="117"/>
      <c r="RPC5" s="117"/>
      <c r="RPD5" s="117"/>
      <c r="RPE5" s="117"/>
      <c r="RPF5" s="117"/>
      <c r="RPG5" s="117"/>
      <c r="RPH5" s="117"/>
      <c r="RPI5" s="117"/>
      <c r="RPJ5" s="117"/>
      <c r="RPK5" s="117"/>
      <c r="RPL5" s="117"/>
      <c r="RPM5" s="117"/>
      <c r="RPN5" s="117"/>
      <c r="RPO5" s="117"/>
      <c r="RPP5" s="117"/>
      <c r="RPQ5" s="117"/>
      <c r="RPR5" s="117"/>
      <c r="RPS5" s="117"/>
      <c r="RPT5" s="117"/>
      <c r="RPU5" s="117"/>
      <c r="RPV5" s="117"/>
      <c r="RPW5" s="117"/>
      <c r="RPX5" s="117"/>
      <c r="RPY5" s="117"/>
      <c r="RPZ5" s="117"/>
      <c r="RQA5" s="117"/>
      <c r="RQB5" s="117"/>
      <c r="RQC5" s="117"/>
      <c r="RQD5" s="117"/>
      <c r="RQE5" s="117"/>
      <c r="RQF5" s="117"/>
      <c r="RQG5" s="117"/>
      <c r="RQH5" s="117"/>
      <c r="RQI5" s="117"/>
      <c r="RQJ5" s="117"/>
      <c r="RQK5" s="117"/>
      <c r="RQL5" s="117"/>
      <c r="RQM5" s="117"/>
      <c r="RQN5" s="117"/>
      <c r="RQO5" s="117"/>
      <c r="RQP5" s="117"/>
      <c r="RQQ5" s="117"/>
      <c r="RQR5" s="117"/>
      <c r="RQS5" s="117"/>
      <c r="RQT5" s="117"/>
      <c r="RQU5" s="117"/>
      <c r="RQV5" s="117"/>
      <c r="RQW5" s="117"/>
      <c r="RQX5" s="117"/>
      <c r="RQY5" s="117"/>
      <c r="RQZ5" s="117"/>
      <c r="RRA5" s="117"/>
      <c r="RRB5" s="117"/>
      <c r="RRC5" s="117"/>
      <c r="RRD5" s="117"/>
      <c r="RRE5" s="117"/>
      <c r="RRF5" s="117"/>
      <c r="RRG5" s="117"/>
      <c r="RRH5" s="117"/>
      <c r="RRI5" s="117"/>
      <c r="RRJ5" s="117"/>
      <c r="RRK5" s="117"/>
      <c r="RRL5" s="117"/>
      <c r="RRM5" s="117"/>
      <c r="RRN5" s="117"/>
      <c r="RRO5" s="117"/>
      <c r="RRP5" s="117"/>
      <c r="RRQ5" s="117"/>
      <c r="RRR5" s="117"/>
      <c r="RRS5" s="117"/>
      <c r="RRT5" s="117"/>
      <c r="RRU5" s="117"/>
      <c r="RRV5" s="117"/>
      <c r="RRW5" s="117"/>
      <c r="RRX5" s="117"/>
      <c r="RRY5" s="117"/>
      <c r="RRZ5" s="117"/>
      <c r="RSA5" s="117"/>
      <c r="RSB5" s="117"/>
      <c r="RSC5" s="117"/>
      <c r="RSD5" s="117"/>
      <c r="RSE5" s="117"/>
      <c r="RSF5" s="117"/>
      <c r="RSG5" s="117"/>
      <c r="RSH5" s="117"/>
      <c r="RSI5" s="117"/>
      <c r="RSJ5" s="117"/>
      <c r="RSK5" s="117"/>
      <c r="RSL5" s="117"/>
      <c r="RSM5" s="117"/>
      <c r="RSN5" s="117"/>
      <c r="RSO5" s="117"/>
      <c r="RSP5" s="117"/>
      <c r="RSQ5" s="117"/>
      <c r="RSR5" s="117"/>
      <c r="RSS5" s="117"/>
      <c r="RST5" s="117"/>
      <c r="RSU5" s="117"/>
      <c r="RSV5" s="117"/>
      <c r="RSW5" s="117"/>
      <c r="RSX5" s="117"/>
      <c r="RSY5" s="117"/>
      <c r="RSZ5" s="117"/>
      <c r="RTA5" s="117"/>
      <c r="RTB5" s="117"/>
      <c r="RTC5" s="117"/>
      <c r="RTD5" s="117"/>
      <c r="RTE5" s="117"/>
      <c r="RTF5" s="117"/>
      <c r="RTG5" s="117"/>
      <c r="RTH5" s="117"/>
      <c r="RTI5" s="117"/>
      <c r="RTJ5" s="117"/>
      <c r="RTK5" s="117"/>
      <c r="RTL5" s="117"/>
      <c r="RTM5" s="117"/>
      <c r="RTN5" s="117"/>
      <c r="RTO5" s="117"/>
      <c r="RTP5" s="117"/>
      <c r="RTQ5" s="117"/>
      <c r="RTR5" s="117"/>
      <c r="RTS5" s="117"/>
      <c r="RTT5" s="117"/>
      <c r="RTU5" s="117"/>
      <c r="RTV5" s="117"/>
      <c r="RTW5" s="117"/>
      <c r="RTX5" s="117"/>
      <c r="RTY5" s="117"/>
      <c r="RTZ5" s="117"/>
      <c r="RUA5" s="117"/>
      <c r="RUB5" s="117"/>
      <c r="RUC5" s="117"/>
      <c r="RUD5" s="117"/>
      <c r="RUE5" s="117"/>
      <c r="RUF5" s="117"/>
      <c r="RUG5" s="117"/>
      <c r="RUH5" s="117"/>
      <c r="RUI5" s="117"/>
      <c r="RUJ5" s="117"/>
      <c r="RUK5" s="117"/>
      <c r="RUL5" s="117"/>
      <c r="RUM5" s="117"/>
      <c r="RUN5" s="117"/>
      <c r="RUO5" s="117"/>
      <c r="RUP5" s="117"/>
      <c r="RUQ5" s="117"/>
      <c r="RUR5" s="117"/>
      <c r="RUS5" s="117"/>
      <c r="RUT5" s="117"/>
      <c r="RUU5" s="117"/>
      <c r="RUV5" s="117"/>
      <c r="RUW5" s="117"/>
      <c r="RUX5" s="117"/>
      <c r="RUY5" s="117"/>
      <c r="RUZ5" s="117"/>
      <c r="RVA5" s="117"/>
      <c r="RVB5" s="117"/>
      <c r="RVC5" s="117"/>
      <c r="RVD5" s="117"/>
      <c r="RVE5" s="117"/>
      <c r="RVF5" s="117"/>
      <c r="RVG5" s="117"/>
      <c r="RVH5" s="117"/>
      <c r="RVI5" s="117"/>
      <c r="RVJ5" s="117"/>
      <c r="RVK5" s="117"/>
      <c r="RVL5" s="117"/>
      <c r="RVM5" s="117"/>
      <c r="RVN5" s="117"/>
      <c r="RVO5" s="117"/>
      <c r="RVP5" s="117"/>
      <c r="RVQ5" s="117"/>
      <c r="RVR5" s="117"/>
      <c r="RVS5" s="117"/>
      <c r="RVT5" s="117"/>
      <c r="RVU5" s="117"/>
      <c r="RVV5" s="117"/>
      <c r="RVW5" s="117"/>
      <c r="RVX5" s="117"/>
      <c r="RVY5" s="117"/>
      <c r="RVZ5" s="117"/>
      <c r="RWA5" s="117"/>
      <c r="RWB5" s="117"/>
      <c r="RWC5" s="117"/>
      <c r="RWD5" s="117"/>
      <c r="RWE5" s="117"/>
      <c r="RWF5" s="117"/>
      <c r="RWG5" s="117"/>
      <c r="RWH5" s="117"/>
      <c r="RWI5" s="117"/>
      <c r="RWJ5" s="117"/>
      <c r="RWK5" s="117"/>
      <c r="RWL5" s="117"/>
      <c r="RWM5" s="117"/>
      <c r="RWN5" s="117"/>
      <c r="RWO5" s="117"/>
      <c r="RWP5" s="117"/>
      <c r="RWQ5" s="117"/>
      <c r="RWR5" s="117"/>
      <c r="RWS5" s="117"/>
      <c r="RWT5" s="117"/>
      <c r="RWU5" s="117"/>
      <c r="RWV5" s="117"/>
      <c r="RWW5" s="117"/>
      <c r="RWX5" s="117"/>
      <c r="RWY5" s="117"/>
      <c r="RWZ5" s="117"/>
      <c r="RXA5" s="117"/>
      <c r="RXB5" s="117"/>
      <c r="RXC5" s="117"/>
      <c r="RXD5" s="117"/>
      <c r="RXE5" s="117"/>
      <c r="RXF5" s="117"/>
      <c r="RXG5" s="117"/>
      <c r="RXH5" s="117"/>
      <c r="RXI5" s="117"/>
      <c r="RXJ5" s="117"/>
      <c r="RXK5" s="117"/>
      <c r="RXL5" s="117"/>
      <c r="RXM5" s="117"/>
      <c r="RXN5" s="117"/>
      <c r="RXO5" s="117"/>
      <c r="RXP5" s="117"/>
      <c r="RXQ5" s="117"/>
      <c r="RXR5" s="117"/>
      <c r="RXS5" s="117"/>
      <c r="RXT5" s="117"/>
      <c r="RXU5" s="117"/>
      <c r="RXV5" s="117"/>
      <c r="RXW5" s="117"/>
      <c r="RXX5" s="117"/>
      <c r="RXY5" s="117"/>
      <c r="RXZ5" s="117"/>
      <c r="RYA5" s="117"/>
      <c r="RYB5" s="117"/>
      <c r="RYC5" s="117"/>
      <c r="RYD5" s="117"/>
      <c r="RYE5" s="117"/>
      <c r="RYF5" s="117"/>
      <c r="RYG5" s="117"/>
      <c r="RYH5" s="117"/>
      <c r="RYI5" s="117"/>
      <c r="RYJ5" s="117"/>
      <c r="RYK5" s="117"/>
      <c r="RYL5" s="117"/>
      <c r="RYM5" s="117"/>
      <c r="RYN5" s="117"/>
      <c r="RYO5" s="117"/>
      <c r="RYP5" s="117"/>
      <c r="RYQ5" s="117"/>
      <c r="RYR5" s="117"/>
      <c r="RYS5" s="117"/>
      <c r="RYT5" s="117"/>
      <c r="RYU5" s="117"/>
      <c r="RYV5" s="117"/>
      <c r="RYW5" s="117"/>
      <c r="RYX5" s="117"/>
      <c r="RYY5" s="117"/>
      <c r="RYZ5" s="117"/>
      <c r="RZA5" s="117"/>
      <c r="RZB5" s="117"/>
      <c r="RZC5" s="117"/>
      <c r="RZD5" s="117"/>
      <c r="RZE5" s="117"/>
      <c r="RZF5" s="117"/>
      <c r="RZG5" s="117"/>
      <c r="RZH5" s="117"/>
      <c r="RZI5" s="117"/>
      <c r="RZJ5" s="117"/>
      <c r="RZK5" s="117"/>
      <c r="RZL5" s="117"/>
      <c r="RZM5" s="117"/>
      <c r="RZN5" s="117"/>
      <c r="RZO5" s="117"/>
      <c r="RZP5" s="117"/>
      <c r="RZQ5" s="117"/>
      <c r="RZR5" s="117"/>
      <c r="RZS5" s="117"/>
      <c r="RZT5" s="117"/>
      <c r="RZU5" s="117"/>
      <c r="RZV5" s="117"/>
      <c r="RZW5" s="117"/>
      <c r="RZX5" s="117"/>
      <c r="RZY5" s="117"/>
      <c r="RZZ5" s="117"/>
      <c r="SAA5" s="117"/>
      <c r="SAB5" s="117"/>
      <c r="SAC5" s="117"/>
      <c r="SAD5" s="117"/>
      <c r="SAE5" s="117"/>
      <c r="SAF5" s="117"/>
      <c r="SAG5" s="117"/>
      <c r="SAH5" s="117"/>
      <c r="SAI5" s="117"/>
      <c r="SAJ5" s="117"/>
      <c r="SAK5" s="117"/>
      <c r="SAL5" s="117"/>
      <c r="SAM5" s="117"/>
      <c r="SAN5" s="117"/>
      <c r="SAO5" s="117"/>
      <c r="SAP5" s="117"/>
      <c r="SAQ5" s="117"/>
      <c r="SAR5" s="117"/>
      <c r="SAS5" s="117"/>
      <c r="SAT5" s="117"/>
      <c r="SAU5" s="117"/>
      <c r="SAV5" s="117"/>
      <c r="SAW5" s="117"/>
      <c r="SAX5" s="117"/>
      <c r="SAY5" s="117"/>
      <c r="SAZ5" s="117"/>
      <c r="SBA5" s="117"/>
      <c r="SBB5" s="117"/>
      <c r="SBC5" s="117"/>
      <c r="SBD5" s="117"/>
      <c r="SBE5" s="117"/>
      <c r="SBF5" s="117"/>
      <c r="SBG5" s="117"/>
      <c r="SBH5" s="117"/>
      <c r="SBI5" s="117"/>
      <c r="SBJ5" s="117"/>
      <c r="SBK5" s="117"/>
      <c r="SBL5" s="117"/>
      <c r="SBM5" s="117"/>
      <c r="SBN5" s="117"/>
      <c r="SBO5" s="117"/>
      <c r="SBP5" s="117"/>
      <c r="SBQ5" s="117"/>
      <c r="SBR5" s="117"/>
      <c r="SBS5" s="117"/>
      <c r="SBT5" s="117"/>
      <c r="SBU5" s="117"/>
      <c r="SBV5" s="117"/>
      <c r="SBW5" s="117"/>
      <c r="SBX5" s="117"/>
      <c r="SBY5" s="117"/>
      <c r="SBZ5" s="117"/>
      <c r="SCA5" s="117"/>
      <c r="SCB5" s="117"/>
      <c r="SCC5" s="117"/>
      <c r="SCD5" s="117"/>
      <c r="SCE5" s="117"/>
      <c r="SCF5" s="117"/>
      <c r="SCG5" s="117"/>
      <c r="SCH5" s="117"/>
      <c r="SCI5" s="117"/>
      <c r="SCJ5" s="117"/>
      <c r="SCK5" s="117"/>
      <c r="SCL5" s="117"/>
      <c r="SCM5" s="117"/>
      <c r="SCN5" s="117"/>
      <c r="SCO5" s="117"/>
      <c r="SCP5" s="117"/>
      <c r="SCQ5" s="117"/>
      <c r="SCR5" s="117"/>
      <c r="SCS5" s="117"/>
      <c r="SCT5" s="117"/>
      <c r="SCU5" s="117"/>
      <c r="SCV5" s="117"/>
      <c r="SCW5" s="117"/>
      <c r="SCX5" s="117"/>
      <c r="SCY5" s="117"/>
      <c r="SCZ5" s="117"/>
      <c r="SDA5" s="117"/>
      <c r="SDB5" s="117"/>
      <c r="SDC5" s="117"/>
      <c r="SDD5" s="117"/>
      <c r="SDE5" s="117"/>
      <c r="SDF5" s="117"/>
      <c r="SDG5" s="117"/>
      <c r="SDH5" s="117"/>
      <c r="SDI5" s="117"/>
      <c r="SDJ5" s="117"/>
      <c r="SDK5" s="117"/>
      <c r="SDL5" s="117"/>
      <c r="SDM5" s="117"/>
      <c r="SDN5" s="117"/>
      <c r="SDO5" s="117"/>
      <c r="SDP5" s="117"/>
      <c r="SDQ5" s="117"/>
      <c r="SDR5" s="117"/>
      <c r="SDS5" s="117"/>
      <c r="SDT5" s="117"/>
      <c r="SDU5" s="117"/>
      <c r="SDV5" s="117"/>
      <c r="SDW5" s="117"/>
      <c r="SDX5" s="117"/>
      <c r="SDY5" s="117"/>
      <c r="SDZ5" s="117"/>
      <c r="SEA5" s="117"/>
      <c r="SEB5" s="117"/>
      <c r="SEC5" s="117"/>
      <c r="SED5" s="117"/>
      <c r="SEE5" s="117"/>
      <c r="SEF5" s="117"/>
      <c r="SEG5" s="117"/>
      <c r="SEH5" s="117"/>
      <c r="SEI5" s="117"/>
      <c r="SEJ5" s="117"/>
      <c r="SEK5" s="117"/>
      <c r="SEL5" s="117"/>
      <c r="SEM5" s="117"/>
      <c r="SEN5" s="117"/>
      <c r="SEO5" s="117"/>
      <c r="SEP5" s="117"/>
      <c r="SEQ5" s="117"/>
      <c r="SER5" s="117"/>
      <c r="SES5" s="117"/>
      <c r="SET5" s="117"/>
      <c r="SEU5" s="117"/>
      <c r="SEV5" s="117"/>
      <c r="SEW5" s="117"/>
      <c r="SEX5" s="117"/>
      <c r="SEY5" s="117"/>
      <c r="SEZ5" s="117"/>
      <c r="SFA5" s="117"/>
      <c r="SFB5" s="117"/>
      <c r="SFC5" s="117"/>
      <c r="SFD5" s="117"/>
      <c r="SFE5" s="117"/>
      <c r="SFF5" s="117"/>
      <c r="SFG5" s="117"/>
      <c r="SFH5" s="117"/>
      <c r="SFI5" s="117"/>
      <c r="SFJ5" s="117"/>
      <c r="SFK5" s="117"/>
      <c r="SFL5" s="117"/>
      <c r="SFM5" s="117"/>
      <c r="SFN5" s="117"/>
      <c r="SFO5" s="117"/>
      <c r="SFP5" s="117"/>
      <c r="SFQ5" s="117"/>
      <c r="SFR5" s="117"/>
      <c r="SFS5" s="117"/>
      <c r="SFT5" s="117"/>
      <c r="SFU5" s="117"/>
      <c r="SFV5" s="117"/>
      <c r="SFW5" s="117"/>
      <c r="SFX5" s="117"/>
      <c r="SFY5" s="117"/>
      <c r="SFZ5" s="117"/>
      <c r="SGA5" s="117"/>
      <c r="SGB5" s="117"/>
      <c r="SGC5" s="117"/>
      <c r="SGD5" s="117"/>
      <c r="SGE5" s="117"/>
      <c r="SGF5" s="117"/>
      <c r="SGG5" s="117"/>
      <c r="SGH5" s="117"/>
      <c r="SGI5" s="117"/>
      <c r="SGJ5" s="117"/>
      <c r="SGK5" s="117"/>
      <c r="SGL5" s="117"/>
      <c r="SGM5" s="117"/>
      <c r="SGN5" s="117"/>
      <c r="SGO5" s="117"/>
      <c r="SGP5" s="117"/>
      <c r="SGQ5" s="117"/>
      <c r="SGR5" s="117"/>
      <c r="SGS5" s="117"/>
      <c r="SGT5" s="117"/>
      <c r="SGU5" s="117"/>
      <c r="SGV5" s="117"/>
      <c r="SGW5" s="117"/>
      <c r="SGX5" s="117"/>
      <c r="SGY5" s="117"/>
      <c r="SGZ5" s="117"/>
      <c r="SHA5" s="117"/>
      <c r="SHB5" s="117"/>
      <c r="SHC5" s="117"/>
      <c r="SHD5" s="117"/>
      <c r="SHE5" s="117"/>
      <c r="SHF5" s="117"/>
      <c r="SHG5" s="117"/>
      <c r="SHH5" s="117"/>
      <c r="SHI5" s="117"/>
      <c r="SHJ5" s="117"/>
      <c r="SHK5" s="117"/>
      <c r="SHL5" s="117"/>
      <c r="SHM5" s="117"/>
      <c r="SHN5" s="117"/>
      <c r="SHO5" s="117"/>
      <c r="SHP5" s="117"/>
      <c r="SHQ5" s="117"/>
      <c r="SHR5" s="117"/>
      <c r="SHS5" s="117"/>
      <c r="SHT5" s="117"/>
      <c r="SHU5" s="117"/>
      <c r="SHV5" s="117"/>
      <c r="SHW5" s="117"/>
      <c r="SHX5" s="117"/>
      <c r="SHY5" s="117"/>
      <c r="SHZ5" s="117"/>
      <c r="SIA5" s="117"/>
      <c r="SIB5" s="117"/>
      <c r="SIC5" s="117"/>
      <c r="SID5" s="117"/>
      <c r="SIE5" s="117"/>
      <c r="SIF5" s="117"/>
      <c r="SIG5" s="117"/>
      <c r="SIH5" s="117"/>
      <c r="SII5" s="117"/>
      <c r="SIJ5" s="117"/>
      <c r="SIK5" s="117"/>
      <c r="SIL5" s="117"/>
      <c r="SIM5" s="117"/>
      <c r="SIN5" s="117"/>
      <c r="SIO5" s="117"/>
      <c r="SIP5" s="117"/>
      <c r="SIQ5" s="117"/>
      <c r="SIR5" s="117"/>
      <c r="SIS5" s="117"/>
      <c r="SIT5" s="117"/>
      <c r="SIU5" s="117"/>
      <c r="SIV5" s="117"/>
      <c r="SIW5" s="117"/>
      <c r="SIX5" s="117"/>
      <c r="SIY5" s="117"/>
      <c r="SIZ5" s="117"/>
      <c r="SJA5" s="117"/>
      <c r="SJB5" s="117"/>
      <c r="SJC5" s="117"/>
      <c r="SJD5" s="117"/>
      <c r="SJE5" s="117"/>
      <c r="SJF5" s="117"/>
      <c r="SJG5" s="117"/>
      <c r="SJH5" s="117"/>
      <c r="SJI5" s="117"/>
      <c r="SJJ5" s="117"/>
      <c r="SJK5" s="117"/>
      <c r="SJL5" s="117"/>
      <c r="SJM5" s="117"/>
      <c r="SJN5" s="117"/>
      <c r="SJO5" s="117"/>
      <c r="SJP5" s="117"/>
      <c r="SJQ5" s="117"/>
      <c r="SJR5" s="117"/>
      <c r="SJS5" s="117"/>
      <c r="SJT5" s="117"/>
      <c r="SJU5" s="117"/>
      <c r="SJV5" s="117"/>
      <c r="SJW5" s="117"/>
      <c r="SJX5" s="117"/>
      <c r="SJY5" s="117"/>
      <c r="SJZ5" s="117"/>
      <c r="SKA5" s="117"/>
      <c r="SKB5" s="117"/>
      <c r="SKC5" s="117"/>
      <c r="SKD5" s="117"/>
      <c r="SKE5" s="117"/>
      <c r="SKF5" s="117"/>
      <c r="SKG5" s="117"/>
      <c r="SKH5" s="117"/>
      <c r="SKI5" s="117"/>
      <c r="SKJ5" s="117"/>
      <c r="SKK5" s="117"/>
      <c r="SKL5" s="117"/>
      <c r="SKM5" s="117"/>
      <c r="SKN5" s="117"/>
      <c r="SKO5" s="117"/>
      <c r="SKP5" s="117"/>
      <c r="SKQ5" s="117"/>
      <c r="SKR5" s="117"/>
      <c r="SKS5" s="117"/>
      <c r="SKT5" s="117"/>
      <c r="SKU5" s="117"/>
      <c r="SKV5" s="117"/>
      <c r="SKW5" s="117"/>
      <c r="SKX5" s="117"/>
      <c r="SKY5" s="117"/>
      <c r="SKZ5" s="117"/>
      <c r="SLA5" s="117"/>
      <c r="SLB5" s="117"/>
      <c r="SLC5" s="117"/>
      <c r="SLD5" s="117"/>
      <c r="SLE5" s="117"/>
      <c r="SLF5" s="117"/>
      <c r="SLG5" s="117"/>
      <c r="SLH5" s="117"/>
      <c r="SLI5" s="117"/>
      <c r="SLJ5" s="117"/>
      <c r="SLK5" s="117"/>
      <c r="SLL5" s="117"/>
      <c r="SLM5" s="117"/>
      <c r="SLN5" s="117"/>
      <c r="SLO5" s="117"/>
      <c r="SLP5" s="117"/>
      <c r="SLQ5" s="117"/>
      <c r="SLR5" s="117"/>
      <c r="SLS5" s="117"/>
      <c r="SLT5" s="117"/>
      <c r="SLU5" s="117"/>
      <c r="SLV5" s="117"/>
      <c r="SLW5" s="117"/>
      <c r="SLX5" s="117"/>
      <c r="SLY5" s="117"/>
      <c r="SLZ5" s="117"/>
      <c r="SMA5" s="117"/>
      <c r="SMB5" s="117"/>
      <c r="SMC5" s="117"/>
      <c r="SMD5" s="117"/>
      <c r="SME5" s="117"/>
      <c r="SMF5" s="117"/>
      <c r="SMG5" s="117"/>
      <c r="SMH5" s="117"/>
      <c r="SMI5" s="117"/>
      <c r="SMJ5" s="117"/>
      <c r="SMK5" s="117"/>
      <c r="SML5" s="117"/>
      <c r="SMM5" s="117"/>
      <c r="SMN5" s="117"/>
      <c r="SMO5" s="117"/>
      <c r="SMP5" s="117"/>
      <c r="SMQ5" s="117"/>
      <c r="SMR5" s="117"/>
      <c r="SMS5" s="117"/>
      <c r="SMT5" s="117"/>
      <c r="SMU5" s="117"/>
      <c r="SMV5" s="117"/>
      <c r="SMW5" s="117"/>
      <c r="SMX5" s="117"/>
      <c r="SMY5" s="117"/>
      <c r="SMZ5" s="117"/>
      <c r="SNA5" s="117"/>
      <c r="SNB5" s="117"/>
      <c r="SNC5" s="117"/>
      <c r="SND5" s="117"/>
      <c r="SNE5" s="117"/>
      <c r="SNF5" s="117"/>
      <c r="SNG5" s="117"/>
      <c r="SNH5" s="117"/>
      <c r="SNI5" s="117"/>
      <c r="SNJ5" s="117"/>
      <c r="SNK5" s="117"/>
      <c r="SNL5" s="117"/>
      <c r="SNM5" s="117"/>
      <c r="SNN5" s="117"/>
      <c r="SNO5" s="117"/>
      <c r="SNP5" s="117"/>
      <c r="SNQ5" s="117"/>
      <c r="SNR5" s="117"/>
      <c r="SNS5" s="117"/>
      <c r="SNT5" s="117"/>
      <c r="SNU5" s="117"/>
      <c r="SNV5" s="117"/>
      <c r="SNW5" s="117"/>
      <c r="SNX5" s="117"/>
      <c r="SNY5" s="117"/>
      <c r="SNZ5" s="117"/>
      <c r="SOA5" s="117"/>
      <c r="SOB5" s="117"/>
      <c r="SOC5" s="117"/>
      <c r="SOD5" s="117"/>
      <c r="SOE5" s="117"/>
      <c r="SOF5" s="117"/>
      <c r="SOG5" s="117"/>
      <c r="SOH5" s="117"/>
      <c r="SOI5" s="117"/>
      <c r="SOJ5" s="117"/>
      <c r="SOK5" s="117"/>
      <c r="SOL5" s="117"/>
      <c r="SOM5" s="117"/>
      <c r="SON5" s="117"/>
      <c r="SOO5" s="117"/>
      <c r="SOP5" s="117"/>
      <c r="SOQ5" s="117"/>
      <c r="SOR5" s="117"/>
      <c r="SOS5" s="117"/>
      <c r="SOT5" s="117"/>
      <c r="SOU5" s="117"/>
      <c r="SOV5" s="117"/>
      <c r="SOW5" s="117"/>
      <c r="SOX5" s="117"/>
      <c r="SOY5" s="117"/>
      <c r="SOZ5" s="117"/>
      <c r="SPA5" s="117"/>
      <c r="SPB5" s="117"/>
      <c r="SPC5" s="117"/>
      <c r="SPD5" s="117"/>
      <c r="SPE5" s="117"/>
      <c r="SPF5" s="117"/>
      <c r="SPG5" s="117"/>
      <c r="SPH5" s="117"/>
      <c r="SPI5" s="117"/>
      <c r="SPJ5" s="117"/>
      <c r="SPK5" s="117"/>
      <c r="SPL5" s="117"/>
      <c r="SPM5" s="117"/>
      <c r="SPN5" s="117"/>
      <c r="SPO5" s="117"/>
      <c r="SPP5" s="117"/>
      <c r="SPQ5" s="117"/>
      <c r="SPR5" s="117"/>
      <c r="SPS5" s="117"/>
      <c r="SPT5" s="117"/>
      <c r="SPU5" s="117"/>
      <c r="SPV5" s="117"/>
      <c r="SPW5" s="117"/>
      <c r="SPX5" s="117"/>
      <c r="SPY5" s="117"/>
      <c r="SPZ5" s="117"/>
      <c r="SQA5" s="117"/>
      <c r="SQB5" s="117"/>
      <c r="SQC5" s="117"/>
      <c r="SQD5" s="117"/>
      <c r="SQE5" s="117"/>
      <c r="SQF5" s="117"/>
      <c r="SQG5" s="117"/>
      <c r="SQH5" s="117"/>
      <c r="SQI5" s="117"/>
      <c r="SQJ5" s="117"/>
      <c r="SQK5" s="117"/>
      <c r="SQL5" s="117"/>
      <c r="SQM5" s="117"/>
      <c r="SQN5" s="117"/>
      <c r="SQO5" s="117"/>
      <c r="SQP5" s="117"/>
      <c r="SQQ5" s="117"/>
      <c r="SQR5" s="117"/>
      <c r="SQS5" s="117"/>
      <c r="SQT5" s="117"/>
      <c r="SQU5" s="117"/>
      <c r="SQV5" s="117"/>
      <c r="SQW5" s="117"/>
      <c r="SQX5" s="117"/>
      <c r="SQY5" s="117"/>
      <c r="SQZ5" s="117"/>
      <c r="SRA5" s="117"/>
      <c r="SRB5" s="117"/>
      <c r="SRC5" s="117"/>
      <c r="SRD5" s="117"/>
      <c r="SRE5" s="117"/>
      <c r="SRF5" s="117"/>
      <c r="SRG5" s="117"/>
      <c r="SRH5" s="117"/>
      <c r="SRI5" s="117"/>
      <c r="SRJ5" s="117"/>
      <c r="SRK5" s="117"/>
      <c r="SRL5" s="117"/>
      <c r="SRM5" s="117"/>
      <c r="SRN5" s="117"/>
      <c r="SRO5" s="117"/>
      <c r="SRP5" s="117"/>
      <c r="SRQ5" s="117"/>
      <c r="SRR5" s="117"/>
      <c r="SRS5" s="117"/>
      <c r="SRT5" s="117"/>
      <c r="SRU5" s="117"/>
      <c r="SRV5" s="117"/>
      <c r="SRW5" s="117"/>
      <c r="SRX5" s="117"/>
      <c r="SRY5" s="117"/>
      <c r="SRZ5" s="117"/>
      <c r="SSA5" s="117"/>
      <c r="SSB5" s="117"/>
      <c r="SSC5" s="117"/>
      <c r="SSD5" s="117"/>
      <c r="SSE5" s="117"/>
      <c r="SSF5" s="117"/>
      <c r="SSG5" s="117"/>
      <c r="SSH5" s="117"/>
      <c r="SSI5" s="117"/>
      <c r="SSJ5" s="117"/>
      <c r="SSK5" s="117"/>
      <c r="SSL5" s="117"/>
      <c r="SSM5" s="117"/>
      <c r="SSN5" s="117"/>
      <c r="SSO5" s="117"/>
      <c r="SSP5" s="117"/>
      <c r="SSQ5" s="117"/>
      <c r="SSR5" s="117"/>
      <c r="SSS5" s="117"/>
      <c r="SST5" s="117"/>
      <c r="SSU5" s="117"/>
      <c r="SSV5" s="117"/>
      <c r="SSW5" s="117"/>
      <c r="SSX5" s="117"/>
      <c r="SSY5" s="117"/>
      <c r="SSZ5" s="117"/>
      <c r="STA5" s="117"/>
      <c r="STB5" s="117"/>
      <c r="STC5" s="117"/>
      <c r="STD5" s="117"/>
      <c r="STE5" s="117"/>
      <c r="STF5" s="117"/>
      <c r="STG5" s="117"/>
      <c r="STH5" s="117"/>
      <c r="STI5" s="117"/>
      <c r="STJ5" s="117"/>
      <c r="STK5" s="117"/>
      <c r="STL5" s="117"/>
      <c r="STM5" s="117"/>
      <c r="STN5" s="117"/>
      <c r="STO5" s="117"/>
      <c r="STP5" s="117"/>
      <c r="STQ5" s="117"/>
      <c r="STR5" s="117"/>
      <c r="STS5" s="117"/>
      <c r="STT5" s="117"/>
      <c r="STU5" s="117"/>
      <c r="STV5" s="117"/>
      <c r="STW5" s="117"/>
      <c r="STX5" s="117"/>
      <c r="STY5" s="117"/>
      <c r="STZ5" s="117"/>
      <c r="SUA5" s="117"/>
      <c r="SUB5" s="117"/>
      <c r="SUC5" s="117"/>
      <c r="SUD5" s="117"/>
      <c r="SUE5" s="117"/>
      <c r="SUF5" s="117"/>
      <c r="SUG5" s="117"/>
      <c r="SUH5" s="117"/>
      <c r="SUI5" s="117"/>
      <c r="SUJ5" s="117"/>
      <c r="SUK5" s="117"/>
      <c r="SUL5" s="117"/>
      <c r="SUM5" s="117"/>
      <c r="SUN5" s="117"/>
      <c r="SUO5" s="117"/>
      <c r="SUP5" s="117"/>
      <c r="SUQ5" s="117"/>
      <c r="SUR5" s="117"/>
      <c r="SUS5" s="117"/>
      <c r="SUT5" s="117"/>
      <c r="SUU5" s="117"/>
      <c r="SUV5" s="117"/>
      <c r="SUW5" s="117"/>
      <c r="SUX5" s="117"/>
      <c r="SUY5" s="117"/>
      <c r="SUZ5" s="117"/>
      <c r="SVA5" s="117"/>
      <c r="SVB5" s="117"/>
      <c r="SVC5" s="117"/>
      <c r="SVD5" s="117"/>
      <c r="SVE5" s="117"/>
      <c r="SVF5" s="117"/>
      <c r="SVG5" s="117"/>
      <c r="SVH5" s="117"/>
      <c r="SVI5" s="117"/>
      <c r="SVJ5" s="117"/>
      <c r="SVK5" s="117"/>
      <c r="SVL5" s="117"/>
      <c r="SVM5" s="117"/>
      <c r="SVN5" s="117"/>
      <c r="SVO5" s="117"/>
      <c r="SVP5" s="117"/>
      <c r="SVQ5" s="117"/>
      <c r="SVR5" s="117"/>
      <c r="SVS5" s="117"/>
      <c r="SVT5" s="117"/>
      <c r="SVU5" s="117"/>
      <c r="SVV5" s="117"/>
      <c r="SVW5" s="117"/>
      <c r="SVX5" s="117"/>
      <c r="SVY5" s="117"/>
      <c r="SVZ5" s="117"/>
      <c r="SWA5" s="117"/>
      <c r="SWB5" s="117"/>
      <c r="SWC5" s="117"/>
      <c r="SWD5" s="117"/>
      <c r="SWE5" s="117"/>
      <c r="SWF5" s="117"/>
      <c r="SWG5" s="117"/>
      <c r="SWH5" s="117"/>
      <c r="SWI5" s="117"/>
      <c r="SWJ5" s="117"/>
      <c r="SWK5" s="117"/>
      <c r="SWL5" s="117"/>
      <c r="SWM5" s="117"/>
      <c r="SWN5" s="117"/>
      <c r="SWO5" s="117"/>
      <c r="SWP5" s="117"/>
      <c r="SWQ5" s="117"/>
      <c r="SWR5" s="117"/>
      <c r="SWS5" s="117"/>
      <c r="SWT5" s="117"/>
      <c r="SWU5" s="117"/>
      <c r="SWV5" s="117"/>
      <c r="SWW5" s="117"/>
      <c r="SWX5" s="117"/>
      <c r="SWY5" s="117"/>
      <c r="SWZ5" s="117"/>
      <c r="SXA5" s="117"/>
      <c r="SXB5" s="117"/>
      <c r="SXC5" s="117"/>
      <c r="SXD5" s="117"/>
      <c r="SXE5" s="117"/>
      <c r="SXF5" s="117"/>
      <c r="SXG5" s="117"/>
      <c r="SXH5" s="117"/>
      <c r="SXI5" s="117"/>
      <c r="SXJ5" s="117"/>
      <c r="SXK5" s="117"/>
      <c r="SXL5" s="117"/>
      <c r="SXM5" s="117"/>
      <c r="SXN5" s="117"/>
      <c r="SXO5" s="117"/>
      <c r="SXP5" s="117"/>
      <c r="SXQ5" s="117"/>
      <c r="SXR5" s="117"/>
      <c r="SXS5" s="117"/>
      <c r="SXT5" s="117"/>
      <c r="SXU5" s="117"/>
      <c r="SXV5" s="117"/>
      <c r="SXW5" s="117"/>
      <c r="SXX5" s="117"/>
      <c r="SXY5" s="117"/>
      <c r="SXZ5" s="117"/>
      <c r="SYA5" s="117"/>
      <c r="SYB5" s="117"/>
      <c r="SYC5" s="117"/>
      <c r="SYD5" s="117"/>
      <c r="SYE5" s="117"/>
      <c r="SYF5" s="117"/>
      <c r="SYG5" s="117"/>
      <c r="SYH5" s="117"/>
      <c r="SYI5" s="117"/>
      <c r="SYJ5" s="117"/>
      <c r="SYK5" s="117"/>
      <c r="SYL5" s="117"/>
      <c r="SYM5" s="117"/>
      <c r="SYN5" s="117"/>
      <c r="SYO5" s="117"/>
      <c r="SYP5" s="117"/>
      <c r="SYQ5" s="117"/>
      <c r="SYR5" s="117"/>
      <c r="SYS5" s="117"/>
      <c r="SYT5" s="117"/>
      <c r="SYU5" s="117"/>
      <c r="SYV5" s="117"/>
      <c r="SYW5" s="117"/>
      <c r="SYX5" s="117"/>
      <c r="SYY5" s="117"/>
      <c r="SYZ5" s="117"/>
      <c r="SZA5" s="117"/>
      <c r="SZB5" s="117"/>
      <c r="SZC5" s="117"/>
      <c r="SZD5" s="117"/>
      <c r="SZE5" s="117"/>
      <c r="SZF5" s="117"/>
      <c r="SZG5" s="117"/>
      <c r="SZH5" s="117"/>
      <c r="SZI5" s="117"/>
      <c r="SZJ5" s="117"/>
      <c r="SZK5" s="117"/>
      <c r="SZL5" s="117"/>
      <c r="SZM5" s="117"/>
      <c r="SZN5" s="117"/>
      <c r="SZO5" s="117"/>
      <c r="SZP5" s="117"/>
      <c r="SZQ5" s="117"/>
      <c r="SZR5" s="117"/>
      <c r="SZS5" s="117"/>
      <c r="SZT5" s="117"/>
      <c r="SZU5" s="117"/>
      <c r="SZV5" s="117"/>
      <c r="SZW5" s="117"/>
      <c r="SZX5" s="117"/>
      <c r="SZY5" s="117"/>
      <c r="SZZ5" s="117"/>
      <c r="TAA5" s="117"/>
      <c r="TAB5" s="117"/>
      <c r="TAC5" s="117"/>
      <c r="TAD5" s="117"/>
      <c r="TAE5" s="117"/>
      <c r="TAF5" s="117"/>
      <c r="TAG5" s="117"/>
      <c r="TAH5" s="117"/>
      <c r="TAI5" s="117"/>
      <c r="TAJ5" s="117"/>
      <c r="TAK5" s="117"/>
      <c r="TAL5" s="117"/>
      <c r="TAM5" s="117"/>
      <c r="TAN5" s="117"/>
      <c r="TAO5" s="117"/>
      <c r="TAP5" s="117"/>
      <c r="TAQ5" s="117"/>
      <c r="TAR5" s="117"/>
      <c r="TAS5" s="117"/>
      <c r="TAT5" s="117"/>
      <c r="TAU5" s="117"/>
      <c r="TAV5" s="117"/>
      <c r="TAW5" s="117"/>
      <c r="TAX5" s="117"/>
      <c r="TAY5" s="117"/>
      <c r="TAZ5" s="117"/>
      <c r="TBA5" s="117"/>
      <c r="TBB5" s="117"/>
      <c r="TBC5" s="117"/>
      <c r="TBD5" s="117"/>
      <c r="TBE5" s="117"/>
      <c r="TBF5" s="117"/>
      <c r="TBG5" s="117"/>
      <c r="TBH5" s="117"/>
      <c r="TBI5" s="117"/>
      <c r="TBJ5" s="117"/>
      <c r="TBK5" s="117"/>
      <c r="TBL5" s="117"/>
      <c r="TBM5" s="117"/>
      <c r="TBN5" s="117"/>
      <c r="TBO5" s="117"/>
      <c r="TBP5" s="117"/>
      <c r="TBQ5" s="117"/>
      <c r="TBR5" s="117"/>
      <c r="TBS5" s="117"/>
      <c r="TBT5" s="117"/>
      <c r="TBU5" s="117"/>
      <c r="TBV5" s="117"/>
      <c r="TBW5" s="117"/>
      <c r="TBX5" s="117"/>
      <c r="TBY5" s="117"/>
      <c r="TBZ5" s="117"/>
      <c r="TCA5" s="117"/>
      <c r="TCB5" s="117"/>
      <c r="TCC5" s="117"/>
      <c r="TCD5" s="117"/>
      <c r="TCE5" s="117"/>
      <c r="TCF5" s="117"/>
      <c r="TCG5" s="117"/>
      <c r="TCH5" s="117"/>
      <c r="TCI5" s="117"/>
      <c r="TCJ5" s="117"/>
      <c r="TCK5" s="117"/>
      <c r="TCL5" s="117"/>
      <c r="TCM5" s="117"/>
      <c r="TCN5" s="117"/>
      <c r="TCO5" s="117"/>
      <c r="TCP5" s="117"/>
      <c r="TCQ5" s="117"/>
      <c r="TCR5" s="117"/>
      <c r="TCS5" s="117"/>
      <c r="TCT5" s="117"/>
      <c r="TCU5" s="117"/>
      <c r="TCV5" s="117"/>
      <c r="TCW5" s="117"/>
      <c r="TCX5" s="117"/>
      <c r="TCY5" s="117"/>
      <c r="TCZ5" s="117"/>
      <c r="TDA5" s="117"/>
      <c r="TDB5" s="117"/>
      <c r="TDC5" s="117"/>
      <c r="TDD5" s="117"/>
      <c r="TDE5" s="117"/>
      <c r="TDF5" s="117"/>
      <c r="TDG5" s="117"/>
      <c r="TDH5" s="117"/>
      <c r="TDI5" s="117"/>
      <c r="TDJ5" s="117"/>
      <c r="TDK5" s="117"/>
      <c r="TDL5" s="117"/>
      <c r="TDM5" s="117"/>
      <c r="TDN5" s="117"/>
      <c r="TDO5" s="117"/>
      <c r="TDP5" s="117"/>
      <c r="TDQ5" s="117"/>
      <c r="TDR5" s="117"/>
      <c r="TDS5" s="117"/>
      <c r="TDT5" s="117"/>
      <c r="TDU5" s="117"/>
      <c r="TDV5" s="117"/>
      <c r="TDW5" s="117"/>
      <c r="TDX5" s="117"/>
      <c r="TDY5" s="117"/>
      <c r="TDZ5" s="117"/>
      <c r="TEA5" s="117"/>
      <c r="TEB5" s="117"/>
      <c r="TEC5" s="117"/>
      <c r="TED5" s="117"/>
      <c r="TEE5" s="117"/>
      <c r="TEF5" s="117"/>
      <c r="TEG5" s="117"/>
      <c r="TEH5" s="117"/>
      <c r="TEI5" s="117"/>
      <c r="TEJ5" s="117"/>
      <c r="TEK5" s="117"/>
      <c r="TEL5" s="117"/>
      <c r="TEM5" s="117"/>
      <c r="TEN5" s="117"/>
      <c r="TEO5" s="117"/>
      <c r="TEP5" s="117"/>
      <c r="TEQ5" s="117"/>
      <c r="TER5" s="117"/>
      <c r="TES5" s="117"/>
      <c r="TET5" s="117"/>
      <c r="TEU5" s="117"/>
      <c r="TEV5" s="117"/>
      <c r="TEW5" s="117"/>
      <c r="TEX5" s="117"/>
      <c r="TEY5" s="117"/>
      <c r="TEZ5" s="117"/>
      <c r="TFA5" s="117"/>
      <c r="TFB5" s="117"/>
      <c r="TFC5" s="117"/>
      <c r="TFD5" s="117"/>
      <c r="TFE5" s="117"/>
      <c r="TFF5" s="117"/>
      <c r="TFG5" s="117"/>
      <c r="TFH5" s="117"/>
      <c r="TFI5" s="117"/>
      <c r="TFJ5" s="117"/>
      <c r="TFK5" s="117"/>
      <c r="TFL5" s="117"/>
      <c r="TFM5" s="117"/>
      <c r="TFN5" s="117"/>
      <c r="TFO5" s="117"/>
      <c r="TFP5" s="117"/>
      <c r="TFQ5" s="117"/>
      <c r="TFR5" s="117"/>
      <c r="TFS5" s="117"/>
      <c r="TFT5" s="117"/>
      <c r="TFU5" s="117"/>
      <c r="TFV5" s="117"/>
      <c r="TFW5" s="117"/>
      <c r="TFX5" s="117"/>
      <c r="TFY5" s="117"/>
      <c r="TFZ5" s="117"/>
      <c r="TGA5" s="117"/>
      <c r="TGB5" s="117"/>
      <c r="TGC5" s="117"/>
      <c r="TGD5" s="117"/>
      <c r="TGE5" s="117"/>
      <c r="TGF5" s="117"/>
      <c r="TGG5" s="117"/>
      <c r="TGH5" s="117"/>
      <c r="TGI5" s="117"/>
      <c r="TGJ5" s="117"/>
      <c r="TGK5" s="117"/>
      <c r="TGL5" s="117"/>
      <c r="TGM5" s="117"/>
      <c r="TGN5" s="117"/>
      <c r="TGO5" s="117"/>
      <c r="TGP5" s="117"/>
      <c r="TGQ5" s="117"/>
      <c r="TGR5" s="117"/>
      <c r="TGS5" s="117"/>
      <c r="TGT5" s="117"/>
      <c r="TGU5" s="117"/>
      <c r="TGV5" s="117"/>
      <c r="TGW5" s="117"/>
      <c r="TGX5" s="117"/>
      <c r="TGY5" s="117"/>
      <c r="TGZ5" s="117"/>
      <c r="THA5" s="117"/>
      <c r="THB5" s="117"/>
      <c r="THC5" s="117"/>
      <c r="THD5" s="117"/>
      <c r="THE5" s="117"/>
      <c r="THF5" s="117"/>
      <c r="THG5" s="117"/>
      <c r="THH5" s="117"/>
      <c r="THI5" s="117"/>
      <c r="THJ5" s="117"/>
      <c r="THK5" s="117"/>
      <c r="THL5" s="117"/>
      <c r="THM5" s="117"/>
      <c r="THN5" s="117"/>
      <c r="THO5" s="117"/>
      <c r="THP5" s="117"/>
      <c r="THQ5" s="117"/>
      <c r="THR5" s="117"/>
      <c r="THS5" s="117"/>
      <c r="THT5" s="117"/>
      <c r="THU5" s="117"/>
      <c r="THV5" s="117"/>
      <c r="THW5" s="117"/>
      <c r="THX5" s="117"/>
      <c r="THY5" s="117"/>
      <c r="THZ5" s="117"/>
      <c r="TIA5" s="117"/>
      <c r="TIB5" s="117"/>
      <c r="TIC5" s="117"/>
      <c r="TID5" s="117"/>
      <c r="TIE5" s="117"/>
      <c r="TIF5" s="117"/>
      <c r="TIG5" s="117"/>
      <c r="TIH5" s="117"/>
      <c r="TII5" s="117"/>
      <c r="TIJ5" s="117"/>
      <c r="TIK5" s="117"/>
      <c r="TIL5" s="117"/>
      <c r="TIM5" s="117"/>
      <c r="TIN5" s="117"/>
      <c r="TIO5" s="117"/>
      <c r="TIP5" s="117"/>
      <c r="TIQ5" s="117"/>
      <c r="TIR5" s="117"/>
      <c r="TIS5" s="117"/>
      <c r="TIT5" s="117"/>
      <c r="TIU5" s="117"/>
      <c r="TIV5" s="117"/>
      <c r="TIW5" s="117"/>
      <c r="TIX5" s="117"/>
      <c r="TIY5" s="117"/>
      <c r="TIZ5" s="117"/>
      <c r="TJA5" s="117"/>
      <c r="TJB5" s="117"/>
      <c r="TJC5" s="117"/>
      <c r="TJD5" s="117"/>
      <c r="TJE5" s="117"/>
      <c r="TJF5" s="117"/>
      <c r="TJG5" s="117"/>
      <c r="TJH5" s="117"/>
      <c r="TJI5" s="117"/>
      <c r="TJJ5" s="117"/>
      <c r="TJK5" s="117"/>
      <c r="TJL5" s="117"/>
      <c r="TJM5" s="117"/>
      <c r="TJN5" s="117"/>
      <c r="TJO5" s="117"/>
      <c r="TJP5" s="117"/>
      <c r="TJQ5" s="117"/>
      <c r="TJR5" s="117"/>
      <c r="TJS5" s="117"/>
      <c r="TJT5" s="117"/>
      <c r="TJU5" s="117"/>
      <c r="TJV5" s="117"/>
      <c r="TJW5" s="117"/>
      <c r="TJX5" s="117"/>
      <c r="TJY5" s="117"/>
      <c r="TJZ5" s="117"/>
      <c r="TKA5" s="117"/>
      <c r="TKB5" s="117"/>
      <c r="TKC5" s="117"/>
      <c r="TKD5" s="117"/>
      <c r="TKE5" s="117"/>
      <c r="TKF5" s="117"/>
      <c r="TKG5" s="117"/>
      <c r="TKH5" s="117"/>
      <c r="TKI5" s="117"/>
      <c r="TKJ5" s="117"/>
      <c r="TKK5" s="117"/>
      <c r="TKL5" s="117"/>
      <c r="TKM5" s="117"/>
      <c r="TKN5" s="117"/>
      <c r="TKO5" s="117"/>
      <c r="TKP5" s="117"/>
      <c r="TKQ5" s="117"/>
      <c r="TKR5" s="117"/>
      <c r="TKS5" s="117"/>
      <c r="TKT5" s="117"/>
      <c r="TKU5" s="117"/>
      <c r="TKV5" s="117"/>
      <c r="TKW5" s="117"/>
      <c r="TKX5" s="117"/>
      <c r="TKY5" s="117"/>
      <c r="TKZ5" s="117"/>
      <c r="TLA5" s="117"/>
      <c r="TLB5" s="117"/>
      <c r="TLC5" s="117"/>
      <c r="TLD5" s="117"/>
      <c r="TLE5" s="117"/>
      <c r="TLF5" s="117"/>
      <c r="TLG5" s="117"/>
      <c r="TLH5" s="117"/>
      <c r="TLI5" s="117"/>
      <c r="TLJ5" s="117"/>
      <c r="TLK5" s="117"/>
      <c r="TLL5" s="117"/>
      <c r="TLM5" s="117"/>
      <c r="TLN5" s="117"/>
      <c r="TLO5" s="117"/>
      <c r="TLP5" s="117"/>
      <c r="TLQ5" s="117"/>
      <c r="TLR5" s="117"/>
      <c r="TLS5" s="117"/>
      <c r="TLT5" s="117"/>
      <c r="TLU5" s="117"/>
      <c r="TLV5" s="117"/>
      <c r="TLW5" s="117"/>
      <c r="TLX5" s="117"/>
      <c r="TLY5" s="117"/>
      <c r="TLZ5" s="117"/>
      <c r="TMA5" s="117"/>
      <c r="TMB5" s="117"/>
      <c r="TMC5" s="117"/>
      <c r="TMD5" s="117"/>
      <c r="TME5" s="117"/>
      <c r="TMF5" s="117"/>
      <c r="TMG5" s="117"/>
      <c r="TMH5" s="117"/>
      <c r="TMI5" s="117"/>
      <c r="TMJ5" s="117"/>
      <c r="TMK5" s="117"/>
      <c r="TML5" s="117"/>
      <c r="TMM5" s="117"/>
      <c r="TMN5" s="117"/>
      <c r="TMO5" s="117"/>
      <c r="TMP5" s="117"/>
      <c r="TMQ5" s="117"/>
      <c r="TMR5" s="117"/>
      <c r="TMS5" s="117"/>
      <c r="TMT5" s="117"/>
      <c r="TMU5" s="117"/>
      <c r="TMV5" s="117"/>
      <c r="TMW5" s="117"/>
      <c r="TMX5" s="117"/>
      <c r="TMY5" s="117"/>
      <c r="TMZ5" s="117"/>
      <c r="TNA5" s="117"/>
      <c r="TNB5" s="117"/>
      <c r="TNC5" s="117"/>
      <c r="TND5" s="117"/>
      <c r="TNE5" s="117"/>
      <c r="TNF5" s="117"/>
      <c r="TNG5" s="117"/>
      <c r="TNH5" s="117"/>
      <c r="TNI5" s="117"/>
      <c r="TNJ5" s="117"/>
      <c r="TNK5" s="117"/>
      <c r="TNL5" s="117"/>
      <c r="TNM5" s="117"/>
      <c r="TNN5" s="117"/>
      <c r="TNO5" s="117"/>
      <c r="TNP5" s="117"/>
      <c r="TNQ5" s="117"/>
      <c r="TNR5" s="117"/>
      <c r="TNS5" s="117"/>
      <c r="TNT5" s="117"/>
      <c r="TNU5" s="117"/>
      <c r="TNV5" s="117"/>
      <c r="TNW5" s="117"/>
      <c r="TNX5" s="117"/>
      <c r="TNY5" s="117"/>
      <c r="TNZ5" s="117"/>
      <c r="TOA5" s="117"/>
      <c r="TOB5" s="117"/>
      <c r="TOC5" s="117"/>
      <c r="TOD5" s="117"/>
      <c r="TOE5" s="117"/>
      <c r="TOF5" s="117"/>
      <c r="TOG5" s="117"/>
      <c r="TOH5" s="117"/>
      <c r="TOI5" s="117"/>
      <c r="TOJ5" s="117"/>
      <c r="TOK5" s="117"/>
      <c r="TOL5" s="117"/>
      <c r="TOM5" s="117"/>
      <c r="TON5" s="117"/>
      <c r="TOO5" s="117"/>
      <c r="TOP5" s="117"/>
      <c r="TOQ5" s="117"/>
      <c r="TOR5" s="117"/>
      <c r="TOS5" s="117"/>
      <c r="TOT5" s="117"/>
      <c r="TOU5" s="117"/>
      <c r="TOV5" s="117"/>
      <c r="TOW5" s="117"/>
      <c r="TOX5" s="117"/>
      <c r="TOY5" s="117"/>
      <c r="TOZ5" s="117"/>
      <c r="TPA5" s="117"/>
      <c r="TPB5" s="117"/>
      <c r="TPC5" s="117"/>
      <c r="TPD5" s="117"/>
      <c r="TPE5" s="117"/>
      <c r="TPF5" s="117"/>
      <c r="TPG5" s="117"/>
      <c r="TPH5" s="117"/>
      <c r="TPI5" s="117"/>
      <c r="TPJ5" s="117"/>
      <c r="TPK5" s="117"/>
      <c r="TPL5" s="117"/>
      <c r="TPM5" s="117"/>
      <c r="TPN5" s="117"/>
      <c r="TPO5" s="117"/>
      <c r="TPP5" s="117"/>
      <c r="TPQ5" s="117"/>
      <c r="TPR5" s="117"/>
      <c r="TPS5" s="117"/>
      <c r="TPT5" s="117"/>
      <c r="TPU5" s="117"/>
      <c r="TPV5" s="117"/>
      <c r="TPW5" s="117"/>
      <c r="TPX5" s="117"/>
      <c r="TPY5" s="117"/>
      <c r="TPZ5" s="117"/>
      <c r="TQA5" s="117"/>
      <c r="TQB5" s="117"/>
      <c r="TQC5" s="117"/>
      <c r="TQD5" s="117"/>
      <c r="TQE5" s="117"/>
      <c r="TQF5" s="117"/>
      <c r="TQG5" s="117"/>
      <c r="TQH5" s="117"/>
      <c r="TQI5" s="117"/>
      <c r="TQJ5" s="117"/>
      <c r="TQK5" s="117"/>
      <c r="TQL5" s="117"/>
      <c r="TQM5" s="117"/>
      <c r="TQN5" s="117"/>
      <c r="TQO5" s="117"/>
      <c r="TQP5" s="117"/>
      <c r="TQQ5" s="117"/>
      <c r="TQR5" s="117"/>
      <c r="TQS5" s="117"/>
      <c r="TQT5" s="117"/>
      <c r="TQU5" s="117"/>
      <c r="TQV5" s="117"/>
      <c r="TQW5" s="117"/>
      <c r="TQX5" s="117"/>
      <c r="TQY5" s="117"/>
      <c r="TQZ5" s="117"/>
      <c r="TRA5" s="117"/>
      <c r="TRB5" s="117"/>
      <c r="TRC5" s="117"/>
      <c r="TRD5" s="117"/>
      <c r="TRE5" s="117"/>
      <c r="TRF5" s="117"/>
      <c r="TRG5" s="117"/>
      <c r="TRH5" s="117"/>
      <c r="TRI5" s="117"/>
      <c r="TRJ5" s="117"/>
      <c r="TRK5" s="117"/>
      <c r="TRL5" s="117"/>
      <c r="TRM5" s="117"/>
      <c r="TRN5" s="117"/>
      <c r="TRO5" s="117"/>
      <c r="TRP5" s="117"/>
      <c r="TRQ5" s="117"/>
      <c r="TRR5" s="117"/>
      <c r="TRS5" s="117"/>
      <c r="TRT5" s="117"/>
      <c r="TRU5" s="117"/>
      <c r="TRV5" s="117"/>
      <c r="TRW5" s="117"/>
      <c r="TRX5" s="117"/>
      <c r="TRY5" s="117"/>
      <c r="TRZ5" s="117"/>
      <c r="TSA5" s="117"/>
      <c r="TSB5" s="117"/>
      <c r="TSC5" s="117"/>
      <c r="TSD5" s="117"/>
      <c r="TSE5" s="117"/>
      <c r="TSF5" s="117"/>
      <c r="TSG5" s="117"/>
      <c r="TSH5" s="117"/>
      <c r="TSI5" s="117"/>
      <c r="TSJ5" s="117"/>
      <c r="TSK5" s="117"/>
      <c r="TSL5" s="117"/>
      <c r="TSM5" s="117"/>
      <c r="TSN5" s="117"/>
      <c r="TSO5" s="117"/>
      <c r="TSP5" s="117"/>
      <c r="TSQ5" s="117"/>
      <c r="TSR5" s="117"/>
      <c r="TSS5" s="117"/>
      <c r="TST5" s="117"/>
      <c r="TSU5" s="117"/>
      <c r="TSV5" s="117"/>
      <c r="TSW5" s="117"/>
      <c r="TSX5" s="117"/>
      <c r="TSY5" s="117"/>
      <c r="TSZ5" s="117"/>
      <c r="TTA5" s="117"/>
      <c r="TTB5" s="117"/>
      <c r="TTC5" s="117"/>
      <c r="TTD5" s="117"/>
      <c r="TTE5" s="117"/>
      <c r="TTF5" s="117"/>
      <c r="TTG5" s="117"/>
      <c r="TTH5" s="117"/>
      <c r="TTI5" s="117"/>
      <c r="TTJ5" s="117"/>
      <c r="TTK5" s="117"/>
      <c r="TTL5" s="117"/>
      <c r="TTM5" s="117"/>
      <c r="TTN5" s="117"/>
      <c r="TTO5" s="117"/>
      <c r="TTP5" s="117"/>
      <c r="TTQ5" s="117"/>
      <c r="TTR5" s="117"/>
      <c r="TTS5" s="117"/>
      <c r="TTT5" s="117"/>
      <c r="TTU5" s="117"/>
      <c r="TTV5" s="117"/>
      <c r="TTW5" s="117"/>
      <c r="TTX5" s="117"/>
      <c r="TTY5" s="117"/>
      <c r="TTZ5" s="117"/>
      <c r="TUA5" s="117"/>
      <c r="TUB5" s="117"/>
      <c r="TUC5" s="117"/>
      <c r="TUD5" s="117"/>
      <c r="TUE5" s="117"/>
      <c r="TUF5" s="117"/>
      <c r="TUG5" s="117"/>
      <c r="TUH5" s="117"/>
      <c r="TUI5" s="117"/>
      <c r="TUJ5" s="117"/>
      <c r="TUK5" s="117"/>
      <c r="TUL5" s="117"/>
      <c r="TUM5" s="117"/>
      <c r="TUN5" s="117"/>
      <c r="TUO5" s="117"/>
      <c r="TUP5" s="117"/>
      <c r="TUQ5" s="117"/>
      <c r="TUR5" s="117"/>
      <c r="TUS5" s="117"/>
      <c r="TUT5" s="117"/>
      <c r="TUU5" s="117"/>
      <c r="TUV5" s="117"/>
      <c r="TUW5" s="117"/>
      <c r="TUX5" s="117"/>
      <c r="TUY5" s="117"/>
      <c r="TUZ5" s="117"/>
      <c r="TVA5" s="117"/>
      <c r="TVB5" s="117"/>
      <c r="TVC5" s="117"/>
      <c r="TVD5" s="117"/>
      <c r="TVE5" s="117"/>
      <c r="TVF5" s="117"/>
      <c r="TVG5" s="117"/>
      <c r="TVH5" s="117"/>
      <c r="TVI5" s="117"/>
      <c r="TVJ5" s="117"/>
      <c r="TVK5" s="117"/>
      <c r="TVL5" s="117"/>
      <c r="TVM5" s="117"/>
      <c r="TVN5" s="117"/>
      <c r="TVO5" s="117"/>
      <c r="TVP5" s="117"/>
      <c r="TVQ5" s="117"/>
      <c r="TVR5" s="117"/>
      <c r="TVS5" s="117"/>
      <c r="TVT5" s="117"/>
      <c r="TVU5" s="117"/>
      <c r="TVV5" s="117"/>
      <c r="TVW5" s="117"/>
      <c r="TVX5" s="117"/>
      <c r="TVY5" s="117"/>
      <c r="TVZ5" s="117"/>
      <c r="TWA5" s="117"/>
      <c r="TWB5" s="117"/>
      <c r="TWC5" s="117"/>
      <c r="TWD5" s="117"/>
      <c r="TWE5" s="117"/>
      <c r="TWF5" s="117"/>
      <c r="TWG5" s="117"/>
      <c r="TWH5" s="117"/>
      <c r="TWI5" s="117"/>
      <c r="TWJ5" s="117"/>
      <c r="TWK5" s="117"/>
      <c r="TWL5" s="117"/>
      <c r="TWM5" s="117"/>
      <c r="TWN5" s="117"/>
      <c r="TWO5" s="117"/>
      <c r="TWP5" s="117"/>
      <c r="TWQ5" s="117"/>
      <c r="TWR5" s="117"/>
      <c r="TWS5" s="117"/>
      <c r="TWT5" s="117"/>
      <c r="TWU5" s="117"/>
      <c r="TWV5" s="117"/>
      <c r="TWW5" s="117"/>
      <c r="TWX5" s="117"/>
      <c r="TWY5" s="117"/>
      <c r="TWZ5" s="117"/>
      <c r="TXA5" s="117"/>
      <c r="TXB5" s="117"/>
      <c r="TXC5" s="117"/>
      <c r="TXD5" s="117"/>
      <c r="TXE5" s="117"/>
      <c r="TXF5" s="117"/>
      <c r="TXG5" s="117"/>
      <c r="TXH5" s="117"/>
      <c r="TXI5" s="117"/>
      <c r="TXJ5" s="117"/>
      <c r="TXK5" s="117"/>
      <c r="TXL5" s="117"/>
      <c r="TXM5" s="117"/>
      <c r="TXN5" s="117"/>
      <c r="TXO5" s="117"/>
      <c r="TXP5" s="117"/>
      <c r="TXQ5" s="117"/>
      <c r="TXR5" s="117"/>
      <c r="TXS5" s="117"/>
      <c r="TXT5" s="117"/>
      <c r="TXU5" s="117"/>
      <c r="TXV5" s="117"/>
      <c r="TXW5" s="117"/>
      <c r="TXX5" s="117"/>
      <c r="TXY5" s="117"/>
      <c r="TXZ5" s="117"/>
      <c r="TYA5" s="117"/>
      <c r="TYB5" s="117"/>
      <c r="TYC5" s="117"/>
      <c r="TYD5" s="117"/>
      <c r="TYE5" s="117"/>
      <c r="TYF5" s="117"/>
      <c r="TYG5" s="117"/>
      <c r="TYH5" s="117"/>
      <c r="TYI5" s="117"/>
      <c r="TYJ5" s="117"/>
      <c r="TYK5" s="117"/>
      <c r="TYL5" s="117"/>
      <c r="TYM5" s="117"/>
      <c r="TYN5" s="117"/>
      <c r="TYO5" s="117"/>
      <c r="TYP5" s="117"/>
      <c r="TYQ5" s="117"/>
      <c r="TYR5" s="117"/>
      <c r="TYS5" s="117"/>
      <c r="TYT5" s="117"/>
      <c r="TYU5" s="117"/>
      <c r="TYV5" s="117"/>
      <c r="TYW5" s="117"/>
      <c r="TYX5" s="117"/>
      <c r="TYY5" s="117"/>
      <c r="TYZ5" s="117"/>
      <c r="TZA5" s="117"/>
      <c r="TZB5" s="117"/>
      <c r="TZC5" s="117"/>
      <c r="TZD5" s="117"/>
      <c r="TZE5" s="117"/>
      <c r="TZF5" s="117"/>
      <c r="TZG5" s="117"/>
      <c r="TZH5" s="117"/>
      <c r="TZI5" s="117"/>
      <c r="TZJ5" s="117"/>
      <c r="TZK5" s="117"/>
      <c r="TZL5" s="117"/>
      <c r="TZM5" s="117"/>
      <c r="TZN5" s="117"/>
      <c r="TZO5" s="117"/>
      <c r="TZP5" s="117"/>
      <c r="TZQ5" s="117"/>
      <c r="TZR5" s="117"/>
      <c r="TZS5" s="117"/>
      <c r="TZT5" s="117"/>
      <c r="TZU5" s="117"/>
      <c r="TZV5" s="117"/>
      <c r="TZW5" s="117"/>
      <c r="TZX5" s="117"/>
      <c r="TZY5" s="117"/>
      <c r="TZZ5" s="117"/>
      <c r="UAA5" s="117"/>
      <c r="UAB5" s="117"/>
      <c r="UAC5" s="117"/>
      <c r="UAD5" s="117"/>
      <c r="UAE5" s="117"/>
      <c r="UAF5" s="117"/>
      <c r="UAG5" s="117"/>
      <c r="UAH5" s="117"/>
      <c r="UAI5" s="117"/>
      <c r="UAJ5" s="117"/>
      <c r="UAK5" s="117"/>
      <c r="UAL5" s="117"/>
      <c r="UAM5" s="117"/>
      <c r="UAN5" s="117"/>
      <c r="UAO5" s="117"/>
      <c r="UAP5" s="117"/>
      <c r="UAQ5" s="117"/>
      <c r="UAR5" s="117"/>
      <c r="UAS5" s="117"/>
      <c r="UAT5" s="117"/>
      <c r="UAU5" s="117"/>
      <c r="UAV5" s="117"/>
      <c r="UAW5" s="117"/>
      <c r="UAX5" s="117"/>
      <c r="UAY5" s="117"/>
      <c r="UAZ5" s="117"/>
      <c r="UBA5" s="117"/>
      <c r="UBB5" s="117"/>
      <c r="UBC5" s="117"/>
      <c r="UBD5" s="117"/>
      <c r="UBE5" s="117"/>
      <c r="UBF5" s="117"/>
      <c r="UBG5" s="117"/>
      <c r="UBH5" s="117"/>
      <c r="UBI5" s="117"/>
      <c r="UBJ5" s="117"/>
      <c r="UBK5" s="117"/>
      <c r="UBL5" s="117"/>
      <c r="UBM5" s="117"/>
      <c r="UBN5" s="117"/>
      <c r="UBO5" s="117"/>
      <c r="UBP5" s="117"/>
      <c r="UBQ5" s="117"/>
      <c r="UBR5" s="117"/>
      <c r="UBS5" s="117"/>
      <c r="UBT5" s="117"/>
      <c r="UBU5" s="117"/>
      <c r="UBV5" s="117"/>
      <c r="UBW5" s="117"/>
      <c r="UBX5" s="117"/>
      <c r="UBY5" s="117"/>
      <c r="UBZ5" s="117"/>
      <c r="UCA5" s="117"/>
      <c r="UCB5" s="117"/>
      <c r="UCC5" s="117"/>
      <c r="UCD5" s="117"/>
      <c r="UCE5" s="117"/>
      <c r="UCF5" s="117"/>
      <c r="UCG5" s="117"/>
      <c r="UCH5" s="117"/>
      <c r="UCI5" s="117"/>
      <c r="UCJ5" s="117"/>
      <c r="UCK5" s="117"/>
      <c r="UCL5" s="117"/>
      <c r="UCM5" s="117"/>
      <c r="UCN5" s="117"/>
      <c r="UCO5" s="117"/>
      <c r="UCP5" s="117"/>
      <c r="UCQ5" s="117"/>
      <c r="UCR5" s="117"/>
      <c r="UCS5" s="117"/>
      <c r="UCT5" s="117"/>
      <c r="UCU5" s="117"/>
      <c r="UCV5" s="117"/>
      <c r="UCW5" s="117"/>
      <c r="UCX5" s="117"/>
      <c r="UCY5" s="117"/>
      <c r="UCZ5" s="117"/>
      <c r="UDA5" s="117"/>
      <c r="UDB5" s="117"/>
      <c r="UDC5" s="117"/>
      <c r="UDD5" s="117"/>
      <c r="UDE5" s="117"/>
      <c r="UDF5" s="117"/>
      <c r="UDG5" s="117"/>
      <c r="UDH5" s="117"/>
      <c r="UDI5" s="117"/>
      <c r="UDJ5" s="117"/>
      <c r="UDK5" s="117"/>
      <c r="UDL5" s="117"/>
      <c r="UDM5" s="117"/>
      <c r="UDN5" s="117"/>
      <c r="UDO5" s="117"/>
      <c r="UDP5" s="117"/>
      <c r="UDQ5" s="117"/>
      <c r="UDR5" s="117"/>
      <c r="UDS5" s="117"/>
      <c r="UDT5" s="117"/>
      <c r="UDU5" s="117"/>
      <c r="UDV5" s="117"/>
      <c r="UDW5" s="117"/>
      <c r="UDX5" s="117"/>
      <c r="UDY5" s="117"/>
      <c r="UDZ5" s="117"/>
      <c r="UEA5" s="117"/>
      <c r="UEB5" s="117"/>
      <c r="UEC5" s="117"/>
      <c r="UED5" s="117"/>
      <c r="UEE5" s="117"/>
      <c r="UEF5" s="117"/>
      <c r="UEG5" s="117"/>
      <c r="UEH5" s="117"/>
      <c r="UEI5" s="117"/>
      <c r="UEJ5" s="117"/>
      <c r="UEK5" s="117"/>
      <c r="UEL5" s="117"/>
      <c r="UEM5" s="117"/>
      <c r="UEN5" s="117"/>
      <c r="UEO5" s="117"/>
      <c r="UEP5" s="117"/>
      <c r="UEQ5" s="117"/>
      <c r="UER5" s="117"/>
      <c r="UES5" s="117"/>
      <c r="UET5" s="117"/>
      <c r="UEU5" s="117"/>
      <c r="UEV5" s="117"/>
      <c r="UEW5" s="117"/>
      <c r="UEX5" s="117"/>
      <c r="UEY5" s="117"/>
      <c r="UEZ5" s="117"/>
      <c r="UFA5" s="117"/>
      <c r="UFB5" s="117"/>
      <c r="UFC5" s="117"/>
      <c r="UFD5" s="117"/>
      <c r="UFE5" s="117"/>
      <c r="UFF5" s="117"/>
      <c r="UFG5" s="117"/>
      <c r="UFH5" s="117"/>
      <c r="UFI5" s="117"/>
      <c r="UFJ5" s="117"/>
      <c r="UFK5" s="117"/>
      <c r="UFL5" s="117"/>
      <c r="UFM5" s="117"/>
      <c r="UFN5" s="117"/>
      <c r="UFO5" s="117"/>
      <c r="UFP5" s="117"/>
      <c r="UFQ5" s="117"/>
      <c r="UFR5" s="117"/>
      <c r="UFS5" s="117"/>
      <c r="UFT5" s="117"/>
      <c r="UFU5" s="117"/>
      <c r="UFV5" s="117"/>
      <c r="UFW5" s="117"/>
      <c r="UFX5" s="117"/>
      <c r="UFY5" s="117"/>
      <c r="UFZ5" s="117"/>
      <c r="UGA5" s="117"/>
      <c r="UGB5" s="117"/>
      <c r="UGC5" s="117"/>
      <c r="UGD5" s="117"/>
      <c r="UGE5" s="117"/>
      <c r="UGF5" s="117"/>
      <c r="UGG5" s="117"/>
      <c r="UGH5" s="117"/>
      <c r="UGI5" s="117"/>
      <c r="UGJ5" s="117"/>
      <c r="UGK5" s="117"/>
      <c r="UGL5" s="117"/>
      <c r="UGM5" s="117"/>
      <c r="UGN5" s="117"/>
      <c r="UGO5" s="117"/>
      <c r="UGP5" s="117"/>
      <c r="UGQ5" s="117"/>
      <c r="UGR5" s="117"/>
      <c r="UGS5" s="117"/>
      <c r="UGT5" s="117"/>
      <c r="UGU5" s="117"/>
      <c r="UGV5" s="117"/>
      <c r="UGW5" s="117"/>
      <c r="UGX5" s="117"/>
      <c r="UGY5" s="117"/>
      <c r="UGZ5" s="117"/>
      <c r="UHA5" s="117"/>
      <c r="UHB5" s="117"/>
      <c r="UHC5" s="117"/>
      <c r="UHD5" s="117"/>
      <c r="UHE5" s="117"/>
      <c r="UHF5" s="117"/>
      <c r="UHG5" s="117"/>
      <c r="UHH5" s="117"/>
      <c r="UHI5" s="117"/>
      <c r="UHJ5" s="117"/>
      <c r="UHK5" s="117"/>
      <c r="UHL5" s="117"/>
      <c r="UHM5" s="117"/>
      <c r="UHN5" s="117"/>
      <c r="UHO5" s="117"/>
      <c r="UHP5" s="117"/>
      <c r="UHQ5" s="117"/>
      <c r="UHR5" s="117"/>
      <c r="UHS5" s="117"/>
      <c r="UHT5" s="117"/>
      <c r="UHU5" s="117"/>
      <c r="UHV5" s="117"/>
      <c r="UHW5" s="117"/>
      <c r="UHX5" s="117"/>
      <c r="UHY5" s="117"/>
      <c r="UHZ5" s="117"/>
      <c r="UIA5" s="117"/>
      <c r="UIB5" s="117"/>
      <c r="UIC5" s="117"/>
      <c r="UID5" s="117"/>
      <c r="UIE5" s="117"/>
      <c r="UIF5" s="117"/>
      <c r="UIG5" s="117"/>
      <c r="UIH5" s="117"/>
      <c r="UII5" s="117"/>
      <c r="UIJ5" s="117"/>
      <c r="UIK5" s="117"/>
      <c r="UIL5" s="117"/>
      <c r="UIM5" s="117"/>
      <c r="UIN5" s="117"/>
      <c r="UIO5" s="117"/>
      <c r="UIP5" s="117"/>
      <c r="UIQ5" s="117"/>
      <c r="UIR5" s="117"/>
      <c r="UIS5" s="117"/>
      <c r="UIT5" s="117"/>
      <c r="UIU5" s="117"/>
      <c r="UIV5" s="117"/>
      <c r="UIW5" s="117"/>
      <c r="UIX5" s="117"/>
      <c r="UIY5" s="117"/>
      <c r="UIZ5" s="117"/>
      <c r="UJA5" s="117"/>
      <c r="UJB5" s="117"/>
      <c r="UJC5" s="117"/>
      <c r="UJD5" s="117"/>
      <c r="UJE5" s="117"/>
      <c r="UJF5" s="117"/>
      <c r="UJG5" s="117"/>
      <c r="UJH5" s="117"/>
      <c r="UJI5" s="117"/>
      <c r="UJJ5" s="117"/>
      <c r="UJK5" s="117"/>
      <c r="UJL5" s="117"/>
      <c r="UJM5" s="117"/>
      <c r="UJN5" s="117"/>
      <c r="UJO5" s="117"/>
      <c r="UJP5" s="117"/>
      <c r="UJQ5" s="117"/>
      <c r="UJR5" s="117"/>
      <c r="UJS5" s="117"/>
      <c r="UJT5" s="117"/>
      <c r="UJU5" s="117"/>
      <c r="UJV5" s="117"/>
      <c r="UJW5" s="117"/>
      <c r="UJX5" s="117"/>
      <c r="UJY5" s="117"/>
      <c r="UJZ5" s="117"/>
      <c r="UKA5" s="117"/>
      <c r="UKB5" s="117"/>
      <c r="UKC5" s="117"/>
      <c r="UKD5" s="117"/>
      <c r="UKE5" s="117"/>
      <c r="UKF5" s="117"/>
      <c r="UKG5" s="117"/>
      <c r="UKH5" s="117"/>
      <c r="UKI5" s="117"/>
      <c r="UKJ5" s="117"/>
      <c r="UKK5" s="117"/>
      <c r="UKL5" s="117"/>
      <c r="UKM5" s="117"/>
      <c r="UKN5" s="117"/>
      <c r="UKO5" s="117"/>
      <c r="UKP5" s="117"/>
      <c r="UKQ5" s="117"/>
      <c r="UKR5" s="117"/>
      <c r="UKS5" s="117"/>
      <c r="UKT5" s="117"/>
      <c r="UKU5" s="117"/>
      <c r="UKV5" s="117"/>
      <c r="UKW5" s="117"/>
      <c r="UKX5" s="117"/>
      <c r="UKY5" s="117"/>
      <c r="UKZ5" s="117"/>
      <c r="ULA5" s="117"/>
      <c r="ULB5" s="117"/>
      <c r="ULC5" s="117"/>
      <c r="ULD5" s="117"/>
      <c r="ULE5" s="117"/>
      <c r="ULF5" s="117"/>
      <c r="ULG5" s="117"/>
      <c r="ULH5" s="117"/>
      <c r="ULI5" s="117"/>
      <c r="ULJ5" s="117"/>
      <c r="ULK5" s="117"/>
      <c r="ULL5" s="117"/>
      <c r="ULM5" s="117"/>
      <c r="ULN5" s="117"/>
      <c r="ULO5" s="117"/>
      <c r="ULP5" s="117"/>
      <c r="ULQ5" s="117"/>
      <c r="ULR5" s="117"/>
      <c r="ULS5" s="117"/>
      <c r="ULT5" s="117"/>
      <c r="ULU5" s="117"/>
      <c r="ULV5" s="117"/>
      <c r="ULW5" s="117"/>
      <c r="ULX5" s="117"/>
      <c r="ULY5" s="117"/>
      <c r="ULZ5" s="117"/>
      <c r="UMA5" s="117"/>
      <c r="UMB5" s="117"/>
      <c r="UMC5" s="117"/>
      <c r="UMD5" s="117"/>
      <c r="UME5" s="117"/>
      <c r="UMF5" s="117"/>
      <c r="UMG5" s="117"/>
      <c r="UMH5" s="117"/>
      <c r="UMI5" s="117"/>
      <c r="UMJ5" s="117"/>
      <c r="UMK5" s="117"/>
      <c r="UML5" s="117"/>
      <c r="UMM5" s="117"/>
      <c r="UMN5" s="117"/>
      <c r="UMO5" s="117"/>
      <c r="UMP5" s="117"/>
      <c r="UMQ5" s="117"/>
      <c r="UMR5" s="117"/>
      <c r="UMS5" s="117"/>
      <c r="UMT5" s="117"/>
      <c r="UMU5" s="117"/>
      <c r="UMV5" s="117"/>
      <c r="UMW5" s="117"/>
      <c r="UMX5" s="117"/>
      <c r="UMY5" s="117"/>
      <c r="UMZ5" s="117"/>
      <c r="UNA5" s="117"/>
      <c r="UNB5" s="117"/>
      <c r="UNC5" s="117"/>
      <c r="UND5" s="117"/>
      <c r="UNE5" s="117"/>
      <c r="UNF5" s="117"/>
      <c r="UNG5" s="117"/>
      <c r="UNH5" s="117"/>
      <c r="UNI5" s="117"/>
      <c r="UNJ5" s="117"/>
      <c r="UNK5" s="117"/>
      <c r="UNL5" s="117"/>
      <c r="UNM5" s="117"/>
      <c r="UNN5" s="117"/>
      <c r="UNO5" s="117"/>
      <c r="UNP5" s="117"/>
      <c r="UNQ5" s="117"/>
      <c r="UNR5" s="117"/>
      <c r="UNS5" s="117"/>
      <c r="UNT5" s="117"/>
      <c r="UNU5" s="117"/>
      <c r="UNV5" s="117"/>
      <c r="UNW5" s="117"/>
      <c r="UNX5" s="117"/>
      <c r="UNY5" s="117"/>
      <c r="UNZ5" s="117"/>
      <c r="UOA5" s="117"/>
      <c r="UOB5" s="117"/>
      <c r="UOC5" s="117"/>
      <c r="UOD5" s="117"/>
      <c r="UOE5" s="117"/>
      <c r="UOF5" s="117"/>
      <c r="UOG5" s="117"/>
      <c r="UOH5" s="117"/>
      <c r="UOI5" s="117"/>
      <c r="UOJ5" s="117"/>
      <c r="UOK5" s="117"/>
      <c r="UOL5" s="117"/>
      <c r="UOM5" s="117"/>
      <c r="UON5" s="117"/>
      <c r="UOO5" s="117"/>
      <c r="UOP5" s="117"/>
      <c r="UOQ5" s="117"/>
      <c r="UOR5" s="117"/>
      <c r="UOS5" s="117"/>
      <c r="UOT5" s="117"/>
      <c r="UOU5" s="117"/>
      <c r="UOV5" s="117"/>
      <c r="UOW5" s="117"/>
      <c r="UOX5" s="117"/>
      <c r="UOY5" s="117"/>
      <c r="UOZ5" s="117"/>
      <c r="UPA5" s="117"/>
      <c r="UPB5" s="117"/>
      <c r="UPC5" s="117"/>
      <c r="UPD5" s="117"/>
      <c r="UPE5" s="117"/>
      <c r="UPF5" s="117"/>
      <c r="UPG5" s="117"/>
      <c r="UPH5" s="117"/>
      <c r="UPI5" s="117"/>
      <c r="UPJ5" s="117"/>
      <c r="UPK5" s="117"/>
      <c r="UPL5" s="117"/>
      <c r="UPM5" s="117"/>
      <c r="UPN5" s="117"/>
      <c r="UPO5" s="117"/>
      <c r="UPP5" s="117"/>
      <c r="UPQ5" s="117"/>
      <c r="UPR5" s="117"/>
      <c r="UPS5" s="117"/>
      <c r="UPT5" s="117"/>
      <c r="UPU5" s="117"/>
      <c r="UPV5" s="117"/>
      <c r="UPW5" s="117"/>
      <c r="UPX5" s="117"/>
      <c r="UPY5" s="117"/>
      <c r="UPZ5" s="117"/>
      <c r="UQA5" s="117"/>
      <c r="UQB5" s="117"/>
      <c r="UQC5" s="117"/>
      <c r="UQD5" s="117"/>
      <c r="UQE5" s="117"/>
      <c r="UQF5" s="117"/>
      <c r="UQG5" s="117"/>
      <c r="UQH5" s="117"/>
      <c r="UQI5" s="117"/>
      <c r="UQJ5" s="117"/>
      <c r="UQK5" s="117"/>
      <c r="UQL5" s="117"/>
      <c r="UQM5" s="117"/>
      <c r="UQN5" s="117"/>
      <c r="UQO5" s="117"/>
      <c r="UQP5" s="117"/>
      <c r="UQQ5" s="117"/>
      <c r="UQR5" s="117"/>
      <c r="UQS5" s="117"/>
      <c r="UQT5" s="117"/>
      <c r="UQU5" s="117"/>
      <c r="UQV5" s="117"/>
      <c r="UQW5" s="117"/>
      <c r="UQX5" s="117"/>
      <c r="UQY5" s="117"/>
      <c r="UQZ5" s="117"/>
      <c r="URA5" s="117"/>
      <c r="URB5" s="117"/>
      <c r="URC5" s="117"/>
      <c r="URD5" s="117"/>
      <c r="URE5" s="117"/>
      <c r="URF5" s="117"/>
      <c r="URG5" s="117"/>
      <c r="URH5" s="117"/>
      <c r="URI5" s="117"/>
      <c r="URJ5" s="117"/>
      <c r="URK5" s="117"/>
      <c r="URL5" s="117"/>
      <c r="URM5" s="117"/>
      <c r="URN5" s="117"/>
      <c r="URO5" s="117"/>
      <c r="URP5" s="117"/>
      <c r="URQ5" s="117"/>
      <c r="URR5" s="117"/>
      <c r="URS5" s="117"/>
      <c r="URT5" s="117"/>
      <c r="URU5" s="117"/>
      <c r="URV5" s="117"/>
      <c r="URW5" s="117"/>
      <c r="URX5" s="117"/>
      <c r="URY5" s="117"/>
      <c r="URZ5" s="117"/>
      <c r="USA5" s="117"/>
      <c r="USB5" s="117"/>
      <c r="USC5" s="117"/>
      <c r="USD5" s="117"/>
      <c r="USE5" s="117"/>
      <c r="USF5" s="117"/>
      <c r="USG5" s="117"/>
      <c r="USH5" s="117"/>
      <c r="USI5" s="117"/>
      <c r="USJ5" s="117"/>
      <c r="USK5" s="117"/>
      <c r="USL5" s="117"/>
      <c r="USM5" s="117"/>
      <c r="USN5" s="117"/>
      <c r="USO5" s="117"/>
      <c r="USP5" s="117"/>
      <c r="USQ5" s="117"/>
      <c r="USR5" s="117"/>
      <c r="USS5" s="117"/>
      <c r="UST5" s="117"/>
      <c r="USU5" s="117"/>
      <c r="USV5" s="117"/>
      <c r="USW5" s="117"/>
      <c r="USX5" s="117"/>
      <c r="USY5" s="117"/>
      <c r="USZ5" s="117"/>
      <c r="UTA5" s="117"/>
      <c r="UTB5" s="117"/>
      <c r="UTC5" s="117"/>
      <c r="UTD5" s="117"/>
      <c r="UTE5" s="117"/>
      <c r="UTF5" s="117"/>
      <c r="UTG5" s="117"/>
      <c r="UTH5" s="117"/>
      <c r="UTI5" s="117"/>
      <c r="UTJ5" s="117"/>
      <c r="UTK5" s="117"/>
      <c r="UTL5" s="117"/>
      <c r="UTM5" s="117"/>
      <c r="UTN5" s="117"/>
      <c r="UTO5" s="117"/>
      <c r="UTP5" s="117"/>
      <c r="UTQ5" s="117"/>
      <c r="UTR5" s="117"/>
      <c r="UTS5" s="117"/>
      <c r="UTT5" s="117"/>
      <c r="UTU5" s="117"/>
      <c r="UTV5" s="117"/>
      <c r="UTW5" s="117"/>
      <c r="UTX5" s="117"/>
      <c r="UTY5" s="117"/>
      <c r="UTZ5" s="117"/>
      <c r="UUA5" s="117"/>
      <c r="UUB5" s="117"/>
      <c r="UUC5" s="117"/>
      <c r="UUD5" s="117"/>
      <c r="UUE5" s="117"/>
      <c r="UUF5" s="117"/>
      <c r="UUG5" s="117"/>
      <c r="UUH5" s="117"/>
      <c r="UUI5" s="117"/>
      <c r="UUJ5" s="117"/>
      <c r="UUK5" s="117"/>
      <c r="UUL5" s="117"/>
      <c r="UUM5" s="117"/>
      <c r="UUN5" s="117"/>
      <c r="UUO5" s="117"/>
      <c r="UUP5" s="117"/>
      <c r="UUQ5" s="117"/>
      <c r="UUR5" s="117"/>
      <c r="UUS5" s="117"/>
      <c r="UUT5" s="117"/>
      <c r="UUU5" s="117"/>
      <c r="UUV5" s="117"/>
      <c r="UUW5" s="117"/>
      <c r="UUX5" s="117"/>
      <c r="UUY5" s="117"/>
      <c r="UUZ5" s="117"/>
      <c r="UVA5" s="117"/>
      <c r="UVB5" s="117"/>
      <c r="UVC5" s="117"/>
      <c r="UVD5" s="117"/>
      <c r="UVE5" s="117"/>
      <c r="UVF5" s="117"/>
      <c r="UVG5" s="117"/>
      <c r="UVH5" s="117"/>
      <c r="UVI5" s="117"/>
      <c r="UVJ5" s="117"/>
      <c r="UVK5" s="117"/>
      <c r="UVL5" s="117"/>
      <c r="UVM5" s="117"/>
      <c r="UVN5" s="117"/>
      <c r="UVO5" s="117"/>
      <c r="UVP5" s="117"/>
      <c r="UVQ5" s="117"/>
      <c r="UVR5" s="117"/>
      <c r="UVS5" s="117"/>
      <c r="UVT5" s="117"/>
      <c r="UVU5" s="117"/>
      <c r="UVV5" s="117"/>
      <c r="UVW5" s="117"/>
      <c r="UVX5" s="117"/>
      <c r="UVY5" s="117"/>
      <c r="UVZ5" s="117"/>
      <c r="UWA5" s="117"/>
      <c r="UWB5" s="117"/>
      <c r="UWC5" s="117"/>
      <c r="UWD5" s="117"/>
      <c r="UWE5" s="117"/>
      <c r="UWF5" s="117"/>
      <c r="UWG5" s="117"/>
      <c r="UWH5" s="117"/>
      <c r="UWI5" s="117"/>
      <c r="UWJ5" s="117"/>
      <c r="UWK5" s="117"/>
      <c r="UWL5" s="117"/>
      <c r="UWM5" s="117"/>
      <c r="UWN5" s="117"/>
      <c r="UWO5" s="117"/>
      <c r="UWP5" s="117"/>
      <c r="UWQ5" s="117"/>
      <c r="UWR5" s="117"/>
      <c r="UWS5" s="117"/>
      <c r="UWT5" s="117"/>
      <c r="UWU5" s="117"/>
      <c r="UWV5" s="117"/>
      <c r="UWW5" s="117"/>
      <c r="UWX5" s="117"/>
      <c r="UWY5" s="117"/>
      <c r="UWZ5" s="117"/>
      <c r="UXA5" s="117"/>
      <c r="UXB5" s="117"/>
      <c r="UXC5" s="117"/>
      <c r="UXD5" s="117"/>
      <c r="UXE5" s="117"/>
      <c r="UXF5" s="117"/>
      <c r="UXG5" s="117"/>
      <c r="UXH5" s="117"/>
      <c r="UXI5" s="117"/>
      <c r="UXJ5" s="117"/>
      <c r="UXK5" s="117"/>
      <c r="UXL5" s="117"/>
      <c r="UXM5" s="117"/>
      <c r="UXN5" s="117"/>
      <c r="UXO5" s="117"/>
      <c r="UXP5" s="117"/>
      <c r="UXQ5" s="117"/>
      <c r="UXR5" s="117"/>
      <c r="UXS5" s="117"/>
      <c r="UXT5" s="117"/>
      <c r="UXU5" s="117"/>
      <c r="UXV5" s="117"/>
      <c r="UXW5" s="117"/>
      <c r="UXX5" s="117"/>
      <c r="UXY5" s="117"/>
      <c r="UXZ5" s="117"/>
      <c r="UYA5" s="117"/>
      <c r="UYB5" s="117"/>
      <c r="UYC5" s="117"/>
      <c r="UYD5" s="117"/>
      <c r="UYE5" s="117"/>
      <c r="UYF5" s="117"/>
      <c r="UYG5" s="117"/>
      <c r="UYH5" s="117"/>
      <c r="UYI5" s="117"/>
      <c r="UYJ5" s="117"/>
      <c r="UYK5" s="117"/>
      <c r="UYL5" s="117"/>
      <c r="UYM5" s="117"/>
      <c r="UYN5" s="117"/>
      <c r="UYO5" s="117"/>
      <c r="UYP5" s="117"/>
      <c r="UYQ5" s="117"/>
      <c r="UYR5" s="117"/>
      <c r="UYS5" s="117"/>
      <c r="UYT5" s="117"/>
      <c r="UYU5" s="117"/>
      <c r="UYV5" s="117"/>
      <c r="UYW5" s="117"/>
      <c r="UYX5" s="117"/>
      <c r="UYY5" s="117"/>
      <c r="UYZ5" s="117"/>
      <c r="UZA5" s="117"/>
      <c r="UZB5" s="117"/>
      <c r="UZC5" s="117"/>
      <c r="UZD5" s="117"/>
      <c r="UZE5" s="117"/>
      <c r="UZF5" s="117"/>
      <c r="UZG5" s="117"/>
      <c r="UZH5" s="117"/>
      <c r="UZI5" s="117"/>
      <c r="UZJ5" s="117"/>
      <c r="UZK5" s="117"/>
      <c r="UZL5" s="117"/>
      <c r="UZM5" s="117"/>
      <c r="UZN5" s="117"/>
      <c r="UZO5" s="117"/>
      <c r="UZP5" s="117"/>
      <c r="UZQ5" s="117"/>
      <c r="UZR5" s="117"/>
      <c r="UZS5" s="117"/>
      <c r="UZT5" s="117"/>
      <c r="UZU5" s="117"/>
      <c r="UZV5" s="117"/>
      <c r="UZW5" s="117"/>
      <c r="UZX5" s="117"/>
      <c r="UZY5" s="117"/>
      <c r="UZZ5" s="117"/>
      <c r="VAA5" s="117"/>
      <c r="VAB5" s="117"/>
      <c r="VAC5" s="117"/>
      <c r="VAD5" s="117"/>
      <c r="VAE5" s="117"/>
      <c r="VAF5" s="117"/>
      <c r="VAG5" s="117"/>
      <c r="VAH5" s="117"/>
      <c r="VAI5" s="117"/>
      <c r="VAJ5" s="117"/>
      <c r="VAK5" s="117"/>
      <c r="VAL5" s="117"/>
      <c r="VAM5" s="117"/>
      <c r="VAN5" s="117"/>
      <c r="VAO5" s="117"/>
      <c r="VAP5" s="117"/>
      <c r="VAQ5" s="117"/>
      <c r="VAR5" s="117"/>
      <c r="VAS5" s="117"/>
      <c r="VAT5" s="117"/>
      <c r="VAU5" s="117"/>
      <c r="VAV5" s="117"/>
      <c r="VAW5" s="117"/>
      <c r="VAX5" s="117"/>
      <c r="VAY5" s="117"/>
      <c r="VAZ5" s="117"/>
      <c r="VBA5" s="117"/>
      <c r="VBB5" s="117"/>
      <c r="VBC5" s="117"/>
      <c r="VBD5" s="117"/>
      <c r="VBE5" s="117"/>
      <c r="VBF5" s="117"/>
      <c r="VBG5" s="117"/>
      <c r="VBH5" s="117"/>
      <c r="VBI5" s="117"/>
      <c r="VBJ5" s="117"/>
      <c r="VBK5" s="117"/>
      <c r="VBL5" s="117"/>
      <c r="VBM5" s="117"/>
      <c r="VBN5" s="117"/>
      <c r="VBO5" s="117"/>
      <c r="VBP5" s="117"/>
      <c r="VBQ5" s="117"/>
      <c r="VBR5" s="117"/>
      <c r="VBS5" s="117"/>
      <c r="VBT5" s="117"/>
      <c r="VBU5" s="117"/>
      <c r="VBV5" s="117"/>
      <c r="VBW5" s="117"/>
      <c r="VBX5" s="117"/>
      <c r="VBY5" s="117"/>
      <c r="VBZ5" s="117"/>
      <c r="VCA5" s="117"/>
      <c r="VCB5" s="117"/>
      <c r="VCC5" s="117"/>
      <c r="VCD5" s="117"/>
      <c r="VCE5" s="117"/>
      <c r="VCF5" s="117"/>
      <c r="VCG5" s="117"/>
      <c r="VCH5" s="117"/>
      <c r="VCI5" s="117"/>
      <c r="VCJ5" s="117"/>
      <c r="VCK5" s="117"/>
      <c r="VCL5" s="117"/>
      <c r="VCM5" s="117"/>
      <c r="VCN5" s="117"/>
      <c r="VCO5" s="117"/>
      <c r="VCP5" s="117"/>
      <c r="VCQ5" s="117"/>
      <c r="VCR5" s="117"/>
      <c r="VCS5" s="117"/>
      <c r="VCT5" s="117"/>
      <c r="VCU5" s="117"/>
      <c r="VCV5" s="117"/>
      <c r="VCW5" s="117"/>
      <c r="VCX5" s="117"/>
      <c r="VCY5" s="117"/>
      <c r="VCZ5" s="117"/>
      <c r="VDA5" s="117"/>
      <c r="VDB5" s="117"/>
      <c r="VDC5" s="117"/>
      <c r="VDD5" s="117"/>
      <c r="VDE5" s="117"/>
      <c r="VDF5" s="117"/>
      <c r="VDG5" s="117"/>
      <c r="VDH5" s="117"/>
      <c r="VDI5" s="117"/>
      <c r="VDJ5" s="117"/>
      <c r="VDK5" s="117"/>
      <c r="VDL5" s="117"/>
      <c r="VDM5" s="117"/>
      <c r="VDN5" s="117"/>
      <c r="VDO5" s="117"/>
      <c r="VDP5" s="117"/>
      <c r="VDQ5" s="117"/>
      <c r="VDR5" s="117"/>
      <c r="VDS5" s="117"/>
      <c r="VDT5" s="117"/>
      <c r="VDU5" s="117"/>
      <c r="VDV5" s="117"/>
      <c r="VDW5" s="117"/>
      <c r="VDX5" s="117"/>
      <c r="VDY5" s="117"/>
      <c r="VDZ5" s="117"/>
      <c r="VEA5" s="117"/>
      <c r="VEB5" s="117"/>
      <c r="VEC5" s="117"/>
      <c r="VED5" s="117"/>
      <c r="VEE5" s="117"/>
      <c r="VEF5" s="117"/>
      <c r="VEG5" s="117"/>
      <c r="VEH5" s="117"/>
      <c r="VEI5" s="117"/>
      <c r="VEJ5" s="117"/>
      <c r="VEK5" s="117"/>
      <c r="VEL5" s="117"/>
      <c r="VEM5" s="117"/>
      <c r="VEN5" s="117"/>
      <c r="VEO5" s="117"/>
      <c r="VEP5" s="117"/>
      <c r="VEQ5" s="117"/>
      <c r="VER5" s="117"/>
      <c r="VES5" s="117"/>
      <c r="VET5" s="117"/>
      <c r="VEU5" s="117"/>
      <c r="VEV5" s="117"/>
      <c r="VEW5" s="117"/>
      <c r="VEX5" s="117"/>
      <c r="VEY5" s="117"/>
      <c r="VEZ5" s="117"/>
      <c r="VFA5" s="117"/>
      <c r="VFB5" s="117"/>
      <c r="VFC5" s="117"/>
      <c r="VFD5" s="117"/>
      <c r="VFE5" s="117"/>
      <c r="VFF5" s="117"/>
      <c r="VFG5" s="117"/>
      <c r="VFH5" s="117"/>
      <c r="VFI5" s="117"/>
      <c r="VFJ5" s="117"/>
      <c r="VFK5" s="117"/>
      <c r="VFL5" s="117"/>
      <c r="VFM5" s="117"/>
      <c r="VFN5" s="117"/>
      <c r="VFO5" s="117"/>
      <c r="VFP5" s="117"/>
      <c r="VFQ5" s="117"/>
      <c r="VFR5" s="117"/>
      <c r="VFS5" s="117"/>
      <c r="VFT5" s="117"/>
      <c r="VFU5" s="117"/>
      <c r="VFV5" s="117"/>
      <c r="VFW5" s="117"/>
      <c r="VFX5" s="117"/>
      <c r="VFY5" s="117"/>
      <c r="VFZ5" s="117"/>
      <c r="VGA5" s="117"/>
      <c r="VGB5" s="117"/>
      <c r="VGC5" s="117"/>
      <c r="VGD5" s="117"/>
      <c r="VGE5" s="117"/>
      <c r="VGF5" s="117"/>
      <c r="VGG5" s="117"/>
      <c r="VGH5" s="117"/>
      <c r="VGI5" s="117"/>
      <c r="VGJ5" s="117"/>
      <c r="VGK5" s="117"/>
      <c r="VGL5" s="117"/>
      <c r="VGM5" s="117"/>
      <c r="VGN5" s="117"/>
      <c r="VGO5" s="117"/>
      <c r="VGP5" s="117"/>
      <c r="VGQ5" s="117"/>
      <c r="VGR5" s="117"/>
      <c r="VGS5" s="117"/>
      <c r="VGT5" s="117"/>
      <c r="VGU5" s="117"/>
      <c r="VGV5" s="117"/>
      <c r="VGW5" s="117"/>
      <c r="VGX5" s="117"/>
      <c r="VGY5" s="117"/>
      <c r="VGZ5" s="117"/>
      <c r="VHA5" s="117"/>
      <c r="VHB5" s="117"/>
      <c r="VHC5" s="117"/>
      <c r="VHD5" s="117"/>
      <c r="VHE5" s="117"/>
      <c r="VHF5" s="117"/>
      <c r="VHG5" s="117"/>
      <c r="VHH5" s="117"/>
      <c r="VHI5" s="117"/>
      <c r="VHJ5" s="117"/>
      <c r="VHK5" s="117"/>
      <c r="VHL5" s="117"/>
      <c r="VHM5" s="117"/>
      <c r="VHN5" s="117"/>
      <c r="VHO5" s="117"/>
      <c r="VHP5" s="117"/>
      <c r="VHQ5" s="117"/>
      <c r="VHR5" s="117"/>
      <c r="VHS5" s="117"/>
      <c r="VHT5" s="117"/>
      <c r="VHU5" s="117"/>
      <c r="VHV5" s="117"/>
      <c r="VHW5" s="117"/>
      <c r="VHX5" s="117"/>
      <c r="VHY5" s="117"/>
      <c r="VHZ5" s="117"/>
      <c r="VIA5" s="117"/>
      <c r="VIB5" s="117"/>
      <c r="VIC5" s="117"/>
      <c r="VID5" s="117"/>
      <c r="VIE5" s="117"/>
      <c r="VIF5" s="117"/>
      <c r="VIG5" s="117"/>
      <c r="VIH5" s="117"/>
      <c r="VII5" s="117"/>
      <c r="VIJ5" s="117"/>
      <c r="VIK5" s="117"/>
      <c r="VIL5" s="117"/>
      <c r="VIM5" s="117"/>
      <c r="VIN5" s="117"/>
      <c r="VIO5" s="117"/>
      <c r="VIP5" s="117"/>
      <c r="VIQ5" s="117"/>
      <c r="VIR5" s="117"/>
      <c r="VIS5" s="117"/>
      <c r="VIT5" s="117"/>
      <c r="VIU5" s="117"/>
      <c r="VIV5" s="117"/>
      <c r="VIW5" s="117"/>
      <c r="VIX5" s="117"/>
      <c r="VIY5" s="117"/>
      <c r="VIZ5" s="117"/>
      <c r="VJA5" s="117"/>
      <c r="VJB5" s="117"/>
      <c r="VJC5" s="117"/>
      <c r="VJD5" s="117"/>
      <c r="VJE5" s="117"/>
      <c r="VJF5" s="117"/>
      <c r="VJG5" s="117"/>
      <c r="VJH5" s="117"/>
      <c r="VJI5" s="117"/>
      <c r="VJJ5" s="117"/>
      <c r="VJK5" s="117"/>
      <c r="VJL5" s="117"/>
      <c r="VJM5" s="117"/>
      <c r="VJN5" s="117"/>
      <c r="VJO5" s="117"/>
      <c r="VJP5" s="117"/>
      <c r="VJQ5" s="117"/>
      <c r="VJR5" s="117"/>
      <c r="VJS5" s="117"/>
      <c r="VJT5" s="117"/>
      <c r="VJU5" s="117"/>
      <c r="VJV5" s="117"/>
      <c r="VJW5" s="117"/>
      <c r="VJX5" s="117"/>
      <c r="VJY5" s="117"/>
      <c r="VJZ5" s="117"/>
      <c r="VKA5" s="117"/>
      <c r="VKB5" s="117"/>
      <c r="VKC5" s="117"/>
      <c r="VKD5" s="117"/>
      <c r="VKE5" s="117"/>
      <c r="VKF5" s="117"/>
      <c r="VKG5" s="117"/>
      <c r="VKH5" s="117"/>
      <c r="VKI5" s="117"/>
      <c r="VKJ5" s="117"/>
      <c r="VKK5" s="117"/>
      <c r="VKL5" s="117"/>
      <c r="VKM5" s="117"/>
      <c r="VKN5" s="117"/>
      <c r="VKO5" s="117"/>
      <c r="VKP5" s="117"/>
      <c r="VKQ5" s="117"/>
      <c r="VKR5" s="117"/>
      <c r="VKS5" s="117"/>
      <c r="VKT5" s="117"/>
      <c r="VKU5" s="117"/>
      <c r="VKV5" s="117"/>
      <c r="VKW5" s="117"/>
      <c r="VKX5" s="117"/>
      <c r="VKY5" s="117"/>
      <c r="VKZ5" s="117"/>
      <c r="VLA5" s="117"/>
      <c r="VLB5" s="117"/>
      <c r="VLC5" s="117"/>
      <c r="VLD5" s="117"/>
      <c r="VLE5" s="117"/>
      <c r="VLF5" s="117"/>
      <c r="VLG5" s="117"/>
      <c r="VLH5" s="117"/>
      <c r="VLI5" s="117"/>
      <c r="VLJ5" s="117"/>
      <c r="VLK5" s="117"/>
      <c r="VLL5" s="117"/>
      <c r="VLM5" s="117"/>
      <c r="VLN5" s="117"/>
      <c r="VLO5" s="117"/>
      <c r="VLP5" s="117"/>
      <c r="VLQ5" s="117"/>
      <c r="VLR5" s="117"/>
      <c r="VLS5" s="117"/>
      <c r="VLT5" s="117"/>
      <c r="VLU5" s="117"/>
      <c r="VLV5" s="117"/>
      <c r="VLW5" s="117"/>
      <c r="VLX5" s="117"/>
      <c r="VLY5" s="117"/>
      <c r="VLZ5" s="117"/>
      <c r="VMA5" s="117"/>
      <c r="VMB5" s="117"/>
      <c r="VMC5" s="117"/>
      <c r="VMD5" s="117"/>
      <c r="VME5" s="117"/>
      <c r="VMF5" s="117"/>
      <c r="VMG5" s="117"/>
      <c r="VMH5" s="117"/>
      <c r="VMI5" s="117"/>
      <c r="VMJ5" s="117"/>
      <c r="VMK5" s="117"/>
      <c r="VML5" s="117"/>
      <c r="VMM5" s="117"/>
      <c r="VMN5" s="117"/>
      <c r="VMO5" s="117"/>
      <c r="VMP5" s="117"/>
      <c r="VMQ5" s="117"/>
      <c r="VMR5" s="117"/>
      <c r="VMS5" s="117"/>
      <c r="VMT5" s="117"/>
      <c r="VMU5" s="117"/>
      <c r="VMV5" s="117"/>
      <c r="VMW5" s="117"/>
      <c r="VMX5" s="117"/>
      <c r="VMY5" s="117"/>
      <c r="VMZ5" s="117"/>
      <c r="VNA5" s="117"/>
      <c r="VNB5" s="117"/>
      <c r="VNC5" s="117"/>
      <c r="VND5" s="117"/>
      <c r="VNE5" s="117"/>
      <c r="VNF5" s="117"/>
      <c r="VNG5" s="117"/>
      <c r="VNH5" s="117"/>
      <c r="VNI5" s="117"/>
      <c r="VNJ5" s="117"/>
      <c r="VNK5" s="117"/>
      <c r="VNL5" s="117"/>
      <c r="VNM5" s="117"/>
      <c r="VNN5" s="117"/>
      <c r="VNO5" s="117"/>
      <c r="VNP5" s="117"/>
      <c r="VNQ5" s="117"/>
      <c r="VNR5" s="117"/>
      <c r="VNS5" s="117"/>
      <c r="VNT5" s="117"/>
      <c r="VNU5" s="117"/>
      <c r="VNV5" s="117"/>
      <c r="VNW5" s="117"/>
      <c r="VNX5" s="117"/>
      <c r="VNY5" s="117"/>
      <c r="VNZ5" s="117"/>
      <c r="VOA5" s="117"/>
      <c r="VOB5" s="117"/>
      <c r="VOC5" s="117"/>
      <c r="VOD5" s="117"/>
      <c r="VOE5" s="117"/>
      <c r="VOF5" s="117"/>
      <c r="VOG5" s="117"/>
      <c r="VOH5" s="117"/>
      <c r="VOI5" s="117"/>
      <c r="VOJ5" s="117"/>
      <c r="VOK5" s="117"/>
      <c r="VOL5" s="117"/>
      <c r="VOM5" s="117"/>
      <c r="VON5" s="117"/>
      <c r="VOO5" s="117"/>
      <c r="VOP5" s="117"/>
      <c r="VOQ5" s="117"/>
      <c r="VOR5" s="117"/>
      <c r="VOS5" s="117"/>
      <c r="VOT5" s="117"/>
      <c r="VOU5" s="117"/>
      <c r="VOV5" s="117"/>
      <c r="VOW5" s="117"/>
      <c r="VOX5" s="117"/>
      <c r="VOY5" s="117"/>
      <c r="VOZ5" s="117"/>
      <c r="VPA5" s="117"/>
      <c r="VPB5" s="117"/>
      <c r="VPC5" s="117"/>
      <c r="VPD5" s="117"/>
      <c r="VPE5" s="117"/>
      <c r="VPF5" s="117"/>
      <c r="VPG5" s="117"/>
      <c r="VPH5" s="117"/>
      <c r="VPI5" s="117"/>
      <c r="VPJ5" s="117"/>
      <c r="VPK5" s="117"/>
      <c r="VPL5" s="117"/>
      <c r="VPM5" s="117"/>
      <c r="VPN5" s="117"/>
      <c r="VPO5" s="117"/>
      <c r="VPP5" s="117"/>
      <c r="VPQ5" s="117"/>
      <c r="VPR5" s="117"/>
      <c r="VPS5" s="117"/>
      <c r="VPT5" s="117"/>
      <c r="VPU5" s="117"/>
      <c r="VPV5" s="117"/>
      <c r="VPW5" s="117"/>
      <c r="VPX5" s="117"/>
      <c r="VPY5" s="117"/>
      <c r="VPZ5" s="117"/>
      <c r="VQA5" s="117"/>
      <c r="VQB5" s="117"/>
      <c r="VQC5" s="117"/>
      <c r="VQD5" s="117"/>
      <c r="VQE5" s="117"/>
      <c r="VQF5" s="117"/>
      <c r="VQG5" s="117"/>
      <c r="VQH5" s="117"/>
      <c r="VQI5" s="117"/>
      <c r="VQJ5" s="117"/>
      <c r="VQK5" s="117"/>
      <c r="VQL5" s="117"/>
      <c r="VQM5" s="117"/>
      <c r="VQN5" s="117"/>
      <c r="VQO5" s="117"/>
      <c r="VQP5" s="117"/>
      <c r="VQQ5" s="117"/>
      <c r="VQR5" s="117"/>
      <c r="VQS5" s="117"/>
      <c r="VQT5" s="117"/>
      <c r="VQU5" s="117"/>
      <c r="VQV5" s="117"/>
      <c r="VQW5" s="117"/>
      <c r="VQX5" s="117"/>
      <c r="VQY5" s="117"/>
      <c r="VQZ5" s="117"/>
      <c r="VRA5" s="117"/>
      <c r="VRB5" s="117"/>
      <c r="VRC5" s="117"/>
      <c r="VRD5" s="117"/>
      <c r="VRE5" s="117"/>
      <c r="VRF5" s="117"/>
      <c r="VRG5" s="117"/>
      <c r="VRH5" s="117"/>
      <c r="VRI5" s="117"/>
      <c r="VRJ5" s="117"/>
      <c r="VRK5" s="117"/>
      <c r="VRL5" s="117"/>
      <c r="VRM5" s="117"/>
      <c r="VRN5" s="117"/>
      <c r="VRO5" s="117"/>
      <c r="VRP5" s="117"/>
      <c r="VRQ5" s="117"/>
      <c r="VRR5" s="117"/>
      <c r="VRS5" s="117"/>
      <c r="VRT5" s="117"/>
      <c r="VRU5" s="117"/>
      <c r="VRV5" s="117"/>
      <c r="VRW5" s="117"/>
      <c r="VRX5" s="117"/>
      <c r="VRY5" s="117"/>
      <c r="VRZ5" s="117"/>
      <c r="VSA5" s="117"/>
      <c r="VSB5" s="117"/>
      <c r="VSC5" s="117"/>
      <c r="VSD5" s="117"/>
      <c r="VSE5" s="117"/>
      <c r="VSF5" s="117"/>
      <c r="VSG5" s="117"/>
      <c r="VSH5" s="117"/>
      <c r="VSI5" s="117"/>
      <c r="VSJ5" s="117"/>
      <c r="VSK5" s="117"/>
      <c r="VSL5" s="117"/>
      <c r="VSM5" s="117"/>
      <c r="VSN5" s="117"/>
      <c r="VSO5" s="117"/>
      <c r="VSP5" s="117"/>
      <c r="VSQ5" s="117"/>
      <c r="VSR5" s="117"/>
      <c r="VSS5" s="117"/>
      <c r="VST5" s="117"/>
      <c r="VSU5" s="117"/>
      <c r="VSV5" s="117"/>
      <c r="VSW5" s="117"/>
      <c r="VSX5" s="117"/>
      <c r="VSY5" s="117"/>
      <c r="VSZ5" s="117"/>
      <c r="VTA5" s="117"/>
      <c r="VTB5" s="117"/>
      <c r="VTC5" s="117"/>
      <c r="VTD5" s="117"/>
      <c r="VTE5" s="117"/>
      <c r="VTF5" s="117"/>
      <c r="VTG5" s="117"/>
      <c r="VTH5" s="117"/>
      <c r="VTI5" s="117"/>
      <c r="VTJ5" s="117"/>
      <c r="VTK5" s="117"/>
      <c r="VTL5" s="117"/>
      <c r="VTM5" s="117"/>
      <c r="VTN5" s="117"/>
      <c r="VTO5" s="117"/>
      <c r="VTP5" s="117"/>
      <c r="VTQ5" s="117"/>
      <c r="VTR5" s="117"/>
      <c r="VTS5" s="117"/>
      <c r="VTT5" s="117"/>
      <c r="VTU5" s="117"/>
      <c r="VTV5" s="117"/>
      <c r="VTW5" s="117"/>
      <c r="VTX5" s="117"/>
      <c r="VTY5" s="117"/>
      <c r="VTZ5" s="117"/>
      <c r="VUA5" s="117"/>
      <c r="VUB5" s="117"/>
      <c r="VUC5" s="117"/>
      <c r="VUD5" s="117"/>
      <c r="VUE5" s="117"/>
      <c r="VUF5" s="117"/>
      <c r="VUG5" s="117"/>
      <c r="VUH5" s="117"/>
      <c r="VUI5" s="117"/>
      <c r="VUJ5" s="117"/>
      <c r="VUK5" s="117"/>
      <c r="VUL5" s="117"/>
      <c r="VUM5" s="117"/>
      <c r="VUN5" s="117"/>
      <c r="VUO5" s="117"/>
      <c r="VUP5" s="117"/>
      <c r="VUQ5" s="117"/>
      <c r="VUR5" s="117"/>
      <c r="VUS5" s="117"/>
      <c r="VUT5" s="117"/>
      <c r="VUU5" s="117"/>
      <c r="VUV5" s="117"/>
      <c r="VUW5" s="117"/>
      <c r="VUX5" s="117"/>
      <c r="VUY5" s="117"/>
      <c r="VUZ5" s="117"/>
      <c r="VVA5" s="117"/>
      <c r="VVB5" s="117"/>
      <c r="VVC5" s="117"/>
      <c r="VVD5" s="117"/>
      <c r="VVE5" s="117"/>
      <c r="VVF5" s="117"/>
      <c r="VVG5" s="117"/>
      <c r="VVH5" s="117"/>
      <c r="VVI5" s="117"/>
      <c r="VVJ5" s="117"/>
      <c r="VVK5" s="117"/>
      <c r="VVL5" s="117"/>
      <c r="VVM5" s="117"/>
      <c r="VVN5" s="117"/>
      <c r="VVO5" s="117"/>
      <c r="VVP5" s="117"/>
      <c r="VVQ5" s="117"/>
      <c r="VVR5" s="117"/>
      <c r="VVS5" s="117"/>
      <c r="VVT5" s="117"/>
      <c r="VVU5" s="117"/>
      <c r="VVV5" s="117"/>
      <c r="VVW5" s="117"/>
      <c r="VVX5" s="117"/>
      <c r="VVY5" s="117"/>
      <c r="VVZ5" s="117"/>
      <c r="VWA5" s="117"/>
      <c r="VWB5" s="117"/>
      <c r="VWC5" s="117"/>
      <c r="VWD5" s="117"/>
      <c r="VWE5" s="117"/>
      <c r="VWF5" s="117"/>
      <c r="VWG5" s="117"/>
      <c r="VWH5" s="117"/>
      <c r="VWI5" s="117"/>
      <c r="VWJ5" s="117"/>
      <c r="VWK5" s="117"/>
      <c r="VWL5" s="117"/>
      <c r="VWM5" s="117"/>
      <c r="VWN5" s="117"/>
      <c r="VWO5" s="117"/>
      <c r="VWP5" s="117"/>
      <c r="VWQ5" s="117"/>
      <c r="VWR5" s="117"/>
      <c r="VWS5" s="117"/>
      <c r="VWT5" s="117"/>
      <c r="VWU5" s="117"/>
      <c r="VWV5" s="117"/>
      <c r="VWW5" s="117"/>
      <c r="VWX5" s="117"/>
      <c r="VWY5" s="117"/>
      <c r="VWZ5" s="117"/>
      <c r="VXA5" s="117"/>
      <c r="VXB5" s="117"/>
      <c r="VXC5" s="117"/>
      <c r="VXD5" s="117"/>
      <c r="VXE5" s="117"/>
      <c r="VXF5" s="117"/>
      <c r="VXG5" s="117"/>
      <c r="VXH5" s="117"/>
      <c r="VXI5" s="117"/>
      <c r="VXJ5" s="117"/>
      <c r="VXK5" s="117"/>
      <c r="VXL5" s="117"/>
      <c r="VXM5" s="117"/>
      <c r="VXN5" s="117"/>
      <c r="VXO5" s="117"/>
      <c r="VXP5" s="117"/>
      <c r="VXQ5" s="117"/>
      <c r="VXR5" s="117"/>
      <c r="VXS5" s="117"/>
      <c r="VXT5" s="117"/>
      <c r="VXU5" s="117"/>
      <c r="VXV5" s="117"/>
      <c r="VXW5" s="117"/>
      <c r="VXX5" s="117"/>
      <c r="VXY5" s="117"/>
      <c r="VXZ5" s="117"/>
      <c r="VYA5" s="117"/>
      <c r="VYB5" s="117"/>
      <c r="VYC5" s="117"/>
      <c r="VYD5" s="117"/>
      <c r="VYE5" s="117"/>
      <c r="VYF5" s="117"/>
      <c r="VYG5" s="117"/>
      <c r="VYH5" s="117"/>
      <c r="VYI5" s="117"/>
      <c r="VYJ5" s="117"/>
      <c r="VYK5" s="117"/>
      <c r="VYL5" s="117"/>
      <c r="VYM5" s="117"/>
      <c r="VYN5" s="117"/>
      <c r="VYO5" s="117"/>
      <c r="VYP5" s="117"/>
      <c r="VYQ5" s="117"/>
      <c r="VYR5" s="117"/>
      <c r="VYS5" s="117"/>
      <c r="VYT5" s="117"/>
      <c r="VYU5" s="117"/>
      <c r="VYV5" s="117"/>
      <c r="VYW5" s="117"/>
      <c r="VYX5" s="117"/>
      <c r="VYY5" s="117"/>
      <c r="VYZ5" s="117"/>
      <c r="VZA5" s="117"/>
      <c r="VZB5" s="117"/>
      <c r="VZC5" s="117"/>
      <c r="VZD5" s="117"/>
      <c r="VZE5" s="117"/>
      <c r="VZF5" s="117"/>
      <c r="VZG5" s="117"/>
      <c r="VZH5" s="117"/>
      <c r="VZI5" s="117"/>
      <c r="VZJ5" s="117"/>
      <c r="VZK5" s="117"/>
      <c r="VZL5" s="117"/>
      <c r="VZM5" s="117"/>
      <c r="VZN5" s="117"/>
      <c r="VZO5" s="117"/>
      <c r="VZP5" s="117"/>
      <c r="VZQ5" s="117"/>
      <c r="VZR5" s="117"/>
      <c r="VZS5" s="117"/>
      <c r="VZT5" s="117"/>
      <c r="VZU5" s="117"/>
      <c r="VZV5" s="117"/>
      <c r="VZW5" s="117"/>
      <c r="VZX5" s="117"/>
      <c r="VZY5" s="117"/>
      <c r="VZZ5" s="117"/>
      <c r="WAA5" s="117"/>
      <c r="WAB5" s="117"/>
      <c r="WAC5" s="117"/>
      <c r="WAD5" s="117"/>
      <c r="WAE5" s="117"/>
      <c r="WAF5" s="117"/>
      <c r="WAG5" s="117"/>
      <c r="WAH5" s="117"/>
      <c r="WAI5" s="117"/>
      <c r="WAJ5" s="117"/>
      <c r="WAK5" s="117"/>
      <c r="WAL5" s="117"/>
      <c r="WAM5" s="117"/>
      <c r="WAN5" s="117"/>
      <c r="WAO5" s="117"/>
      <c r="WAP5" s="117"/>
      <c r="WAQ5" s="117"/>
      <c r="WAR5" s="117"/>
      <c r="WAS5" s="117"/>
      <c r="WAT5" s="117"/>
      <c r="WAU5" s="117"/>
      <c r="WAV5" s="117"/>
      <c r="WAW5" s="117"/>
      <c r="WAX5" s="117"/>
      <c r="WAY5" s="117"/>
      <c r="WAZ5" s="117"/>
      <c r="WBA5" s="117"/>
      <c r="WBB5" s="117"/>
      <c r="WBC5" s="117"/>
      <c r="WBD5" s="117"/>
      <c r="WBE5" s="117"/>
      <c r="WBF5" s="117"/>
      <c r="WBG5" s="117"/>
      <c r="WBH5" s="117"/>
      <c r="WBI5" s="117"/>
      <c r="WBJ5" s="117"/>
      <c r="WBK5" s="117"/>
      <c r="WBL5" s="117"/>
      <c r="WBM5" s="117"/>
      <c r="WBN5" s="117"/>
      <c r="WBO5" s="117"/>
      <c r="WBP5" s="117"/>
      <c r="WBQ5" s="117"/>
      <c r="WBR5" s="117"/>
      <c r="WBS5" s="117"/>
      <c r="WBT5" s="117"/>
      <c r="WBU5" s="117"/>
      <c r="WBV5" s="117"/>
      <c r="WBW5" s="117"/>
      <c r="WBX5" s="117"/>
      <c r="WBY5" s="117"/>
      <c r="WBZ5" s="117"/>
      <c r="WCA5" s="117"/>
      <c r="WCB5" s="117"/>
      <c r="WCC5" s="117"/>
      <c r="WCD5" s="117"/>
      <c r="WCE5" s="117"/>
      <c r="WCF5" s="117"/>
      <c r="WCG5" s="117"/>
      <c r="WCH5" s="117"/>
      <c r="WCI5" s="117"/>
      <c r="WCJ5" s="117"/>
      <c r="WCK5" s="117"/>
      <c r="WCL5" s="117"/>
      <c r="WCM5" s="117"/>
      <c r="WCN5" s="117"/>
      <c r="WCO5" s="117"/>
      <c r="WCP5" s="117"/>
      <c r="WCQ5" s="117"/>
      <c r="WCR5" s="117"/>
      <c r="WCS5" s="117"/>
      <c r="WCT5" s="117"/>
      <c r="WCU5" s="117"/>
      <c r="WCV5" s="117"/>
      <c r="WCW5" s="117"/>
      <c r="WCX5" s="117"/>
      <c r="WCY5" s="117"/>
      <c r="WCZ5" s="117"/>
      <c r="WDA5" s="117"/>
      <c r="WDB5" s="117"/>
      <c r="WDC5" s="117"/>
      <c r="WDD5" s="117"/>
      <c r="WDE5" s="117"/>
      <c r="WDF5" s="117"/>
      <c r="WDG5" s="117"/>
      <c r="WDH5" s="117"/>
      <c r="WDI5" s="117"/>
      <c r="WDJ5" s="117"/>
      <c r="WDK5" s="117"/>
      <c r="WDL5" s="117"/>
      <c r="WDM5" s="117"/>
      <c r="WDN5" s="117"/>
      <c r="WDO5" s="117"/>
      <c r="WDP5" s="117"/>
      <c r="WDQ5" s="117"/>
      <c r="WDR5" s="117"/>
      <c r="WDS5" s="117"/>
      <c r="WDT5" s="117"/>
      <c r="WDU5" s="117"/>
      <c r="WDV5" s="117"/>
      <c r="WDW5" s="117"/>
      <c r="WDX5" s="117"/>
      <c r="WDY5" s="117"/>
      <c r="WDZ5" s="117"/>
      <c r="WEA5" s="117"/>
      <c r="WEB5" s="117"/>
      <c r="WEC5" s="117"/>
      <c r="WED5" s="117"/>
      <c r="WEE5" s="117"/>
      <c r="WEF5" s="117"/>
      <c r="WEG5" s="117"/>
      <c r="WEH5" s="117"/>
      <c r="WEI5" s="117"/>
      <c r="WEJ5" s="117"/>
      <c r="WEK5" s="117"/>
      <c r="WEL5" s="117"/>
      <c r="WEM5" s="117"/>
      <c r="WEN5" s="117"/>
      <c r="WEO5" s="117"/>
      <c r="WEP5" s="117"/>
      <c r="WEQ5" s="117"/>
      <c r="WER5" s="117"/>
      <c r="WES5" s="117"/>
      <c r="WET5" s="117"/>
      <c r="WEU5" s="117"/>
      <c r="WEV5" s="117"/>
      <c r="WEW5" s="117"/>
      <c r="WEX5" s="117"/>
      <c r="WEY5" s="117"/>
      <c r="WEZ5" s="117"/>
      <c r="WFA5" s="117"/>
      <c r="WFB5" s="117"/>
      <c r="WFC5" s="117"/>
      <c r="WFD5" s="117"/>
      <c r="WFE5" s="117"/>
      <c r="WFF5" s="117"/>
      <c r="WFG5" s="117"/>
      <c r="WFH5" s="117"/>
      <c r="WFI5" s="117"/>
      <c r="WFJ5" s="117"/>
      <c r="WFK5" s="117"/>
      <c r="WFL5" s="117"/>
      <c r="WFM5" s="117"/>
      <c r="WFN5" s="117"/>
      <c r="WFO5" s="117"/>
      <c r="WFP5" s="117"/>
      <c r="WFQ5" s="117"/>
      <c r="WFR5" s="117"/>
      <c r="WFS5" s="117"/>
      <c r="WFT5" s="117"/>
      <c r="WFU5" s="117"/>
      <c r="WFV5" s="117"/>
      <c r="WFW5" s="117"/>
      <c r="WFX5" s="117"/>
      <c r="WFY5" s="117"/>
      <c r="WFZ5" s="117"/>
      <c r="WGA5" s="117"/>
      <c r="WGB5" s="117"/>
      <c r="WGC5" s="117"/>
      <c r="WGD5" s="117"/>
      <c r="WGE5" s="117"/>
      <c r="WGF5" s="117"/>
      <c r="WGG5" s="117"/>
      <c r="WGH5" s="117"/>
      <c r="WGI5" s="117"/>
      <c r="WGJ5" s="117"/>
      <c r="WGK5" s="117"/>
      <c r="WGL5" s="117"/>
      <c r="WGM5" s="117"/>
      <c r="WGN5" s="117"/>
      <c r="WGO5" s="117"/>
      <c r="WGP5" s="117"/>
      <c r="WGQ5" s="117"/>
      <c r="WGR5" s="117"/>
      <c r="WGS5" s="117"/>
      <c r="WGT5" s="117"/>
      <c r="WGU5" s="117"/>
      <c r="WGV5" s="117"/>
      <c r="WGW5" s="117"/>
      <c r="WGX5" s="117"/>
      <c r="WGY5" s="117"/>
      <c r="WGZ5" s="117"/>
      <c r="WHA5" s="117"/>
      <c r="WHB5" s="117"/>
      <c r="WHC5" s="117"/>
      <c r="WHD5" s="117"/>
      <c r="WHE5" s="117"/>
      <c r="WHF5" s="117"/>
      <c r="WHG5" s="117"/>
      <c r="WHH5" s="117"/>
      <c r="WHI5" s="117"/>
      <c r="WHJ5" s="117"/>
      <c r="WHK5" s="117"/>
      <c r="WHL5" s="117"/>
      <c r="WHM5" s="117"/>
      <c r="WHN5" s="117"/>
      <c r="WHO5" s="117"/>
      <c r="WHP5" s="117"/>
      <c r="WHQ5" s="117"/>
      <c r="WHR5" s="117"/>
      <c r="WHS5" s="117"/>
      <c r="WHT5" s="117"/>
      <c r="WHU5" s="117"/>
      <c r="WHV5" s="117"/>
      <c r="WHW5" s="117"/>
      <c r="WHX5" s="117"/>
      <c r="WHY5" s="117"/>
      <c r="WHZ5" s="117"/>
      <c r="WIA5" s="117"/>
      <c r="WIB5" s="117"/>
      <c r="WIC5" s="117"/>
      <c r="WID5" s="117"/>
      <c r="WIE5" s="117"/>
      <c r="WIF5" s="117"/>
      <c r="WIG5" s="117"/>
      <c r="WIH5" s="117"/>
      <c r="WII5" s="117"/>
      <c r="WIJ5" s="117"/>
      <c r="WIK5" s="117"/>
      <c r="WIL5" s="117"/>
      <c r="WIM5" s="117"/>
      <c r="WIN5" s="117"/>
      <c r="WIO5" s="117"/>
      <c r="WIP5" s="117"/>
      <c r="WIQ5" s="117"/>
      <c r="WIR5" s="117"/>
      <c r="WIS5" s="117"/>
      <c r="WIT5" s="117"/>
      <c r="WIU5" s="117"/>
      <c r="WIV5" s="117"/>
      <c r="WIW5" s="117"/>
      <c r="WIX5" s="117"/>
      <c r="WIY5" s="117"/>
      <c r="WIZ5" s="117"/>
      <c r="WJA5" s="117"/>
      <c r="WJB5" s="117"/>
      <c r="WJC5" s="117"/>
      <c r="WJD5" s="117"/>
      <c r="WJE5" s="117"/>
      <c r="WJF5" s="117"/>
      <c r="WJG5" s="117"/>
      <c r="WJH5" s="117"/>
      <c r="WJI5" s="117"/>
      <c r="WJJ5" s="117"/>
      <c r="WJK5" s="117"/>
      <c r="WJL5" s="117"/>
      <c r="WJM5" s="117"/>
      <c r="WJN5" s="117"/>
      <c r="WJO5" s="117"/>
      <c r="WJP5" s="117"/>
      <c r="WJQ5" s="117"/>
      <c r="WJR5" s="117"/>
      <c r="WJS5" s="117"/>
      <c r="WJT5" s="117"/>
      <c r="WJU5" s="117"/>
      <c r="WJV5" s="117"/>
      <c r="WJW5" s="117"/>
      <c r="WJX5" s="117"/>
      <c r="WJY5" s="117"/>
      <c r="WJZ5" s="117"/>
      <c r="WKA5" s="117"/>
      <c r="WKB5" s="117"/>
      <c r="WKC5" s="117"/>
      <c r="WKD5" s="117"/>
      <c r="WKE5" s="117"/>
      <c r="WKF5" s="117"/>
      <c r="WKG5" s="117"/>
      <c r="WKH5" s="117"/>
      <c r="WKI5" s="117"/>
      <c r="WKJ5" s="117"/>
      <c r="WKK5" s="117"/>
      <c r="WKL5" s="117"/>
      <c r="WKM5" s="117"/>
      <c r="WKN5" s="117"/>
      <c r="WKO5" s="117"/>
      <c r="WKP5" s="117"/>
      <c r="WKQ5" s="117"/>
      <c r="WKR5" s="117"/>
      <c r="WKS5" s="117"/>
      <c r="WKT5" s="117"/>
      <c r="WKU5" s="117"/>
      <c r="WKV5" s="117"/>
      <c r="WKW5" s="117"/>
      <c r="WKX5" s="117"/>
      <c r="WKY5" s="117"/>
      <c r="WKZ5" s="117"/>
      <c r="WLA5" s="117"/>
      <c r="WLB5" s="117"/>
      <c r="WLC5" s="117"/>
      <c r="WLD5" s="117"/>
      <c r="WLE5" s="117"/>
      <c r="WLF5" s="117"/>
      <c r="WLG5" s="117"/>
      <c r="WLH5" s="117"/>
      <c r="WLI5" s="117"/>
      <c r="WLJ5" s="117"/>
      <c r="WLK5" s="117"/>
      <c r="WLL5" s="117"/>
      <c r="WLM5" s="117"/>
      <c r="WLN5" s="117"/>
      <c r="WLO5" s="117"/>
      <c r="WLP5" s="117"/>
      <c r="WLQ5" s="117"/>
      <c r="WLR5" s="117"/>
      <c r="WLS5" s="117"/>
      <c r="WLT5" s="117"/>
      <c r="WLU5" s="117"/>
      <c r="WLV5" s="117"/>
      <c r="WLW5" s="117"/>
      <c r="WLX5" s="117"/>
      <c r="WLY5" s="117"/>
      <c r="WLZ5" s="117"/>
      <c r="WMA5" s="117"/>
      <c r="WMB5" s="117"/>
      <c r="WMC5" s="117"/>
      <c r="WMD5" s="117"/>
      <c r="WME5" s="117"/>
      <c r="WMF5" s="117"/>
      <c r="WMG5" s="117"/>
      <c r="WMH5" s="117"/>
      <c r="WMI5" s="117"/>
      <c r="WMJ5" s="117"/>
      <c r="WMK5" s="117"/>
      <c r="WML5" s="117"/>
      <c r="WMM5" s="117"/>
      <c r="WMN5" s="117"/>
      <c r="WMO5" s="117"/>
      <c r="WMP5" s="117"/>
      <c r="WMQ5" s="117"/>
      <c r="WMR5" s="117"/>
      <c r="WMS5" s="117"/>
      <c r="WMT5" s="117"/>
      <c r="WMU5" s="117"/>
      <c r="WMV5" s="117"/>
      <c r="WMW5" s="117"/>
      <c r="WMX5" s="117"/>
      <c r="WMY5" s="117"/>
      <c r="WMZ5" s="117"/>
      <c r="WNA5" s="117"/>
      <c r="WNB5" s="117"/>
      <c r="WNC5" s="117"/>
      <c r="WND5" s="117"/>
      <c r="WNE5" s="117"/>
      <c r="WNF5" s="117"/>
      <c r="WNG5" s="117"/>
      <c r="WNH5" s="117"/>
      <c r="WNI5" s="117"/>
      <c r="WNJ5" s="117"/>
      <c r="WNK5" s="117"/>
      <c r="WNL5" s="117"/>
      <c r="WNM5" s="117"/>
      <c r="WNN5" s="117"/>
      <c r="WNO5" s="117"/>
      <c r="WNP5" s="117"/>
      <c r="WNQ5" s="117"/>
      <c r="WNR5" s="117"/>
      <c r="WNS5" s="117"/>
      <c r="WNT5" s="117"/>
      <c r="WNU5" s="117"/>
      <c r="WNV5" s="117"/>
      <c r="WNW5" s="117"/>
      <c r="WNX5" s="117"/>
      <c r="WNY5" s="117"/>
      <c r="WNZ5" s="117"/>
      <c r="WOA5" s="117"/>
      <c r="WOB5" s="117"/>
      <c r="WOC5" s="117"/>
      <c r="WOD5" s="117"/>
      <c r="WOE5" s="117"/>
      <c r="WOF5" s="117"/>
      <c r="WOG5" s="117"/>
      <c r="WOH5" s="117"/>
      <c r="WOI5" s="117"/>
      <c r="WOJ5" s="117"/>
      <c r="WOK5" s="117"/>
      <c r="WOL5" s="117"/>
      <c r="WOM5" s="117"/>
      <c r="WON5" s="117"/>
      <c r="WOO5" s="117"/>
      <c r="WOP5" s="117"/>
      <c r="WOQ5" s="117"/>
      <c r="WOR5" s="117"/>
      <c r="WOS5" s="117"/>
      <c r="WOT5" s="117"/>
      <c r="WOU5" s="117"/>
      <c r="WOV5" s="117"/>
      <c r="WOW5" s="117"/>
      <c r="WOX5" s="117"/>
      <c r="WOY5" s="117"/>
      <c r="WOZ5" s="117"/>
      <c r="WPA5" s="117"/>
      <c r="WPB5" s="117"/>
      <c r="WPC5" s="117"/>
      <c r="WPD5" s="117"/>
      <c r="WPE5" s="117"/>
      <c r="WPF5" s="117"/>
      <c r="WPG5" s="117"/>
      <c r="WPH5" s="117"/>
      <c r="WPI5" s="117"/>
      <c r="WPJ5" s="117"/>
      <c r="WPK5" s="117"/>
      <c r="WPL5" s="117"/>
      <c r="WPM5" s="117"/>
      <c r="WPN5" s="117"/>
      <c r="WPO5" s="117"/>
      <c r="WPP5" s="117"/>
      <c r="WPQ5" s="117"/>
      <c r="WPR5" s="117"/>
      <c r="WPS5" s="117"/>
      <c r="WPT5" s="117"/>
      <c r="WPU5" s="117"/>
      <c r="WPV5" s="117"/>
      <c r="WPW5" s="117"/>
      <c r="WPX5" s="117"/>
      <c r="WPY5" s="117"/>
      <c r="WPZ5" s="117"/>
      <c r="WQA5" s="117"/>
      <c r="WQB5" s="117"/>
      <c r="WQC5" s="117"/>
      <c r="WQD5" s="117"/>
      <c r="WQE5" s="117"/>
      <c r="WQF5" s="117"/>
      <c r="WQG5" s="117"/>
      <c r="WQH5" s="117"/>
      <c r="WQI5" s="117"/>
      <c r="WQJ5" s="117"/>
      <c r="WQK5" s="117"/>
      <c r="WQL5" s="117"/>
      <c r="WQM5" s="117"/>
      <c r="WQN5" s="117"/>
      <c r="WQO5" s="117"/>
      <c r="WQP5" s="117"/>
      <c r="WQQ5" s="117"/>
      <c r="WQR5" s="117"/>
      <c r="WQS5" s="117"/>
      <c r="WQT5" s="117"/>
      <c r="WQU5" s="117"/>
      <c r="WQV5" s="117"/>
      <c r="WQW5" s="117"/>
      <c r="WQX5" s="117"/>
      <c r="WQY5" s="117"/>
      <c r="WQZ5" s="117"/>
      <c r="WRA5" s="117"/>
      <c r="WRB5" s="117"/>
      <c r="WRC5" s="117"/>
      <c r="WRD5" s="117"/>
      <c r="WRE5" s="117"/>
      <c r="WRF5" s="117"/>
      <c r="WRG5" s="117"/>
      <c r="WRH5" s="117"/>
      <c r="WRI5" s="117"/>
      <c r="WRJ5" s="117"/>
      <c r="WRK5" s="117"/>
      <c r="WRL5" s="117"/>
      <c r="WRM5" s="117"/>
      <c r="WRN5" s="117"/>
      <c r="WRO5" s="117"/>
      <c r="WRP5" s="117"/>
      <c r="WRQ5" s="117"/>
      <c r="WRR5" s="117"/>
      <c r="WRS5" s="117"/>
      <c r="WRT5" s="117"/>
      <c r="WRU5" s="117"/>
      <c r="WRV5" s="117"/>
      <c r="WRW5" s="117"/>
      <c r="WRX5" s="117"/>
      <c r="WRY5" s="117"/>
      <c r="WRZ5" s="117"/>
      <c r="WSA5" s="117"/>
      <c r="WSB5" s="117"/>
      <c r="WSC5" s="117"/>
      <c r="WSD5" s="117"/>
      <c r="WSE5" s="117"/>
      <c r="WSF5" s="117"/>
      <c r="WSG5" s="117"/>
      <c r="WSH5" s="117"/>
      <c r="WSI5" s="117"/>
      <c r="WSJ5" s="117"/>
      <c r="WSK5" s="117"/>
      <c r="WSL5" s="117"/>
      <c r="WSM5" s="117"/>
      <c r="WSN5" s="117"/>
      <c r="WSO5" s="117"/>
      <c r="WSP5" s="117"/>
      <c r="WSQ5" s="117"/>
      <c r="WSR5" s="117"/>
      <c r="WSS5" s="117"/>
      <c r="WST5" s="117"/>
      <c r="WSU5" s="117"/>
      <c r="WSV5" s="117"/>
      <c r="WSW5" s="117"/>
      <c r="WSX5" s="117"/>
      <c r="WSY5" s="117"/>
      <c r="WSZ5" s="117"/>
      <c r="WTA5" s="117"/>
      <c r="WTB5" s="117"/>
      <c r="WTC5" s="117"/>
      <c r="WTD5" s="117"/>
      <c r="WTE5" s="117"/>
      <c r="WTF5" s="117"/>
      <c r="WTG5" s="117"/>
      <c r="WTH5" s="117"/>
      <c r="WTI5" s="117"/>
      <c r="WTJ5" s="117"/>
      <c r="WTK5" s="117"/>
      <c r="WTL5" s="117"/>
      <c r="WTM5" s="117"/>
      <c r="WTN5" s="117"/>
      <c r="WTO5" s="117"/>
      <c r="WTP5" s="117"/>
      <c r="WTQ5" s="117"/>
      <c r="WTR5" s="117"/>
      <c r="WTS5" s="117"/>
      <c r="WTT5" s="117"/>
      <c r="WTU5" s="117"/>
      <c r="WTV5" s="117"/>
      <c r="WTW5" s="117"/>
      <c r="WTX5" s="117"/>
      <c r="WTY5" s="117"/>
      <c r="WTZ5" s="117"/>
      <c r="WUA5" s="117"/>
      <c r="WUB5" s="117"/>
      <c r="WUC5" s="117"/>
      <c r="WUD5" s="117"/>
      <c r="WUE5" s="117"/>
      <c r="WUF5" s="117"/>
      <c r="WUG5" s="117"/>
      <c r="WUH5" s="117"/>
      <c r="WUI5" s="117"/>
      <c r="WUJ5" s="117"/>
      <c r="WUK5" s="117"/>
      <c r="WUL5" s="117"/>
      <c r="WUM5" s="117"/>
      <c r="WUN5" s="117"/>
      <c r="WUO5" s="117"/>
      <c r="WUP5" s="117"/>
      <c r="WUQ5" s="117"/>
      <c r="WUR5" s="117"/>
      <c r="WUS5" s="117"/>
      <c r="WUT5" s="117"/>
      <c r="WUU5" s="117"/>
      <c r="WUV5" s="117"/>
      <c r="WUW5" s="117"/>
      <c r="WUX5" s="117"/>
      <c r="WUY5" s="117"/>
      <c r="WUZ5" s="117"/>
      <c r="WVA5" s="117"/>
      <c r="WVB5" s="117"/>
      <c r="WVC5" s="117"/>
      <c r="WVD5" s="117"/>
      <c r="WVE5" s="117"/>
      <c r="WVF5" s="117"/>
      <c r="WVG5" s="117"/>
      <c r="WVH5" s="117"/>
      <c r="WVI5" s="117"/>
      <c r="WVJ5" s="117"/>
      <c r="WVK5" s="117"/>
      <c r="WVL5" s="117"/>
      <c r="WVM5" s="117"/>
      <c r="WVN5" s="117"/>
      <c r="WVO5" s="117"/>
      <c r="WVP5" s="117"/>
      <c r="WVQ5" s="117"/>
      <c r="WVR5" s="117"/>
      <c r="WVS5" s="117"/>
      <c r="WVT5" s="117"/>
      <c r="WVU5" s="117"/>
      <c r="WVV5" s="117"/>
      <c r="WVW5" s="117"/>
      <c r="WVX5" s="117"/>
      <c r="WVY5" s="117"/>
      <c r="WVZ5" s="117"/>
      <c r="WWA5" s="117"/>
      <c r="WWB5" s="117"/>
      <c r="WWC5" s="117"/>
      <c r="WWD5" s="117"/>
      <c r="WWE5" s="117"/>
      <c r="WWF5" s="117"/>
      <c r="WWG5" s="117"/>
      <c r="WWH5" s="117"/>
      <c r="WWI5" s="117"/>
      <c r="WWJ5" s="117"/>
      <c r="WWK5" s="117"/>
      <c r="WWL5" s="117"/>
      <c r="WWM5" s="117"/>
      <c r="WWN5" s="117"/>
      <c r="WWO5" s="117"/>
      <c r="WWP5" s="117"/>
      <c r="WWQ5" s="117"/>
      <c r="WWR5" s="117"/>
      <c r="WWS5" s="117"/>
      <c r="WWT5" s="117"/>
      <c r="WWU5" s="117"/>
      <c r="WWV5" s="117"/>
      <c r="WWW5" s="117"/>
      <c r="WWX5" s="117"/>
      <c r="WWY5" s="117"/>
      <c r="WWZ5" s="117"/>
      <c r="WXA5" s="117"/>
      <c r="WXB5" s="117"/>
      <c r="WXC5" s="117"/>
      <c r="WXD5" s="117"/>
      <c r="WXE5" s="117"/>
      <c r="WXF5" s="117"/>
      <c r="WXG5" s="117"/>
      <c r="WXH5" s="117"/>
      <c r="WXI5" s="117"/>
      <c r="WXJ5" s="117"/>
      <c r="WXK5" s="117"/>
      <c r="WXL5" s="117"/>
      <c r="WXM5" s="117"/>
      <c r="WXN5" s="117"/>
      <c r="WXO5" s="117"/>
      <c r="WXP5" s="117"/>
      <c r="WXQ5" s="117"/>
      <c r="WXR5" s="117"/>
      <c r="WXS5" s="117"/>
      <c r="WXT5" s="117"/>
      <c r="WXU5" s="117"/>
      <c r="WXV5" s="117"/>
      <c r="WXW5" s="117"/>
      <c r="WXX5" s="117"/>
      <c r="WXY5" s="117"/>
      <c r="WXZ5" s="117"/>
      <c r="WYA5" s="117"/>
      <c r="WYB5" s="117"/>
      <c r="WYC5" s="117"/>
      <c r="WYD5" s="117"/>
      <c r="WYE5" s="117"/>
      <c r="WYF5" s="117"/>
      <c r="WYG5" s="117"/>
      <c r="WYH5" s="117"/>
      <c r="WYI5" s="117"/>
      <c r="WYJ5" s="117"/>
      <c r="WYK5" s="117"/>
      <c r="WYL5" s="117"/>
      <c r="WYM5" s="117"/>
      <c r="WYN5" s="117"/>
      <c r="WYO5" s="117"/>
      <c r="WYP5" s="117"/>
      <c r="WYQ5" s="117"/>
      <c r="WYR5" s="117"/>
      <c r="WYS5" s="117"/>
      <c r="WYT5" s="117"/>
      <c r="WYU5" s="117"/>
      <c r="WYV5" s="117"/>
      <c r="WYW5" s="117"/>
      <c r="WYX5" s="117"/>
      <c r="WYY5" s="117"/>
      <c r="WYZ5" s="117"/>
      <c r="WZA5" s="117"/>
      <c r="WZB5" s="117"/>
      <c r="WZC5" s="117"/>
      <c r="WZD5" s="117"/>
      <c r="WZE5" s="117"/>
      <c r="WZF5" s="117"/>
      <c r="WZG5" s="117"/>
      <c r="WZH5" s="117"/>
      <c r="WZI5" s="117"/>
      <c r="WZJ5" s="117"/>
      <c r="WZK5" s="117"/>
      <c r="WZL5" s="117"/>
      <c r="WZM5" s="117"/>
      <c r="WZN5" s="117"/>
      <c r="WZO5" s="117"/>
      <c r="WZP5" s="117"/>
      <c r="WZQ5" s="117"/>
      <c r="WZR5" s="117"/>
      <c r="WZS5" s="117"/>
      <c r="WZT5" s="117"/>
      <c r="WZU5" s="117"/>
      <c r="WZV5" s="117"/>
      <c r="WZW5" s="117"/>
      <c r="WZX5" s="117"/>
      <c r="WZY5" s="117"/>
      <c r="WZZ5" s="117"/>
      <c r="XAA5" s="117"/>
      <c r="XAB5" s="117"/>
      <c r="XAC5" s="117"/>
      <c r="XAD5" s="117"/>
      <c r="XAE5" s="117"/>
      <c r="XAF5" s="117"/>
      <c r="XAG5" s="117"/>
      <c r="XAH5" s="117"/>
      <c r="XAI5" s="117"/>
      <c r="XAJ5" s="117"/>
      <c r="XAK5" s="117"/>
      <c r="XAL5" s="117"/>
      <c r="XAM5" s="117"/>
      <c r="XAN5" s="117"/>
      <c r="XAO5" s="117"/>
      <c r="XAP5" s="117"/>
      <c r="XAQ5" s="117"/>
      <c r="XAR5" s="117"/>
      <c r="XAS5" s="117"/>
      <c r="XAT5" s="117"/>
      <c r="XAU5" s="117"/>
      <c r="XAV5" s="117"/>
      <c r="XAW5" s="117"/>
      <c r="XAX5" s="117"/>
      <c r="XAY5" s="117"/>
      <c r="XAZ5" s="117"/>
      <c r="XBA5" s="117"/>
      <c r="XBB5" s="117"/>
      <c r="XBC5" s="117"/>
      <c r="XBD5" s="117"/>
      <c r="XBE5" s="117"/>
      <c r="XBF5" s="117"/>
      <c r="XBG5" s="117"/>
      <c r="XBH5" s="117"/>
      <c r="XBI5" s="117"/>
      <c r="XBJ5" s="117"/>
      <c r="XBK5" s="117"/>
      <c r="XBL5" s="117"/>
      <c r="XBM5" s="117"/>
      <c r="XBN5" s="117"/>
      <c r="XBO5" s="117"/>
      <c r="XBP5" s="117"/>
      <c r="XBQ5" s="117"/>
      <c r="XBR5" s="117"/>
      <c r="XBS5" s="117"/>
      <c r="XBT5" s="117"/>
      <c r="XBU5" s="117"/>
      <c r="XBV5" s="117"/>
      <c r="XBW5" s="117"/>
      <c r="XBX5" s="117"/>
      <c r="XBY5" s="117"/>
      <c r="XBZ5" s="117"/>
      <c r="XCA5" s="117"/>
      <c r="XCB5" s="117"/>
      <c r="XCC5" s="117"/>
      <c r="XCD5" s="117"/>
      <c r="XCE5" s="117"/>
      <c r="XCF5" s="117"/>
      <c r="XCG5" s="117"/>
      <c r="XCH5" s="117"/>
      <c r="XCI5" s="117"/>
      <c r="XCJ5" s="117"/>
      <c r="XCK5" s="117"/>
      <c r="XCL5" s="117"/>
      <c r="XCM5" s="117"/>
      <c r="XCN5" s="117"/>
      <c r="XCO5" s="117"/>
      <c r="XCP5" s="117"/>
      <c r="XCQ5" s="117"/>
      <c r="XCR5" s="117"/>
      <c r="XCS5" s="117"/>
      <c r="XCT5" s="117"/>
      <c r="XCU5" s="117"/>
      <c r="XCV5" s="117"/>
      <c r="XCW5" s="117"/>
      <c r="XCX5" s="117"/>
      <c r="XCY5" s="117"/>
      <c r="XCZ5" s="117"/>
      <c r="XDA5" s="117"/>
      <c r="XDB5" s="117"/>
      <c r="XDC5" s="117"/>
      <c r="XDD5" s="117"/>
      <c r="XDE5" s="117"/>
      <c r="XDF5" s="117"/>
      <c r="XDG5" s="117"/>
      <c r="XDH5" s="117"/>
      <c r="XDI5" s="117"/>
      <c r="XDJ5" s="117"/>
      <c r="XDK5" s="117"/>
      <c r="XDL5" s="117"/>
      <c r="XDM5" s="117"/>
      <c r="XDN5" s="117"/>
      <c r="XDO5" s="117"/>
      <c r="XDP5" s="117"/>
      <c r="XDQ5" s="117"/>
      <c r="XDR5" s="117"/>
      <c r="XDS5" s="117"/>
      <c r="XDT5" s="117"/>
      <c r="XDU5" s="117"/>
      <c r="XDV5" s="117"/>
      <c r="XDW5" s="117"/>
      <c r="XDX5" s="117"/>
      <c r="XDY5" s="117"/>
      <c r="XDZ5" s="117"/>
      <c r="XEA5" s="117"/>
      <c r="XEB5" s="117"/>
      <c r="XEC5" s="117"/>
      <c r="XED5" s="117"/>
      <c r="XEE5" s="117"/>
      <c r="XEF5" s="117"/>
      <c r="XEG5" s="117"/>
      <c r="XEH5" s="117"/>
      <c r="XEI5" s="117"/>
      <c r="XEJ5" s="117"/>
      <c r="XEK5" s="117"/>
      <c r="XEL5" s="117"/>
      <c r="XEM5" s="117"/>
      <c r="XEN5" s="117"/>
      <c r="XEO5" s="117"/>
      <c r="XEP5" s="117"/>
      <c r="XEQ5" s="117"/>
      <c r="XER5" s="117"/>
      <c r="XES5" s="117"/>
      <c r="XET5" s="117"/>
      <c r="XEU5" s="117"/>
      <c r="XEV5" s="117"/>
      <c r="XEW5" s="117"/>
    </row>
    <row r="6" s="77" customFormat="1" ht="66" customHeight="1" spans="1:16377">
      <c r="A6" s="91"/>
      <c r="B6" s="92"/>
      <c r="C6" s="92"/>
      <c r="D6" s="93"/>
      <c r="E6" s="94"/>
      <c r="F6" s="94"/>
      <c r="G6" s="94"/>
      <c r="H6" s="94"/>
      <c r="I6" s="91"/>
      <c r="J6" s="91"/>
      <c r="K6" s="91"/>
      <c r="L6" s="91"/>
      <c r="M6" s="91"/>
      <c r="N6" s="107"/>
      <c r="O6" s="91" t="s">
        <v>35</v>
      </c>
      <c r="P6" s="91" t="s">
        <v>36</v>
      </c>
      <c r="Q6" s="91" t="s">
        <v>37</v>
      </c>
      <c r="R6" s="91"/>
      <c r="S6" s="91" t="s">
        <v>38</v>
      </c>
      <c r="T6" s="91" t="s">
        <v>39</v>
      </c>
      <c r="U6" s="107"/>
      <c r="V6" s="107"/>
      <c r="W6" s="91"/>
      <c r="X6" s="107"/>
      <c r="Y6" s="91"/>
      <c r="Z6" s="91"/>
      <c r="AA6" s="91"/>
      <c r="AB6" s="91"/>
      <c r="AC6" s="91"/>
      <c r="AD6" s="91"/>
      <c r="AE6" s="91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  <c r="IW6" s="117"/>
      <c r="IX6" s="117"/>
      <c r="IY6" s="117"/>
      <c r="IZ6" s="117"/>
      <c r="JA6" s="117"/>
      <c r="JB6" s="117"/>
      <c r="JC6" s="117"/>
      <c r="JD6" s="117"/>
      <c r="JE6" s="117"/>
      <c r="JF6" s="117"/>
      <c r="JG6" s="117"/>
      <c r="JH6" s="117"/>
      <c r="JI6" s="117"/>
      <c r="JJ6" s="117"/>
      <c r="JK6" s="117"/>
      <c r="JL6" s="117"/>
      <c r="JM6" s="117"/>
      <c r="JN6" s="117"/>
      <c r="JO6" s="117"/>
      <c r="JP6" s="117"/>
      <c r="JQ6" s="117"/>
      <c r="JR6" s="117"/>
      <c r="JS6" s="117"/>
      <c r="JT6" s="117"/>
      <c r="JU6" s="117"/>
      <c r="JV6" s="117"/>
      <c r="JW6" s="117"/>
      <c r="JX6" s="117"/>
      <c r="JY6" s="117"/>
      <c r="JZ6" s="117"/>
      <c r="KA6" s="117"/>
      <c r="KB6" s="117"/>
      <c r="KC6" s="117"/>
      <c r="KD6" s="117"/>
      <c r="KE6" s="117"/>
      <c r="KF6" s="117"/>
      <c r="KG6" s="117"/>
      <c r="KH6" s="117"/>
      <c r="KI6" s="117"/>
      <c r="KJ6" s="117"/>
      <c r="KK6" s="117"/>
      <c r="KL6" s="117"/>
      <c r="KM6" s="117"/>
      <c r="KN6" s="117"/>
      <c r="KO6" s="117"/>
      <c r="KP6" s="117"/>
      <c r="KQ6" s="117"/>
      <c r="KR6" s="117"/>
      <c r="KS6" s="117"/>
      <c r="KT6" s="117"/>
      <c r="KU6" s="117"/>
      <c r="KV6" s="117"/>
      <c r="KW6" s="117"/>
      <c r="KX6" s="117"/>
      <c r="KY6" s="117"/>
      <c r="KZ6" s="117"/>
      <c r="LA6" s="117"/>
      <c r="LB6" s="117"/>
      <c r="LC6" s="117"/>
      <c r="LD6" s="117"/>
      <c r="LE6" s="117"/>
      <c r="LF6" s="117"/>
      <c r="LG6" s="117"/>
      <c r="LH6" s="117"/>
      <c r="LI6" s="117"/>
      <c r="LJ6" s="117"/>
      <c r="LK6" s="117"/>
      <c r="LL6" s="117"/>
      <c r="LM6" s="117"/>
      <c r="LN6" s="117"/>
      <c r="LO6" s="117"/>
      <c r="LP6" s="117"/>
      <c r="LQ6" s="117"/>
      <c r="LR6" s="117"/>
      <c r="LS6" s="117"/>
      <c r="LT6" s="117"/>
      <c r="LU6" s="117"/>
      <c r="LV6" s="117"/>
      <c r="LW6" s="117"/>
      <c r="LX6" s="117"/>
      <c r="LY6" s="117"/>
      <c r="LZ6" s="117"/>
      <c r="MA6" s="117"/>
      <c r="MB6" s="117"/>
      <c r="MC6" s="117"/>
      <c r="MD6" s="117"/>
      <c r="ME6" s="117"/>
      <c r="MF6" s="117"/>
      <c r="MG6" s="117"/>
      <c r="MH6" s="117"/>
      <c r="MI6" s="117"/>
      <c r="MJ6" s="117"/>
      <c r="MK6" s="117"/>
      <c r="ML6" s="117"/>
      <c r="MM6" s="117"/>
      <c r="MN6" s="117"/>
      <c r="MO6" s="117"/>
      <c r="MP6" s="117"/>
      <c r="MQ6" s="117"/>
      <c r="MR6" s="117"/>
      <c r="MS6" s="117"/>
      <c r="MT6" s="117"/>
      <c r="MU6" s="117"/>
      <c r="MV6" s="117"/>
      <c r="MW6" s="117"/>
      <c r="MX6" s="117"/>
      <c r="MY6" s="117"/>
      <c r="MZ6" s="117"/>
      <c r="NA6" s="117"/>
      <c r="NB6" s="117"/>
      <c r="NC6" s="117"/>
      <c r="ND6" s="117"/>
      <c r="NE6" s="117"/>
      <c r="NF6" s="117"/>
      <c r="NG6" s="117"/>
      <c r="NH6" s="117"/>
      <c r="NI6" s="117"/>
      <c r="NJ6" s="117"/>
      <c r="NK6" s="117"/>
      <c r="NL6" s="117"/>
      <c r="NM6" s="117"/>
      <c r="NN6" s="117"/>
      <c r="NO6" s="117"/>
      <c r="NP6" s="117"/>
      <c r="NQ6" s="117"/>
      <c r="NR6" s="117"/>
      <c r="NS6" s="117"/>
      <c r="NT6" s="117"/>
      <c r="NU6" s="117"/>
      <c r="NV6" s="117"/>
      <c r="NW6" s="117"/>
      <c r="NX6" s="117"/>
      <c r="NY6" s="117"/>
      <c r="NZ6" s="117"/>
      <c r="OA6" s="117"/>
      <c r="OB6" s="117"/>
      <c r="OC6" s="117"/>
      <c r="OD6" s="117"/>
      <c r="OE6" s="117"/>
      <c r="OF6" s="117"/>
      <c r="OG6" s="117"/>
      <c r="OH6" s="117"/>
      <c r="OI6" s="117"/>
      <c r="OJ6" s="117"/>
      <c r="OK6" s="117"/>
      <c r="OL6" s="117"/>
      <c r="OM6" s="117"/>
      <c r="ON6" s="117"/>
      <c r="OO6" s="117"/>
      <c r="OP6" s="117"/>
      <c r="OQ6" s="117"/>
      <c r="OR6" s="117"/>
      <c r="OS6" s="117"/>
      <c r="OT6" s="117"/>
      <c r="OU6" s="117"/>
      <c r="OV6" s="117"/>
      <c r="OW6" s="117"/>
      <c r="OX6" s="117"/>
      <c r="OY6" s="117"/>
      <c r="OZ6" s="117"/>
      <c r="PA6" s="117"/>
      <c r="PB6" s="117"/>
      <c r="PC6" s="117"/>
      <c r="PD6" s="117"/>
      <c r="PE6" s="117"/>
      <c r="PF6" s="117"/>
      <c r="PG6" s="117"/>
      <c r="PH6" s="117"/>
      <c r="PI6" s="117"/>
      <c r="PJ6" s="117"/>
      <c r="PK6" s="117"/>
      <c r="PL6" s="117"/>
      <c r="PM6" s="117"/>
      <c r="PN6" s="117"/>
      <c r="PO6" s="117"/>
      <c r="PP6" s="117"/>
      <c r="PQ6" s="117"/>
      <c r="PR6" s="117"/>
      <c r="PS6" s="117"/>
      <c r="PT6" s="117"/>
      <c r="PU6" s="117"/>
      <c r="PV6" s="117"/>
      <c r="PW6" s="117"/>
      <c r="PX6" s="117"/>
      <c r="PY6" s="117"/>
      <c r="PZ6" s="117"/>
      <c r="QA6" s="117"/>
      <c r="QB6" s="117"/>
      <c r="QC6" s="117"/>
      <c r="QD6" s="117"/>
      <c r="QE6" s="117"/>
      <c r="QF6" s="117"/>
      <c r="QG6" s="117"/>
      <c r="QH6" s="117"/>
      <c r="QI6" s="117"/>
      <c r="QJ6" s="117"/>
      <c r="QK6" s="117"/>
      <c r="QL6" s="117"/>
      <c r="QM6" s="117"/>
      <c r="QN6" s="117"/>
      <c r="QO6" s="117"/>
      <c r="QP6" s="117"/>
      <c r="QQ6" s="117"/>
      <c r="QR6" s="117"/>
      <c r="QS6" s="117"/>
      <c r="QT6" s="117"/>
      <c r="QU6" s="117"/>
      <c r="QV6" s="117"/>
      <c r="QW6" s="117"/>
      <c r="QX6" s="117"/>
      <c r="QY6" s="117"/>
      <c r="QZ6" s="117"/>
      <c r="RA6" s="117"/>
      <c r="RB6" s="117"/>
      <c r="RC6" s="117"/>
      <c r="RD6" s="117"/>
      <c r="RE6" s="117"/>
      <c r="RF6" s="117"/>
      <c r="RG6" s="117"/>
      <c r="RH6" s="117"/>
      <c r="RI6" s="117"/>
      <c r="RJ6" s="117"/>
      <c r="RK6" s="117"/>
      <c r="RL6" s="117"/>
      <c r="RM6" s="117"/>
      <c r="RN6" s="117"/>
      <c r="RO6" s="117"/>
      <c r="RP6" s="117"/>
      <c r="RQ6" s="117"/>
      <c r="RR6" s="117"/>
      <c r="RS6" s="117"/>
      <c r="RT6" s="117"/>
      <c r="RU6" s="117"/>
      <c r="RV6" s="117"/>
      <c r="RW6" s="117"/>
      <c r="RX6" s="117"/>
      <c r="RY6" s="117"/>
      <c r="RZ6" s="117"/>
      <c r="SA6" s="117"/>
      <c r="SB6" s="117"/>
      <c r="SC6" s="117"/>
      <c r="SD6" s="117"/>
      <c r="SE6" s="117"/>
      <c r="SF6" s="117"/>
      <c r="SG6" s="117"/>
      <c r="SH6" s="117"/>
      <c r="SI6" s="117"/>
      <c r="SJ6" s="117"/>
      <c r="SK6" s="117"/>
      <c r="SL6" s="117"/>
      <c r="SM6" s="117"/>
      <c r="SN6" s="117"/>
      <c r="SO6" s="117"/>
      <c r="SP6" s="117"/>
      <c r="SQ6" s="117"/>
      <c r="SR6" s="117"/>
      <c r="SS6" s="117"/>
      <c r="ST6" s="117"/>
      <c r="SU6" s="117"/>
      <c r="SV6" s="117"/>
      <c r="SW6" s="117"/>
      <c r="SX6" s="117"/>
      <c r="SY6" s="117"/>
      <c r="SZ6" s="117"/>
      <c r="TA6" s="117"/>
      <c r="TB6" s="117"/>
      <c r="TC6" s="117"/>
      <c r="TD6" s="117"/>
      <c r="TE6" s="117"/>
      <c r="TF6" s="117"/>
      <c r="TG6" s="117"/>
      <c r="TH6" s="117"/>
      <c r="TI6" s="117"/>
      <c r="TJ6" s="117"/>
      <c r="TK6" s="117"/>
      <c r="TL6" s="117"/>
      <c r="TM6" s="117"/>
      <c r="TN6" s="117"/>
      <c r="TO6" s="117"/>
      <c r="TP6" s="117"/>
      <c r="TQ6" s="117"/>
      <c r="TR6" s="117"/>
      <c r="TS6" s="117"/>
      <c r="TT6" s="117"/>
      <c r="TU6" s="117"/>
      <c r="TV6" s="117"/>
      <c r="TW6" s="117"/>
      <c r="TX6" s="117"/>
      <c r="TY6" s="117"/>
      <c r="TZ6" s="117"/>
      <c r="UA6" s="117"/>
      <c r="UB6" s="117"/>
      <c r="UC6" s="117"/>
      <c r="UD6" s="117"/>
      <c r="UE6" s="117"/>
      <c r="UF6" s="117"/>
      <c r="UG6" s="117"/>
      <c r="UH6" s="117"/>
      <c r="UI6" s="117"/>
      <c r="UJ6" s="117"/>
      <c r="UK6" s="117"/>
      <c r="UL6" s="117"/>
      <c r="UM6" s="117"/>
      <c r="UN6" s="117"/>
      <c r="UO6" s="117"/>
      <c r="UP6" s="117"/>
      <c r="UQ6" s="117"/>
      <c r="UR6" s="117"/>
      <c r="US6" s="117"/>
      <c r="UT6" s="117"/>
      <c r="UU6" s="117"/>
      <c r="UV6" s="117"/>
      <c r="UW6" s="117"/>
      <c r="UX6" s="117"/>
      <c r="UY6" s="117"/>
      <c r="UZ6" s="117"/>
      <c r="VA6" s="117"/>
      <c r="VB6" s="117"/>
      <c r="VC6" s="117"/>
      <c r="VD6" s="117"/>
      <c r="VE6" s="117"/>
      <c r="VF6" s="117"/>
      <c r="VG6" s="117"/>
      <c r="VH6" s="117"/>
      <c r="VI6" s="117"/>
      <c r="VJ6" s="117"/>
      <c r="VK6" s="117"/>
      <c r="VL6" s="117"/>
      <c r="VM6" s="117"/>
      <c r="VN6" s="117"/>
      <c r="VO6" s="117"/>
      <c r="VP6" s="117"/>
      <c r="VQ6" s="117"/>
      <c r="VR6" s="117"/>
      <c r="VS6" s="117"/>
      <c r="VT6" s="117"/>
      <c r="VU6" s="117"/>
      <c r="VV6" s="117"/>
      <c r="VW6" s="117"/>
      <c r="VX6" s="117"/>
      <c r="VY6" s="117"/>
      <c r="VZ6" s="117"/>
      <c r="WA6" s="117"/>
      <c r="WB6" s="117"/>
      <c r="WC6" s="117"/>
      <c r="WD6" s="117"/>
      <c r="WE6" s="117"/>
      <c r="WF6" s="117"/>
      <c r="WG6" s="117"/>
      <c r="WH6" s="117"/>
      <c r="WI6" s="117"/>
      <c r="WJ6" s="117"/>
      <c r="WK6" s="117"/>
      <c r="WL6" s="117"/>
      <c r="WM6" s="117"/>
      <c r="WN6" s="117"/>
      <c r="WO6" s="117"/>
      <c r="WP6" s="117"/>
      <c r="WQ6" s="117"/>
      <c r="WR6" s="117"/>
      <c r="WS6" s="117"/>
      <c r="WT6" s="117"/>
      <c r="WU6" s="117"/>
      <c r="WV6" s="117"/>
      <c r="WW6" s="117"/>
      <c r="WX6" s="117"/>
      <c r="WY6" s="117"/>
      <c r="WZ6" s="117"/>
      <c r="XA6" s="117"/>
      <c r="XB6" s="117"/>
      <c r="XC6" s="117"/>
      <c r="XD6" s="117"/>
      <c r="XE6" s="117"/>
      <c r="XF6" s="117"/>
      <c r="XG6" s="117"/>
      <c r="XH6" s="117"/>
      <c r="XI6" s="117"/>
      <c r="XJ6" s="117"/>
      <c r="XK6" s="117"/>
      <c r="XL6" s="117"/>
      <c r="XM6" s="117"/>
      <c r="XN6" s="117"/>
      <c r="XO6" s="117"/>
      <c r="XP6" s="117"/>
      <c r="XQ6" s="117"/>
      <c r="XR6" s="117"/>
      <c r="XS6" s="117"/>
      <c r="XT6" s="117"/>
      <c r="XU6" s="117"/>
      <c r="XV6" s="117"/>
      <c r="XW6" s="117"/>
      <c r="XX6" s="117"/>
      <c r="XY6" s="117"/>
      <c r="XZ6" s="117"/>
      <c r="YA6" s="117"/>
      <c r="YB6" s="117"/>
      <c r="YC6" s="117"/>
      <c r="YD6" s="117"/>
      <c r="YE6" s="117"/>
      <c r="YF6" s="117"/>
      <c r="YG6" s="117"/>
      <c r="YH6" s="117"/>
      <c r="YI6" s="117"/>
      <c r="YJ6" s="117"/>
      <c r="YK6" s="117"/>
      <c r="YL6" s="117"/>
      <c r="YM6" s="117"/>
      <c r="YN6" s="117"/>
      <c r="YO6" s="117"/>
      <c r="YP6" s="117"/>
      <c r="YQ6" s="117"/>
      <c r="YR6" s="117"/>
      <c r="YS6" s="117"/>
      <c r="YT6" s="117"/>
      <c r="YU6" s="117"/>
      <c r="YV6" s="117"/>
      <c r="YW6" s="117"/>
      <c r="YX6" s="117"/>
      <c r="YY6" s="117"/>
      <c r="YZ6" s="117"/>
      <c r="ZA6" s="117"/>
      <c r="ZB6" s="117"/>
      <c r="ZC6" s="117"/>
      <c r="ZD6" s="117"/>
      <c r="ZE6" s="117"/>
      <c r="ZF6" s="117"/>
      <c r="ZG6" s="117"/>
      <c r="ZH6" s="117"/>
      <c r="ZI6" s="117"/>
      <c r="ZJ6" s="117"/>
      <c r="ZK6" s="117"/>
      <c r="ZL6" s="117"/>
      <c r="ZM6" s="117"/>
      <c r="ZN6" s="117"/>
      <c r="ZO6" s="117"/>
      <c r="ZP6" s="117"/>
      <c r="ZQ6" s="117"/>
      <c r="ZR6" s="117"/>
      <c r="ZS6" s="117"/>
      <c r="ZT6" s="117"/>
      <c r="ZU6" s="117"/>
      <c r="ZV6" s="117"/>
      <c r="ZW6" s="117"/>
      <c r="ZX6" s="117"/>
      <c r="ZY6" s="117"/>
      <c r="ZZ6" s="117"/>
      <c r="AAA6" s="117"/>
      <c r="AAB6" s="117"/>
      <c r="AAC6" s="117"/>
      <c r="AAD6" s="117"/>
      <c r="AAE6" s="117"/>
      <c r="AAF6" s="117"/>
      <c r="AAG6" s="117"/>
      <c r="AAH6" s="117"/>
      <c r="AAI6" s="117"/>
      <c r="AAJ6" s="117"/>
      <c r="AAK6" s="117"/>
      <c r="AAL6" s="117"/>
      <c r="AAM6" s="117"/>
      <c r="AAN6" s="117"/>
      <c r="AAO6" s="117"/>
      <c r="AAP6" s="117"/>
      <c r="AAQ6" s="117"/>
      <c r="AAR6" s="117"/>
      <c r="AAS6" s="117"/>
      <c r="AAT6" s="117"/>
      <c r="AAU6" s="117"/>
      <c r="AAV6" s="117"/>
      <c r="AAW6" s="117"/>
      <c r="AAX6" s="117"/>
      <c r="AAY6" s="117"/>
      <c r="AAZ6" s="117"/>
      <c r="ABA6" s="117"/>
      <c r="ABB6" s="117"/>
      <c r="ABC6" s="117"/>
      <c r="ABD6" s="117"/>
      <c r="ABE6" s="117"/>
      <c r="ABF6" s="117"/>
      <c r="ABG6" s="117"/>
      <c r="ABH6" s="117"/>
      <c r="ABI6" s="117"/>
      <c r="ABJ6" s="117"/>
      <c r="ABK6" s="117"/>
      <c r="ABL6" s="117"/>
      <c r="ABM6" s="117"/>
      <c r="ABN6" s="117"/>
      <c r="ABO6" s="117"/>
      <c r="ABP6" s="117"/>
      <c r="ABQ6" s="117"/>
      <c r="ABR6" s="117"/>
      <c r="ABS6" s="117"/>
      <c r="ABT6" s="117"/>
      <c r="ABU6" s="117"/>
      <c r="ABV6" s="117"/>
      <c r="ABW6" s="117"/>
      <c r="ABX6" s="117"/>
      <c r="ABY6" s="117"/>
      <c r="ABZ6" s="117"/>
      <c r="ACA6" s="117"/>
      <c r="ACB6" s="117"/>
      <c r="ACC6" s="117"/>
      <c r="ACD6" s="117"/>
      <c r="ACE6" s="117"/>
      <c r="ACF6" s="117"/>
      <c r="ACG6" s="117"/>
      <c r="ACH6" s="117"/>
      <c r="ACI6" s="117"/>
      <c r="ACJ6" s="117"/>
      <c r="ACK6" s="117"/>
      <c r="ACL6" s="117"/>
      <c r="ACM6" s="117"/>
      <c r="ACN6" s="117"/>
      <c r="ACO6" s="117"/>
      <c r="ACP6" s="117"/>
      <c r="ACQ6" s="117"/>
      <c r="ACR6" s="117"/>
      <c r="ACS6" s="117"/>
      <c r="ACT6" s="117"/>
      <c r="ACU6" s="117"/>
      <c r="ACV6" s="117"/>
      <c r="ACW6" s="117"/>
      <c r="ACX6" s="117"/>
      <c r="ACY6" s="117"/>
      <c r="ACZ6" s="117"/>
      <c r="ADA6" s="117"/>
      <c r="ADB6" s="117"/>
      <c r="ADC6" s="117"/>
      <c r="ADD6" s="117"/>
      <c r="ADE6" s="117"/>
      <c r="ADF6" s="117"/>
      <c r="ADG6" s="117"/>
      <c r="ADH6" s="117"/>
      <c r="ADI6" s="117"/>
      <c r="ADJ6" s="117"/>
      <c r="ADK6" s="117"/>
      <c r="ADL6" s="117"/>
      <c r="ADM6" s="117"/>
      <c r="ADN6" s="117"/>
      <c r="ADO6" s="117"/>
      <c r="ADP6" s="117"/>
      <c r="ADQ6" s="117"/>
      <c r="ADR6" s="117"/>
      <c r="ADS6" s="117"/>
      <c r="ADT6" s="117"/>
      <c r="ADU6" s="117"/>
      <c r="ADV6" s="117"/>
      <c r="ADW6" s="117"/>
      <c r="ADX6" s="117"/>
      <c r="ADY6" s="117"/>
      <c r="ADZ6" s="117"/>
      <c r="AEA6" s="117"/>
      <c r="AEB6" s="117"/>
      <c r="AEC6" s="117"/>
      <c r="AED6" s="117"/>
      <c r="AEE6" s="117"/>
      <c r="AEF6" s="117"/>
      <c r="AEG6" s="117"/>
      <c r="AEH6" s="117"/>
      <c r="AEI6" s="117"/>
      <c r="AEJ6" s="117"/>
      <c r="AEK6" s="117"/>
      <c r="AEL6" s="117"/>
      <c r="AEM6" s="117"/>
      <c r="AEN6" s="117"/>
      <c r="AEO6" s="117"/>
      <c r="AEP6" s="117"/>
      <c r="AEQ6" s="117"/>
      <c r="AER6" s="117"/>
      <c r="AES6" s="117"/>
      <c r="AET6" s="117"/>
      <c r="AEU6" s="117"/>
      <c r="AEV6" s="117"/>
      <c r="AEW6" s="117"/>
      <c r="AEX6" s="117"/>
      <c r="AEY6" s="117"/>
      <c r="AEZ6" s="117"/>
      <c r="AFA6" s="117"/>
      <c r="AFB6" s="117"/>
      <c r="AFC6" s="117"/>
      <c r="AFD6" s="117"/>
      <c r="AFE6" s="117"/>
      <c r="AFF6" s="117"/>
      <c r="AFG6" s="117"/>
      <c r="AFH6" s="117"/>
      <c r="AFI6" s="117"/>
      <c r="AFJ6" s="117"/>
      <c r="AFK6" s="117"/>
      <c r="AFL6" s="117"/>
      <c r="AFM6" s="117"/>
      <c r="AFN6" s="117"/>
      <c r="AFO6" s="117"/>
      <c r="AFP6" s="117"/>
      <c r="AFQ6" s="117"/>
      <c r="AFR6" s="117"/>
      <c r="AFS6" s="117"/>
      <c r="AFT6" s="117"/>
      <c r="AFU6" s="117"/>
      <c r="AFV6" s="117"/>
      <c r="AFW6" s="117"/>
      <c r="AFX6" s="117"/>
      <c r="AFY6" s="117"/>
      <c r="AFZ6" s="117"/>
      <c r="AGA6" s="117"/>
      <c r="AGB6" s="117"/>
      <c r="AGC6" s="117"/>
      <c r="AGD6" s="117"/>
      <c r="AGE6" s="117"/>
      <c r="AGF6" s="117"/>
      <c r="AGG6" s="117"/>
      <c r="AGH6" s="117"/>
      <c r="AGI6" s="117"/>
      <c r="AGJ6" s="117"/>
      <c r="AGK6" s="117"/>
      <c r="AGL6" s="117"/>
      <c r="AGM6" s="117"/>
      <c r="AGN6" s="117"/>
      <c r="AGO6" s="117"/>
      <c r="AGP6" s="117"/>
      <c r="AGQ6" s="117"/>
      <c r="AGR6" s="117"/>
      <c r="AGS6" s="117"/>
      <c r="AGT6" s="117"/>
      <c r="AGU6" s="117"/>
      <c r="AGV6" s="117"/>
      <c r="AGW6" s="117"/>
      <c r="AGX6" s="117"/>
      <c r="AGY6" s="117"/>
      <c r="AGZ6" s="117"/>
      <c r="AHA6" s="117"/>
      <c r="AHB6" s="117"/>
      <c r="AHC6" s="117"/>
      <c r="AHD6" s="117"/>
      <c r="AHE6" s="117"/>
      <c r="AHF6" s="117"/>
      <c r="AHG6" s="117"/>
      <c r="AHH6" s="117"/>
      <c r="AHI6" s="117"/>
      <c r="AHJ6" s="117"/>
      <c r="AHK6" s="117"/>
      <c r="AHL6" s="117"/>
      <c r="AHM6" s="117"/>
      <c r="AHN6" s="117"/>
      <c r="AHO6" s="117"/>
      <c r="AHP6" s="117"/>
      <c r="AHQ6" s="117"/>
      <c r="AHR6" s="117"/>
      <c r="AHS6" s="117"/>
      <c r="AHT6" s="117"/>
      <c r="AHU6" s="117"/>
      <c r="AHV6" s="117"/>
      <c r="AHW6" s="117"/>
      <c r="AHX6" s="117"/>
      <c r="AHY6" s="117"/>
      <c r="AHZ6" s="117"/>
      <c r="AIA6" s="117"/>
      <c r="AIB6" s="117"/>
      <c r="AIC6" s="117"/>
      <c r="AID6" s="117"/>
      <c r="AIE6" s="117"/>
      <c r="AIF6" s="117"/>
      <c r="AIG6" s="117"/>
      <c r="AIH6" s="117"/>
      <c r="AII6" s="117"/>
      <c r="AIJ6" s="117"/>
      <c r="AIK6" s="117"/>
      <c r="AIL6" s="117"/>
      <c r="AIM6" s="117"/>
      <c r="AIN6" s="117"/>
      <c r="AIO6" s="117"/>
      <c r="AIP6" s="117"/>
      <c r="AIQ6" s="117"/>
      <c r="AIR6" s="117"/>
      <c r="AIS6" s="117"/>
      <c r="AIT6" s="117"/>
      <c r="AIU6" s="117"/>
      <c r="AIV6" s="117"/>
      <c r="AIW6" s="117"/>
      <c r="AIX6" s="117"/>
      <c r="AIY6" s="117"/>
      <c r="AIZ6" s="117"/>
      <c r="AJA6" s="117"/>
      <c r="AJB6" s="117"/>
      <c r="AJC6" s="117"/>
      <c r="AJD6" s="117"/>
      <c r="AJE6" s="117"/>
      <c r="AJF6" s="117"/>
      <c r="AJG6" s="117"/>
      <c r="AJH6" s="117"/>
      <c r="AJI6" s="117"/>
      <c r="AJJ6" s="117"/>
      <c r="AJK6" s="117"/>
      <c r="AJL6" s="117"/>
      <c r="AJM6" s="117"/>
      <c r="AJN6" s="117"/>
      <c r="AJO6" s="117"/>
      <c r="AJP6" s="117"/>
      <c r="AJQ6" s="117"/>
      <c r="AJR6" s="117"/>
      <c r="AJS6" s="117"/>
      <c r="AJT6" s="117"/>
      <c r="AJU6" s="117"/>
      <c r="AJV6" s="117"/>
      <c r="AJW6" s="117"/>
      <c r="AJX6" s="117"/>
      <c r="AJY6" s="117"/>
      <c r="AJZ6" s="117"/>
      <c r="AKA6" s="117"/>
      <c r="AKB6" s="117"/>
      <c r="AKC6" s="117"/>
      <c r="AKD6" s="117"/>
      <c r="AKE6" s="117"/>
      <c r="AKF6" s="117"/>
      <c r="AKG6" s="117"/>
      <c r="AKH6" s="117"/>
      <c r="AKI6" s="117"/>
      <c r="AKJ6" s="117"/>
      <c r="AKK6" s="117"/>
      <c r="AKL6" s="117"/>
      <c r="AKM6" s="117"/>
      <c r="AKN6" s="117"/>
      <c r="AKO6" s="117"/>
      <c r="AKP6" s="117"/>
      <c r="AKQ6" s="117"/>
      <c r="AKR6" s="117"/>
      <c r="AKS6" s="117"/>
      <c r="AKT6" s="117"/>
      <c r="AKU6" s="117"/>
      <c r="AKV6" s="117"/>
      <c r="AKW6" s="117"/>
      <c r="AKX6" s="117"/>
      <c r="AKY6" s="117"/>
      <c r="AKZ6" s="117"/>
      <c r="ALA6" s="117"/>
      <c r="ALB6" s="117"/>
      <c r="ALC6" s="117"/>
      <c r="ALD6" s="117"/>
      <c r="ALE6" s="117"/>
      <c r="ALF6" s="117"/>
      <c r="ALG6" s="117"/>
      <c r="ALH6" s="117"/>
      <c r="ALI6" s="117"/>
      <c r="ALJ6" s="117"/>
      <c r="ALK6" s="117"/>
      <c r="ALL6" s="117"/>
      <c r="ALM6" s="117"/>
      <c r="ALN6" s="117"/>
      <c r="ALO6" s="117"/>
      <c r="ALP6" s="117"/>
      <c r="ALQ6" s="117"/>
      <c r="ALR6" s="117"/>
      <c r="ALS6" s="117"/>
      <c r="ALT6" s="117"/>
      <c r="ALU6" s="117"/>
      <c r="ALV6" s="117"/>
      <c r="ALW6" s="117"/>
      <c r="ALX6" s="117"/>
      <c r="ALY6" s="117"/>
      <c r="ALZ6" s="117"/>
      <c r="AMA6" s="117"/>
      <c r="AMB6" s="117"/>
      <c r="AMC6" s="117"/>
      <c r="AMD6" s="117"/>
      <c r="AME6" s="117"/>
      <c r="AMF6" s="117"/>
      <c r="AMG6" s="117"/>
      <c r="AMH6" s="117"/>
      <c r="AMI6" s="117"/>
      <c r="AMJ6" s="117"/>
      <c r="AMK6" s="117"/>
      <c r="AML6" s="117"/>
      <c r="AMM6" s="117"/>
      <c r="AMN6" s="117"/>
      <c r="AMO6" s="117"/>
      <c r="AMP6" s="117"/>
      <c r="AMQ6" s="117"/>
      <c r="AMR6" s="117"/>
      <c r="AMS6" s="117"/>
      <c r="AMT6" s="117"/>
      <c r="AMU6" s="117"/>
      <c r="AMV6" s="117"/>
      <c r="AMW6" s="117"/>
      <c r="AMX6" s="117"/>
      <c r="AMY6" s="117"/>
      <c r="AMZ6" s="117"/>
      <c r="ANA6" s="117"/>
      <c r="ANB6" s="117"/>
      <c r="ANC6" s="117"/>
      <c r="AND6" s="117"/>
      <c r="ANE6" s="117"/>
      <c r="ANF6" s="117"/>
      <c r="ANG6" s="117"/>
      <c r="ANH6" s="117"/>
      <c r="ANI6" s="117"/>
      <c r="ANJ6" s="117"/>
      <c r="ANK6" s="117"/>
      <c r="ANL6" s="117"/>
      <c r="ANM6" s="117"/>
      <c r="ANN6" s="117"/>
      <c r="ANO6" s="117"/>
      <c r="ANP6" s="117"/>
      <c r="ANQ6" s="117"/>
      <c r="ANR6" s="117"/>
      <c r="ANS6" s="117"/>
      <c r="ANT6" s="117"/>
      <c r="ANU6" s="117"/>
      <c r="ANV6" s="117"/>
      <c r="ANW6" s="117"/>
      <c r="ANX6" s="117"/>
      <c r="ANY6" s="117"/>
      <c r="ANZ6" s="117"/>
      <c r="AOA6" s="117"/>
      <c r="AOB6" s="117"/>
      <c r="AOC6" s="117"/>
      <c r="AOD6" s="117"/>
      <c r="AOE6" s="117"/>
      <c r="AOF6" s="117"/>
      <c r="AOG6" s="117"/>
      <c r="AOH6" s="117"/>
      <c r="AOI6" s="117"/>
      <c r="AOJ6" s="117"/>
      <c r="AOK6" s="117"/>
      <c r="AOL6" s="117"/>
      <c r="AOM6" s="117"/>
      <c r="AON6" s="117"/>
      <c r="AOO6" s="117"/>
      <c r="AOP6" s="117"/>
      <c r="AOQ6" s="117"/>
      <c r="AOR6" s="117"/>
      <c r="AOS6" s="117"/>
      <c r="AOT6" s="117"/>
      <c r="AOU6" s="117"/>
      <c r="AOV6" s="117"/>
      <c r="AOW6" s="117"/>
      <c r="AOX6" s="117"/>
      <c r="AOY6" s="117"/>
      <c r="AOZ6" s="117"/>
      <c r="APA6" s="117"/>
      <c r="APB6" s="117"/>
      <c r="APC6" s="117"/>
      <c r="APD6" s="117"/>
      <c r="APE6" s="117"/>
      <c r="APF6" s="117"/>
      <c r="APG6" s="117"/>
      <c r="APH6" s="117"/>
      <c r="API6" s="117"/>
      <c r="APJ6" s="117"/>
      <c r="APK6" s="117"/>
      <c r="APL6" s="117"/>
      <c r="APM6" s="117"/>
      <c r="APN6" s="117"/>
      <c r="APO6" s="117"/>
      <c r="APP6" s="117"/>
      <c r="APQ6" s="117"/>
      <c r="APR6" s="117"/>
      <c r="APS6" s="117"/>
      <c r="APT6" s="117"/>
      <c r="APU6" s="117"/>
      <c r="APV6" s="117"/>
      <c r="APW6" s="117"/>
      <c r="APX6" s="117"/>
      <c r="APY6" s="117"/>
      <c r="APZ6" s="117"/>
      <c r="AQA6" s="117"/>
      <c r="AQB6" s="117"/>
      <c r="AQC6" s="117"/>
      <c r="AQD6" s="117"/>
      <c r="AQE6" s="117"/>
      <c r="AQF6" s="117"/>
      <c r="AQG6" s="117"/>
      <c r="AQH6" s="117"/>
      <c r="AQI6" s="117"/>
      <c r="AQJ6" s="117"/>
      <c r="AQK6" s="117"/>
      <c r="AQL6" s="117"/>
      <c r="AQM6" s="117"/>
      <c r="AQN6" s="117"/>
      <c r="AQO6" s="117"/>
      <c r="AQP6" s="117"/>
      <c r="AQQ6" s="117"/>
      <c r="AQR6" s="117"/>
      <c r="AQS6" s="117"/>
      <c r="AQT6" s="117"/>
      <c r="AQU6" s="117"/>
      <c r="AQV6" s="117"/>
      <c r="AQW6" s="117"/>
      <c r="AQX6" s="117"/>
      <c r="AQY6" s="117"/>
      <c r="AQZ6" s="117"/>
      <c r="ARA6" s="117"/>
      <c r="ARB6" s="117"/>
      <c r="ARC6" s="117"/>
      <c r="ARD6" s="117"/>
      <c r="ARE6" s="117"/>
      <c r="ARF6" s="117"/>
      <c r="ARG6" s="117"/>
      <c r="ARH6" s="117"/>
      <c r="ARI6" s="117"/>
      <c r="ARJ6" s="117"/>
      <c r="ARK6" s="117"/>
      <c r="ARL6" s="117"/>
      <c r="ARM6" s="117"/>
      <c r="ARN6" s="117"/>
      <c r="ARO6" s="117"/>
      <c r="ARP6" s="117"/>
      <c r="ARQ6" s="117"/>
      <c r="ARR6" s="117"/>
      <c r="ARS6" s="117"/>
      <c r="ART6" s="117"/>
      <c r="ARU6" s="117"/>
      <c r="ARV6" s="117"/>
      <c r="ARW6" s="117"/>
      <c r="ARX6" s="117"/>
      <c r="ARY6" s="117"/>
      <c r="ARZ6" s="117"/>
      <c r="ASA6" s="117"/>
      <c r="ASB6" s="117"/>
      <c r="ASC6" s="117"/>
      <c r="ASD6" s="117"/>
      <c r="ASE6" s="117"/>
      <c r="ASF6" s="117"/>
      <c r="ASG6" s="117"/>
      <c r="ASH6" s="117"/>
      <c r="ASI6" s="117"/>
      <c r="ASJ6" s="117"/>
      <c r="ASK6" s="117"/>
      <c r="ASL6" s="117"/>
      <c r="ASM6" s="117"/>
      <c r="ASN6" s="117"/>
      <c r="ASO6" s="117"/>
      <c r="ASP6" s="117"/>
      <c r="ASQ6" s="117"/>
      <c r="ASR6" s="117"/>
      <c r="ASS6" s="117"/>
      <c r="AST6" s="117"/>
      <c r="ASU6" s="117"/>
      <c r="ASV6" s="117"/>
      <c r="ASW6" s="117"/>
      <c r="ASX6" s="117"/>
      <c r="ASY6" s="117"/>
      <c r="ASZ6" s="117"/>
      <c r="ATA6" s="117"/>
      <c r="ATB6" s="117"/>
      <c r="ATC6" s="117"/>
      <c r="ATD6" s="117"/>
      <c r="ATE6" s="117"/>
      <c r="ATF6" s="117"/>
      <c r="ATG6" s="117"/>
      <c r="ATH6" s="117"/>
      <c r="ATI6" s="117"/>
      <c r="ATJ6" s="117"/>
      <c r="ATK6" s="117"/>
      <c r="ATL6" s="117"/>
      <c r="ATM6" s="117"/>
      <c r="ATN6" s="117"/>
      <c r="ATO6" s="117"/>
      <c r="ATP6" s="117"/>
      <c r="ATQ6" s="117"/>
      <c r="ATR6" s="117"/>
      <c r="ATS6" s="117"/>
      <c r="ATT6" s="117"/>
      <c r="ATU6" s="117"/>
      <c r="ATV6" s="117"/>
      <c r="ATW6" s="117"/>
      <c r="ATX6" s="117"/>
      <c r="ATY6" s="117"/>
      <c r="ATZ6" s="117"/>
      <c r="AUA6" s="117"/>
      <c r="AUB6" s="117"/>
      <c r="AUC6" s="117"/>
      <c r="AUD6" s="117"/>
      <c r="AUE6" s="117"/>
      <c r="AUF6" s="117"/>
      <c r="AUG6" s="117"/>
      <c r="AUH6" s="117"/>
      <c r="AUI6" s="117"/>
      <c r="AUJ6" s="117"/>
      <c r="AUK6" s="117"/>
      <c r="AUL6" s="117"/>
      <c r="AUM6" s="117"/>
      <c r="AUN6" s="117"/>
      <c r="AUO6" s="117"/>
      <c r="AUP6" s="117"/>
      <c r="AUQ6" s="117"/>
      <c r="AUR6" s="117"/>
      <c r="AUS6" s="117"/>
      <c r="AUT6" s="117"/>
      <c r="AUU6" s="117"/>
      <c r="AUV6" s="117"/>
      <c r="AUW6" s="117"/>
      <c r="AUX6" s="117"/>
      <c r="AUY6" s="117"/>
      <c r="AUZ6" s="117"/>
      <c r="AVA6" s="117"/>
      <c r="AVB6" s="117"/>
      <c r="AVC6" s="117"/>
      <c r="AVD6" s="117"/>
      <c r="AVE6" s="117"/>
      <c r="AVF6" s="117"/>
      <c r="AVG6" s="117"/>
      <c r="AVH6" s="117"/>
      <c r="AVI6" s="117"/>
      <c r="AVJ6" s="117"/>
      <c r="AVK6" s="117"/>
      <c r="AVL6" s="117"/>
      <c r="AVM6" s="117"/>
      <c r="AVN6" s="117"/>
      <c r="AVO6" s="117"/>
      <c r="AVP6" s="117"/>
      <c r="AVQ6" s="117"/>
      <c r="AVR6" s="117"/>
      <c r="AVS6" s="117"/>
      <c r="AVT6" s="117"/>
      <c r="AVU6" s="117"/>
      <c r="AVV6" s="117"/>
      <c r="AVW6" s="117"/>
      <c r="AVX6" s="117"/>
      <c r="AVY6" s="117"/>
      <c r="AVZ6" s="117"/>
      <c r="AWA6" s="117"/>
      <c r="AWB6" s="117"/>
      <c r="AWC6" s="117"/>
      <c r="AWD6" s="117"/>
      <c r="AWE6" s="117"/>
      <c r="AWF6" s="117"/>
      <c r="AWG6" s="117"/>
      <c r="AWH6" s="117"/>
      <c r="AWI6" s="117"/>
      <c r="AWJ6" s="117"/>
      <c r="AWK6" s="117"/>
      <c r="AWL6" s="117"/>
      <c r="AWM6" s="117"/>
      <c r="AWN6" s="117"/>
      <c r="AWO6" s="117"/>
      <c r="AWP6" s="117"/>
      <c r="AWQ6" s="117"/>
      <c r="AWR6" s="117"/>
      <c r="AWS6" s="117"/>
      <c r="AWT6" s="117"/>
      <c r="AWU6" s="117"/>
      <c r="AWV6" s="117"/>
      <c r="AWW6" s="117"/>
      <c r="AWX6" s="117"/>
      <c r="AWY6" s="117"/>
      <c r="AWZ6" s="117"/>
      <c r="AXA6" s="117"/>
      <c r="AXB6" s="117"/>
      <c r="AXC6" s="117"/>
      <c r="AXD6" s="117"/>
      <c r="AXE6" s="117"/>
      <c r="AXF6" s="117"/>
      <c r="AXG6" s="117"/>
      <c r="AXH6" s="117"/>
      <c r="AXI6" s="117"/>
      <c r="AXJ6" s="117"/>
      <c r="AXK6" s="117"/>
      <c r="AXL6" s="117"/>
      <c r="AXM6" s="117"/>
      <c r="AXN6" s="117"/>
      <c r="AXO6" s="117"/>
      <c r="AXP6" s="117"/>
      <c r="AXQ6" s="117"/>
      <c r="AXR6" s="117"/>
      <c r="AXS6" s="117"/>
      <c r="AXT6" s="117"/>
      <c r="AXU6" s="117"/>
      <c r="AXV6" s="117"/>
      <c r="AXW6" s="117"/>
      <c r="AXX6" s="117"/>
      <c r="AXY6" s="117"/>
      <c r="AXZ6" s="117"/>
      <c r="AYA6" s="117"/>
      <c r="AYB6" s="117"/>
      <c r="AYC6" s="117"/>
      <c r="AYD6" s="117"/>
      <c r="AYE6" s="117"/>
      <c r="AYF6" s="117"/>
      <c r="AYG6" s="117"/>
      <c r="AYH6" s="117"/>
      <c r="AYI6" s="117"/>
      <c r="AYJ6" s="117"/>
      <c r="AYK6" s="117"/>
      <c r="AYL6" s="117"/>
      <c r="AYM6" s="117"/>
      <c r="AYN6" s="117"/>
      <c r="AYO6" s="117"/>
      <c r="AYP6" s="117"/>
      <c r="AYQ6" s="117"/>
      <c r="AYR6" s="117"/>
      <c r="AYS6" s="117"/>
      <c r="AYT6" s="117"/>
      <c r="AYU6" s="117"/>
      <c r="AYV6" s="117"/>
      <c r="AYW6" s="117"/>
      <c r="AYX6" s="117"/>
      <c r="AYY6" s="117"/>
      <c r="AYZ6" s="117"/>
      <c r="AZA6" s="117"/>
      <c r="AZB6" s="117"/>
      <c r="AZC6" s="117"/>
      <c r="AZD6" s="117"/>
      <c r="AZE6" s="117"/>
      <c r="AZF6" s="117"/>
      <c r="AZG6" s="117"/>
      <c r="AZH6" s="117"/>
      <c r="AZI6" s="117"/>
      <c r="AZJ6" s="117"/>
      <c r="AZK6" s="117"/>
      <c r="AZL6" s="117"/>
      <c r="AZM6" s="117"/>
      <c r="AZN6" s="117"/>
      <c r="AZO6" s="117"/>
      <c r="AZP6" s="117"/>
      <c r="AZQ6" s="117"/>
      <c r="AZR6" s="117"/>
      <c r="AZS6" s="117"/>
      <c r="AZT6" s="117"/>
      <c r="AZU6" s="117"/>
      <c r="AZV6" s="117"/>
      <c r="AZW6" s="117"/>
      <c r="AZX6" s="117"/>
      <c r="AZY6" s="117"/>
      <c r="AZZ6" s="117"/>
      <c r="BAA6" s="117"/>
      <c r="BAB6" s="117"/>
      <c r="BAC6" s="117"/>
      <c r="BAD6" s="117"/>
      <c r="BAE6" s="117"/>
      <c r="BAF6" s="117"/>
      <c r="BAG6" s="117"/>
      <c r="BAH6" s="117"/>
      <c r="BAI6" s="117"/>
      <c r="BAJ6" s="117"/>
      <c r="BAK6" s="117"/>
      <c r="BAL6" s="117"/>
      <c r="BAM6" s="117"/>
      <c r="BAN6" s="117"/>
      <c r="BAO6" s="117"/>
      <c r="BAP6" s="117"/>
      <c r="BAQ6" s="117"/>
      <c r="BAR6" s="117"/>
      <c r="BAS6" s="117"/>
      <c r="BAT6" s="117"/>
      <c r="BAU6" s="117"/>
      <c r="BAV6" s="117"/>
      <c r="BAW6" s="117"/>
      <c r="BAX6" s="117"/>
      <c r="BAY6" s="117"/>
      <c r="BAZ6" s="117"/>
      <c r="BBA6" s="117"/>
      <c r="BBB6" s="117"/>
      <c r="BBC6" s="117"/>
      <c r="BBD6" s="117"/>
      <c r="BBE6" s="117"/>
      <c r="BBF6" s="117"/>
      <c r="BBG6" s="117"/>
      <c r="BBH6" s="117"/>
      <c r="BBI6" s="117"/>
      <c r="BBJ6" s="117"/>
      <c r="BBK6" s="117"/>
      <c r="BBL6" s="117"/>
      <c r="BBM6" s="117"/>
      <c r="BBN6" s="117"/>
      <c r="BBO6" s="117"/>
      <c r="BBP6" s="117"/>
      <c r="BBQ6" s="117"/>
      <c r="BBR6" s="117"/>
      <c r="BBS6" s="117"/>
      <c r="BBT6" s="117"/>
      <c r="BBU6" s="117"/>
      <c r="BBV6" s="117"/>
      <c r="BBW6" s="117"/>
      <c r="BBX6" s="117"/>
      <c r="BBY6" s="117"/>
      <c r="BBZ6" s="117"/>
      <c r="BCA6" s="117"/>
      <c r="BCB6" s="117"/>
      <c r="BCC6" s="117"/>
      <c r="BCD6" s="117"/>
      <c r="BCE6" s="117"/>
      <c r="BCF6" s="117"/>
      <c r="BCG6" s="117"/>
      <c r="BCH6" s="117"/>
      <c r="BCI6" s="117"/>
      <c r="BCJ6" s="117"/>
      <c r="BCK6" s="117"/>
      <c r="BCL6" s="117"/>
      <c r="BCM6" s="117"/>
      <c r="BCN6" s="117"/>
      <c r="BCO6" s="117"/>
      <c r="BCP6" s="117"/>
      <c r="BCQ6" s="117"/>
      <c r="BCR6" s="117"/>
      <c r="BCS6" s="117"/>
      <c r="BCT6" s="117"/>
      <c r="BCU6" s="117"/>
      <c r="BCV6" s="117"/>
      <c r="BCW6" s="117"/>
      <c r="BCX6" s="117"/>
      <c r="BCY6" s="117"/>
      <c r="BCZ6" s="117"/>
      <c r="BDA6" s="117"/>
      <c r="BDB6" s="117"/>
      <c r="BDC6" s="117"/>
      <c r="BDD6" s="117"/>
      <c r="BDE6" s="117"/>
      <c r="BDF6" s="117"/>
      <c r="BDG6" s="117"/>
      <c r="BDH6" s="117"/>
      <c r="BDI6" s="117"/>
      <c r="BDJ6" s="117"/>
      <c r="BDK6" s="117"/>
      <c r="BDL6" s="117"/>
      <c r="BDM6" s="117"/>
      <c r="BDN6" s="117"/>
      <c r="BDO6" s="117"/>
      <c r="BDP6" s="117"/>
      <c r="BDQ6" s="117"/>
      <c r="BDR6" s="117"/>
      <c r="BDS6" s="117"/>
      <c r="BDT6" s="117"/>
      <c r="BDU6" s="117"/>
      <c r="BDV6" s="117"/>
      <c r="BDW6" s="117"/>
      <c r="BDX6" s="117"/>
      <c r="BDY6" s="117"/>
      <c r="BDZ6" s="117"/>
      <c r="BEA6" s="117"/>
      <c r="BEB6" s="117"/>
      <c r="BEC6" s="117"/>
      <c r="BED6" s="117"/>
      <c r="BEE6" s="117"/>
      <c r="BEF6" s="117"/>
      <c r="BEG6" s="117"/>
      <c r="BEH6" s="117"/>
      <c r="BEI6" s="117"/>
      <c r="BEJ6" s="117"/>
      <c r="BEK6" s="117"/>
      <c r="BEL6" s="117"/>
      <c r="BEM6" s="117"/>
      <c r="BEN6" s="117"/>
      <c r="BEO6" s="117"/>
      <c r="BEP6" s="117"/>
      <c r="BEQ6" s="117"/>
      <c r="BER6" s="117"/>
      <c r="BES6" s="117"/>
      <c r="BET6" s="117"/>
      <c r="BEU6" s="117"/>
      <c r="BEV6" s="117"/>
      <c r="BEW6" s="117"/>
      <c r="BEX6" s="117"/>
      <c r="BEY6" s="117"/>
      <c r="BEZ6" s="117"/>
      <c r="BFA6" s="117"/>
      <c r="BFB6" s="117"/>
      <c r="BFC6" s="117"/>
      <c r="BFD6" s="117"/>
      <c r="BFE6" s="117"/>
      <c r="BFF6" s="117"/>
      <c r="BFG6" s="117"/>
      <c r="BFH6" s="117"/>
      <c r="BFI6" s="117"/>
      <c r="BFJ6" s="117"/>
      <c r="BFK6" s="117"/>
      <c r="BFL6" s="117"/>
      <c r="BFM6" s="117"/>
      <c r="BFN6" s="117"/>
      <c r="BFO6" s="117"/>
      <c r="BFP6" s="117"/>
      <c r="BFQ6" s="117"/>
      <c r="BFR6" s="117"/>
      <c r="BFS6" s="117"/>
      <c r="BFT6" s="117"/>
      <c r="BFU6" s="117"/>
      <c r="BFV6" s="117"/>
      <c r="BFW6" s="117"/>
      <c r="BFX6" s="117"/>
      <c r="BFY6" s="117"/>
      <c r="BFZ6" s="117"/>
      <c r="BGA6" s="117"/>
      <c r="BGB6" s="117"/>
      <c r="BGC6" s="117"/>
      <c r="BGD6" s="117"/>
      <c r="BGE6" s="117"/>
      <c r="BGF6" s="117"/>
      <c r="BGG6" s="117"/>
      <c r="BGH6" s="117"/>
      <c r="BGI6" s="117"/>
      <c r="BGJ6" s="117"/>
      <c r="BGK6" s="117"/>
      <c r="BGL6" s="117"/>
      <c r="BGM6" s="117"/>
      <c r="BGN6" s="117"/>
      <c r="BGO6" s="117"/>
      <c r="BGP6" s="117"/>
      <c r="BGQ6" s="117"/>
      <c r="BGR6" s="117"/>
      <c r="BGS6" s="117"/>
      <c r="BGT6" s="117"/>
      <c r="BGU6" s="117"/>
      <c r="BGV6" s="117"/>
      <c r="BGW6" s="117"/>
      <c r="BGX6" s="117"/>
      <c r="BGY6" s="117"/>
      <c r="BGZ6" s="117"/>
      <c r="BHA6" s="117"/>
      <c r="BHB6" s="117"/>
      <c r="BHC6" s="117"/>
      <c r="BHD6" s="117"/>
      <c r="BHE6" s="117"/>
      <c r="BHF6" s="117"/>
      <c r="BHG6" s="117"/>
      <c r="BHH6" s="117"/>
      <c r="BHI6" s="117"/>
      <c r="BHJ6" s="117"/>
      <c r="BHK6" s="117"/>
      <c r="BHL6" s="117"/>
      <c r="BHM6" s="117"/>
      <c r="BHN6" s="117"/>
      <c r="BHO6" s="117"/>
      <c r="BHP6" s="117"/>
      <c r="BHQ6" s="117"/>
      <c r="BHR6" s="117"/>
      <c r="BHS6" s="117"/>
      <c r="BHT6" s="117"/>
      <c r="BHU6" s="117"/>
      <c r="BHV6" s="117"/>
      <c r="BHW6" s="117"/>
      <c r="BHX6" s="117"/>
      <c r="BHY6" s="117"/>
      <c r="BHZ6" s="117"/>
      <c r="BIA6" s="117"/>
      <c r="BIB6" s="117"/>
      <c r="BIC6" s="117"/>
      <c r="BID6" s="117"/>
      <c r="BIE6" s="117"/>
      <c r="BIF6" s="117"/>
      <c r="BIG6" s="117"/>
      <c r="BIH6" s="117"/>
      <c r="BII6" s="117"/>
      <c r="BIJ6" s="117"/>
      <c r="BIK6" s="117"/>
      <c r="BIL6" s="117"/>
      <c r="BIM6" s="117"/>
      <c r="BIN6" s="117"/>
      <c r="BIO6" s="117"/>
      <c r="BIP6" s="117"/>
      <c r="BIQ6" s="117"/>
      <c r="BIR6" s="117"/>
      <c r="BIS6" s="117"/>
      <c r="BIT6" s="117"/>
      <c r="BIU6" s="117"/>
      <c r="BIV6" s="117"/>
      <c r="BIW6" s="117"/>
      <c r="BIX6" s="117"/>
      <c r="BIY6" s="117"/>
      <c r="BIZ6" s="117"/>
      <c r="BJA6" s="117"/>
      <c r="BJB6" s="117"/>
      <c r="BJC6" s="117"/>
      <c r="BJD6" s="117"/>
      <c r="BJE6" s="117"/>
      <c r="BJF6" s="117"/>
      <c r="BJG6" s="117"/>
      <c r="BJH6" s="117"/>
      <c r="BJI6" s="117"/>
      <c r="BJJ6" s="117"/>
      <c r="BJK6" s="117"/>
      <c r="BJL6" s="117"/>
      <c r="BJM6" s="117"/>
      <c r="BJN6" s="117"/>
      <c r="BJO6" s="117"/>
      <c r="BJP6" s="117"/>
      <c r="BJQ6" s="117"/>
      <c r="BJR6" s="117"/>
      <c r="BJS6" s="117"/>
      <c r="BJT6" s="117"/>
      <c r="BJU6" s="117"/>
      <c r="BJV6" s="117"/>
      <c r="BJW6" s="117"/>
      <c r="BJX6" s="117"/>
      <c r="BJY6" s="117"/>
      <c r="BJZ6" s="117"/>
      <c r="BKA6" s="117"/>
      <c r="BKB6" s="117"/>
      <c r="BKC6" s="117"/>
      <c r="BKD6" s="117"/>
      <c r="BKE6" s="117"/>
      <c r="BKF6" s="117"/>
      <c r="BKG6" s="117"/>
      <c r="BKH6" s="117"/>
      <c r="BKI6" s="117"/>
      <c r="BKJ6" s="117"/>
      <c r="BKK6" s="117"/>
      <c r="BKL6" s="117"/>
      <c r="BKM6" s="117"/>
      <c r="BKN6" s="117"/>
      <c r="BKO6" s="117"/>
      <c r="BKP6" s="117"/>
      <c r="BKQ6" s="117"/>
      <c r="BKR6" s="117"/>
      <c r="BKS6" s="117"/>
      <c r="BKT6" s="117"/>
      <c r="BKU6" s="117"/>
      <c r="BKV6" s="117"/>
      <c r="BKW6" s="117"/>
      <c r="BKX6" s="117"/>
      <c r="BKY6" s="117"/>
      <c r="BKZ6" s="117"/>
      <c r="BLA6" s="117"/>
      <c r="BLB6" s="117"/>
      <c r="BLC6" s="117"/>
      <c r="BLD6" s="117"/>
      <c r="BLE6" s="117"/>
      <c r="BLF6" s="117"/>
      <c r="BLG6" s="117"/>
      <c r="BLH6" s="117"/>
      <c r="BLI6" s="117"/>
      <c r="BLJ6" s="117"/>
      <c r="BLK6" s="117"/>
      <c r="BLL6" s="117"/>
      <c r="BLM6" s="117"/>
      <c r="BLN6" s="117"/>
      <c r="BLO6" s="117"/>
      <c r="BLP6" s="117"/>
      <c r="BLQ6" s="117"/>
      <c r="BLR6" s="117"/>
      <c r="BLS6" s="117"/>
      <c r="BLT6" s="117"/>
      <c r="BLU6" s="117"/>
      <c r="BLV6" s="117"/>
      <c r="BLW6" s="117"/>
      <c r="BLX6" s="117"/>
      <c r="BLY6" s="117"/>
      <c r="BLZ6" s="117"/>
      <c r="BMA6" s="117"/>
      <c r="BMB6" s="117"/>
      <c r="BMC6" s="117"/>
      <c r="BMD6" s="117"/>
      <c r="BME6" s="117"/>
      <c r="BMF6" s="117"/>
      <c r="BMG6" s="117"/>
      <c r="BMH6" s="117"/>
      <c r="BMI6" s="117"/>
      <c r="BMJ6" s="117"/>
      <c r="BMK6" s="117"/>
      <c r="BML6" s="117"/>
      <c r="BMM6" s="117"/>
      <c r="BMN6" s="117"/>
      <c r="BMO6" s="117"/>
      <c r="BMP6" s="117"/>
      <c r="BMQ6" s="117"/>
      <c r="BMR6" s="117"/>
      <c r="BMS6" s="117"/>
      <c r="BMT6" s="117"/>
      <c r="BMU6" s="117"/>
      <c r="BMV6" s="117"/>
      <c r="BMW6" s="117"/>
      <c r="BMX6" s="117"/>
      <c r="BMY6" s="117"/>
      <c r="BMZ6" s="117"/>
      <c r="BNA6" s="117"/>
      <c r="BNB6" s="117"/>
      <c r="BNC6" s="117"/>
      <c r="BND6" s="117"/>
      <c r="BNE6" s="117"/>
      <c r="BNF6" s="117"/>
      <c r="BNG6" s="117"/>
      <c r="BNH6" s="117"/>
      <c r="BNI6" s="117"/>
      <c r="BNJ6" s="117"/>
      <c r="BNK6" s="117"/>
      <c r="BNL6" s="117"/>
      <c r="BNM6" s="117"/>
      <c r="BNN6" s="117"/>
      <c r="BNO6" s="117"/>
      <c r="BNP6" s="117"/>
      <c r="BNQ6" s="117"/>
      <c r="BNR6" s="117"/>
      <c r="BNS6" s="117"/>
      <c r="BNT6" s="117"/>
      <c r="BNU6" s="117"/>
      <c r="BNV6" s="117"/>
      <c r="BNW6" s="117"/>
      <c r="BNX6" s="117"/>
      <c r="BNY6" s="117"/>
      <c r="BNZ6" s="117"/>
      <c r="BOA6" s="117"/>
      <c r="BOB6" s="117"/>
      <c r="BOC6" s="117"/>
      <c r="BOD6" s="117"/>
      <c r="BOE6" s="117"/>
      <c r="BOF6" s="117"/>
      <c r="BOG6" s="117"/>
      <c r="BOH6" s="117"/>
      <c r="BOI6" s="117"/>
      <c r="BOJ6" s="117"/>
      <c r="BOK6" s="117"/>
      <c r="BOL6" s="117"/>
      <c r="BOM6" s="117"/>
      <c r="BON6" s="117"/>
      <c r="BOO6" s="117"/>
      <c r="BOP6" s="117"/>
      <c r="BOQ6" s="117"/>
      <c r="BOR6" s="117"/>
      <c r="BOS6" s="117"/>
      <c r="BOT6" s="117"/>
      <c r="BOU6" s="117"/>
      <c r="BOV6" s="117"/>
      <c r="BOW6" s="117"/>
      <c r="BOX6" s="117"/>
      <c r="BOY6" s="117"/>
      <c r="BOZ6" s="117"/>
      <c r="BPA6" s="117"/>
      <c r="BPB6" s="117"/>
      <c r="BPC6" s="117"/>
      <c r="BPD6" s="117"/>
      <c r="BPE6" s="117"/>
      <c r="BPF6" s="117"/>
      <c r="BPG6" s="117"/>
      <c r="BPH6" s="117"/>
      <c r="BPI6" s="117"/>
      <c r="BPJ6" s="117"/>
      <c r="BPK6" s="117"/>
      <c r="BPL6" s="117"/>
      <c r="BPM6" s="117"/>
      <c r="BPN6" s="117"/>
      <c r="BPO6" s="117"/>
      <c r="BPP6" s="117"/>
      <c r="BPQ6" s="117"/>
      <c r="BPR6" s="117"/>
      <c r="BPS6" s="117"/>
      <c r="BPT6" s="117"/>
      <c r="BPU6" s="117"/>
      <c r="BPV6" s="117"/>
      <c r="BPW6" s="117"/>
      <c r="BPX6" s="117"/>
      <c r="BPY6" s="117"/>
      <c r="BPZ6" s="117"/>
      <c r="BQA6" s="117"/>
      <c r="BQB6" s="117"/>
      <c r="BQC6" s="117"/>
      <c r="BQD6" s="117"/>
      <c r="BQE6" s="117"/>
      <c r="BQF6" s="117"/>
      <c r="BQG6" s="117"/>
      <c r="BQH6" s="117"/>
      <c r="BQI6" s="117"/>
      <c r="BQJ6" s="117"/>
      <c r="BQK6" s="117"/>
      <c r="BQL6" s="117"/>
      <c r="BQM6" s="117"/>
      <c r="BQN6" s="117"/>
      <c r="BQO6" s="117"/>
      <c r="BQP6" s="117"/>
      <c r="BQQ6" s="117"/>
      <c r="BQR6" s="117"/>
      <c r="BQS6" s="117"/>
      <c r="BQT6" s="117"/>
      <c r="BQU6" s="117"/>
      <c r="BQV6" s="117"/>
      <c r="BQW6" s="117"/>
      <c r="BQX6" s="117"/>
      <c r="BQY6" s="117"/>
      <c r="BQZ6" s="117"/>
      <c r="BRA6" s="117"/>
      <c r="BRB6" s="117"/>
      <c r="BRC6" s="117"/>
      <c r="BRD6" s="117"/>
      <c r="BRE6" s="117"/>
      <c r="BRF6" s="117"/>
      <c r="BRG6" s="117"/>
      <c r="BRH6" s="117"/>
      <c r="BRI6" s="117"/>
      <c r="BRJ6" s="117"/>
      <c r="BRK6" s="117"/>
      <c r="BRL6" s="117"/>
      <c r="BRM6" s="117"/>
      <c r="BRN6" s="117"/>
      <c r="BRO6" s="117"/>
      <c r="BRP6" s="117"/>
      <c r="BRQ6" s="117"/>
      <c r="BRR6" s="117"/>
      <c r="BRS6" s="117"/>
      <c r="BRT6" s="117"/>
      <c r="BRU6" s="117"/>
      <c r="BRV6" s="117"/>
      <c r="BRW6" s="117"/>
      <c r="BRX6" s="117"/>
      <c r="BRY6" s="117"/>
      <c r="BRZ6" s="117"/>
      <c r="BSA6" s="117"/>
      <c r="BSB6" s="117"/>
      <c r="BSC6" s="117"/>
      <c r="BSD6" s="117"/>
      <c r="BSE6" s="117"/>
      <c r="BSF6" s="117"/>
      <c r="BSG6" s="117"/>
      <c r="BSH6" s="117"/>
      <c r="BSI6" s="117"/>
      <c r="BSJ6" s="117"/>
      <c r="BSK6" s="117"/>
      <c r="BSL6" s="117"/>
      <c r="BSM6" s="117"/>
      <c r="BSN6" s="117"/>
      <c r="BSO6" s="117"/>
      <c r="BSP6" s="117"/>
      <c r="BSQ6" s="117"/>
      <c r="BSR6" s="117"/>
      <c r="BSS6" s="117"/>
      <c r="BST6" s="117"/>
      <c r="BSU6" s="117"/>
      <c r="BSV6" s="117"/>
      <c r="BSW6" s="117"/>
      <c r="BSX6" s="117"/>
      <c r="BSY6" s="117"/>
      <c r="BSZ6" s="117"/>
      <c r="BTA6" s="117"/>
      <c r="BTB6" s="117"/>
      <c r="BTC6" s="117"/>
      <c r="BTD6" s="117"/>
      <c r="BTE6" s="117"/>
      <c r="BTF6" s="117"/>
      <c r="BTG6" s="117"/>
      <c r="BTH6" s="117"/>
      <c r="BTI6" s="117"/>
      <c r="BTJ6" s="117"/>
      <c r="BTK6" s="117"/>
      <c r="BTL6" s="117"/>
      <c r="BTM6" s="117"/>
      <c r="BTN6" s="117"/>
      <c r="BTO6" s="117"/>
      <c r="BTP6" s="117"/>
      <c r="BTQ6" s="117"/>
      <c r="BTR6" s="117"/>
      <c r="BTS6" s="117"/>
      <c r="BTT6" s="117"/>
      <c r="BTU6" s="117"/>
      <c r="BTV6" s="117"/>
      <c r="BTW6" s="117"/>
      <c r="BTX6" s="117"/>
      <c r="BTY6" s="117"/>
      <c r="BTZ6" s="117"/>
      <c r="BUA6" s="117"/>
      <c r="BUB6" s="117"/>
      <c r="BUC6" s="117"/>
      <c r="BUD6" s="117"/>
      <c r="BUE6" s="117"/>
      <c r="BUF6" s="117"/>
      <c r="BUG6" s="117"/>
      <c r="BUH6" s="117"/>
      <c r="BUI6" s="117"/>
      <c r="BUJ6" s="117"/>
      <c r="BUK6" s="117"/>
      <c r="BUL6" s="117"/>
      <c r="BUM6" s="117"/>
      <c r="BUN6" s="117"/>
      <c r="BUO6" s="117"/>
      <c r="BUP6" s="117"/>
      <c r="BUQ6" s="117"/>
      <c r="BUR6" s="117"/>
      <c r="BUS6" s="117"/>
      <c r="BUT6" s="117"/>
      <c r="BUU6" s="117"/>
      <c r="BUV6" s="117"/>
      <c r="BUW6" s="117"/>
      <c r="BUX6" s="117"/>
      <c r="BUY6" s="117"/>
      <c r="BUZ6" s="117"/>
      <c r="BVA6" s="117"/>
      <c r="BVB6" s="117"/>
      <c r="BVC6" s="117"/>
      <c r="BVD6" s="117"/>
      <c r="BVE6" s="117"/>
      <c r="BVF6" s="117"/>
      <c r="BVG6" s="117"/>
      <c r="BVH6" s="117"/>
      <c r="BVI6" s="117"/>
      <c r="BVJ6" s="117"/>
      <c r="BVK6" s="117"/>
      <c r="BVL6" s="117"/>
      <c r="BVM6" s="117"/>
      <c r="BVN6" s="117"/>
      <c r="BVO6" s="117"/>
      <c r="BVP6" s="117"/>
      <c r="BVQ6" s="117"/>
      <c r="BVR6" s="117"/>
      <c r="BVS6" s="117"/>
      <c r="BVT6" s="117"/>
      <c r="BVU6" s="117"/>
      <c r="BVV6" s="117"/>
      <c r="BVW6" s="117"/>
      <c r="BVX6" s="117"/>
      <c r="BVY6" s="117"/>
      <c r="BVZ6" s="117"/>
      <c r="BWA6" s="117"/>
      <c r="BWB6" s="117"/>
      <c r="BWC6" s="117"/>
      <c r="BWD6" s="117"/>
      <c r="BWE6" s="117"/>
      <c r="BWF6" s="117"/>
      <c r="BWG6" s="117"/>
      <c r="BWH6" s="117"/>
      <c r="BWI6" s="117"/>
      <c r="BWJ6" s="117"/>
      <c r="BWK6" s="117"/>
      <c r="BWL6" s="117"/>
      <c r="BWM6" s="117"/>
      <c r="BWN6" s="117"/>
      <c r="BWO6" s="117"/>
      <c r="BWP6" s="117"/>
      <c r="BWQ6" s="117"/>
      <c r="BWR6" s="117"/>
      <c r="BWS6" s="117"/>
      <c r="BWT6" s="117"/>
      <c r="BWU6" s="117"/>
      <c r="BWV6" s="117"/>
      <c r="BWW6" s="117"/>
      <c r="BWX6" s="117"/>
      <c r="BWY6" s="117"/>
      <c r="BWZ6" s="117"/>
      <c r="BXA6" s="117"/>
      <c r="BXB6" s="117"/>
      <c r="BXC6" s="117"/>
      <c r="BXD6" s="117"/>
      <c r="BXE6" s="117"/>
      <c r="BXF6" s="117"/>
      <c r="BXG6" s="117"/>
      <c r="BXH6" s="117"/>
      <c r="BXI6" s="117"/>
      <c r="BXJ6" s="117"/>
      <c r="BXK6" s="117"/>
      <c r="BXL6" s="117"/>
      <c r="BXM6" s="117"/>
      <c r="BXN6" s="117"/>
      <c r="BXO6" s="117"/>
      <c r="BXP6" s="117"/>
      <c r="BXQ6" s="117"/>
      <c r="BXR6" s="117"/>
      <c r="BXS6" s="117"/>
      <c r="BXT6" s="117"/>
      <c r="BXU6" s="117"/>
      <c r="BXV6" s="117"/>
      <c r="BXW6" s="117"/>
      <c r="BXX6" s="117"/>
      <c r="BXY6" s="117"/>
      <c r="BXZ6" s="117"/>
      <c r="BYA6" s="117"/>
      <c r="BYB6" s="117"/>
      <c r="BYC6" s="117"/>
      <c r="BYD6" s="117"/>
      <c r="BYE6" s="117"/>
      <c r="BYF6" s="117"/>
      <c r="BYG6" s="117"/>
      <c r="BYH6" s="117"/>
      <c r="BYI6" s="117"/>
      <c r="BYJ6" s="117"/>
      <c r="BYK6" s="117"/>
      <c r="BYL6" s="117"/>
      <c r="BYM6" s="117"/>
      <c r="BYN6" s="117"/>
      <c r="BYO6" s="117"/>
      <c r="BYP6" s="117"/>
      <c r="BYQ6" s="117"/>
      <c r="BYR6" s="117"/>
      <c r="BYS6" s="117"/>
      <c r="BYT6" s="117"/>
      <c r="BYU6" s="117"/>
      <c r="BYV6" s="117"/>
      <c r="BYW6" s="117"/>
      <c r="BYX6" s="117"/>
      <c r="BYY6" s="117"/>
      <c r="BYZ6" s="117"/>
      <c r="BZA6" s="117"/>
      <c r="BZB6" s="117"/>
      <c r="BZC6" s="117"/>
      <c r="BZD6" s="117"/>
      <c r="BZE6" s="117"/>
      <c r="BZF6" s="117"/>
      <c r="BZG6" s="117"/>
      <c r="BZH6" s="117"/>
      <c r="BZI6" s="117"/>
      <c r="BZJ6" s="117"/>
      <c r="BZK6" s="117"/>
      <c r="BZL6" s="117"/>
      <c r="BZM6" s="117"/>
      <c r="BZN6" s="117"/>
      <c r="BZO6" s="117"/>
      <c r="BZP6" s="117"/>
      <c r="BZQ6" s="117"/>
      <c r="BZR6" s="117"/>
      <c r="BZS6" s="117"/>
      <c r="BZT6" s="117"/>
      <c r="BZU6" s="117"/>
      <c r="BZV6" s="117"/>
      <c r="BZW6" s="117"/>
      <c r="BZX6" s="117"/>
      <c r="BZY6" s="117"/>
      <c r="BZZ6" s="117"/>
      <c r="CAA6" s="117"/>
      <c r="CAB6" s="117"/>
      <c r="CAC6" s="117"/>
      <c r="CAD6" s="117"/>
      <c r="CAE6" s="117"/>
      <c r="CAF6" s="117"/>
      <c r="CAG6" s="117"/>
      <c r="CAH6" s="117"/>
      <c r="CAI6" s="117"/>
      <c r="CAJ6" s="117"/>
      <c r="CAK6" s="117"/>
      <c r="CAL6" s="117"/>
      <c r="CAM6" s="117"/>
      <c r="CAN6" s="117"/>
      <c r="CAO6" s="117"/>
      <c r="CAP6" s="117"/>
      <c r="CAQ6" s="117"/>
      <c r="CAR6" s="117"/>
      <c r="CAS6" s="117"/>
      <c r="CAT6" s="117"/>
      <c r="CAU6" s="117"/>
      <c r="CAV6" s="117"/>
      <c r="CAW6" s="117"/>
      <c r="CAX6" s="117"/>
      <c r="CAY6" s="117"/>
      <c r="CAZ6" s="117"/>
      <c r="CBA6" s="117"/>
      <c r="CBB6" s="117"/>
      <c r="CBC6" s="117"/>
      <c r="CBD6" s="117"/>
      <c r="CBE6" s="117"/>
      <c r="CBF6" s="117"/>
      <c r="CBG6" s="117"/>
      <c r="CBH6" s="117"/>
      <c r="CBI6" s="117"/>
      <c r="CBJ6" s="117"/>
      <c r="CBK6" s="117"/>
      <c r="CBL6" s="117"/>
      <c r="CBM6" s="117"/>
      <c r="CBN6" s="117"/>
      <c r="CBO6" s="117"/>
      <c r="CBP6" s="117"/>
      <c r="CBQ6" s="117"/>
      <c r="CBR6" s="117"/>
      <c r="CBS6" s="117"/>
      <c r="CBT6" s="117"/>
      <c r="CBU6" s="117"/>
      <c r="CBV6" s="117"/>
      <c r="CBW6" s="117"/>
      <c r="CBX6" s="117"/>
      <c r="CBY6" s="117"/>
      <c r="CBZ6" s="117"/>
      <c r="CCA6" s="117"/>
      <c r="CCB6" s="117"/>
      <c r="CCC6" s="117"/>
      <c r="CCD6" s="117"/>
      <c r="CCE6" s="117"/>
      <c r="CCF6" s="117"/>
      <c r="CCG6" s="117"/>
      <c r="CCH6" s="117"/>
      <c r="CCI6" s="117"/>
      <c r="CCJ6" s="117"/>
      <c r="CCK6" s="117"/>
      <c r="CCL6" s="117"/>
      <c r="CCM6" s="117"/>
      <c r="CCN6" s="117"/>
      <c r="CCO6" s="117"/>
      <c r="CCP6" s="117"/>
      <c r="CCQ6" s="117"/>
      <c r="CCR6" s="117"/>
      <c r="CCS6" s="117"/>
      <c r="CCT6" s="117"/>
      <c r="CCU6" s="117"/>
      <c r="CCV6" s="117"/>
      <c r="CCW6" s="117"/>
      <c r="CCX6" s="117"/>
      <c r="CCY6" s="117"/>
      <c r="CCZ6" s="117"/>
      <c r="CDA6" s="117"/>
      <c r="CDB6" s="117"/>
      <c r="CDC6" s="117"/>
      <c r="CDD6" s="117"/>
      <c r="CDE6" s="117"/>
      <c r="CDF6" s="117"/>
      <c r="CDG6" s="117"/>
      <c r="CDH6" s="117"/>
      <c r="CDI6" s="117"/>
      <c r="CDJ6" s="117"/>
      <c r="CDK6" s="117"/>
      <c r="CDL6" s="117"/>
      <c r="CDM6" s="117"/>
      <c r="CDN6" s="117"/>
      <c r="CDO6" s="117"/>
      <c r="CDP6" s="117"/>
      <c r="CDQ6" s="117"/>
      <c r="CDR6" s="117"/>
      <c r="CDS6" s="117"/>
      <c r="CDT6" s="117"/>
      <c r="CDU6" s="117"/>
      <c r="CDV6" s="117"/>
      <c r="CDW6" s="117"/>
      <c r="CDX6" s="117"/>
      <c r="CDY6" s="117"/>
      <c r="CDZ6" s="117"/>
      <c r="CEA6" s="117"/>
      <c r="CEB6" s="117"/>
      <c r="CEC6" s="117"/>
      <c r="CED6" s="117"/>
      <c r="CEE6" s="117"/>
      <c r="CEF6" s="117"/>
      <c r="CEG6" s="117"/>
      <c r="CEH6" s="117"/>
      <c r="CEI6" s="117"/>
      <c r="CEJ6" s="117"/>
      <c r="CEK6" s="117"/>
      <c r="CEL6" s="117"/>
      <c r="CEM6" s="117"/>
      <c r="CEN6" s="117"/>
      <c r="CEO6" s="117"/>
      <c r="CEP6" s="117"/>
      <c r="CEQ6" s="117"/>
      <c r="CER6" s="117"/>
      <c r="CES6" s="117"/>
      <c r="CET6" s="117"/>
      <c r="CEU6" s="117"/>
      <c r="CEV6" s="117"/>
      <c r="CEW6" s="117"/>
      <c r="CEX6" s="117"/>
      <c r="CEY6" s="117"/>
      <c r="CEZ6" s="117"/>
      <c r="CFA6" s="117"/>
      <c r="CFB6" s="117"/>
      <c r="CFC6" s="117"/>
      <c r="CFD6" s="117"/>
      <c r="CFE6" s="117"/>
      <c r="CFF6" s="117"/>
      <c r="CFG6" s="117"/>
      <c r="CFH6" s="117"/>
      <c r="CFI6" s="117"/>
      <c r="CFJ6" s="117"/>
      <c r="CFK6" s="117"/>
      <c r="CFL6" s="117"/>
      <c r="CFM6" s="117"/>
      <c r="CFN6" s="117"/>
      <c r="CFO6" s="117"/>
      <c r="CFP6" s="117"/>
      <c r="CFQ6" s="117"/>
      <c r="CFR6" s="117"/>
      <c r="CFS6" s="117"/>
      <c r="CFT6" s="117"/>
      <c r="CFU6" s="117"/>
      <c r="CFV6" s="117"/>
      <c r="CFW6" s="117"/>
      <c r="CFX6" s="117"/>
      <c r="CFY6" s="117"/>
      <c r="CFZ6" s="117"/>
      <c r="CGA6" s="117"/>
      <c r="CGB6" s="117"/>
      <c r="CGC6" s="117"/>
      <c r="CGD6" s="117"/>
      <c r="CGE6" s="117"/>
      <c r="CGF6" s="117"/>
      <c r="CGG6" s="117"/>
      <c r="CGH6" s="117"/>
      <c r="CGI6" s="117"/>
      <c r="CGJ6" s="117"/>
      <c r="CGK6" s="117"/>
      <c r="CGL6" s="117"/>
      <c r="CGM6" s="117"/>
      <c r="CGN6" s="117"/>
      <c r="CGO6" s="117"/>
      <c r="CGP6" s="117"/>
      <c r="CGQ6" s="117"/>
      <c r="CGR6" s="117"/>
      <c r="CGS6" s="117"/>
      <c r="CGT6" s="117"/>
      <c r="CGU6" s="117"/>
      <c r="CGV6" s="117"/>
      <c r="CGW6" s="117"/>
      <c r="CGX6" s="117"/>
      <c r="CGY6" s="117"/>
      <c r="CGZ6" s="117"/>
      <c r="CHA6" s="117"/>
      <c r="CHB6" s="117"/>
      <c r="CHC6" s="117"/>
      <c r="CHD6" s="117"/>
      <c r="CHE6" s="117"/>
      <c r="CHF6" s="117"/>
      <c r="CHG6" s="117"/>
      <c r="CHH6" s="117"/>
      <c r="CHI6" s="117"/>
      <c r="CHJ6" s="117"/>
      <c r="CHK6" s="117"/>
      <c r="CHL6" s="117"/>
      <c r="CHM6" s="117"/>
      <c r="CHN6" s="117"/>
      <c r="CHO6" s="117"/>
      <c r="CHP6" s="117"/>
      <c r="CHQ6" s="117"/>
      <c r="CHR6" s="117"/>
      <c r="CHS6" s="117"/>
      <c r="CHT6" s="117"/>
      <c r="CHU6" s="117"/>
      <c r="CHV6" s="117"/>
      <c r="CHW6" s="117"/>
      <c r="CHX6" s="117"/>
      <c r="CHY6" s="117"/>
      <c r="CHZ6" s="117"/>
      <c r="CIA6" s="117"/>
      <c r="CIB6" s="117"/>
      <c r="CIC6" s="117"/>
      <c r="CID6" s="117"/>
      <c r="CIE6" s="117"/>
      <c r="CIF6" s="117"/>
      <c r="CIG6" s="117"/>
      <c r="CIH6" s="117"/>
      <c r="CII6" s="117"/>
      <c r="CIJ6" s="117"/>
      <c r="CIK6" s="117"/>
      <c r="CIL6" s="117"/>
      <c r="CIM6" s="117"/>
      <c r="CIN6" s="117"/>
      <c r="CIO6" s="117"/>
      <c r="CIP6" s="117"/>
      <c r="CIQ6" s="117"/>
      <c r="CIR6" s="117"/>
      <c r="CIS6" s="117"/>
      <c r="CIT6" s="117"/>
      <c r="CIU6" s="117"/>
      <c r="CIV6" s="117"/>
      <c r="CIW6" s="117"/>
      <c r="CIX6" s="117"/>
      <c r="CIY6" s="117"/>
      <c r="CIZ6" s="117"/>
      <c r="CJA6" s="117"/>
      <c r="CJB6" s="117"/>
      <c r="CJC6" s="117"/>
      <c r="CJD6" s="117"/>
      <c r="CJE6" s="117"/>
      <c r="CJF6" s="117"/>
      <c r="CJG6" s="117"/>
      <c r="CJH6" s="117"/>
      <c r="CJI6" s="117"/>
      <c r="CJJ6" s="117"/>
      <c r="CJK6" s="117"/>
      <c r="CJL6" s="117"/>
      <c r="CJM6" s="117"/>
      <c r="CJN6" s="117"/>
      <c r="CJO6" s="117"/>
      <c r="CJP6" s="117"/>
      <c r="CJQ6" s="117"/>
      <c r="CJR6" s="117"/>
      <c r="CJS6" s="117"/>
      <c r="CJT6" s="117"/>
      <c r="CJU6" s="117"/>
      <c r="CJV6" s="117"/>
      <c r="CJW6" s="117"/>
      <c r="CJX6" s="117"/>
      <c r="CJY6" s="117"/>
      <c r="CJZ6" s="117"/>
      <c r="CKA6" s="117"/>
      <c r="CKB6" s="117"/>
      <c r="CKC6" s="117"/>
      <c r="CKD6" s="117"/>
      <c r="CKE6" s="117"/>
      <c r="CKF6" s="117"/>
      <c r="CKG6" s="117"/>
      <c r="CKH6" s="117"/>
      <c r="CKI6" s="117"/>
      <c r="CKJ6" s="117"/>
      <c r="CKK6" s="117"/>
      <c r="CKL6" s="117"/>
      <c r="CKM6" s="117"/>
      <c r="CKN6" s="117"/>
      <c r="CKO6" s="117"/>
      <c r="CKP6" s="117"/>
      <c r="CKQ6" s="117"/>
      <c r="CKR6" s="117"/>
      <c r="CKS6" s="117"/>
      <c r="CKT6" s="117"/>
      <c r="CKU6" s="117"/>
      <c r="CKV6" s="117"/>
      <c r="CKW6" s="117"/>
      <c r="CKX6" s="117"/>
      <c r="CKY6" s="117"/>
      <c r="CKZ6" s="117"/>
      <c r="CLA6" s="117"/>
      <c r="CLB6" s="117"/>
      <c r="CLC6" s="117"/>
      <c r="CLD6" s="117"/>
      <c r="CLE6" s="117"/>
      <c r="CLF6" s="117"/>
      <c r="CLG6" s="117"/>
      <c r="CLH6" s="117"/>
      <c r="CLI6" s="117"/>
      <c r="CLJ6" s="117"/>
      <c r="CLK6" s="117"/>
      <c r="CLL6" s="117"/>
      <c r="CLM6" s="117"/>
      <c r="CLN6" s="117"/>
      <c r="CLO6" s="117"/>
      <c r="CLP6" s="117"/>
      <c r="CLQ6" s="117"/>
      <c r="CLR6" s="117"/>
      <c r="CLS6" s="117"/>
      <c r="CLT6" s="117"/>
      <c r="CLU6" s="117"/>
      <c r="CLV6" s="117"/>
      <c r="CLW6" s="117"/>
      <c r="CLX6" s="117"/>
      <c r="CLY6" s="117"/>
      <c r="CLZ6" s="117"/>
      <c r="CMA6" s="117"/>
      <c r="CMB6" s="117"/>
      <c r="CMC6" s="117"/>
      <c r="CMD6" s="117"/>
      <c r="CME6" s="117"/>
      <c r="CMF6" s="117"/>
      <c r="CMG6" s="117"/>
      <c r="CMH6" s="117"/>
      <c r="CMI6" s="117"/>
      <c r="CMJ6" s="117"/>
      <c r="CMK6" s="117"/>
      <c r="CML6" s="117"/>
      <c r="CMM6" s="117"/>
      <c r="CMN6" s="117"/>
      <c r="CMO6" s="117"/>
      <c r="CMP6" s="117"/>
      <c r="CMQ6" s="117"/>
      <c r="CMR6" s="117"/>
      <c r="CMS6" s="117"/>
      <c r="CMT6" s="117"/>
      <c r="CMU6" s="117"/>
      <c r="CMV6" s="117"/>
      <c r="CMW6" s="117"/>
      <c r="CMX6" s="117"/>
      <c r="CMY6" s="117"/>
      <c r="CMZ6" s="117"/>
      <c r="CNA6" s="117"/>
      <c r="CNB6" s="117"/>
      <c r="CNC6" s="117"/>
      <c r="CND6" s="117"/>
      <c r="CNE6" s="117"/>
      <c r="CNF6" s="117"/>
      <c r="CNG6" s="117"/>
      <c r="CNH6" s="117"/>
      <c r="CNI6" s="117"/>
      <c r="CNJ6" s="117"/>
      <c r="CNK6" s="117"/>
      <c r="CNL6" s="117"/>
      <c r="CNM6" s="117"/>
      <c r="CNN6" s="117"/>
      <c r="CNO6" s="117"/>
      <c r="CNP6" s="117"/>
      <c r="CNQ6" s="117"/>
      <c r="CNR6" s="117"/>
      <c r="CNS6" s="117"/>
      <c r="CNT6" s="117"/>
      <c r="CNU6" s="117"/>
      <c r="CNV6" s="117"/>
      <c r="CNW6" s="117"/>
      <c r="CNX6" s="117"/>
      <c r="CNY6" s="117"/>
      <c r="CNZ6" s="117"/>
      <c r="COA6" s="117"/>
      <c r="COB6" s="117"/>
      <c r="COC6" s="117"/>
      <c r="COD6" s="117"/>
      <c r="COE6" s="117"/>
      <c r="COF6" s="117"/>
      <c r="COG6" s="117"/>
      <c r="COH6" s="117"/>
      <c r="COI6" s="117"/>
      <c r="COJ6" s="117"/>
      <c r="COK6" s="117"/>
      <c r="COL6" s="117"/>
      <c r="COM6" s="117"/>
      <c r="CON6" s="117"/>
      <c r="COO6" s="117"/>
      <c r="COP6" s="117"/>
      <c r="COQ6" s="117"/>
      <c r="COR6" s="117"/>
      <c r="COS6" s="117"/>
      <c r="COT6" s="117"/>
      <c r="COU6" s="117"/>
      <c r="COV6" s="117"/>
      <c r="COW6" s="117"/>
      <c r="COX6" s="117"/>
      <c r="COY6" s="117"/>
      <c r="COZ6" s="117"/>
      <c r="CPA6" s="117"/>
      <c r="CPB6" s="117"/>
      <c r="CPC6" s="117"/>
      <c r="CPD6" s="117"/>
      <c r="CPE6" s="117"/>
      <c r="CPF6" s="117"/>
      <c r="CPG6" s="117"/>
      <c r="CPH6" s="117"/>
      <c r="CPI6" s="117"/>
      <c r="CPJ6" s="117"/>
      <c r="CPK6" s="117"/>
      <c r="CPL6" s="117"/>
      <c r="CPM6" s="117"/>
      <c r="CPN6" s="117"/>
      <c r="CPO6" s="117"/>
      <c r="CPP6" s="117"/>
      <c r="CPQ6" s="117"/>
      <c r="CPR6" s="117"/>
      <c r="CPS6" s="117"/>
      <c r="CPT6" s="117"/>
      <c r="CPU6" s="117"/>
      <c r="CPV6" s="117"/>
      <c r="CPW6" s="117"/>
      <c r="CPX6" s="117"/>
      <c r="CPY6" s="117"/>
      <c r="CPZ6" s="117"/>
      <c r="CQA6" s="117"/>
      <c r="CQB6" s="117"/>
      <c r="CQC6" s="117"/>
      <c r="CQD6" s="117"/>
      <c r="CQE6" s="117"/>
      <c r="CQF6" s="117"/>
      <c r="CQG6" s="117"/>
      <c r="CQH6" s="117"/>
      <c r="CQI6" s="117"/>
      <c r="CQJ6" s="117"/>
      <c r="CQK6" s="117"/>
      <c r="CQL6" s="117"/>
      <c r="CQM6" s="117"/>
      <c r="CQN6" s="117"/>
      <c r="CQO6" s="117"/>
      <c r="CQP6" s="117"/>
      <c r="CQQ6" s="117"/>
      <c r="CQR6" s="117"/>
      <c r="CQS6" s="117"/>
      <c r="CQT6" s="117"/>
      <c r="CQU6" s="117"/>
      <c r="CQV6" s="117"/>
      <c r="CQW6" s="117"/>
      <c r="CQX6" s="117"/>
      <c r="CQY6" s="117"/>
      <c r="CQZ6" s="117"/>
      <c r="CRA6" s="117"/>
      <c r="CRB6" s="117"/>
      <c r="CRC6" s="117"/>
      <c r="CRD6" s="117"/>
      <c r="CRE6" s="117"/>
      <c r="CRF6" s="117"/>
      <c r="CRG6" s="117"/>
      <c r="CRH6" s="117"/>
      <c r="CRI6" s="117"/>
      <c r="CRJ6" s="117"/>
      <c r="CRK6" s="117"/>
      <c r="CRL6" s="117"/>
      <c r="CRM6" s="117"/>
      <c r="CRN6" s="117"/>
      <c r="CRO6" s="117"/>
      <c r="CRP6" s="117"/>
      <c r="CRQ6" s="117"/>
      <c r="CRR6" s="117"/>
      <c r="CRS6" s="117"/>
      <c r="CRT6" s="117"/>
      <c r="CRU6" s="117"/>
      <c r="CRV6" s="117"/>
      <c r="CRW6" s="117"/>
      <c r="CRX6" s="117"/>
      <c r="CRY6" s="117"/>
      <c r="CRZ6" s="117"/>
      <c r="CSA6" s="117"/>
      <c r="CSB6" s="117"/>
      <c r="CSC6" s="117"/>
      <c r="CSD6" s="117"/>
      <c r="CSE6" s="117"/>
      <c r="CSF6" s="117"/>
      <c r="CSG6" s="117"/>
      <c r="CSH6" s="117"/>
      <c r="CSI6" s="117"/>
      <c r="CSJ6" s="117"/>
      <c r="CSK6" s="117"/>
      <c r="CSL6" s="117"/>
      <c r="CSM6" s="117"/>
      <c r="CSN6" s="117"/>
      <c r="CSO6" s="117"/>
      <c r="CSP6" s="117"/>
      <c r="CSQ6" s="117"/>
      <c r="CSR6" s="117"/>
      <c r="CSS6" s="117"/>
      <c r="CST6" s="117"/>
      <c r="CSU6" s="117"/>
      <c r="CSV6" s="117"/>
      <c r="CSW6" s="117"/>
      <c r="CSX6" s="117"/>
      <c r="CSY6" s="117"/>
      <c r="CSZ6" s="117"/>
      <c r="CTA6" s="117"/>
      <c r="CTB6" s="117"/>
      <c r="CTC6" s="117"/>
      <c r="CTD6" s="117"/>
      <c r="CTE6" s="117"/>
      <c r="CTF6" s="117"/>
      <c r="CTG6" s="117"/>
      <c r="CTH6" s="117"/>
      <c r="CTI6" s="117"/>
      <c r="CTJ6" s="117"/>
      <c r="CTK6" s="117"/>
      <c r="CTL6" s="117"/>
      <c r="CTM6" s="117"/>
      <c r="CTN6" s="117"/>
      <c r="CTO6" s="117"/>
      <c r="CTP6" s="117"/>
      <c r="CTQ6" s="117"/>
      <c r="CTR6" s="117"/>
      <c r="CTS6" s="117"/>
      <c r="CTT6" s="117"/>
      <c r="CTU6" s="117"/>
      <c r="CTV6" s="117"/>
      <c r="CTW6" s="117"/>
      <c r="CTX6" s="117"/>
      <c r="CTY6" s="117"/>
      <c r="CTZ6" s="117"/>
      <c r="CUA6" s="117"/>
      <c r="CUB6" s="117"/>
      <c r="CUC6" s="117"/>
      <c r="CUD6" s="117"/>
      <c r="CUE6" s="117"/>
      <c r="CUF6" s="117"/>
      <c r="CUG6" s="117"/>
      <c r="CUH6" s="117"/>
      <c r="CUI6" s="117"/>
      <c r="CUJ6" s="117"/>
      <c r="CUK6" s="117"/>
      <c r="CUL6" s="117"/>
      <c r="CUM6" s="117"/>
      <c r="CUN6" s="117"/>
      <c r="CUO6" s="117"/>
      <c r="CUP6" s="117"/>
      <c r="CUQ6" s="117"/>
      <c r="CUR6" s="117"/>
      <c r="CUS6" s="117"/>
      <c r="CUT6" s="117"/>
      <c r="CUU6" s="117"/>
      <c r="CUV6" s="117"/>
      <c r="CUW6" s="117"/>
      <c r="CUX6" s="117"/>
      <c r="CUY6" s="117"/>
      <c r="CUZ6" s="117"/>
      <c r="CVA6" s="117"/>
      <c r="CVB6" s="117"/>
      <c r="CVC6" s="117"/>
      <c r="CVD6" s="117"/>
      <c r="CVE6" s="117"/>
      <c r="CVF6" s="117"/>
      <c r="CVG6" s="117"/>
      <c r="CVH6" s="117"/>
      <c r="CVI6" s="117"/>
      <c r="CVJ6" s="117"/>
      <c r="CVK6" s="117"/>
      <c r="CVL6" s="117"/>
      <c r="CVM6" s="117"/>
      <c r="CVN6" s="117"/>
      <c r="CVO6" s="117"/>
      <c r="CVP6" s="117"/>
      <c r="CVQ6" s="117"/>
      <c r="CVR6" s="117"/>
      <c r="CVS6" s="117"/>
      <c r="CVT6" s="117"/>
      <c r="CVU6" s="117"/>
      <c r="CVV6" s="117"/>
      <c r="CVW6" s="117"/>
      <c r="CVX6" s="117"/>
      <c r="CVY6" s="117"/>
      <c r="CVZ6" s="117"/>
      <c r="CWA6" s="117"/>
      <c r="CWB6" s="117"/>
      <c r="CWC6" s="117"/>
      <c r="CWD6" s="117"/>
      <c r="CWE6" s="117"/>
      <c r="CWF6" s="117"/>
      <c r="CWG6" s="117"/>
      <c r="CWH6" s="117"/>
      <c r="CWI6" s="117"/>
      <c r="CWJ6" s="117"/>
      <c r="CWK6" s="117"/>
      <c r="CWL6" s="117"/>
      <c r="CWM6" s="117"/>
      <c r="CWN6" s="117"/>
      <c r="CWO6" s="117"/>
      <c r="CWP6" s="117"/>
      <c r="CWQ6" s="117"/>
      <c r="CWR6" s="117"/>
      <c r="CWS6" s="117"/>
      <c r="CWT6" s="117"/>
      <c r="CWU6" s="117"/>
      <c r="CWV6" s="117"/>
      <c r="CWW6" s="117"/>
      <c r="CWX6" s="117"/>
      <c r="CWY6" s="117"/>
      <c r="CWZ6" s="117"/>
      <c r="CXA6" s="117"/>
      <c r="CXB6" s="117"/>
      <c r="CXC6" s="117"/>
      <c r="CXD6" s="117"/>
      <c r="CXE6" s="117"/>
      <c r="CXF6" s="117"/>
      <c r="CXG6" s="117"/>
      <c r="CXH6" s="117"/>
      <c r="CXI6" s="117"/>
      <c r="CXJ6" s="117"/>
      <c r="CXK6" s="117"/>
      <c r="CXL6" s="117"/>
      <c r="CXM6" s="117"/>
      <c r="CXN6" s="117"/>
      <c r="CXO6" s="117"/>
      <c r="CXP6" s="117"/>
      <c r="CXQ6" s="117"/>
      <c r="CXR6" s="117"/>
      <c r="CXS6" s="117"/>
      <c r="CXT6" s="117"/>
      <c r="CXU6" s="117"/>
      <c r="CXV6" s="117"/>
      <c r="CXW6" s="117"/>
      <c r="CXX6" s="117"/>
      <c r="CXY6" s="117"/>
      <c r="CXZ6" s="117"/>
      <c r="CYA6" s="117"/>
      <c r="CYB6" s="117"/>
      <c r="CYC6" s="117"/>
      <c r="CYD6" s="117"/>
      <c r="CYE6" s="117"/>
      <c r="CYF6" s="117"/>
      <c r="CYG6" s="117"/>
      <c r="CYH6" s="117"/>
      <c r="CYI6" s="117"/>
      <c r="CYJ6" s="117"/>
      <c r="CYK6" s="117"/>
      <c r="CYL6" s="117"/>
      <c r="CYM6" s="117"/>
      <c r="CYN6" s="117"/>
      <c r="CYO6" s="117"/>
      <c r="CYP6" s="117"/>
      <c r="CYQ6" s="117"/>
      <c r="CYR6" s="117"/>
      <c r="CYS6" s="117"/>
      <c r="CYT6" s="117"/>
      <c r="CYU6" s="117"/>
      <c r="CYV6" s="117"/>
      <c r="CYW6" s="117"/>
      <c r="CYX6" s="117"/>
      <c r="CYY6" s="117"/>
      <c r="CYZ6" s="117"/>
      <c r="CZA6" s="117"/>
      <c r="CZB6" s="117"/>
      <c r="CZC6" s="117"/>
      <c r="CZD6" s="117"/>
      <c r="CZE6" s="117"/>
      <c r="CZF6" s="117"/>
      <c r="CZG6" s="117"/>
      <c r="CZH6" s="117"/>
      <c r="CZI6" s="117"/>
      <c r="CZJ6" s="117"/>
      <c r="CZK6" s="117"/>
      <c r="CZL6" s="117"/>
      <c r="CZM6" s="117"/>
      <c r="CZN6" s="117"/>
      <c r="CZO6" s="117"/>
      <c r="CZP6" s="117"/>
      <c r="CZQ6" s="117"/>
      <c r="CZR6" s="117"/>
      <c r="CZS6" s="117"/>
      <c r="CZT6" s="117"/>
      <c r="CZU6" s="117"/>
      <c r="CZV6" s="117"/>
      <c r="CZW6" s="117"/>
      <c r="CZX6" s="117"/>
      <c r="CZY6" s="117"/>
      <c r="CZZ6" s="117"/>
      <c r="DAA6" s="117"/>
      <c r="DAB6" s="117"/>
      <c r="DAC6" s="117"/>
      <c r="DAD6" s="117"/>
      <c r="DAE6" s="117"/>
      <c r="DAF6" s="117"/>
      <c r="DAG6" s="117"/>
      <c r="DAH6" s="117"/>
      <c r="DAI6" s="117"/>
      <c r="DAJ6" s="117"/>
      <c r="DAK6" s="117"/>
      <c r="DAL6" s="117"/>
      <c r="DAM6" s="117"/>
      <c r="DAN6" s="117"/>
      <c r="DAO6" s="117"/>
      <c r="DAP6" s="117"/>
      <c r="DAQ6" s="117"/>
      <c r="DAR6" s="117"/>
      <c r="DAS6" s="117"/>
      <c r="DAT6" s="117"/>
      <c r="DAU6" s="117"/>
      <c r="DAV6" s="117"/>
      <c r="DAW6" s="117"/>
      <c r="DAX6" s="117"/>
      <c r="DAY6" s="117"/>
      <c r="DAZ6" s="117"/>
      <c r="DBA6" s="117"/>
      <c r="DBB6" s="117"/>
      <c r="DBC6" s="117"/>
      <c r="DBD6" s="117"/>
      <c r="DBE6" s="117"/>
      <c r="DBF6" s="117"/>
      <c r="DBG6" s="117"/>
      <c r="DBH6" s="117"/>
      <c r="DBI6" s="117"/>
      <c r="DBJ6" s="117"/>
      <c r="DBK6" s="117"/>
      <c r="DBL6" s="117"/>
      <c r="DBM6" s="117"/>
      <c r="DBN6" s="117"/>
      <c r="DBO6" s="117"/>
      <c r="DBP6" s="117"/>
      <c r="DBQ6" s="117"/>
      <c r="DBR6" s="117"/>
      <c r="DBS6" s="117"/>
      <c r="DBT6" s="117"/>
      <c r="DBU6" s="117"/>
      <c r="DBV6" s="117"/>
      <c r="DBW6" s="117"/>
      <c r="DBX6" s="117"/>
      <c r="DBY6" s="117"/>
      <c r="DBZ6" s="117"/>
      <c r="DCA6" s="117"/>
      <c r="DCB6" s="117"/>
      <c r="DCC6" s="117"/>
      <c r="DCD6" s="117"/>
      <c r="DCE6" s="117"/>
      <c r="DCF6" s="117"/>
      <c r="DCG6" s="117"/>
      <c r="DCH6" s="117"/>
      <c r="DCI6" s="117"/>
      <c r="DCJ6" s="117"/>
      <c r="DCK6" s="117"/>
      <c r="DCL6" s="117"/>
      <c r="DCM6" s="117"/>
      <c r="DCN6" s="117"/>
      <c r="DCO6" s="117"/>
      <c r="DCP6" s="117"/>
      <c r="DCQ6" s="117"/>
      <c r="DCR6" s="117"/>
      <c r="DCS6" s="117"/>
      <c r="DCT6" s="117"/>
      <c r="DCU6" s="117"/>
      <c r="DCV6" s="117"/>
      <c r="DCW6" s="117"/>
      <c r="DCX6" s="117"/>
      <c r="DCY6" s="117"/>
      <c r="DCZ6" s="117"/>
      <c r="DDA6" s="117"/>
      <c r="DDB6" s="117"/>
      <c r="DDC6" s="117"/>
      <c r="DDD6" s="117"/>
      <c r="DDE6" s="117"/>
      <c r="DDF6" s="117"/>
      <c r="DDG6" s="117"/>
      <c r="DDH6" s="117"/>
      <c r="DDI6" s="117"/>
      <c r="DDJ6" s="117"/>
      <c r="DDK6" s="117"/>
      <c r="DDL6" s="117"/>
      <c r="DDM6" s="117"/>
      <c r="DDN6" s="117"/>
      <c r="DDO6" s="117"/>
      <c r="DDP6" s="117"/>
      <c r="DDQ6" s="117"/>
      <c r="DDR6" s="117"/>
      <c r="DDS6" s="117"/>
      <c r="DDT6" s="117"/>
      <c r="DDU6" s="117"/>
      <c r="DDV6" s="117"/>
      <c r="DDW6" s="117"/>
      <c r="DDX6" s="117"/>
      <c r="DDY6" s="117"/>
      <c r="DDZ6" s="117"/>
      <c r="DEA6" s="117"/>
      <c r="DEB6" s="117"/>
      <c r="DEC6" s="117"/>
      <c r="DED6" s="117"/>
      <c r="DEE6" s="117"/>
      <c r="DEF6" s="117"/>
      <c r="DEG6" s="117"/>
      <c r="DEH6" s="117"/>
      <c r="DEI6" s="117"/>
      <c r="DEJ6" s="117"/>
      <c r="DEK6" s="117"/>
      <c r="DEL6" s="117"/>
      <c r="DEM6" s="117"/>
      <c r="DEN6" s="117"/>
      <c r="DEO6" s="117"/>
      <c r="DEP6" s="117"/>
      <c r="DEQ6" s="117"/>
      <c r="DER6" s="117"/>
      <c r="DES6" s="117"/>
      <c r="DET6" s="117"/>
      <c r="DEU6" s="117"/>
      <c r="DEV6" s="117"/>
      <c r="DEW6" s="117"/>
      <c r="DEX6" s="117"/>
      <c r="DEY6" s="117"/>
      <c r="DEZ6" s="117"/>
      <c r="DFA6" s="117"/>
      <c r="DFB6" s="117"/>
      <c r="DFC6" s="117"/>
      <c r="DFD6" s="117"/>
      <c r="DFE6" s="117"/>
      <c r="DFF6" s="117"/>
      <c r="DFG6" s="117"/>
      <c r="DFH6" s="117"/>
      <c r="DFI6" s="117"/>
      <c r="DFJ6" s="117"/>
      <c r="DFK6" s="117"/>
      <c r="DFL6" s="117"/>
      <c r="DFM6" s="117"/>
      <c r="DFN6" s="117"/>
      <c r="DFO6" s="117"/>
      <c r="DFP6" s="117"/>
      <c r="DFQ6" s="117"/>
      <c r="DFR6" s="117"/>
      <c r="DFS6" s="117"/>
      <c r="DFT6" s="117"/>
      <c r="DFU6" s="117"/>
      <c r="DFV6" s="117"/>
      <c r="DFW6" s="117"/>
      <c r="DFX6" s="117"/>
      <c r="DFY6" s="117"/>
      <c r="DFZ6" s="117"/>
      <c r="DGA6" s="117"/>
      <c r="DGB6" s="117"/>
      <c r="DGC6" s="117"/>
      <c r="DGD6" s="117"/>
      <c r="DGE6" s="117"/>
      <c r="DGF6" s="117"/>
      <c r="DGG6" s="117"/>
      <c r="DGH6" s="117"/>
      <c r="DGI6" s="117"/>
      <c r="DGJ6" s="117"/>
      <c r="DGK6" s="117"/>
      <c r="DGL6" s="117"/>
      <c r="DGM6" s="117"/>
      <c r="DGN6" s="117"/>
      <c r="DGO6" s="117"/>
      <c r="DGP6" s="117"/>
      <c r="DGQ6" s="117"/>
      <c r="DGR6" s="117"/>
      <c r="DGS6" s="117"/>
      <c r="DGT6" s="117"/>
      <c r="DGU6" s="117"/>
      <c r="DGV6" s="117"/>
      <c r="DGW6" s="117"/>
      <c r="DGX6" s="117"/>
      <c r="DGY6" s="117"/>
      <c r="DGZ6" s="117"/>
      <c r="DHA6" s="117"/>
      <c r="DHB6" s="117"/>
      <c r="DHC6" s="117"/>
      <c r="DHD6" s="117"/>
      <c r="DHE6" s="117"/>
      <c r="DHF6" s="117"/>
      <c r="DHG6" s="117"/>
      <c r="DHH6" s="117"/>
      <c r="DHI6" s="117"/>
      <c r="DHJ6" s="117"/>
      <c r="DHK6" s="117"/>
      <c r="DHL6" s="117"/>
      <c r="DHM6" s="117"/>
      <c r="DHN6" s="117"/>
      <c r="DHO6" s="117"/>
      <c r="DHP6" s="117"/>
      <c r="DHQ6" s="117"/>
      <c r="DHR6" s="117"/>
      <c r="DHS6" s="117"/>
      <c r="DHT6" s="117"/>
      <c r="DHU6" s="117"/>
      <c r="DHV6" s="117"/>
      <c r="DHW6" s="117"/>
      <c r="DHX6" s="117"/>
      <c r="DHY6" s="117"/>
      <c r="DHZ6" s="117"/>
      <c r="DIA6" s="117"/>
      <c r="DIB6" s="117"/>
      <c r="DIC6" s="117"/>
      <c r="DID6" s="117"/>
      <c r="DIE6" s="117"/>
      <c r="DIF6" s="117"/>
      <c r="DIG6" s="117"/>
      <c r="DIH6" s="117"/>
      <c r="DII6" s="117"/>
      <c r="DIJ6" s="117"/>
      <c r="DIK6" s="117"/>
      <c r="DIL6" s="117"/>
      <c r="DIM6" s="117"/>
      <c r="DIN6" s="117"/>
      <c r="DIO6" s="117"/>
      <c r="DIP6" s="117"/>
      <c r="DIQ6" s="117"/>
      <c r="DIR6" s="117"/>
      <c r="DIS6" s="117"/>
      <c r="DIT6" s="117"/>
      <c r="DIU6" s="117"/>
      <c r="DIV6" s="117"/>
      <c r="DIW6" s="117"/>
      <c r="DIX6" s="117"/>
      <c r="DIY6" s="117"/>
      <c r="DIZ6" s="117"/>
      <c r="DJA6" s="117"/>
      <c r="DJB6" s="117"/>
      <c r="DJC6" s="117"/>
      <c r="DJD6" s="117"/>
      <c r="DJE6" s="117"/>
      <c r="DJF6" s="117"/>
      <c r="DJG6" s="117"/>
      <c r="DJH6" s="117"/>
      <c r="DJI6" s="117"/>
      <c r="DJJ6" s="117"/>
      <c r="DJK6" s="117"/>
      <c r="DJL6" s="117"/>
      <c r="DJM6" s="117"/>
      <c r="DJN6" s="117"/>
      <c r="DJO6" s="117"/>
      <c r="DJP6" s="117"/>
      <c r="DJQ6" s="117"/>
      <c r="DJR6" s="117"/>
      <c r="DJS6" s="117"/>
      <c r="DJT6" s="117"/>
      <c r="DJU6" s="117"/>
      <c r="DJV6" s="117"/>
      <c r="DJW6" s="117"/>
      <c r="DJX6" s="117"/>
      <c r="DJY6" s="117"/>
      <c r="DJZ6" s="117"/>
      <c r="DKA6" s="117"/>
      <c r="DKB6" s="117"/>
      <c r="DKC6" s="117"/>
      <c r="DKD6" s="117"/>
      <c r="DKE6" s="117"/>
      <c r="DKF6" s="117"/>
      <c r="DKG6" s="117"/>
      <c r="DKH6" s="117"/>
      <c r="DKI6" s="117"/>
      <c r="DKJ6" s="117"/>
      <c r="DKK6" s="117"/>
      <c r="DKL6" s="117"/>
      <c r="DKM6" s="117"/>
      <c r="DKN6" s="117"/>
      <c r="DKO6" s="117"/>
      <c r="DKP6" s="117"/>
      <c r="DKQ6" s="117"/>
      <c r="DKR6" s="117"/>
      <c r="DKS6" s="117"/>
      <c r="DKT6" s="117"/>
      <c r="DKU6" s="117"/>
      <c r="DKV6" s="117"/>
      <c r="DKW6" s="117"/>
      <c r="DKX6" s="117"/>
      <c r="DKY6" s="117"/>
      <c r="DKZ6" s="117"/>
      <c r="DLA6" s="117"/>
      <c r="DLB6" s="117"/>
      <c r="DLC6" s="117"/>
      <c r="DLD6" s="117"/>
      <c r="DLE6" s="117"/>
      <c r="DLF6" s="117"/>
      <c r="DLG6" s="117"/>
      <c r="DLH6" s="117"/>
      <c r="DLI6" s="117"/>
      <c r="DLJ6" s="117"/>
      <c r="DLK6" s="117"/>
      <c r="DLL6" s="117"/>
      <c r="DLM6" s="117"/>
      <c r="DLN6" s="117"/>
      <c r="DLO6" s="117"/>
      <c r="DLP6" s="117"/>
      <c r="DLQ6" s="117"/>
      <c r="DLR6" s="117"/>
      <c r="DLS6" s="117"/>
      <c r="DLT6" s="117"/>
      <c r="DLU6" s="117"/>
      <c r="DLV6" s="117"/>
      <c r="DLW6" s="117"/>
      <c r="DLX6" s="117"/>
      <c r="DLY6" s="117"/>
      <c r="DLZ6" s="117"/>
      <c r="DMA6" s="117"/>
      <c r="DMB6" s="117"/>
      <c r="DMC6" s="117"/>
      <c r="DMD6" s="117"/>
      <c r="DME6" s="117"/>
      <c r="DMF6" s="117"/>
      <c r="DMG6" s="117"/>
      <c r="DMH6" s="117"/>
      <c r="DMI6" s="117"/>
      <c r="DMJ6" s="117"/>
      <c r="DMK6" s="117"/>
      <c r="DML6" s="117"/>
      <c r="DMM6" s="117"/>
      <c r="DMN6" s="117"/>
      <c r="DMO6" s="117"/>
      <c r="DMP6" s="117"/>
      <c r="DMQ6" s="117"/>
      <c r="DMR6" s="117"/>
      <c r="DMS6" s="117"/>
      <c r="DMT6" s="117"/>
      <c r="DMU6" s="117"/>
      <c r="DMV6" s="117"/>
      <c r="DMW6" s="117"/>
      <c r="DMX6" s="117"/>
      <c r="DMY6" s="117"/>
      <c r="DMZ6" s="117"/>
      <c r="DNA6" s="117"/>
      <c r="DNB6" s="117"/>
      <c r="DNC6" s="117"/>
      <c r="DND6" s="117"/>
      <c r="DNE6" s="117"/>
      <c r="DNF6" s="117"/>
      <c r="DNG6" s="117"/>
      <c r="DNH6" s="117"/>
      <c r="DNI6" s="117"/>
      <c r="DNJ6" s="117"/>
      <c r="DNK6" s="117"/>
      <c r="DNL6" s="117"/>
      <c r="DNM6" s="117"/>
      <c r="DNN6" s="117"/>
      <c r="DNO6" s="117"/>
      <c r="DNP6" s="117"/>
      <c r="DNQ6" s="117"/>
      <c r="DNR6" s="117"/>
      <c r="DNS6" s="117"/>
      <c r="DNT6" s="117"/>
      <c r="DNU6" s="117"/>
      <c r="DNV6" s="117"/>
      <c r="DNW6" s="117"/>
      <c r="DNX6" s="117"/>
      <c r="DNY6" s="117"/>
      <c r="DNZ6" s="117"/>
      <c r="DOA6" s="117"/>
      <c r="DOB6" s="117"/>
      <c r="DOC6" s="117"/>
      <c r="DOD6" s="117"/>
      <c r="DOE6" s="117"/>
      <c r="DOF6" s="117"/>
      <c r="DOG6" s="117"/>
      <c r="DOH6" s="117"/>
      <c r="DOI6" s="117"/>
      <c r="DOJ6" s="117"/>
      <c r="DOK6" s="117"/>
      <c r="DOL6" s="117"/>
      <c r="DOM6" s="117"/>
      <c r="DON6" s="117"/>
      <c r="DOO6" s="117"/>
      <c r="DOP6" s="117"/>
      <c r="DOQ6" s="117"/>
      <c r="DOR6" s="117"/>
      <c r="DOS6" s="117"/>
      <c r="DOT6" s="117"/>
      <c r="DOU6" s="117"/>
      <c r="DOV6" s="117"/>
      <c r="DOW6" s="117"/>
      <c r="DOX6" s="117"/>
      <c r="DOY6" s="117"/>
      <c r="DOZ6" s="117"/>
      <c r="DPA6" s="117"/>
      <c r="DPB6" s="117"/>
      <c r="DPC6" s="117"/>
      <c r="DPD6" s="117"/>
      <c r="DPE6" s="117"/>
      <c r="DPF6" s="117"/>
      <c r="DPG6" s="117"/>
      <c r="DPH6" s="117"/>
      <c r="DPI6" s="117"/>
      <c r="DPJ6" s="117"/>
      <c r="DPK6" s="117"/>
      <c r="DPL6" s="117"/>
      <c r="DPM6" s="117"/>
      <c r="DPN6" s="117"/>
      <c r="DPO6" s="117"/>
      <c r="DPP6" s="117"/>
      <c r="DPQ6" s="117"/>
      <c r="DPR6" s="117"/>
      <c r="DPS6" s="117"/>
      <c r="DPT6" s="117"/>
      <c r="DPU6" s="117"/>
      <c r="DPV6" s="117"/>
      <c r="DPW6" s="117"/>
      <c r="DPX6" s="117"/>
      <c r="DPY6" s="117"/>
      <c r="DPZ6" s="117"/>
      <c r="DQA6" s="117"/>
      <c r="DQB6" s="117"/>
      <c r="DQC6" s="117"/>
      <c r="DQD6" s="117"/>
      <c r="DQE6" s="117"/>
      <c r="DQF6" s="117"/>
      <c r="DQG6" s="117"/>
      <c r="DQH6" s="117"/>
      <c r="DQI6" s="117"/>
      <c r="DQJ6" s="117"/>
      <c r="DQK6" s="117"/>
      <c r="DQL6" s="117"/>
      <c r="DQM6" s="117"/>
      <c r="DQN6" s="117"/>
      <c r="DQO6" s="117"/>
      <c r="DQP6" s="117"/>
      <c r="DQQ6" s="117"/>
      <c r="DQR6" s="117"/>
      <c r="DQS6" s="117"/>
      <c r="DQT6" s="117"/>
      <c r="DQU6" s="117"/>
      <c r="DQV6" s="117"/>
      <c r="DQW6" s="117"/>
      <c r="DQX6" s="117"/>
      <c r="DQY6" s="117"/>
      <c r="DQZ6" s="117"/>
      <c r="DRA6" s="117"/>
      <c r="DRB6" s="117"/>
      <c r="DRC6" s="117"/>
      <c r="DRD6" s="117"/>
      <c r="DRE6" s="117"/>
      <c r="DRF6" s="117"/>
      <c r="DRG6" s="117"/>
      <c r="DRH6" s="117"/>
      <c r="DRI6" s="117"/>
      <c r="DRJ6" s="117"/>
      <c r="DRK6" s="117"/>
      <c r="DRL6" s="117"/>
      <c r="DRM6" s="117"/>
      <c r="DRN6" s="117"/>
      <c r="DRO6" s="117"/>
      <c r="DRP6" s="117"/>
      <c r="DRQ6" s="117"/>
      <c r="DRR6" s="117"/>
      <c r="DRS6" s="117"/>
      <c r="DRT6" s="117"/>
      <c r="DRU6" s="117"/>
      <c r="DRV6" s="117"/>
      <c r="DRW6" s="117"/>
      <c r="DRX6" s="117"/>
      <c r="DRY6" s="117"/>
      <c r="DRZ6" s="117"/>
      <c r="DSA6" s="117"/>
      <c r="DSB6" s="117"/>
      <c r="DSC6" s="117"/>
      <c r="DSD6" s="117"/>
      <c r="DSE6" s="117"/>
      <c r="DSF6" s="117"/>
      <c r="DSG6" s="117"/>
      <c r="DSH6" s="117"/>
      <c r="DSI6" s="117"/>
      <c r="DSJ6" s="117"/>
      <c r="DSK6" s="117"/>
      <c r="DSL6" s="117"/>
      <c r="DSM6" s="117"/>
      <c r="DSN6" s="117"/>
      <c r="DSO6" s="117"/>
      <c r="DSP6" s="117"/>
      <c r="DSQ6" s="117"/>
      <c r="DSR6" s="117"/>
      <c r="DSS6" s="117"/>
      <c r="DST6" s="117"/>
      <c r="DSU6" s="117"/>
      <c r="DSV6" s="117"/>
      <c r="DSW6" s="117"/>
      <c r="DSX6" s="117"/>
      <c r="DSY6" s="117"/>
      <c r="DSZ6" s="117"/>
      <c r="DTA6" s="117"/>
      <c r="DTB6" s="117"/>
      <c r="DTC6" s="117"/>
      <c r="DTD6" s="117"/>
      <c r="DTE6" s="117"/>
      <c r="DTF6" s="117"/>
      <c r="DTG6" s="117"/>
      <c r="DTH6" s="117"/>
      <c r="DTI6" s="117"/>
      <c r="DTJ6" s="117"/>
      <c r="DTK6" s="117"/>
      <c r="DTL6" s="117"/>
      <c r="DTM6" s="117"/>
      <c r="DTN6" s="117"/>
      <c r="DTO6" s="117"/>
      <c r="DTP6" s="117"/>
      <c r="DTQ6" s="117"/>
      <c r="DTR6" s="117"/>
      <c r="DTS6" s="117"/>
      <c r="DTT6" s="117"/>
      <c r="DTU6" s="117"/>
      <c r="DTV6" s="117"/>
      <c r="DTW6" s="117"/>
      <c r="DTX6" s="117"/>
      <c r="DTY6" s="117"/>
      <c r="DTZ6" s="117"/>
      <c r="DUA6" s="117"/>
      <c r="DUB6" s="117"/>
      <c r="DUC6" s="117"/>
      <c r="DUD6" s="117"/>
      <c r="DUE6" s="117"/>
      <c r="DUF6" s="117"/>
      <c r="DUG6" s="117"/>
      <c r="DUH6" s="117"/>
      <c r="DUI6" s="117"/>
      <c r="DUJ6" s="117"/>
      <c r="DUK6" s="117"/>
      <c r="DUL6" s="117"/>
      <c r="DUM6" s="117"/>
      <c r="DUN6" s="117"/>
      <c r="DUO6" s="117"/>
      <c r="DUP6" s="117"/>
      <c r="DUQ6" s="117"/>
      <c r="DUR6" s="117"/>
      <c r="DUS6" s="117"/>
      <c r="DUT6" s="117"/>
      <c r="DUU6" s="117"/>
      <c r="DUV6" s="117"/>
      <c r="DUW6" s="117"/>
      <c r="DUX6" s="117"/>
      <c r="DUY6" s="117"/>
      <c r="DUZ6" s="117"/>
      <c r="DVA6" s="117"/>
      <c r="DVB6" s="117"/>
      <c r="DVC6" s="117"/>
      <c r="DVD6" s="117"/>
      <c r="DVE6" s="117"/>
      <c r="DVF6" s="117"/>
      <c r="DVG6" s="117"/>
      <c r="DVH6" s="117"/>
      <c r="DVI6" s="117"/>
      <c r="DVJ6" s="117"/>
      <c r="DVK6" s="117"/>
      <c r="DVL6" s="117"/>
      <c r="DVM6" s="117"/>
      <c r="DVN6" s="117"/>
      <c r="DVO6" s="117"/>
      <c r="DVP6" s="117"/>
      <c r="DVQ6" s="117"/>
      <c r="DVR6" s="117"/>
      <c r="DVS6" s="117"/>
      <c r="DVT6" s="117"/>
      <c r="DVU6" s="117"/>
      <c r="DVV6" s="117"/>
      <c r="DVW6" s="117"/>
      <c r="DVX6" s="117"/>
      <c r="DVY6" s="117"/>
      <c r="DVZ6" s="117"/>
      <c r="DWA6" s="117"/>
      <c r="DWB6" s="117"/>
      <c r="DWC6" s="117"/>
      <c r="DWD6" s="117"/>
      <c r="DWE6" s="117"/>
      <c r="DWF6" s="117"/>
      <c r="DWG6" s="117"/>
      <c r="DWH6" s="117"/>
      <c r="DWI6" s="117"/>
      <c r="DWJ6" s="117"/>
      <c r="DWK6" s="117"/>
      <c r="DWL6" s="117"/>
      <c r="DWM6" s="117"/>
      <c r="DWN6" s="117"/>
      <c r="DWO6" s="117"/>
      <c r="DWP6" s="117"/>
      <c r="DWQ6" s="117"/>
      <c r="DWR6" s="117"/>
      <c r="DWS6" s="117"/>
      <c r="DWT6" s="117"/>
      <c r="DWU6" s="117"/>
      <c r="DWV6" s="117"/>
      <c r="DWW6" s="117"/>
      <c r="DWX6" s="117"/>
      <c r="DWY6" s="117"/>
      <c r="DWZ6" s="117"/>
      <c r="DXA6" s="117"/>
      <c r="DXB6" s="117"/>
      <c r="DXC6" s="117"/>
      <c r="DXD6" s="117"/>
      <c r="DXE6" s="117"/>
      <c r="DXF6" s="117"/>
      <c r="DXG6" s="117"/>
      <c r="DXH6" s="117"/>
      <c r="DXI6" s="117"/>
      <c r="DXJ6" s="117"/>
      <c r="DXK6" s="117"/>
      <c r="DXL6" s="117"/>
      <c r="DXM6" s="117"/>
      <c r="DXN6" s="117"/>
      <c r="DXO6" s="117"/>
      <c r="DXP6" s="117"/>
      <c r="DXQ6" s="117"/>
      <c r="DXR6" s="117"/>
      <c r="DXS6" s="117"/>
      <c r="DXT6" s="117"/>
      <c r="DXU6" s="117"/>
      <c r="DXV6" s="117"/>
      <c r="DXW6" s="117"/>
      <c r="DXX6" s="117"/>
      <c r="DXY6" s="117"/>
      <c r="DXZ6" s="117"/>
      <c r="DYA6" s="117"/>
      <c r="DYB6" s="117"/>
      <c r="DYC6" s="117"/>
      <c r="DYD6" s="117"/>
      <c r="DYE6" s="117"/>
      <c r="DYF6" s="117"/>
      <c r="DYG6" s="117"/>
      <c r="DYH6" s="117"/>
      <c r="DYI6" s="117"/>
      <c r="DYJ6" s="117"/>
      <c r="DYK6" s="117"/>
      <c r="DYL6" s="117"/>
      <c r="DYM6" s="117"/>
      <c r="DYN6" s="117"/>
      <c r="DYO6" s="117"/>
      <c r="DYP6" s="117"/>
      <c r="DYQ6" s="117"/>
      <c r="DYR6" s="117"/>
      <c r="DYS6" s="117"/>
      <c r="DYT6" s="117"/>
      <c r="DYU6" s="117"/>
      <c r="DYV6" s="117"/>
      <c r="DYW6" s="117"/>
      <c r="DYX6" s="117"/>
      <c r="DYY6" s="117"/>
      <c r="DYZ6" s="117"/>
      <c r="DZA6" s="117"/>
      <c r="DZB6" s="117"/>
      <c r="DZC6" s="117"/>
      <c r="DZD6" s="117"/>
      <c r="DZE6" s="117"/>
      <c r="DZF6" s="117"/>
      <c r="DZG6" s="117"/>
      <c r="DZH6" s="117"/>
      <c r="DZI6" s="117"/>
      <c r="DZJ6" s="117"/>
      <c r="DZK6" s="117"/>
      <c r="DZL6" s="117"/>
      <c r="DZM6" s="117"/>
      <c r="DZN6" s="117"/>
      <c r="DZO6" s="117"/>
      <c r="DZP6" s="117"/>
      <c r="DZQ6" s="117"/>
      <c r="DZR6" s="117"/>
      <c r="DZS6" s="117"/>
      <c r="DZT6" s="117"/>
      <c r="DZU6" s="117"/>
      <c r="DZV6" s="117"/>
      <c r="DZW6" s="117"/>
      <c r="DZX6" s="117"/>
      <c r="DZY6" s="117"/>
      <c r="DZZ6" s="117"/>
      <c r="EAA6" s="117"/>
      <c r="EAB6" s="117"/>
      <c r="EAC6" s="117"/>
      <c r="EAD6" s="117"/>
      <c r="EAE6" s="117"/>
      <c r="EAF6" s="117"/>
      <c r="EAG6" s="117"/>
      <c r="EAH6" s="117"/>
      <c r="EAI6" s="117"/>
      <c r="EAJ6" s="117"/>
      <c r="EAK6" s="117"/>
      <c r="EAL6" s="117"/>
      <c r="EAM6" s="117"/>
      <c r="EAN6" s="117"/>
      <c r="EAO6" s="117"/>
      <c r="EAP6" s="117"/>
      <c r="EAQ6" s="117"/>
      <c r="EAR6" s="117"/>
      <c r="EAS6" s="117"/>
      <c r="EAT6" s="117"/>
      <c r="EAU6" s="117"/>
      <c r="EAV6" s="117"/>
      <c r="EAW6" s="117"/>
      <c r="EAX6" s="117"/>
      <c r="EAY6" s="117"/>
      <c r="EAZ6" s="117"/>
      <c r="EBA6" s="117"/>
      <c r="EBB6" s="117"/>
      <c r="EBC6" s="117"/>
      <c r="EBD6" s="117"/>
      <c r="EBE6" s="117"/>
      <c r="EBF6" s="117"/>
      <c r="EBG6" s="117"/>
      <c r="EBH6" s="117"/>
      <c r="EBI6" s="117"/>
      <c r="EBJ6" s="117"/>
      <c r="EBK6" s="117"/>
      <c r="EBL6" s="117"/>
      <c r="EBM6" s="117"/>
      <c r="EBN6" s="117"/>
      <c r="EBO6" s="117"/>
      <c r="EBP6" s="117"/>
      <c r="EBQ6" s="117"/>
      <c r="EBR6" s="117"/>
      <c r="EBS6" s="117"/>
      <c r="EBT6" s="117"/>
      <c r="EBU6" s="117"/>
      <c r="EBV6" s="117"/>
      <c r="EBW6" s="117"/>
      <c r="EBX6" s="117"/>
      <c r="EBY6" s="117"/>
      <c r="EBZ6" s="117"/>
      <c r="ECA6" s="117"/>
      <c r="ECB6" s="117"/>
      <c r="ECC6" s="117"/>
      <c r="ECD6" s="117"/>
      <c r="ECE6" s="117"/>
      <c r="ECF6" s="117"/>
      <c r="ECG6" s="117"/>
      <c r="ECH6" s="117"/>
      <c r="ECI6" s="117"/>
      <c r="ECJ6" s="117"/>
      <c r="ECK6" s="117"/>
      <c r="ECL6" s="117"/>
      <c r="ECM6" s="117"/>
      <c r="ECN6" s="117"/>
      <c r="ECO6" s="117"/>
      <c r="ECP6" s="117"/>
      <c r="ECQ6" s="117"/>
      <c r="ECR6" s="117"/>
      <c r="ECS6" s="117"/>
      <c r="ECT6" s="117"/>
      <c r="ECU6" s="117"/>
      <c r="ECV6" s="117"/>
      <c r="ECW6" s="117"/>
      <c r="ECX6" s="117"/>
      <c r="ECY6" s="117"/>
      <c r="ECZ6" s="117"/>
      <c r="EDA6" s="117"/>
      <c r="EDB6" s="117"/>
      <c r="EDC6" s="117"/>
      <c r="EDD6" s="117"/>
      <c r="EDE6" s="117"/>
      <c r="EDF6" s="117"/>
      <c r="EDG6" s="117"/>
      <c r="EDH6" s="117"/>
      <c r="EDI6" s="117"/>
      <c r="EDJ6" s="117"/>
      <c r="EDK6" s="117"/>
      <c r="EDL6" s="117"/>
      <c r="EDM6" s="117"/>
      <c r="EDN6" s="117"/>
      <c r="EDO6" s="117"/>
      <c r="EDP6" s="117"/>
      <c r="EDQ6" s="117"/>
      <c r="EDR6" s="117"/>
      <c r="EDS6" s="117"/>
      <c r="EDT6" s="117"/>
      <c r="EDU6" s="117"/>
      <c r="EDV6" s="117"/>
      <c r="EDW6" s="117"/>
      <c r="EDX6" s="117"/>
      <c r="EDY6" s="117"/>
      <c r="EDZ6" s="117"/>
      <c r="EEA6" s="117"/>
      <c r="EEB6" s="117"/>
      <c r="EEC6" s="117"/>
      <c r="EED6" s="117"/>
      <c r="EEE6" s="117"/>
      <c r="EEF6" s="117"/>
      <c r="EEG6" s="117"/>
      <c r="EEH6" s="117"/>
      <c r="EEI6" s="117"/>
      <c r="EEJ6" s="117"/>
      <c r="EEK6" s="117"/>
      <c r="EEL6" s="117"/>
      <c r="EEM6" s="117"/>
      <c r="EEN6" s="117"/>
      <c r="EEO6" s="117"/>
      <c r="EEP6" s="117"/>
      <c r="EEQ6" s="117"/>
      <c r="EER6" s="117"/>
      <c r="EES6" s="117"/>
      <c r="EET6" s="117"/>
      <c r="EEU6" s="117"/>
      <c r="EEV6" s="117"/>
      <c r="EEW6" s="117"/>
      <c r="EEX6" s="117"/>
      <c r="EEY6" s="117"/>
      <c r="EEZ6" s="117"/>
      <c r="EFA6" s="117"/>
      <c r="EFB6" s="117"/>
      <c r="EFC6" s="117"/>
      <c r="EFD6" s="117"/>
      <c r="EFE6" s="117"/>
      <c r="EFF6" s="117"/>
      <c r="EFG6" s="117"/>
      <c r="EFH6" s="117"/>
      <c r="EFI6" s="117"/>
      <c r="EFJ6" s="117"/>
      <c r="EFK6" s="117"/>
      <c r="EFL6" s="117"/>
      <c r="EFM6" s="117"/>
      <c r="EFN6" s="117"/>
      <c r="EFO6" s="117"/>
      <c r="EFP6" s="117"/>
      <c r="EFQ6" s="117"/>
      <c r="EFR6" s="117"/>
      <c r="EFS6" s="117"/>
      <c r="EFT6" s="117"/>
      <c r="EFU6" s="117"/>
      <c r="EFV6" s="117"/>
      <c r="EFW6" s="117"/>
      <c r="EFX6" s="117"/>
      <c r="EFY6" s="117"/>
      <c r="EFZ6" s="117"/>
      <c r="EGA6" s="117"/>
      <c r="EGB6" s="117"/>
      <c r="EGC6" s="117"/>
      <c r="EGD6" s="117"/>
      <c r="EGE6" s="117"/>
      <c r="EGF6" s="117"/>
      <c r="EGG6" s="117"/>
      <c r="EGH6" s="117"/>
      <c r="EGI6" s="117"/>
      <c r="EGJ6" s="117"/>
      <c r="EGK6" s="117"/>
      <c r="EGL6" s="117"/>
      <c r="EGM6" s="117"/>
      <c r="EGN6" s="117"/>
      <c r="EGO6" s="117"/>
      <c r="EGP6" s="117"/>
      <c r="EGQ6" s="117"/>
      <c r="EGR6" s="117"/>
      <c r="EGS6" s="117"/>
      <c r="EGT6" s="117"/>
      <c r="EGU6" s="117"/>
      <c r="EGV6" s="117"/>
      <c r="EGW6" s="117"/>
      <c r="EGX6" s="117"/>
      <c r="EGY6" s="117"/>
      <c r="EGZ6" s="117"/>
      <c r="EHA6" s="117"/>
      <c r="EHB6" s="117"/>
      <c r="EHC6" s="117"/>
      <c r="EHD6" s="117"/>
      <c r="EHE6" s="117"/>
      <c r="EHF6" s="117"/>
      <c r="EHG6" s="117"/>
      <c r="EHH6" s="117"/>
      <c r="EHI6" s="117"/>
      <c r="EHJ6" s="117"/>
      <c r="EHK6" s="117"/>
      <c r="EHL6" s="117"/>
      <c r="EHM6" s="117"/>
      <c r="EHN6" s="117"/>
      <c r="EHO6" s="117"/>
      <c r="EHP6" s="117"/>
      <c r="EHQ6" s="117"/>
      <c r="EHR6" s="117"/>
      <c r="EHS6" s="117"/>
      <c r="EHT6" s="117"/>
      <c r="EHU6" s="117"/>
      <c r="EHV6" s="117"/>
      <c r="EHW6" s="117"/>
      <c r="EHX6" s="117"/>
      <c r="EHY6" s="117"/>
      <c r="EHZ6" s="117"/>
      <c r="EIA6" s="117"/>
      <c r="EIB6" s="117"/>
      <c r="EIC6" s="117"/>
      <c r="EID6" s="117"/>
      <c r="EIE6" s="117"/>
      <c r="EIF6" s="117"/>
      <c r="EIG6" s="117"/>
      <c r="EIH6" s="117"/>
      <c r="EII6" s="117"/>
      <c r="EIJ6" s="117"/>
      <c r="EIK6" s="117"/>
      <c r="EIL6" s="117"/>
      <c r="EIM6" s="117"/>
      <c r="EIN6" s="117"/>
      <c r="EIO6" s="117"/>
      <c r="EIP6" s="117"/>
      <c r="EIQ6" s="117"/>
      <c r="EIR6" s="117"/>
      <c r="EIS6" s="117"/>
      <c r="EIT6" s="117"/>
      <c r="EIU6" s="117"/>
      <c r="EIV6" s="117"/>
      <c r="EIW6" s="117"/>
      <c r="EIX6" s="117"/>
      <c r="EIY6" s="117"/>
      <c r="EIZ6" s="117"/>
      <c r="EJA6" s="117"/>
      <c r="EJB6" s="117"/>
      <c r="EJC6" s="117"/>
      <c r="EJD6" s="117"/>
      <c r="EJE6" s="117"/>
      <c r="EJF6" s="117"/>
      <c r="EJG6" s="117"/>
      <c r="EJH6" s="117"/>
      <c r="EJI6" s="117"/>
      <c r="EJJ6" s="117"/>
      <c r="EJK6" s="117"/>
      <c r="EJL6" s="117"/>
      <c r="EJM6" s="117"/>
      <c r="EJN6" s="117"/>
      <c r="EJO6" s="117"/>
      <c r="EJP6" s="117"/>
      <c r="EJQ6" s="117"/>
      <c r="EJR6" s="117"/>
      <c r="EJS6" s="117"/>
      <c r="EJT6" s="117"/>
      <c r="EJU6" s="117"/>
      <c r="EJV6" s="117"/>
      <c r="EJW6" s="117"/>
      <c r="EJX6" s="117"/>
      <c r="EJY6" s="117"/>
      <c r="EJZ6" s="117"/>
      <c r="EKA6" s="117"/>
      <c r="EKB6" s="117"/>
      <c r="EKC6" s="117"/>
      <c r="EKD6" s="117"/>
      <c r="EKE6" s="117"/>
      <c r="EKF6" s="117"/>
      <c r="EKG6" s="117"/>
      <c r="EKH6" s="117"/>
      <c r="EKI6" s="117"/>
      <c r="EKJ6" s="117"/>
      <c r="EKK6" s="117"/>
      <c r="EKL6" s="117"/>
      <c r="EKM6" s="117"/>
      <c r="EKN6" s="117"/>
      <c r="EKO6" s="117"/>
      <c r="EKP6" s="117"/>
      <c r="EKQ6" s="117"/>
      <c r="EKR6" s="117"/>
      <c r="EKS6" s="117"/>
      <c r="EKT6" s="117"/>
      <c r="EKU6" s="117"/>
      <c r="EKV6" s="117"/>
      <c r="EKW6" s="117"/>
      <c r="EKX6" s="117"/>
      <c r="EKY6" s="117"/>
      <c r="EKZ6" s="117"/>
      <c r="ELA6" s="117"/>
      <c r="ELB6" s="117"/>
      <c r="ELC6" s="117"/>
      <c r="ELD6" s="117"/>
      <c r="ELE6" s="117"/>
      <c r="ELF6" s="117"/>
      <c r="ELG6" s="117"/>
      <c r="ELH6" s="117"/>
      <c r="ELI6" s="117"/>
      <c r="ELJ6" s="117"/>
      <c r="ELK6" s="117"/>
      <c r="ELL6" s="117"/>
      <c r="ELM6" s="117"/>
      <c r="ELN6" s="117"/>
      <c r="ELO6" s="117"/>
      <c r="ELP6" s="117"/>
      <c r="ELQ6" s="117"/>
      <c r="ELR6" s="117"/>
      <c r="ELS6" s="117"/>
      <c r="ELT6" s="117"/>
      <c r="ELU6" s="117"/>
      <c r="ELV6" s="117"/>
      <c r="ELW6" s="117"/>
      <c r="ELX6" s="117"/>
      <c r="ELY6" s="117"/>
      <c r="ELZ6" s="117"/>
      <c r="EMA6" s="117"/>
      <c r="EMB6" s="117"/>
      <c r="EMC6" s="117"/>
      <c r="EMD6" s="117"/>
      <c r="EME6" s="117"/>
      <c r="EMF6" s="117"/>
      <c r="EMG6" s="117"/>
      <c r="EMH6" s="117"/>
      <c r="EMI6" s="117"/>
      <c r="EMJ6" s="117"/>
      <c r="EMK6" s="117"/>
      <c r="EML6" s="117"/>
      <c r="EMM6" s="117"/>
      <c r="EMN6" s="117"/>
      <c r="EMO6" s="117"/>
      <c r="EMP6" s="117"/>
      <c r="EMQ6" s="117"/>
      <c r="EMR6" s="117"/>
      <c r="EMS6" s="117"/>
      <c r="EMT6" s="117"/>
      <c r="EMU6" s="117"/>
      <c r="EMV6" s="117"/>
      <c r="EMW6" s="117"/>
      <c r="EMX6" s="117"/>
      <c r="EMY6" s="117"/>
      <c r="EMZ6" s="117"/>
      <c r="ENA6" s="117"/>
      <c r="ENB6" s="117"/>
      <c r="ENC6" s="117"/>
      <c r="END6" s="117"/>
      <c r="ENE6" s="117"/>
      <c r="ENF6" s="117"/>
      <c r="ENG6" s="117"/>
      <c r="ENH6" s="117"/>
      <c r="ENI6" s="117"/>
      <c r="ENJ6" s="117"/>
      <c r="ENK6" s="117"/>
      <c r="ENL6" s="117"/>
      <c r="ENM6" s="117"/>
      <c r="ENN6" s="117"/>
      <c r="ENO6" s="117"/>
      <c r="ENP6" s="117"/>
      <c r="ENQ6" s="117"/>
      <c r="ENR6" s="117"/>
      <c r="ENS6" s="117"/>
      <c r="ENT6" s="117"/>
      <c r="ENU6" s="117"/>
      <c r="ENV6" s="117"/>
      <c r="ENW6" s="117"/>
      <c r="ENX6" s="117"/>
      <c r="ENY6" s="117"/>
      <c r="ENZ6" s="117"/>
      <c r="EOA6" s="117"/>
      <c r="EOB6" s="117"/>
      <c r="EOC6" s="117"/>
      <c r="EOD6" s="117"/>
      <c r="EOE6" s="117"/>
      <c r="EOF6" s="117"/>
      <c r="EOG6" s="117"/>
      <c r="EOH6" s="117"/>
      <c r="EOI6" s="117"/>
      <c r="EOJ6" s="117"/>
      <c r="EOK6" s="117"/>
      <c r="EOL6" s="117"/>
      <c r="EOM6" s="117"/>
      <c r="EON6" s="117"/>
      <c r="EOO6" s="117"/>
      <c r="EOP6" s="117"/>
      <c r="EOQ6" s="117"/>
      <c r="EOR6" s="117"/>
      <c r="EOS6" s="117"/>
      <c r="EOT6" s="117"/>
      <c r="EOU6" s="117"/>
      <c r="EOV6" s="117"/>
      <c r="EOW6" s="117"/>
      <c r="EOX6" s="117"/>
      <c r="EOY6" s="117"/>
      <c r="EOZ6" s="117"/>
      <c r="EPA6" s="117"/>
      <c r="EPB6" s="117"/>
      <c r="EPC6" s="117"/>
      <c r="EPD6" s="117"/>
      <c r="EPE6" s="117"/>
      <c r="EPF6" s="117"/>
      <c r="EPG6" s="117"/>
      <c r="EPH6" s="117"/>
      <c r="EPI6" s="117"/>
      <c r="EPJ6" s="117"/>
      <c r="EPK6" s="117"/>
      <c r="EPL6" s="117"/>
      <c r="EPM6" s="117"/>
      <c r="EPN6" s="117"/>
      <c r="EPO6" s="117"/>
      <c r="EPP6" s="117"/>
      <c r="EPQ6" s="117"/>
      <c r="EPR6" s="117"/>
      <c r="EPS6" s="117"/>
      <c r="EPT6" s="117"/>
      <c r="EPU6" s="117"/>
      <c r="EPV6" s="117"/>
      <c r="EPW6" s="117"/>
      <c r="EPX6" s="117"/>
      <c r="EPY6" s="117"/>
      <c r="EPZ6" s="117"/>
      <c r="EQA6" s="117"/>
      <c r="EQB6" s="117"/>
      <c r="EQC6" s="117"/>
      <c r="EQD6" s="117"/>
      <c r="EQE6" s="117"/>
      <c r="EQF6" s="117"/>
      <c r="EQG6" s="117"/>
      <c r="EQH6" s="117"/>
      <c r="EQI6" s="117"/>
      <c r="EQJ6" s="117"/>
      <c r="EQK6" s="117"/>
      <c r="EQL6" s="117"/>
      <c r="EQM6" s="117"/>
      <c r="EQN6" s="117"/>
      <c r="EQO6" s="117"/>
      <c r="EQP6" s="117"/>
      <c r="EQQ6" s="117"/>
      <c r="EQR6" s="117"/>
      <c r="EQS6" s="117"/>
      <c r="EQT6" s="117"/>
      <c r="EQU6" s="117"/>
      <c r="EQV6" s="117"/>
      <c r="EQW6" s="117"/>
      <c r="EQX6" s="117"/>
      <c r="EQY6" s="117"/>
      <c r="EQZ6" s="117"/>
      <c r="ERA6" s="117"/>
      <c r="ERB6" s="117"/>
      <c r="ERC6" s="117"/>
      <c r="ERD6" s="117"/>
      <c r="ERE6" s="117"/>
      <c r="ERF6" s="117"/>
      <c r="ERG6" s="117"/>
      <c r="ERH6" s="117"/>
      <c r="ERI6" s="117"/>
      <c r="ERJ6" s="117"/>
      <c r="ERK6" s="117"/>
      <c r="ERL6" s="117"/>
      <c r="ERM6" s="117"/>
      <c r="ERN6" s="117"/>
      <c r="ERO6" s="117"/>
      <c r="ERP6" s="117"/>
      <c r="ERQ6" s="117"/>
      <c r="ERR6" s="117"/>
      <c r="ERS6" s="117"/>
      <c r="ERT6" s="117"/>
      <c r="ERU6" s="117"/>
      <c r="ERV6" s="117"/>
      <c r="ERW6" s="117"/>
      <c r="ERX6" s="117"/>
      <c r="ERY6" s="117"/>
      <c r="ERZ6" s="117"/>
      <c r="ESA6" s="117"/>
      <c r="ESB6" s="117"/>
      <c r="ESC6" s="117"/>
      <c r="ESD6" s="117"/>
      <c r="ESE6" s="117"/>
      <c r="ESF6" s="117"/>
      <c r="ESG6" s="117"/>
      <c r="ESH6" s="117"/>
      <c r="ESI6" s="117"/>
      <c r="ESJ6" s="117"/>
      <c r="ESK6" s="117"/>
      <c r="ESL6" s="117"/>
      <c r="ESM6" s="117"/>
      <c r="ESN6" s="117"/>
      <c r="ESO6" s="117"/>
      <c r="ESP6" s="117"/>
      <c r="ESQ6" s="117"/>
      <c r="ESR6" s="117"/>
      <c r="ESS6" s="117"/>
      <c r="EST6" s="117"/>
      <c r="ESU6" s="117"/>
      <c r="ESV6" s="117"/>
      <c r="ESW6" s="117"/>
      <c r="ESX6" s="117"/>
      <c r="ESY6" s="117"/>
      <c r="ESZ6" s="117"/>
      <c r="ETA6" s="117"/>
      <c r="ETB6" s="117"/>
      <c r="ETC6" s="117"/>
      <c r="ETD6" s="117"/>
      <c r="ETE6" s="117"/>
      <c r="ETF6" s="117"/>
      <c r="ETG6" s="117"/>
      <c r="ETH6" s="117"/>
      <c r="ETI6" s="117"/>
      <c r="ETJ6" s="117"/>
      <c r="ETK6" s="117"/>
      <c r="ETL6" s="117"/>
      <c r="ETM6" s="117"/>
      <c r="ETN6" s="117"/>
      <c r="ETO6" s="117"/>
      <c r="ETP6" s="117"/>
      <c r="ETQ6" s="117"/>
      <c r="ETR6" s="117"/>
      <c r="ETS6" s="117"/>
      <c r="ETT6" s="117"/>
      <c r="ETU6" s="117"/>
      <c r="ETV6" s="117"/>
      <c r="ETW6" s="117"/>
      <c r="ETX6" s="117"/>
      <c r="ETY6" s="117"/>
      <c r="ETZ6" s="117"/>
      <c r="EUA6" s="117"/>
      <c r="EUB6" s="117"/>
      <c r="EUC6" s="117"/>
      <c r="EUD6" s="117"/>
      <c r="EUE6" s="117"/>
      <c r="EUF6" s="117"/>
      <c r="EUG6" s="117"/>
      <c r="EUH6" s="117"/>
      <c r="EUI6" s="117"/>
      <c r="EUJ6" s="117"/>
      <c r="EUK6" s="117"/>
      <c r="EUL6" s="117"/>
      <c r="EUM6" s="117"/>
      <c r="EUN6" s="117"/>
      <c r="EUO6" s="117"/>
      <c r="EUP6" s="117"/>
      <c r="EUQ6" s="117"/>
      <c r="EUR6" s="117"/>
      <c r="EUS6" s="117"/>
      <c r="EUT6" s="117"/>
      <c r="EUU6" s="117"/>
      <c r="EUV6" s="117"/>
      <c r="EUW6" s="117"/>
      <c r="EUX6" s="117"/>
      <c r="EUY6" s="117"/>
      <c r="EUZ6" s="117"/>
      <c r="EVA6" s="117"/>
      <c r="EVB6" s="117"/>
      <c r="EVC6" s="117"/>
      <c r="EVD6" s="117"/>
      <c r="EVE6" s="117"/>
      <c r="EVF6" s="117"/>
      <c r="EVG6" s="117"/>
      <c r="EVH6" s="117"/>
      <c r="EVI6" s="117"/>
      <c r="EVJ6" s="117"/>
      <c r="EVK6" s="117"/>
      <c r="EVL6" s="117"/>
      <c r="EVM6" s="117"/>
      <c r="EVN6" s="117"/>
      <c r="EVO6" s="117"/>
      <c r="EVP6" s="117"/>
      <c r="EVQ6" s="117"/>
      <c r="EVR6" s="117"/>
      <c r="EVS6" s="117"/>
      <c r="EVT6" s="117"/>
      <c r="EVU6" s="117"/>
      <c r="EVV6" s="117"/>
      <c r="EVW6" s="117"/>
      <c r="EVX6" s="117"/>
      <c r="EVY6" s="117"/>
      <c r="EVZ6" s="117"/>
      <c r="EWA6" s="117"/>
      <c r="EWB6" s="117"/>
      <c r="EWC6" s="117"/>
      <c r="EWD6" s="117"/>
      <c r="EWE6" s="117"/>
      <c r="EWF6" s="117"/>
      <c r="EWG6" s="117"/>
      <c r="EWH6" s="117"/>
      <c r="EWI6" s="117"/>
      <c r="EWJ6" s="117"/>
      <c r="EWK6" s="117"/>
      <c r="EWL6" s="117"/>
      <c r="EWM6" s="117"/>
      <c r="EWN6" s="117"/>
      <c r="EWO6" s="117"/>
      <c r="EWP6" s="117"/>
      <c r="EWQ6" s="117"/>
      <c r="EWR6" s="117"/>
      <c r="EWS6" s="117"/>
      <c r="EWT6" s="117"/>
      <c r="EWU6" s="117"/>
      <c r="EWV6" s="117"/>
      <c r="EWW6" s="117"/>
      <c r="EWX6" s="117"/>
      <c r="EWY6" s="117"/>
      <c r="EWZ6" s="117"/>
      <c r="EXA6" s="117"/>
      <c r="EXB6" s="117"/>
      <c r="EXC6" s="117"/>
      <c r="EXD6" s="117"/>
      <c r="EXE6" s="117"/>
      <c r="EXF6" s="117"/>
      <c r="EXG6" s="117"/>
      <c r="EXH6" s="117"/>
      <c r="EXI6" s="117"/>
      <c r="EXJ6" s="117"/>
      <c r="EXK6" s="117"/>
      <c r="EXL6" s="117"/>
      <c r="EXM6" s="117"/>
      <c r="EXN6" s="117"/>
      <c r="EXO6" s="117"/>
      <c r="EXP6" s="117"/>
      <c r="EXQ6" s="117"/>
      <c r="EXR6" s="117"/>
      <c r="EXS6" s="117"/>
      <c r="EXT6" s="117"/>
      <c r="EXU6" s="117"/>
      <c r="EXV6" s="117"/>
      <c r="EXW6" s="117"/>
      <c r="EXX6" s="117"/>
      <c r="EXY6" s="117"/>
      <c r="EXZ6" s="117"/>
      <c r="EYA6" s="117"/>
      <c r="EYB6" s="117"/>
      <c r="EYC6" s="117"/>
      <c r="EYD6" s="117"/>
      <c r="EYE6" s="117"/>
      <c r="EYF6" s="117"/>
      <c r="EYG6" s="117"/>
      <c r="EYH6" s="117"/>
      <c r="EYI6" s="117"/>
      <c r="EYJ6" s="117"/>
      <c r="EYK6" s="117"/>
      <c r="EYL6" s="117"/>
      <c r="EYM6" s="117"/>
      <c r="EYN6" s="117"/>
      <c r="EYO6" s="117"/>
      <c r="EYP6" s="117"/>
      <c r="EYQ6" s="117"/>
      <c r="EYR6" s="117"/>
      <c r="EYS6" s="117"/>
      <c r="EYT6" s="117"/>
      <c r="EYU6" s="117"/>
      <c r="EYV6" s="117"/>
      <c r="EYW6" s="117"/>
      <c r="EYX6" s="117"/>
      <c r="EYY6" s="117"/>
      <c r="EYZ6" s="117"/>
      <c r="EZA6" s="117"/>
      <c r="EZB6" s="117"/>
      <c r="EZC6" s="117"/>
      <c r="EZD6" s="117"/>
      <c r="EZE6" s="117"/>
      <c r="EZF6" s="117"/>
      <c r="EZG6" s="117"/>
      <c r="EZH6" s="117"/>
      <c r="EZI6" s="117"/>
      <c r="EZJ6" s="117"/>
      <c r="EZK6" s="117"/>
      <c r="EZL6" s="117"/>
      <c r="EZM6" s="117"/>
      <c r="EZN6" s="117"/>
      <c r="EZO6" s="117"/>
      <c r="EZP6" s="117"/>
      <c r="EZQ6" s="117"/>
      <c r="EZR6" s="117"/>
      <c r="EZS6" s="117"/>
      <c r="EZT6" s="117"/>
      <c r="EZU6" s="117"/>
      <c r="EZV6" s="117"/>
      <c r="EZW6" s="117"/>
      <c r="EZX6" s="117"/>
      <c r="EZY6" s="117"/>
      <c r="EZZ6" s="117"/>
      <c r="FAA6" s="117"/>
      <c r="FAB6" s="117"/>
      <c r="FAC6" s="117"/>
      <c r="FAD6" s="117"/>
      <c r="FAE6" s="117"/>
      <c r="FAF6" s="117"/>
      <c r="FAG6" s="117"/>
      <c r="FAH6" s="117"/>
      <c r="FAI6" s="117"/>
      <c r="FAJ6" s="117"/>
      <c r="FAK6" s="117"/>
      <c r="FAL6" s="117"/>
      <c r="FAM6" s="117"/>
      <c r="FAN6" s="117"/>
      <c r="FAO6" s="117"/>
      <c r="FAP6" s="117"/>
      <c r="FAQ6" s="117"/>
      <c r="FAR6" s="117"/>
      <c r="FAS6" s="117"/>
      <c r="FAT6" s="117"/>
      <c r="FAU6" s="117"/>
      <c r="FAV6" s="117"/>
      <c r="FAW6" s="117"/>
      <c r="FAX6" s="117"/>
      <c r="FAY6" s="117"/>
      <c r="FAZ6" s="117"/>
      <c r="FBA6" s="117"/>
      <c r="FBB6" s="117"/>
      <c r="FBC6" s="117"/>
      <c r="FBD6" s="117"/>
      <c r="FBE6" s="117"/>
      <c r="FBF6" s="117"/>
      <c r="FBG6" s="117"/>
      <c r="FBH6" s="117"/>
      <c r="FBI6" s="117"/>
      <c r="FBJ6" s="117"/>
      <c r="FBK6" s="117"/>
      <c r="FBL6" s="117"/>
      <c r="FBM6" s="117"/>
      <c r="FBN6" s="117"/>
      <c r="FBO6" s="117"/>
      <c r="FBP6" s="117"/>
      <c r="FBQ6" s="117"/>
      <c r="FBR6" s="117"/>
      <c r="FBS6" s="117"/>
      <c r="FBT6" s="117"/>
      <c r="FBU6" s="117"/>
      <c r="FBV6" s="117"/>
      <c r="FBW6" s="117"/>
      <c r="FBX6" s="117"/>
      <c r="FBY6" s="117"/>
      <c r="FBZ6" s="117"/>
      <c r="FCA6" s="117"/>
      <c r="FCB6" s="117"/>
      <c r="FCC6" s="117"/>
      <c r="FCD6" s="117"/>
      <c r="FCE6" s="117"/>
      <c r="FCF6" s="117"/>
      <c r="FCG6" s="117"/>
      <c r="FCH6" s="117"/>
      <c r="FCI6" s="117"/>
      <c r="FCJ6" s="117"/>
      <c r="FCK6" s="117"/>
      <c r="FCL6" s="117"/>
      <c r="FCM6" s="117"/>
      <c r="FCN6" s="117"/>
      <c r="FCO6" s="117"/>
      <c r="FCP6" s="117"/>
      <c r="FCQ6" s="117"/>
      <c r="FCR6" s="117"/>
      <c r="FCS6" s="117"/>
      <c r="FCT6" s="117"/>
      <c r="FCU6" s="117"/>
      <c r="FCV6" s="117"/>
      <c r="FCW6" s="117"/>
      <c r="FCX6" s="117"/>
      <c r="FCY6" s="117"/>
      <c r="FCZ6" s="117"/>
      <c r="FDA6" s="117"/>
      <c r="FDB6" s="117"/>
      <c r="FDC6" s="117"/>
      <c r="FDD6" s="117"/>
      <c r="FDE6" s="117"/>
      <c r="FDF6" s="117"/>
      <c r="FDG6" s="117"/>
      <c r="FDH6" s="117"/>
      <c r="FDI6" s="117"/>
      <c r="FDJ6" s="117"/>
      <c r="FDK6" s="117"/>
      <c r="FDL6" s="117"/>
      <c r="FDM6" s="117"/>
      <c r="FDN6" s="117"/>
      <c r="FDO6" s="117"/>
      <c r="FDP6" s="117"/>
      <c r="FDQ6" s="117"/>
      <c r="FDR6" s="117"/>
      <c r="FDS6" s="117"/>
      <c r="FDT6" s="117"/>
      <c r="FDU6" s="117"/>
      <c r="FDV6" s="117"/>
      <c r="FDW6" s="117"/>
      <c r="FDX6" s="117"/>
      <c r="FDY6" s="117"/>
      <c r="FDZ6" s="117"/>
      <c r="FEA6" s="117"/>
      <c r="FEB6" s="117"/>
      <c r="FEC6" s="117"/>
      <c r="FED6" s="117"/>
      <c r="FEE6" s="117"/>
      <c r="FEF6" s="117"/>
      <c r="FEG6" s="117"/>
      <c r="FEH6" s="117"/>
      <c r="FEI6" s="117"/>
      <c r="FEJ6" s="117"/>
      <c r="FEK6" s="117"/>
      <c r="FEL6" s="117"/>
      <c r="FEM6" s="117"/>
      <c r="FEN6" s="117"/>
      <c r="FEO6" s="117"/>
      <c r="FEP6" s="117"/>
      <c r="FEQ6" s="117"/>
      <c r="FER6" s="117"/>
      <c r="FES6" s="117"/>
      <c r="FET6" s="117"/>
      <c r="FEU6" s="117"/>
      <c r="FEV6" s="117"/>
      <c r="FEW6" s="117"/>
      <c r="FEX6" s="117"/>
      <c r="FEY6" s="117"/>
      <c r="FEZ6" s="117"/>
      <c r="FFA6" s="117"/>
      <c r="FFB6" s="117"/>
      <c r="FFC6" s="117"/>
      <c r="FFD6" s="117"/>
      <c r="FFE6" s="117"/>
      <c r="FFF6" s="117"/>
      <c r="FFG6" s="117"/>
      <c r="FFH6" s="117"/>
      <c r="FFI6" s="117"/>
      <c r="FFJ6" s="117"/>
      <c r="FFK6" s="117"/>
      <c r="FFL6" s="117"/>
      <c r="FFM6" s="117"/>
      <c r="FFN6" s="117"/>
      <c r="FFO6" s="117"/>
      <c r="FFP6" s="117"/>
      <c r="FFQ6" s="117"/>
      <c r="FFR6" s="117"/>
      <c r="FFS6" s="117"/>
      <c r="FFT6" s="117"/>
      <c r="FFU6" s="117"/>
      <c r="FFV6" s="117"/>
      <c r="FFW6" s="117"/>
      <c r="FFX6" s="117"/>
      <c r="FFY6" s="117"/>
      <c r="FFZ6" s="117"/>
      <c r="FGA6" s="117"/>
      <c r="FGB6" s="117"/>
      <c r="FGC6" s="117"/>
      <c r="FGD6" s="117"/>
      <c r="FGE6" s="117"/>
      <c r="FGF6" s="117"/>
      <c r="FGG6" s="117"/>
      <c r="FGH6" s="117"/>
      <c r="FGI6" s="117"/>
      <c r="FGJ6" s="117"/>
      <c r="FGK6" s="117"/>
      <c r="FGL6" s="117"/>
      <c r="FGM6" s="117"/>
      <c r="FGN6" s="117"/>
      <c r="FGO6" s="117"/>
      <c r="FGP6" s="117"/>
      <c r="FGQ6" s="117"/>
      <c r="FGR6" s="117"/>
      <c r="FGS6" s="117"/>
      <c r="FGT6" s="117"/>
      <c r="FGU6" s="117"/>
      <c r="FGV6" s="117"/>
      <c r="FGW6" s="117"/>
      <c r="FGX6" s="117"/>
      <c r="FGY6" s="117"/>
      <c r="FGZ6" s="117"/>
      <c r="FHA6" s="117"/>
      <c r="FHB6" s="117"/>
      <c r="FHC6" s="117"/>
      <c r="FHD6" s="117"/>
      <c r="FHE6" s="117"/>
      <c r="FHF6" s="117"/>
      <c r="FHG6" s="117"/>
      <c r="FHH6" s="117"/>
      <c r="FHI6" s="117"/>
      <c r="FHJ6" s="117"/>
      <c r="FHK6" s="117"/>
      <c r="FHL6" s="117"/>
      <c r="FHM6" s="117"/>
      <c r="FHN6" s="117"/>
      <c r="FHO6" s="117"/>
      <c r="FHP6" s="117"/>
      <c r="FHQ6" s="117"/>
      <c r="FHR6" s="117"/>
      <c r="FHS6" s="117"/>
      <c r="FHT6" s="117"/>
      <c r="FHU6" s="117"/>
      <c r="FHV6" s="117"/>
      <c r="FHW6" s="117"/>
      <c r="FHX6" s="117"/>
      <c r="FHY6" s="117"/>
      <c r="FHZ6" s="117"/>
      <c r="FIA6" s="117"/>
      <c r="FIB6" s="117"/>
      <c r="FIC6" s="117"/>
      <c r="FID6" s="117"/>
      <c r="FIE6" s="117"/>
      <c r="FIF6" s="117"/>
      <c r="FIG6" s="117"/>
      <c r="FIH6" s="117"/>
      <c r="FII6" s="117"/>
      <c r="FIJ6" s="117"/>
      <c r="FIK6" s="117"/>
      <c r="FIL6" s="117"/>
      <c r="FIM6" s="117"/>
      <c r="FIN6" s="117"/>
      <c r="FIO6" s="117"/>
      <c r="FIP6" s="117"/>
      <c r="FIQ6" s="117"/>
      <c r="FIR6" s="117"/>
      <c r="FIS6" s="117"/>
      <c r="FIT6" s="117"/>
      <c r="FIU6" s="117"/>
      <c r="FIV6" s="117"/>
      <c r="FIW6" s="117"/>
      <c r="FIX6" s="117"/>
      <c r="FIY6" s="117"/>
      <c r="FIZ6" s="117"/>
      <c r="FJA6" s="117"/>
      <c r="FJB6" s="117"/>
      <c r="FJC6" s="117"/>
      <c r="FJD6" s="117"/>
      <c r="FJE6" s="117"/>
      <c r="FJF6" s="117"/>
      <c r="FJG6" s="117"/>
      <c r="FJH6" s="117"/>
      <c r="FJI6" s="117"/>
      <c r="FJJ6" s="117"/>
      <c r="FJK6" s="117"/>
      <c r="FJL6" s="117"/>
      <c r="FJM6" s="117"/>
      <c r="FJN6" s="117"/>
      <c r="FJO6" s="117"/>
      <c r="FJP6" s="117"/>
      <c r="FJQ6" s="117"/>
      <c r="FJR6" s="117"/>
      <c r="FJS6" s="117"/>
      <c r="FJT6" s="117"/>
      <c r="FJU6" s="117"/>
      <c r="FJV6" s="117"/>
      <c r="FJW6" s="117"/>
      <c r="FJX6" s="117"/>
      <c r="FJY6" s="117"/>
      <c r="FJZ6" s="117"/>
      <c r="FKA6" s="117"/>
      <c r="FKB6" s="117"/>
      <c r="FKC6" s="117"/>
      <c r="FKD6" s="117"/>
      <c r="FKE6" s="117"/>
      <c r="FKF6" s="117"/>
      <c r="FKG6" s="117"/>
      <c r="FKH6" s="117"/>
      <c r="FKI6" s="117"/>
      <c r="FKJ6" s="117"/>
      <c r="FKK6" s="117"/>
      <c r="FKL6" s="117"/>
      <c r="FKM6" s="117"/>
      <c r="FKN6" s="117"/>
      <c r="FKO6" s="117"/>
      <c r="FKP6" s="117"/>
      <c r="FKQ6" s="117"/>
      <c r="FKR6" s="117"/>
      <c r="FKS6" s="117"/>
      <c r="FKT6" s="117"/>
      <c r="FKU6" s="117"/>
      <c r="FKV6" s="117"/>
      <c r="FKW6" s="117"/>
      <c r="FKX6" s="117"/>
      <c r="FKY6" s="117"/>
      <c r="FKZ6" s="117"/>
      <c r="FLA6" s="117"/>
      <c r="FLB6" s="117"/>
      <c r="FLC6" s="117"/>
      <c r="FLD6" s="117"/>
      <c r="FLE6" s="117"/>
      <c r="FLF6" s="117"/>
      <c r="FLG6" s="117"/>
      <c r="FLH6" s="117"/>
      <c r="FLI6" s="117"/>
      <c r="FLJ6" s="117"/>
      <c r="FLK6" s="117"/>
      <c r="FLL6" s="117"/>
      <c r="FLM6" s="117"/>
      <c r="FLN6" s="117"/>
      <c r="FLO6" s="117"/>
      <c r="FLP6" s="117"/>
      <c r="FLQ6" s="117"/>
      <c r="FLR6" s="117"/>
      <c r="FLS6" s="117"/>
      <c r="FLT6" s="117"/>
      <c r="FLU6" s="117"/>
      <c r="FLV6" s="117"/>
      <c r="FLW6" s="117"/>
      <c r="FLX6" s="117"/>
      <c r="FLY6" s="117"/>
      <c r="FLZ6" s="117"/>
      <c r="FMA6" s="117"/>
      <c r="FMB6" s="117"/>
      <c r="FMC6" s="117"/>
      <c r="FMD6" s="117"/>
      <c r="FME6" s="117"/>
      <c r="FMF6" s="117"/>
      <c r="FMG6" s="117"/>
      <c r="FMH6" s="117"/>
      <c r="FMI6" s="117"/>
      <c r="FMJ6" s="117"/>
      <c r="FMK6" s="117"/>
      <c r="FML6" s="117"/>
      <c r="FMM6" s="117"/>
      <c r="FMN6" s="117"/>
      <c r="FMO6" s="117"/>
      <c r="FMP6" s="117"/>
      <c r="FMQ6" s="117"/>
      <c r="FMR6" s="117"/>
      <c r="FMS6" s="117"/>
      <c r="FMT6" s="117"/>
      <c r="FMU6" s="117"/>
      <c r="FMV6" s="117"/>
      <c r="FMW6" s="117"/>
      <c r="FMX6" s="117"/>
      <c r="FMY6" s="117"/>
      <c r="FMZ6" s="117"/>
      <c r="FNA6" s="117"/>
      <c r="FNB6" s="117"/>
      <c r="FNC6" s="117"/>
      <c r="FND6" s="117"/>
      <c r="FNE6" s="117"/>
      <c r="FNF6" s="117"/>
      <c r="FNG6" s="117"/>
      <c r="FNH6" s="117"/>
      <c r="FNI6" s="117"/>
      <c r="FNJ6" s="117"/>
      <c r="FNK6" s="117"/>
      <c r="FNL6" s="117"/>
      <c r="FNM6" s="117"/>
      <c r="FNN6" s="117"/>
      <c r="FNO6" s="117"/>
      <c r="FNP6" s="117"/>
      <c r="FNQ6" s="117"/>
      <c r="FNR6" s="117"/>
      <c r="FNS6" s="117"/>
      <c r="FNT6" s="117"/>
      <c r="FNU6" s="117"/>
      <c r="FNV6" s="117"/>
      <c r="FNW6" s="117"/>
      <c r="FNX6" s="117"/>
      <c r="FNY6" s="117"/>
      <c r="FNZ6" s="117"/>
      <c r="FOA6" s="117"/>
      <c r="FOB6" s="117"/>
      <c r="FOC6" s="117"/>
      <c r="FOD6" s="117"/>
      <c r="FOE6" s="117"/>
      <c r="FOF6" s="117"/>
      <c r="FOG6" s="117"/>
      <c r="FOH6" s="117"/>
      <c r="FOI6" s="117"/>
      <c r="FOJ6" s="117"/>
      <c r="FOK6" s="117"/>
      <c r="FOL6" s="117"/>
      <c r="FOM6" s="117"/>
      <c r="FON6" s="117"/>
      <c r="FOO6" s="117"/>
      <c r="FOP6" s="117"/>
      <c r="FOQ6" s="117"/>
      <c r="FOR6" s="117"/>
      <c r="FOS6" s="117"/>
      <c r="FOT6" s="117"/>
      <c r="FOU6" s="117"/>
      <c r="FOV6" s="117"/>
      <c r="FOW6" s="117"/>
      <c r="FOX6" s="117"/>
      <c r="FOY6" s="117"/>
      <c r="FOZ6" s="117"/>
      <c r="FPA6" s="117"/>
      <c r="FPB6" s="117"/>
      <c r="FPC6" s="117"/>
      <c r="FPD6" s="117"/>
      <c r="FPE6" s="117"/>
      <c r="FPF6" s="117"/>
      <c r="FPG6" s="117"/>
      <c r="FPH6" s="117"/>
      <c r="FPI6" s="117"/>
      <c r="FPJ6" s="117"/>
      <c r="FPK6" s="117"/>
      <c r="FPL6" s="117"/>
      <c r="FPM6" s="117"/>
      <c r="FPN6" s="117"/>
      <c r="FPO6" s="117"/>
      <c r="FPP6" s="117"/>
      <c r="FPQ6" s="117"/>
      <c r="FPR6" s="117"/>
      <c r="FPS6" s="117"/>
      <c r="FPT6" s="117"/>
      <c r="FPU6" s="117"/>
      <c r="FPV6" s="117"/>
      <c r="FPW6" s="117"/>
      <c r="FPX6" s="117"/>
      <c r="FPY6" s="117"/>
      <c r="FPZ6" s="117"/>
      <c r="FQA6" s="117"/>
      <c r="FQB6" s="117"/>
      <c r="FQC6" s="117"/>
      <c r="FQD6" s="117"/>
      <c r="FQE6" s="117"/>
      <c r="FQF6" s="117"/>
      <c r="FQG6" s="117"/>
      <c r="FQH6" s="117"/>
      <c r="FQI6" s="117"/>
      <c r="FQJ6" s="117"/>
      <c r="FQK6" s="117"/>
      <c r="FQL6" s="117"/>
      <c r="FQM6" s="117"/>
      <c r="FQN6" s="117"/>
      <c r="FQO6" s="117"/>
      <c r="FQP6" s="117"/>
      <c r="FQQ6" s="117"/>
      <c r="FQR6" s="117"/>
      <c r="FQS6" s="117"/>
      <c r="FQT6" s="117"/>
      <c r="FQU6" s="117"/>
      <c r="FQV6" s="117"/>
      <c r="FQW6" s="117"/>
      <c r="FQX6" s="117"/>
      <c r="FQY6" s="117"/>
      <c r="FQZ6" s="117"/>
      <c r="FRA6" s="117"/>
      <c r="FRB6" s="117"/>
      <c r="FRC6" s="117"/>
      <c r="FRD6" s="117"/>
      <c r="FRE6" s="117"/>
      <c r="FRF6" s="117"/>
      <c r="FRG6" s="117"/>
      <c r="FRH6" s="117"/>
      <c r="FRI6" s="117"/>
      <c r="FRJ6" s="117"/>
      <c r="FRK6" s="117"/>
      <c r="FRL6" s="117"/>
      <c r="FRM6" s="117"/>
      <c r="FRN6" s="117"/>
      <c r="FRO6" s="117"/>
      <c r="FRP6" s="117"/>
      <c r="FRQ6" s="117"/>
      <c r="FRR6" s="117"/>
      <c r="FRS6" s="117"/>
      <c r="FRT6" s="117"/>
      <c r="FRU6" s="117"/>
      <c r="FRV6" s="117"/>
      <c r="FRW6" s="117"/>
      <c r="FRX6" s="117"/>
      <c r="FRY6" s="117"/>
      <c r="FRZ6" s="117"/>
      <c r="FSA6" s="117"/>
      <c r="FSB6" s="117"/>
      <c r="FSC6" s="117"/>
      <c r="FSD6" s="117"/>
      <c r="FSE6" s="117"/>
      <c r="FSF6" s="117"/>
      <c r="FSG6" s="117"/>
      <c r="FSH6" s="117"/>
      <c r="FSI6" s="117"/>
      <c r="FSJ6" s="117"/>
      <c r="FSK6" s="117"/>
      <c r="FSL6" s="117"/>
      <c r="FSM6" s="117"/>
      <c r="FSN6" s="117"/>
      <c r="FSO6" s="117"/>
      <c r="FSP6" s="117"/>
      <c r="FSQ6" s="117"/>
      <c r="FSR6" s="117"/>
      <c r="FSS6" s="117"/>
      <c r="FST6" s="117"/>
      <c r="FSU6" s="117"/>
      <c r="FSV6" s="117"/>
      <c r="FSW6" s="117"/>
      <c r="FSX6" s="117"/>
      <c r="FSY6" s="117"/>
      <c r="FSZ6" s="117"/>
      <c r="FTA6" s="117"/>
      <c r="FTB6" s="117"/>
      <c r="FTC6" s="117"/>
      <c r="FTD6" s="117"/>
      <c r="FTE6" s="117"/>
      <c r="FTF6" s="117"/>
      <c r="FTG6" s="117"/>
      <c r="FTH6" s="117"/>
      <c r="FTI6" s="117"/>
      <c r="FTJ6" s="117"/>
      <c r="FTK6" s="117"/>
      <c r="FTL6" s="117"/>
      <c r="FTM6" s="117"/>
      <c r="FTN6" s="117"/>
      <c r="FTO6" s="117"/>
      <c r="FTP6" s="117"/>
      <c r="FTQ6" s="117"/>
      <c r="FTR6" s="117"/>
      <c r="FTS6" s="117"/>
      <c r="FTT6" s="117"/>
      <c r="FTU6" s="117"/>
      <c r="FTV6" s="117"/>
      <c r="FTW6" s="117"/>
      <c r="FTX6" s="117"/>
      <c r="FTY6" s="117"/>
      <c r="FTZ6" s="117"/>
      <c r="FUA6" s="117"/>
      <c r="FUB6" s="117"/>
      <c r="FUC6" s="117"/>
      <c r="FUD6" s="117"/>
      <c r="FUE6" s="117"/>
      <c r="FUF6" s="117"/>
      <c r="FUG6" s="117"/>
      <c r="FUH6" s="117"/>
      <c r="FUI6" s="117"/>
      <c r="FUJ6" s="117"/>
      <c r="FUK6" s="117"/>
      <c r="FUL6" s="117"/>
      <c r="FUM6" s="117"/>
      <c r="FUN6" s="117"/>
      <c r="FUO6" s="117"/>
      <c r="FUP6" s="117"/>
      <c r="FUQ6" s="117"/>
      <c r="FUR6" s="117"/>
      <c r="FUS6" s="117"/>
      <c r="FUT6" s="117"/>
      <c r="FUU6" s="117"/>
      <c r="FUV6" s="117"/>
      <c r="FUW6" s="117"/>
      <c r="FUX6" s="117"/>
      <c r="FUY6" s="117"/>
      <c r="FUZ6" s="117"/>
      <c r="FVA6" s="117"/>
      <c r="FVB6" s="117"/>
      <c r="FVC6" s="117"/>
      <c r="FVD6" s="117"/>
      <c r="FVE6" s="117"/>
      <c r="FVF6" s="117"/>
      <c r="FVG6" s="117"/>
      <c r="FVH6" s="117"/>
      <c r="FVI6" s="117"/>
      <c r="FVJ6" s="117"/>
      <c r="FVK6" s="117"/>
      <c r="FVL6" s="117"/>
      <c r="FVM6" s="117"/>
      <c r="FVN6" s="117"/>
      <c r="FVO6" s="117"/>
      <c r="FVP6" s="117"/>
      <c r="FVQ6" s="117"/>
      <c r="FVR6" s="117"/>
      <c r="FVS6" s="117"/>
      <c r="FVT6" s="117"/>
      <c r="FVU6" s="117"/>
      <c r="FVV6" s="117"/>
      <c r="FVW6" s="117"/>
      <c r="FVX6" s="117"/>
      <c r="FVY6" s="117"/>
      <c r="FVZ6" s="117"/>
      <c r="FWA6" s="117"/>
      <c r="FWB6" s="117"/>
      <c r="FWC6" s="117"/>
      <c r="FWD6" s="117"/>
      <c r="FWE6" s="117"/>
      <c r="FWF6" s="117"/>
      <c r="FWG6" s="117"/>
      <c r="FWH6" s="117"/>
      <c r="FWI6" s="117"/>
      <c r="FWJ6" s="117"/>
      <c r="FWK6" s="117"/>
      <c r="FWL6" s="117"/>
      <c r="FWM6" s="117"/>
      <c r="FWN6" s="117"/>
      <c r="FWO6" s="117"/>
      <c r="FWP6" s="117"/>
      <c r="FWQ6" s="117"/>
      <c r="FWR6" s="117"/>
      <c r="FWS6" s="117"/>
      <c r="FWT6" s="117"/>
      <c r="FWU6" s="117"/>
      <c r="FWV6" s="117"/>
      <c r="FWW6" s="117"/>
      <c r="FWX6" s="117"/>
      <c r="FWY6" s="117"/>
      <c r="FWZ6" s="117"/>
      <c r="FXA6" s="117"/>
      <c r="FXB6" s="117"/>
      <c r="FXC6" s="117"/>
      <c r="FXD6" s="117"/>
      <c r="FXE6" s="117"/>
      <c r="FXF6" s="117"/>
      <c r="FXG6" s="117"/>
      <c r="FXH6" s="117"/>
      <c r="FXI6" s="117"/>
      <c r="FXJ6" s="117"/>
      <c r="FXK6" s="117"/>
      <c r="FXL6" s="117"/>
      <c r="FXM6" s="117"/>
      <c r="FXN6" s="117"/>
      <c r="FXO6" s="117"/>
      <c r="FXP6" s="117"/>
      <c r="FXQ6" s="117"/>
      <c r="FXR6" s="117"/>
      <c r="FXS6" s="117"/>
      <c r="FXT6" s="117"/>
      <c r="FXU6" s="117"/>
      <c r="FXV6" s="117"/>
      <c r="FXW6" s="117"/>
      <c r="FXX6" s="117"/>
      <c r="FXY6" s="117"/>
      <c r="FXZ6" s="117"/>
      <c r="FYA6" s="117"/>
      <c r="FYB6" s="117"/>
      <c r="FYC6" s="117"/>
      <c r="FYD6" s="117"/>
      <c r="FYE6" s="117"/>
      <c r="FYF6" s="117"/>
      <c r="FYG6" s="117"/>
      <c r="FYH6" s="117"/>
      <c r="FYI6" s="117"/>
      <c r="FYJ6" s="117"/>
      <c r="FYK6" s="117"/>
      <c r="FYL6" s="117"/>
      <c r="FYM6" s="117"/>
      <c r="FYN6" s="117"/>
      <c r="FYO6" s="117"/>
      <c r="FYP6" s="117"/>
      <c r="FYQ6" s="117"/>
      <c r="FYR6" s="117"/>
      <c r="FYS6" s="117"/>
      <c r="FYT6" s="117"/>
      <c r="FYU6" s="117"/>
      <c r="FYV6" s="117"/>
      <c r="FYW6" s="117"/>
      <c r="FYX6" s="117"/>
      <c r="FYY6" s="117"/>
      <c r="FYZ6" s="117"/>
      <c r="FZA6" s="117"/>
      <c r="FZB6" s="117"/>
      <c r="FZC6" s="117"/>
      <c r="FZD6" s="117"/>
      <c r="FZE6" s="117"/>
      <c r="FZF6" s="117"/>
      <c r="FZG6" s="117"/>
      <c r="FZH6" s="117"/>
      <c r="FZI6" s="117"/>
      <c r="FZJ6" s="117"/>
      <c r="FZK6" s="117"/>
      <c r="FZL6" s="117"/>
      <c r="FZM6" s="117"/>
      <c r="FZN6" s="117"/>
      <c r="FZO6" s="117"/>
      <c r="FZP6" s="117"/>
      <c r="FZQ6" s="117"/>
      <c r="FZR6" s="117"/>
      <c r="FZS6" s="117"/>
      <c r="FZT6" s="117"/>
      <c r="FZU6" s="117"/>
      <c r="FZV6" s="117"/>
      <c r="FZW6" s="117"/>
      <c r="FZX6" s="117"/>
      <c r="FZY6" s="117"/>
      <c r="FZZ6" s="117"/>
      <c r="GAA6" s="117"/>
      <c r="GAB6" s="117"/>
      <c r="GAC6" s="117"/>
      <c r="GAD6" s="117"/>
      <c r="GAE6" s="117"/>
      <c r="GAF6" s="117"/>
      <c r="GAG6" s="117"/>
      <c r="GAH6" s="117"/>
      <c r="GAI6" s="117"/>
      <c r="GAJ6" s="117"/>
      <c r="GAK6" s="117"/>
      <c r="GAL6" s="117"/>
      <c r="GAM6" s="117"/>
      <c r="GAN6" s="117"/>
      <c r="GAO6" s="117"/>
      <c r="GAP6" s="117"/>
      <c r="GAQ6" s="117"/>
      <c r="GAR6" s="117"/>
      <c r="GAS6" s="117"/>
      <c r="GAT6" s="117"/>
      <c r="GAU6" s="117"/>
      <c r="GAV6" s="117"/>
      <c r="GAW6" s="117"/>
      <c r="GAX6" s="117"/>
      <c r="GAY6" s="117"/>
      <c r="GAZ6" s="117"/>
      <c r="GBA6" s="117"/>
      <c r="GBB6" s="117"/>
      <c r="GBC6" s="117"/>
      <c r="GBD6" s="117"/>
      <c r="GBE6" s="117"/>
      <c r="GBF6" s="117"/>
      <c r="GBG6" s="117"/>
      <c r="GBH6" s="117"/>
      <c r="GBI6" s="117"/>
      <c r="GBJ6" s="117"/>
      <c r="GBK6" s="117"/>
      <c r="GBL6" s="117"/>
      <c r="GBM6" s="117"/>
      <c r="GBN6" s="117"/>
      <c r="GBO6" s="117"/>
      <c r="GBP6" s="117"/>
      <c r="GBQ6" s="117"/>
      <c r="GBR6" s="117"/>
      <c r="GBS6" s="117"/>
      <c r="GBT6" s="117"/>
      <c r="GBU6" s="117"/>
      <c r="GBV6" s="117"/>
      <c r="GBW6" s="117"/>
      <c r="GBX6" s="117"/>
      <c r="GBY6" s="117"/>
      <c r="GBZ6" s="117"/>
      <c r="GCA6" s="117"/>
      <c r="GCB6" s="117"/>
      <c r="GCC6" s="117"/>
      <c r="GCD6" s="117"/>
      <c r="GCE6" s="117"/>
      <c r="GCF6" s="117"/>
      <c r="GCG6" s="117"/>
      <c r="GCH6" s="117"/>
      <c r="GCI6" s="117"/>
      <c r="GCJ6" s="117"/>
      <c r="GCK6" s="117"/>
      <c r="GCL6" s="117"/>
      <c r="GCM6" s="117"/>
      <c r="GCN6" s="117"/>
      <c r="GCO6" s="117"/>
      <c r="GCP6" s="117"/>
      <c r="GCQ6" s="117"/>
      <c r="GCR6" s="117"/>
      <c r="GCS6" s="117"/>
      <c r="GCT6" s="117"/>
      <c r="GCU6" s="117"/>
      <c r="GCV6" s="117"/>
      <c r="GCW6" s="117"/>
      <c r="GCX6" s="117"/>
      <c r="GCY6" s="117"/>
      <c r="GCZ6" s="117"/>
      <c r="GDA6" s="117"/>
      <c r="GDB6" s="117"/>
      <c r="GDC6" s="117"/>
      <c r="GDD6" s="117"/>
      <c r="GDE6" s="117"/>
      <c r="GDF6" s="117"/>
      <c r="GDG6" s="117"/>
      <c r="GDH6" s="117"/>
      <c r="GDI6" s="117"/>
      <c r="GDJ6" s="117"/>
      <c r="GDK6" s="117"/>
      <c r="GDL6" s="117"/>
      <c r="GDM6" s="117"/>
      <c r="GDN6" s="117"/>
      <c r="GDO6" s="117"/>
      <c r="GDP6" s="117"/>
      <c r="GDQ6" s="117"/>
      <c r="GDR6" s="117"/>
      <c r="GDS6" s="117"/>
      <c r="GDT6" s="117"/>
      <c r="GDU6" s="117"/>
      <c r="GDV6" s="117"/>
      <c r="GDW6" s="117"/>
      <c r="GDX6" s="117"/>
      <c r="GDY6" s="117"/>
      <c r="GDZ6" s="117"/>
      <c r="GEA6" s="117"/>
      <c r="GEB6" s="117"/>
      <c r="GEC6" s="117"/>
      <c r="GED6" s="117"/>
      <c r="GEE6" s="117"/>
      <c r="GEF6" s="117"/>
      <c r="GEG6" s="117"/>
      <c r="GEH6" s="117"/>
      <c r="GEI6" s="117"/>
      <c r="GEJ6" s="117"/>
      <c r="GEK6" s="117"/>
      <c r="GEL6" s="117"/>
      <c r="GEM6" s="117"/>
      <c r="GEN6" s="117"/>
      <c r="GEO6" s="117"/>
      <c r="GEP6" s="117"/>
      <c r="GEQ6" s="117"/>
      <c r="GER6" s="117"/>
      <c r="GES6" s="117"/>
      <c r="GET6" s="117"/>
      <c r="GEU6" s="117"/>
      <c r="GEV6" s="117"/>
      <c r="GEW6" s="117"/>
      <c r="GEX6" s="117"/>
      <c r="GEY6" s="117"/>
      <c r="GEZ6" s="117"/>
      <c r="GFA6" s="117"/>
      <c r="GFB6" s="117"/>
      <c r="GFC6" s="117"/>
      <c r="GFD6" s="117"/>
      <c r="GFE6" s="117"/>
      <c r="GFF6" s="117"/>
      <c r="GFG6" s="117"/>
      <c r="GFH6" s="117"/>
      <c r="GFI6" s="117"/>
      <c r="GFJ6" s="117"/>
      <c r="GFK6" s="117"/>
      <c r="GFL6" s="117"/>
      <c r="GFM6" s="117"/>
      <c r="GFN6" s="117"/>
      <c r="GFO6" s="117"/>
      <c r="GFP6" s="117"/>
      <c r="GFQ6" s="117"/>
      <c r="GFR6" s="117"/>
      <c r="GFS6" s="117"/>
      <c r="GFT6" s="117"/>
      <c r="GFU6" s="117"/>
      <c r="GFV6" s="117"/>
      <c r="GFW6" s="117"/>
      <c r="GFX6" s="117"/>
      <c r="GFY6" s="117"/>
      <c r="GFZ6" s="117"/>
      <c r="GGA6" s="117"/>
      <c r="GGB6" s="117"/>
      <c r="GGC6" s="117"/>
      <c r="GGD6" s="117"/>
      <c r="GGE6" s="117"/>
      <c r="GGF6" s="117"/>
      <c r="GGG6" s="117"/>
      <c r="GGH6" s="117"/>
      <c r="GGI6" s="117"/>
      <c r="GGJ6" s="117"/>
      <c r="GGK6" s="117"/>
      <c r="GGL6" s="117"/>
      <c r="GGM6" s="117"/>
      <c r="GGN6" s="117"/>
      <c r="GGO6" s="117"/>
      <c r="GGP6" s="117"/>
      <c r="GGQ6" s="117"/>
      <c r="GGR6" s="117"/>
      <c r="GGS6" s="117"/>
      <c r="GGT6" s="117"/>
      <c r="GGU6" s="117"/>
      <c r="GGV6" s="117"/>
      <c r="GGW6" s="117"/>
      <c r="GGX6" s="117"/>
      <c r="GGY6" s="117"/>
      <c r="GGZ6" s="117"/>
      <c r="GHA6" s="117"/>
      <c r="GHB6" s="117"/>
      <c r="GHC6" s="117"/>
      <c r="GHD6" s="117"/>
      <c r="GHE6" s="117"/>
      <c r="GHF6" s="117"/>
      <c r="GHG6" s="117"/>
      <c r="GHH6" s="117"/>
      <c r="GHI6" s="117"/>
      <c r="GHJ6" s="117"/>
      <c r="GHK6" s="117"/>
      <c r="GHL6" s="117"/>
      <c r="GHM6" s="117"/>
      <c r="GHN6" s="117"/>
      <c r="GHO6" s="117"/>
      <c r="GHP6" s="117"/>
      <c r="GHQ6" s="117"/>
      <c r="GHR6" s="117"/>
      <c r="GHS6" s="117"/>
      <c r="GHT6" s="117"/>
      <c r="GHU6" s="117"/>
      <c r="GHV6" s="117"/>
      <c r="GHW6" s="117"/>
      <c r="GHX6" s="117"/>
      <c r="GHY6" s="117"/>
      <c r="GHZ6" s="117"/>
      <c r="GIA6" s="117"/>
      <c r="GIB6" s="117"/>
      <c r="GIC6" s="117"/>
      <c r="GID6" s="117"/>
      <c r="GIE6" s="117"/>
      <c r="GIF6" s="117"/>
      <c r="GIG6" s="117"/>
      <c r="GIH6" s="117"/>
      <c r="GII6" s="117"/>
      <c r="GIJ6" s="117"/>
      <c r="GIK6" s="117"/>
      <c r="GIL6" s="117"/>
      <c r="GIM6" s="117"/>
      <c r="GIN6" s="117"/>
      <c r="GIO6" s="117"/>
      <c r="GIP6" s="117"/>
      <c r="GIQ6" s="117"/>
      <c r="GIR6" s="117"/>
      <c r="GIS6" s="117"/>
      <c r="GIT6" s="117"/>
      <c r="GIU6" s="117"/>
      <c r="GIV6" s="117"/>
      <c r="GIW6" s="117"/>
      <c r="GIX6" s="117"/>
      <c r="GIY6" s="117"/>
      <c r="GIZ6" s="117"/>
      <c r="GJA6" s="117"/>
      <c r="GJB6" s="117"/>
      <c r="GJC6" s="117"/>
      <c r="GJD6" s="117"/>
      <c r="GJE6" s="117"/>
      <c r="GJF6" s="117"/>
      <c r="GJG6" s="117"/>
      <c r="GJH6" s="117"/>
      <c r="GJI6" s="117"/>
      <c r="GJJ6" s="117"/>
      <c r="GJK6" s="117"/>
      <c r="GJL6" s="117"/>
      <c r="GJM6" s="117"/>
      <c r="GJN6" s="117"/>
      <c r="GJO6" s="117"/>
      <c r="GJP6" s="117"/>
      <c r="GJQ6" s="117"/>
      <c r="GJR6" s="117"/>
      <c r="GJS6" s="117"/>
      <c r="GJT6" s="117"/>
      <c r="GJU6" s="117"/>
      <c r="GJV6" s="117"/>
      <c r="GJW6" s="117"/>
      <c r="GJX6" s="117"/>
      <c r="GJY6" s="117"/>
      <c r="GJZ6" s="117"/>
      <c r="GKA6" s="117"/>
      <c r="GKB6" s="117"/>
      <c r="GKC6" s="117"/>
      <c r="GKD6" s="117"/>
      <c r="GKE6" s="117"/>
      <c r="GKF6" s="117"/>
      <c r="GKG6" s="117"/>
      <c r="GKH6" s="117"/>
      <c r="GKI6" s="117"/>
      <c r="GKJ6" s="117"/>
      <c r="GKK6" s="117"/>
      <c r="GKL6" s="117"/>
      <c r="GKM6" s="117"/>
      <c r="GKN6" s="117"/>
      <c r="GKO6" s="117"/>
      <c r="GKP6" s="117"/>
      <c r="GKQ6" s="117"/>
      <c r="GKR6" s="117"/>
      <c r="GKS6" s="117"/>
      <c r="GKT6" s="117"/>
      <c r="GKU6" s="117"/>
      <c r="GKV6" s="117"/>
      <c r="GKW6" s="117"/>
      <c r="GKX6" s="117"/>
      <c r="GKY6" s="117"/>
      <c r="GKZ6" s="117"/>
      <c r="GLA6" s="117"/>
      <c r="GLB6" s="117"/>
      <c r="GLC6" s="117"/>
      <c r="GLD6" s="117"/>
      <c r="GLE6" s="117"/>
      <c r="GLF6" s="117"/>
      <c r="GLG6" s="117"/>
      <c r="GLH6" s="117"/>
      <c r="GLI6" s="117"/>
      <c r="GLJ6" s="117"/>
      <c r="GLK6" s="117"/>
      <c r="GLL6" s="117"/>
      <c r="GLM6" s="117"/>
      <c r="GLN6" s="117"/>
      <c r="GLO6" s="117"/>
      <c r="GLP6" s="117"/>
      <c r="GLQ6" s="117"/>
      <c r="GLR6" s="117"/>
      <c r="GLS6" s="117"/>
      <c r="GLT6" s="117"/>
      <c r="GLU6" s="117"/>
      <c r="GLV6" s="117"/>
      <c r="GLW6" s="117"/>
      <c r="GLX6" s="117"/>
      <c r="GLY6" s="117"/>
      <c r="GLZ6" s="117"/>
      <c r="GMA6" s="117"/>
      <c r="GMB6" s="117"/>
      <c r="GMC6" s="117"/>
      <c r="GMD6" s="117"/>
      <c r="GME6" s="117"/>
      <c r="GMF6" s="117"/>
      <c r="GMG6" s="117"/>
      <c r="GMH6" s="117"/>
      <c r="GMI6" s="117"/>
      <c r="GMJ6" s="117"/>
      <c r="GMK6" s="117"/>
      <c r="GML6" s="117"/>
      <c r="GMM6" s="117"/>
      <c r="GMN6" s="117"/>
      <c r="GMO6" s="117"/>
      <c r="GMP6" s="117"/>
      <c r="GMQ6" s="117"/>
      <c r="GMR6" s="117"/>
      <c r="GMS6" s="117"/>
      <c r="GMT6" s="117"/>
      <c r="GMU6" s="117"/>
      <c r="GMV6" s="117"/>
      <c r="GMW6" s="117"/>
      <c r="GMX6" s="117"/>
      <c r="GMY6" s="117"/>
      <c r="GMZ6" s="117"/>
      <c r="GNA6" s="117"/>
      <c r="GNB6" s="117"/>
      <c r="GNC6" s="117"/>
      <c r="GND6" s="117"/>
      <c r="GNE6" s="117"/>
      <c r="GNF6" s="117"/>
      <c r="GNG6" s="117"/>
      <c r="GNH6" s="117"/>
      <c r="GNI6" s="117"/>
      <c r="GNJ6" s="117"/>
      <c r="GNK6" s="117"/>
      <c r="GNL6" s="117"/>
      <c r="GNM6" s="117"/>
      <c r="GNN6" s="117"/>
      <c r="GNO6" s="117"/>
      <c r="GNP6" s="117"/>
      <c r="GNQ6" s="117"/>
      <c r="GNR6" s="117"/>
      <c r="GNS6" s="117"/>
      <c r="GNT6" s="117"/>
      <c r="GNU6" s="117"/>
      <c r="GNV6" s="117"/>
      <c r="GNW6" s="117"/>
      <c r="GNX6" s="117"/>
      <c r="GNY6" s="117"/>
      <c r="GNZ6" s="117"/>
      <c r="GOA6" s="117"/>
      <c r="GOB6" s="117"/>
      <c r="GOC6" s="117"/>
      <c r="GOD6" s="117"/>
      <c r="GOE6" s="117"/>
      <c r="GOF6" s="117"/>
      <c r="GOG6" s="117"/>
      <c r="GOH6" s="117"/>
      <c r="GOI6" s="117"/>
      <c r="GOJ6" s="117"/>
      <c r="GOK6" s="117"/>
      <c r="GOL6" s="117"/>
      <c r="GOM6" s="117"/>
      <c r="GON6" s="117"/>
      <c r="GOO6" s="117"/>
      <c r="GOP6" s="117"/>
      <c r="GOQ6" s="117"/>
      <c r="GOR6" s="117"/>
      <c r="GOS6" s="117"/>
      <c r="GOT6" s="117"/>
      <c r="GOU6" s="117"/>
      <c r="GOV6" s="117"/>
      <c r="GOW6" s="117"/>
      <c r="GOX6" s="117"/>
      <c r="GOY6" s="117"/>
      <c r="GOZ6" s="117"/>
      <c r="GPA6" s="117"/>
      <c r="GPB6" s="117"/>
      <c r="GPC6" s="117"/>
      <c r="GPD6" s="117"/>
      <c r="GPE6" s="117"/>
      <c r="GPF6" s="117"/>
      <c r="GPG6" s="117"/>
      <c r="GPH6" s="117"/>
      <c r="GPI6" s="117"/>
      <c r="GPJ6" s="117"/>
      <c r="GPK6" s="117"/>
      <c r="GPL6" s="117"/>
      <c r="GPM6" s="117"/>
      <c r="GPN6" s="117"/>
      <c r="GPO6" s="117"/>
      <c r="GPP6" s="117"/>
      <c r="GPQ6" s="117"/>
      <c r="GPR6" s="117"/>
      <c r="GPS6" s="117"/>
      <c r="GPT6" s="117"/>
      <c r="GPU6" s="117"/>
      <c r="GPV6" s="117"/>
      <c r="GPW6" s="117"/>
      <c r="GPX6" s="117"/>
      <c r="GPY6" s="117"/>
      <c r="GPZ6" s="117"/>
      <c r="GQA6" s="117"/>
      <c r="GQB6" s="117"/>
      <c r="GQC6" s="117"/>
      <c r="GQD6" s="117"/>
      <c r="GQE6" s="117"/>
      <c r="GQF6" s="117"/>
      <c r="GQG6" s="117"/>
      <c r="GQH6" s="117"/>
      <c r="GQI6" s="117"/>
      <c r="GQJ6" s="117"/>
      <c r="GQK6" s="117"/>
      <c r="GQL6" s="117"/>
      <c r="GQM6" s="117"/>
      <c r="GQN6" s="117"/>
      <c r="GQO6" s="117"/>
      <c r="GQP6" s="117"/>
      <c r="GQQ6" s="117"/>
      <c r="GQR6" s="117"/>
      <c r="GQS6" s="117"/>
      <c r="GQT6" s="117"/>
      <c r="GQU6" s="117"/>
      <c r="GQV6" s="117"/>
      <c r="GQW6" s="117"/>
      <c r="GQX6" s="117"/>
      <c r="GQY6" s="117"/>
      <c r="GQZ6" s="117"/>
      <c r="GRA6" s="117"/>
      <c r="GRB6" s="117"/>
      <c r="GRC6" s="117"/>
      <c r="GRD6" s="117"/>
      <c r="GRE6" s="117"/>
      <c r="GRF6" s="117"/>
      <c r="GRG6" s="117"/>
      <c r="GRH6" s="117"/>
      <c r="GRI6" s="117"/>
      <c r="GRJ6" s="117"/>
      <c r="GRK6" s="117"/>
      <c r="GRL6" s="117"/>
      <c r="GRM6" s="117"/>
      <c r="GRN6" s="117"/>
      <c r="GRO6" s="117"/>
      <c r="GRP6" s="117"/>
      <c r="GRQ6" s="117"/>
      <c r="GRR6" s="117"/>
      <c r="GRS6" s="117"/>
      <c r="GRT6" s="117"/>
      <c r="GRU6" s="117"/>
      <c r="GRV6" s="117"/>
      <c r="GRW6" s="117"/>
      <c r="GRX6" s="117"/>
      <c r="GRY6" s="117"/>
      <c r="GRZ6" s="117"/>
      <c r="GSA6" s="117"/>
      <c r="GSB6" s="117"/>
      <c r="GSC6" s="117"/>
      <c r="GSD6" s="117"/>
      <c r="GSE6" s="117"/>
      <c r="GSF6" s="117"/>
      <c r="GSG6" s="117"/>
      <c r="GSH6" s="117"/>
      <c r="GSI6" s="117"/>
      <c r="GSJ6" s="117"/>
      <c r="GSK6" s="117"/>
      <c r="GSL6" s="117"/>
      <c r="GSM6" s="117"/>
      <c r="GSN6" s="117"/>
      <c r="GSO6" s="117"/>
      <c r="GSP6" s="117"/>
      <c r="GSQ6" s="117"/>
      <c r="GSR6" s="117"/>
      <c r="GSS6" s="117"/>
      <c r="GST6" s="117"/>
      <c r="GSU6" s="117"/>
      <c r="GSV6" s="117"/>
      <c r="GSW6" s="117"/>
      <c r="GSX6" s="117"/>
      <c r="GSY6" s="117"/>
      <c r="GSZ6" s="117"/>
      <c r="GTA6" s="117"/>
      <c r="GTB6" s="117"/>
      <c r="GTC6" s="117"/>
      <c r="GTD6" s="117"/>
      <c r="GTE6" s="117"/>
      <c r="GTF6" s="117"/>
      <c r="GTG6" s="117"/>
      <c r="GTH6" s="117"/>
      <c r="GTI6" s="117"/>
      <c r="GTJ6" s="117"/>
      <c r="GTK6" s="117"/>
      <c r="GTL6" s="117"/>
      <c r="GTM6" s="117"/>
      <c r="GTN6" s="117"/>
      <c r="GTO6" s="117"/>
      <c r="GTP6" s="117"/>
      <c r="GTQ6" s="117"/>
      <c r="GTR6" s="117"/>
      <c r="GTS6" s="117"/>
      <c r="GTT6" s="117"/>
      <c r="GTU6" s="117"/>
      <c r="GTV6" s="117"/>
      <c r="GTW6" s="117"/>
      <c r="GTX6" s="117"/>
      <c r="GTY6" s="117"/>
      <c r="GTZ6" s="117"/>
      <c r="GUA6" s="117"/>
      <c r="GUB6" s="117"/>
      <c r="GUC6" s="117"/>
      <c r="GUD6" s="117"/>
      <c r="GUE6" s="117"/>
      <c r="GUF6" s="117"/>
      <c r="GUG6" s="117"/>
      <c r="GUH6" s="117"/>
      <c r="GUI6" s="117"/>
      <c r="GUJ6" s="117"/>
      <c r="GUK6" s="117"/>
      <c r="GUL6" s="117"/>
      <c r="GUM6" s="117"/>
      <c r="GUN6" s="117"/>
      <c r="GUO6" s="117"/>
      <c r="GUP6" s="117"/>
      <c r="GUQ6" s="117"/>
      <c r="GUR6" s="117"/>
      <c r="GUS6" s="117"/>
      <c r="GUT6" s="117"/>
      <c r="GUU6" s="117"/>
      <c r="GUV6" s="117"/>
      <c r="GUW6" s="117"/>
      <c r="GUX6" s="117"/>
      <c r="GUY6" s="117"/>
      <c r="GUZ6" s="117"/>
      <c r="GVA6" s="117"/>
      <c r="GVB6" s="117"/>
      <c r="GVC6" s="117"/>
      <c r="GVD6" s="117"/>
      <c r="GVE6" s="117"/>
      <c r="GVF6" s="117"/>
      <c r="GVG6" s="117"/>
      <c r="GVH6" s="117"/>
      <c r="GVI6" s="117"/>
      <c r="GVJ6" s="117"/>
      <c r="GVK6" s="117"/>
      <c r="GVL6" s="117"/>
      <c r="GVM6" s="117"/>
      <c r="GVN6" s="117"/>
      <c r="GVO6" s="117"/>
      <c r="GVP6" s="117"/>
      <c r="GVQ6" s="117"/>
      <c r="GVR6" s="117"/>
      <c r="GVS6" s="117"/>
      <c r="GVT6" s="117"/>
      <c r="GVU6" s="117"/>
      <c r="GVV6" s="117"/>
      <c r="GVW6" s="117"/>
      <c r="GVX6" s="117"/>
      <c r="GVY6" s="117"/>
      <c r="GVZ6" s="117"/>
      <c r="GWA6" s="117"/>
      <c r="GWB6" s="117"/>
      <c r="GWC6" s="117"/>
      <c r="GWD6" s="117"/>
      <c r="GWE6" s="117"/>
      <c r="GWF6" s="117"/>
      <c r="GWG6" s="117"/>
      <c r="GWH6" s="117"/>
      <c r="GWI6" s="117"/>
      <c r="GWJ6" s="117"/>
      <c r="GWK6" s="117"/>
      <c r="GWL6" s="117"/>
      <c r="GWM6" s="117"/>
      <c r="GWN6" s="117"/>
      <c r="GWO6" s="117"/>
      <c r="GWP6" s="117"/>
      <c r="GWQ6" s="117"/>
      <c r="GWR6" s="117"/>
      <c r="GWS6" s="117"/>
      <c r="GWT6" s="117"/>
      <c r="GWU6" s="117"/>
      <c r="GWV6" s="117"/>
      <c r="GWW6" s="117"/>
      <c r="GWX6" s="117"/>
      <c r="GWY6" s="117"/>
      <c r="GWZ6" s="117"/>
      <c r="GXA6" s="117"/>
      <c r="GXB6" s="117"/>
      <c r="GXC6" s="117"/>
      <c r="GXD6" s="117"/>
      <c r="GXE6" s="117"/>
      <c r="GXF6" s="117"/>
      <c r="GXG6" s="117"/>
      <c r="GXH6" s="117"/>
      <c r="GXI6" s="117"/>
      <c r="GXJ6" s="117"/>
      <c r="GXK6" s="117"/>
      <c r="GXL6" s="117"/>
      <c r="GXM6" s="117"/>
      <c r="GXN6" s="117"/>
      <c r="GXO6" s="117"/>
      <c r="GXP6" s="117"/>
      <c r="GXQ6" s="117"/>
      <c r="GXR6" s="117"/>
      <c r="GXS6" s="117"/>
      <c r="GXT6" s="117"/>
      <c r="GXU6" s="117"/>
      <c r="GXV6" s="117"/>
      <c r="GXW6" s="117"/>
      <c r="GXX6" s="117"/>
      <c r="GXY6" s="117"/>
      <c r="GXZ6" s="117"/>
      <c r="GYA6" s="117"/>
      <c r="GYB6" s="117"/>
      <c r="GYC6" s="117"/>
      <c r="GYD6" s="117"/>
      <c r="GYE6" s="117"/>
      <c r="GYF6" s="117"/>
      <c r="GYG6" s="117"/>
      <c r="GYH6" s="117"/>
      <c r="GYI6" s="117"/>
      <c r="GYJ6" s="117"/>
      <c r="GYK6" s="117"/>
      <c r="GYL6" s="117"/>
      <c r="GYM6" s="117"/>
      <c r="GYN6" s="117"/>
      <c r="GYO6" s="117"/>
      <c r="GYP6" s="117"/>
      <c r="GYQ6" s="117"/>
      <c r="GYR6" s="117"/>
      <c r="GYS6" s="117"/>
      <c r="GYT6" s="117"/>
      <c r="GYU6" s="117"/>
      <c r="GYV6" s="117"/>
      <c r="GYW6" s="117"/>
      <c r="GYX6" s="117"/>
      <c r="GYY6" s="117"/>
      <c r="GYZ6" s="117"/>
      <c r="GZA6" s="117"/>
      <c r="GZB6" s="117"/>
      <c r="GZC6" s="117"/>
      <c r="GZD6" s="117"/>
      <c r="GZE6" s="117"/>
      <c r="GZF6" s="117"/>
      <c r="GZG6" s="117"/>
      <c r="GZH6" s="117"/>
      <c r="GZI6" s="117"/>
      <c r="GZJ6" s="117"/>
      <c r="GZK6" s="117"/>
      <c r="GZL6" s="117"/>
      <c r="GZM6" s="117"/>
      <c r="GZN6" s="117"/>
      <c r="GZO6" s="117"/>
      <c r="GZP6" s="117"/>
      <c r="GZQ6" s="117"/>
      <c r="GZR6" s="117"/>
      <c r="GZS6" s="117"/>
      <c r="GZT6" s="117"/>
      <c r="GZU6" s="117"/>
      <c r="GZV6" s="117"/>
      <c r="GZW6" s="117"/>
      <c r="GZX6" s="117"/>
      <c r="GZY6" s="117"/>
      <c r="GZZ6" s="117"/>
      <c r="HAA6" s="117"/>
      <c r="HAB6" s="117"/>
      <c r="HAC6" s="117"/>
      <c r="HAD6" s="117"/>
      <c r="HAE6" s="117"/>
      <c r="HAF6" s="117"/>
      <c r="HAG6" s="117"/>
      <c r="HAH6" s="117"/>
      <c r="HAI6" s="117"/>
      <c r="HAJ6" s="117"/>
      <c r="HAK6" s="117"/>
      <c r="HAL6" s="117"/>
      <c r="HAM6" s="117"/>
      <c r="HAN6" s="117"/>
      <c r="HAO6" s="117"/>
      <c r="HAP6" s="117"/>
      <c r="HAQ6" s="117"/>
      <c r="HAR6" s="117"/>
      <c r="HAS6" s="117"/>
      <c r="HAT6" s="117"/>
      <c r="HAU6" s="117"/>
      <c r="HAV6" s="117"/>
      <c r="HAW6" s="117"/>
      <c r="HAX6" s="117"/>
      <c r="HAY6" s="117"/>
      <c r="HAZ6" s="117"/>
      <c r="HBA6" s="117"/>
      <c r="HBB6" s="117"/>
      <c r="HBC6" s="117"/>
      <c r="HBD6" s="117"/>
      <c r="HBE6" s="117"/>
      <c r="HBF6" s="117"/>
      <c r="HBG6" s="117"/>
      <c r="HBH6" s="117"/>
      <c r="HBI6" s="117"/>
      <c r="HBJ6" s="117"/>
      <c r="HBK6" s="117"/>
      <c r="HBL6" s="117"/>
      <c r="HBM6" s="117"/>
      <c r="HBN6" s="117"/>
      <c r="HBO6" s="117"/>
      <c r="HBP6" s="117"/>
      <c r="HBQ6" s="117"/>
      <c r="HBR6" s="117"/>
      <c r="HBS6" s="117"/>
      <c r="HBT6" s="117"/>
      <c r="HBU6" s="117"/>
      <c r="HBV6" s="117"/>
      <c r="HBW6" s="117"/>
      <c r="HBX6" s="117"/>
      <c r="HBY6" s="117"/>
      <c r="HBZ6" s="117"/>
      <c r="HCA6" s="117"/>
      <c r="HCB6" s="117"/>
      <c r="HCC6" s="117"/>
      <c r="HCD6" s="117"/>
      <c r="HCE6" s="117"/>
      <c r="HCF6" s="117"/>
      <c r="HCG6" s="117"/>
      <c r="HCH6" s="117"/>
      <c r="HCI6" s="117"/>
      <c r="HCJ6" s="117"/>
      <c r="HCK6" s="117"/>
      <c r="HCL6" s="117"/>
      <c r="HCM6" s="117"/>
      <c r="HCN6" s="117"/>
      <c r="HCO6" s="117"/>
      <c r="HCP6" s="117"/>
      <c r="HCQ6" s="117"/>
      <c r="HCR6" s="117"/>
      <c r="HCS6" s="117"/>
      <c r="HCT6" s="117"/>
      <c r="HCU6" s="117"/>
      <c r="HCV6" s="117"/>
      <c r="HCW6" s="117"/>
      <c r="HCX6" s="117"/>
      <c r="HCY6" s="117"/>
      <c r="HCZ6" s="117"/>
      <c r="HDA6" s="117"/>
      <c r="HDB6" s="117"/>
      <c r="HDC6" s="117"/>
      <c r="HDD6" s="117"/>
      <c r="HDE6" s="117"/>
      <c r="HDF6" s="117"/>
      <c r="HDG6" s="117"/>
      <c r="HDH6" s="117"/>
      <c r="HDI6" s="117"/>
      <c r="HDJ6" s="117"/>
      <c r="HDK6" s="117"/>
      <c r="HDL6" s="117"/>
      <c r="HDM6" s="117"/>
      <c r="HDN6" s="117"/>
      <c r="HDO6" s="117"/>
      <c r="HDP6" s="117"/>
      <c r="HDQ6" s="117"/>
      <c r="HDR6" s="117"/>
      <c r="HDS6" s="117"/>
      <c r="HDT6" s="117"/>
      <c r="HDU6" s="117"/>
      <c r="HDV6" s="117"/>
      <c r="HDW6" s="117"/>
      <c r="HDX6" s="117"/>
      <c r="HDY6" s="117"/>
      <c r="HDZ6" s="117"/>
      <c r="HEA6" s="117"/>
      <c r="HEB6" s="117"/>
      <c r="HEC6" s="117"/>
      <c r="HED6" s="117"/>
      <c r="HEE6" s="117"/>
      <c r="HEF6" s="117"/>
      <c r="HEG6" s="117"/>
      <c r="HEH6" s="117"/>
      <c r="HEI6" s="117"/>
      <c r="HEJ6" s="117"/>
      <c r="HEK6" s="117"/>
      <c r="HEL6" s="117"/>
      <c r="HEM6" s="117"/>
      <c r="HEN6" s="117"/>
      <c r="HEO6" s="117"/>
      <c r="HEP6" s="117"/>
      <c r="HEQ6" s="117"/>
      <c r="HER6" s="117"/>
      <c r="HES6" s="117"/>
      <c r="HET6" s="117"/>
      <c r="HEU6" s="117"/>
      <c r="HEV6" s="117"/>
      <c r="HEW6" s="117"/>
      <c r="HEX6" s="117"/>
      <c r="HEY6" s="117"/>
      <c r="HEZ6" s="117"/>
      <c r="HFA6" s="117"/>
      <c r="HFB6" s="117"/>
      <c r="HFC6" s="117"/>
      <c r="HFD6" s="117"/>
      <c r="HFE6" s="117"/>
      <c r="HFF6" s="117"/>
      <c r="HFG6" s="117"/>
      <c r="HFH6" s="117"/>
      <c r="HFI6" s="117"/>
      <c r="HFJ6" s="117"/>
      <c r="HFK6" s="117"/>
      <c r="HFL6" s="117"/>
      <c r="HFM6" s="117"/>
      <c r="HFN6" s="117"/>
      <c r="HFO6" s="117"/>
      <c r="HFP6" s="117"/>
      <c r="HFQ6" s="117"/>
      <c r="HFR6" s="117"/>
      <c r="HFS6" s="117"/>
      <c r="HFT6" s="117"/>
      <c r="HFU6" s="117"/>
      <c r="HFV6" s="117"/>
      <c r="HFW6" s="117"/>
      <c r="HFX6" s="117"/>
      <c r="HFY6" s="117"/>
      <c r="HFZ6" s="117"/>
      <c r="HGA6" s="117"/>
      <c r="HGB6" s="117"/>
      <c r="HGC6" s="117"/>
      <c r="HGD6" s="117"/>
      <c r="HGE6" s="117"/>
      <c r="HGF6" s="117"/>
      <c r="HGG6" s="117"/>
      <c r="HGH6" s="117"/>
      <c r="HGI6" s="117"/>
      <c r="HGJ6" s="117"/>
      <c r="HGK6" s="117"/>
      <c r="HGL6" s="117"/>
      <c r="HGM6" s="117"/>
      <c r="HGN6" s="117"/>
      <c r="HGO6" s="117"/>
      <c r="HGP6" s="117"/>
      <c r="HGQ6" s="117"/>
      <c r="HGR6" s="117"/>
      <c r="HGS6" s="117"/>
      <c r="HGT6" s="117"/>
      <c r="HGU6" s="117"/>
      <c r="HGV6" s="117"/>
      <c r="HGW6" s="117"/>
      <c r="HGX6" s="117"/>
      <c r="HGY6" s="117"/>
      <c r="HGZ6" s="117"/>
      <c r="HHA6" s="117"/>
      <c r="HHB6" s="117"/>
      <c r="HHC6" s="117"/>
      <c r="HHD6" s="117"/>
      <c r="HHE6" s="117"/>
      <c r="HHF6" s="117"/>
      <c r="HHG6" s="117"/>
      <c r="HHH6" s="117"/>
      <c r="HHI6" s="117"/>
      <c r="HHJ6" s="117"/>
      <c r="HHK6" s="117"/>
      <c r="HHL6" s="117"/>
      <c r="HHM6" s="117"/>
      <c r="HHN6" s="117"/>
      <c r="HHO6" s="117"/>
      <c r="HHP6" s="117"/>
      <c r="HHQ6" s="117"/>
      <c r="HHR6" s="117"/>
      <c r="HHS6" s="117"/>
      <c r="HHT6" s="117"/>
      <c r="HHU6" s="117"/>
      <c r="HHV6" s="117"/>
      <c r="HHW6" s="117"/>
      <c r="HHX6" s="117"/>
      <c r="HHY6" s="117"/>
      <c r="HHZ6" s="117"/>
      <c r="HIA6" s="117"/>
      <c r="HIB6" s="117"/>
      <c r="HIC6" s="117"/>
      <c r="HID6" s="117"/>
      <c r="HIE6" s="117"/>
      <c r="HIF6" s="117"/>
      <c r="HIG6" s="117"/>
      <c r="HIH6" s="117"/>
      <c r="HII6" s="117"/>
      <c r="HIJ6" s="117"/>
      <c r="HIK6" s="117"/>
      <c r="HIL6" s="117"/>
      <c r="HIM6" s="117"/>
      <c r="HIN6" s="117"/>
      <c r="HIO6" s="117"/>
      <c r="HIP6" s="117"/>
      <c r="HIQ6" s="117"/>
      <c r="HIR6" s="117"/>
      <c r="HIS6" s="117"/>
      <c r="HIT6" s="117"/>
      <c r="HIU6" s="117"/>
      <c r="HIV6" s="117"/>
      <c r="HIW6" s="117"/>
      <c r="HIX6" s="117"/>
      <c r="HIY6" s="117"/>
      <c r="HIZ6" s="117"/>
      <c r="HJA6" s="117"/>
      <c r="HJB6" s="117"/>
      <c r="HJC6" s="117"/>
      <c r="HJD6" s="117"/>
      <c r="HJE6" s="117"/>
      <c r="HJF6" s="117"/>
      <c r="HJG6" s="117"/>
      <c r="HJH6" s="117"/>
      <c r="HJI6" s="117"/>
      <c r="HJJ6" s="117"/>
      <c r="HJK6" s="117"/>
      <c r="HJL6" s="117"/>
      <c r="HJM6" s="117"/>
      <c r="HJN6" s="117"/>
      <c r="HJO6" s="117"/>
      <c r="HJP6" s="117"/>
      <c r="HJQ6" s="117"/>
      <c r="HJR6" s="117"/>
      <c r="HJS6" s="117"/>
      <c r="HJT6" s="117"/>
      <c r="HJU6" s="117"/>
      <c r="HJV6" s="117"/>
      <c r="HJW6" s="117"/>
      <c r="HJX6" s="117"/>
      <c r="HJY6" s="117"/>
      <c r="HJZ6" s="117"/>
      <c r="HKA6" s="117"/>
      <c r="HKB6" s="117"/>
      <c r="HKC6" s="117"/>
      <c r="HKD6" s="117"/>
      <c r="HKE6" s="117"/>
      <c r="HKF6" s="117"/>
      <c r="HKG6" s="117"/>
      <c r="HKH6" s="117"/>
      <c r="HKI6" s="117"/>
      <c r="HKJ6" s="117"/>
      <c r="HKK6" s="117"/>
      <c r="HKL6" s="117"/>
      <c r="HKM6" s="117"/>
      <c r="HKN6" s="117"/>
      <c r="HKO6" s="117"/>
      <c r="HKP6" s="117"/>
      <c r="HKQ6" s="117"/>
      <c r="HKR6" s="117"/>
      <c r="HKS6" s="117"/>
      <c r="HKT6" s="117"/>
      <c r="HKU6" s="117"/>
      <c r="HKV6" s="117"/>
      <c r="HKW6" s="117"/>
      <c r="HKX6" s="117"/>
      <c r="HKY6" s="117"/>
      <c r="HKZ6" s="117"/>
      <c r="HLA6" s="117"/>
      <c r="HLB6" s="117"/>
      <c r="HLC6" s="117"/>
      <c r="HLD6" s="117"/>
      <c r="HLE6" s="117"/>
      <c r="HLF6" s="117"/>
      <c r="HLG6" s="117"/>
      <c r="HLH6" s="117"/>
      <c r="HLI6" s="117"/>
      <c r="HLJ6" s="117"/>
      <c r="HLK6" s="117"/>
      <c r="HLL6" s="117"/>
      <c r="HLM6" s="117"/>
      <c r="HLN6" s="117"/>
      <c r="HLO6" s="117"/>
      <c r="HLP6" s="117"/>
      <c r="HLQ6" s="117"/>
      <c r="HLR6" s="117"/>
      <c r="HLS6" s="117"/>
      <c r="HLT6" s="117"/>
      <c r="HLU6" s="117"/>
      <c r="HLV6" s="117"/>
      <c r="HLW6" s="117"/>
      <c r="HLX6" s="117"/>
      <c r="HLY6" s="117"/>
      <c r="HLZ6" s="117"/>
      <c r="HMA6" s="117"/>
      <c r="HMB6" s="117"/>
      <c r="HMC6" s="117"/>
      <c r="HMD6" s="117"/>
      <c r="HME6" s="117"/>
      <c r="HMF6" s="117"/>
      <c r="HMG6" s="117"/>
      <c r="HMH6" s="117"/>
      <c r="HMI6" s="117"/>
      <c r="HMJ6" s="117"/>
      <c r="HMK6" s="117"/>
      <c r="HML6" s="117"/>
      <c r="HMM6" s="117"/>
      <c r="HMN6" s="117"/>
      <c r="HMO6" s="117"/>
      <c r="HMP6" s="117"/>
      <c r="HMQ6" s="117"/>
      <c r="HMR6" s="117"/>
      <c r="HMS6" s="117"/>
      <c r="HMT6" s="117"/>
      <c r="HMU6" s="117"/>
      <c r="HMV6" s="117"/>
      <c r="HMW6" s="117"/>
      <c r="HMX6" s="117"/>
      <c r="HMY6" s="117"/>
      <c r="HMZ6" s="117"/>
      <c r="HNA6" s="117"/>
      <c r="HNB6" s="117"/>
      <c r="HNC6" s="117"/>
      <c r="HND6" s="117"/>
      <c r="HNE6" s="117"/>
      <c r="HNF6" s="117"/>
      <c r="HNG6" s="117"/>
      <c r="HNH6" s="117"/>
      <c r="HNI6" s="117"/>
      <c r="HNJ6" s="117"/>
      <c r="HNK6" s="117"/>
      <c r="HNL6" s="117"/>
      <c r="HNM6" s="117"/>
      <c r="HNN6" s="117"/>
      <c r="HNO6" s="117"/>
      <c r="HNP6" s="117"/>
      <c r="HNQ6" s="117"/>
      <c r="HNR6" s="117"/>
      <c r="HNS6" s="117"/>
      <c r="HNT6" s="117"/>
      <c r="HNU6" s="117"/>
      <c r="HNV6" s="117"/>
      <c r="HNW6" s="117"/>
      <c r="HNX6" s="117"/>
      <c r="HNY6" s="117"/>
      <c r="HNZ6" s="117"/>
      <c r="HOA6" s="117"/>
      <c r="HOB6" s="117"/>
      <c r="HOC6" s="117"/>
      <c r="HOD6" s="117"/>
      <c r="HOE6" s="117"/>
      <c r="HOF6" s="117"/>
      <c r="HOG6" s="117"/>
      <c r="HOH6" s="117"/>
      <c r="HOI6" s="117"/>
      <c r="HOJ6" s="117"/>
      <c r="HOK6" s="117"/>
      <c r="HOL6" s="117"/>
      <c r="HOM6" s="117"/>
      <c r="HON6" s="117"/>
      <c r="HOO6" s="117"/>
      <c r="HOP6" s="117"/>
      <c r="HOQ6" s="117"/>
      <c r="HOR6" s="117"/>
      <c r="HOS6" s="117"/>
      <c r="HOT6" s="117"/>
      <c r="HOU6" s="117"/>
      <c r="HOV6" s="117"/>
      <c r="HOW6" s="117"/>
      <c r="HOX6" s="117"/>
      <c r="HOY6" s="117"/>
      <c r="HOZ6" s="117"/>
      <c r="HPA6" s="117"/>
      <c r="HPB6" s="117"/>
      <c r="HPC6" s="117"/>
      <c r="HPD6" s="117"/>
      <c r="HPE6" s="117"/>
      <c r="HPF6" s="117"/>
      <c r="HPG6" s="117"/>
      <c r="HPH6" s="117"/>
      <c r="HPI6" s="117"/>
      <c r="HPJ6" s="117"/>
      <c r="HPK6" s="117"/>
      <c r="HPL6" s="117"/>
      <c r="HPM6" s="117"/>
      <c r="HPN6" s="117"/>
      <c r="HPO6" s="117"/>
      <c r="HPP6" s="117"/>
      <c r="HPQ6" s="117"/>
      <c r="HPR6" s="117"/>
      <c r="HPS6" s="117"/>
      <c r="HPT6" s="117"/>
      <c r="HPU6" s="117"/>
      <c r="HPV6" s="117"/>
      <c r="HPW6" s="117"/>
      <c r="HPX6" s="117"/>
      <c r="HPY6" s="117"/>
      <c r="HPZ6" s="117"/>
      <c r="HQA6" s="117"/>
      <c r="HQB6" s="117"/>
      <c r="HQC6" s="117"/>
      <c r="HQD6" s="117"/>
      <c r="HQE6" s="117"/>
      <c r="HQF6" s="117"/>
      <c r="HQG6" s="117"/>
      <c r="HQH6" s="117"/>
      <c r="HQI6" s="117"/>
      <c r="HQJ6" s="117"/>
      <c r="HQK6" s="117"/>
      <c r="HQL6" s="117"/>
      <c r="HQM6" s="117"/>
      <c r="HQN6" s="117"/>
      <c r="HQO6" s="117"/>
      <c r="HQP6" s="117"/>
      <c r="HQQ6" s="117"/>
      <c r="HQR6" s="117"/>
      <c r="HQS6" s="117"/>
      <c r="HQT6" s="117"/>
      <c r="HQU6" s="117"/>
      <c r="HQV6" s="117"/>
      <c r="HQW6" s="117"/>
      <c r="HQX6" s="117"/>
      <c r="HQY6" s="117"/>
      <c r="HQZ6" s="117"/>
      <c r="HRA6" s="117"/>
      <c r="HRB6" s="117"/>
      <c r="HRC6" s="117"/>
      <c r="HRD6" s="117"/>
      <c r="HRE6" s="117"/>
      <c r="HRF6" s="117"/>
      <c r="HRG6" s="117"/>
      <c r="HRH6" s="117"/>
      <c r="HRI6" s="117"/>
      <c r="HRJ6" s="117"/>
      <c r="HRK6" s="117"/>
      <c r="HRL6" s="117"/>
      <c r="HRM6" s="117"/>
      <c r="HRN6" s="117"/>
      <c r="HRO6" s="117"/>
      <c r="HRP6" s="117"/>
      <c r="HRQ6" s="117"/>
      <c r="HRR6" s="117"/>
      <c r="HRS6" s="117"/>
      <c r="HRT6" s="117"/>
      <c r="HRU6" s="117"/>
      <c r="HRV6" s="117"/>
      <c r="HRW6" s="117"/>
      <c r="HRX6" s="117"/>
      <c r="HRY6" s="117"/>
      <c r="HRZ6" s="117"/>
      <c r="HSA6" s="117"/>
      <c r="HSB6" s="117"/>
      <c r="HSC6" s="117"/>
      <c r="HSD6" s="117"/>
      <c r="HSE6" s="117"/>
      <c r="HSF6" s="117"/>
      <c r="HSG6" s="117"/>
      <c r="HSH6" s="117"/>
      <c r="HSI6" s="117"/>
      <c r="HSJ6" s="117"/>
      <c r="HSK6" s="117"/>
      <c r="HSL6" s="117"/>
      <c r="HSM6" s="117"/>
      <c r="HSN6" s="117"/>
      <c r="HSO6" s="117"/>
      <c r="HSP6" s="117"/>
      <c r="HSQ6" s="117"/>
      <c r="HSR6" s="117"/>
      <c r="HSS6" s="117"/>
      <c r="HST6" s="117"/>
      <c r="HSU6" s="117"/>
      <c r="HSV6" s="117"/>
      <c r="HSW6" s="117"/>
      <c r="HSX6" s="117"/>
      <c r="HSY6" s="117"/>
      <c r="HSZ6" s="117"/>
      <c r="HTA6" s="117"/>
      <c r="HTB6" s="117"/>
      <c r="HTC6" s="117"/>
      <c r="HTD6" s="117"/>
      <c r="HTE6" s="117"/>
      <c r="HTF6" s="117"/>
      <c r="HTG6" s="117"/>
      <c r="HTH6" s="117"/>
      <c r="HTI6" s="117"/>
      <c r="HTJ6" s="117"/>
      <c r="HTK6" s="117"/>
      <c r="HTL6" s="117"/>
      <c r="HTM6" s="117"/>
      <c r="HTN6" s="117"/>
      <c r="HTO6" s="117"/>
      <c r="HTP6" s="117"/>
      <c r="HTQ6" s="117"/>
      <c r="HTR6" s="117"/>
      <c r="HTS6" s="117"/>
      <c r="HTT6" s="117"/>
      <c r="HTU6" s="117"/>
      <c r="HTV6" s="117"/>
      <c r="HTW6" s="117"/>
      <c r="HTX6" s="117"/>
      <c r="HTY6" s="117"/>
      <c r="HTZ6" s="117"/>
      <c r="HUA6" s="117"/>
      <c r="HUB6" s="117"/>
      <c r="HUC6" s="117"/>
      <c r="HUD6" s="117"/>
      <c r="HUE6" s="117"/>
      <c r="HUF6" s="117"/>
      <c r="HUG6" s="117"/>
      <c r="HUH6" s="117"/>
      <c r="HUI6" s="117"/>
      <c r="HUJ6" s="117"/>
      <c r="HUK6" s="117"/>
      <c r="HUL6" s="117"/>
      <c r="HUM6" s="117"/>
      <c r="HUN6" s="117"/>
      <c r="HUO6" s="117"/>
      <c r="HUP6" s="117"/>
      <c r="HUQ6" s="117"/>
      <c r="HUR6" s="117"/>
      <c r="HUS6" s="117"/>
      <c r="HUT6" s="117"/>
      <c r="HUU6" s="117"/>
      <c r="HUV6" s="117"/>
      <c r="HUW6" s="117"/>
      <c r="HUX6" s="117"/>
      <c r="HUY6" s="117"/>
      <c r="HUZ6" s="117"/>
      <c r="HVA6" s="117"/>
      <c r="HVB6" s="117"/>
      <c r="HVC6" s="117"/>
      <c r="HVD6" s="117"/>
      <c r="HVE6" s="117"/>
      <c r="HVF6" s="117"/>
      <c r="HVG6" s="117"/>
      <c r="HVH6" s="117"/>
      <c r="HVI6" s="117"/>
      <c r="HVJ6" s="117"/>
      <c r="HVK6" s="117"/>
      <c r="HVL6" s="117"/>
      <c r="HVM6" s="117"/>
      <c r="HVN6" s="117"/>
      <c r="HVO6" s="117"/>
      <c r="HVP6" s="117"/>
      <c r="HVQ6" s="117"/>
      <c r="HVR6" s="117"/>
      <c r="HVS6" s="117"/>
      <c r="HVT6" s="117"/>
      <c r="HVU6" s="117"/>
      <c r="HVV6" s="117"/>
      <c r="HVW6" s="117"/>
      <c r="HVX6" s="117"/>
      <c r="HVY6" s="117"/>
      <c r="HVZ6" s="117"/>
      <c r="HWA6" s="117"/>
      <c r="HWB6" s="117"/>
      <c r="HWC6" s="117"/>
      <c r="HWD6" s="117"/>
      <c r="HWE6" s="117"/>
      <c r="HWF6" s="117"/>
      <c r="HWG6" s="117"/>
      <c r="HWH6" s="117"/>
      <c r="HWI6" s="117"/>
      <c r="HWJ6" s="117"/>
      <c r="HWK6" s="117"/>
      <c r="HWL6" s="117"/>
      <c r="HWM6" s="117"/>
      <c r="HWN6" s="117"/>
      <c r="HWO6" s="117"/>
      <c r="HWP6" s="117"/>
      <c r="HWQ6" s="117"/>
      <c r="HWR6" s="117"/>
      <c r="HWS6" s="117"/>
      <c r="HWT6" s="117"/>
      <c r="HWU6" s="117"/>
      <c r="HWV6" s="117"/>
      <c r="HWW6" s="117"/>
      <c r="HWX6" s="117"/>
      <c r="HWY6" s="117"/>
      <c r="HWZ6" s="117"/>
      <c r="HXA6" s="117"/>
      <c r="HXB6" s="117"/>
      <c r="HXC6" s="117"/>
      <c r="HXD6" s="117"/>
      <c r="HXE6" s="117"/>
      <c r="HXF6" s="117"/>
      <c r="HXG6" s="117"/>
      <c r="HXH6" s="117"/>
      <c r="HXI6" s="117"/>
      <c r="HXJ6" s="117"/>
      <c r="HXK6" s="117"/>
      <c r="HXL6" s="117"/>
      <c r="HXM6" s="117"/>
      <c r="HXN6" s="117"/>
      <c r="HXO6" s="117"/>
      <c r="HXP6" s="117"/>
      <c r="HXQ6" s="117"/>
      <c r="HXR6" s="117"/>
      <c r="HXS6" s="117"/>
      <c r="HXT6" s="117"/>
      <c r="HXU6" s="117"/>
      <c r="HXV6" s="117"/>
      <c r="HXW6" s="117"/>
      <c r="HXX6" s="117"/>
      <c r="HXY6" s="117"/>
      <c r="HXZ6" s="117"/>
      <c r="HYA6" s="117"/>
      <c r="HYB6" s="117"/>
      <c r="HYC6" s="117"/>
      <c r="HYD6" s="117"/>
      <c r="HYE6" s="117"/>
      <c r="HYF6" s="117"/>
      <c r="HYG6" s="117"/>
      <c r="HYH6" s="117"/>
      <c r="HYI6" s="117"/>
      <c r="HYJ6" s="117"/>
      <c r="HYK6" s="117"/>
      <c r="HYL6" s="117"/>
      <c r="HYM6" s="117"/>
      <c r="HYN6" s="117"/>
      <c r="HYO6" s="117"/>
      <c r="HYP6" s="117"/>
      <c r="HYQ6" s="117"/>
      <c r="HYR6" s="117"/>
      <c r="HYS6" s="117"/>
      <c r="HYT6" s="117"/>
      <c r="HYU6" s="117"/>
      <c r="HYV6" s="117"/>
      <c r="HYW6" s="117"/>
      <c r="HYX6" s="117"/>
      <c r="HYY6" s="117"/>
      <c r="HYZ6" s="117"/>
      <c r="HZA6" s="117"/>
      <c r="HZB6" s="117"/>
      <c r="HZC6" s="117"/>
      <c r="HZD6" s="117"/>
      <c r="HZE6" s="117"/>
      <c r="HZF6" s="117"/>
      <c r="HZG6" s="117"/>
      <c r="HZH6" s="117"/>
      <c r="HZI6" s="117"/>
      <c r="HZJ6" s="117"/>
      <c r="HZK6" s="117"/>
      <c r="HZL6" s="117"/>
      <c r="HZM6" s="117"/>
      <c r="HZN6" s="117"/>
      <c r="HZO6" s="117"/>
      <c r="HZP6" s="117"/>
      <c r="HZQ6" s="117"/>
      <c r="HZR6" s="117"/>
      <c r="HZS6" s="117"/>
      <c r="HZT6" s="117"/>
      <c r="HZU6" s="117"/>
      <c r="HZV6" s="117"/>
      <c r="HZW6" s="117"/>
      <c r="HZX6" s="117"/>
      <c r="HZY6" s="117"/>
      <c r="HZZ6" s="117"/>
      <c r="IAA6" s="117"/>
      <c r="IAB6" s="117"/>
      <c r="IAC6" s="117"/>
      <c r="IAD6" s="117"/>
      <c r="IAE6" s="117"/>
      <c r="IAF6" s="117"/>
      <c r="IAG6" s="117"/>
      <c r="IAH6" s="117"/>
      <c r="IAI6" s="117"/>
      <c r="IAJ6" s="117"/>
      <c r="IAK6" s="117"/>
      <c r="IAL6" s="117"/>
      <c r="IAM6" s="117"/>
      <c r="IAN6" s="117"/>
      <c r="IAO6" s="117"/>
      <c r="IAP6" s="117"/>
      <c r="IAQ6" s="117"/>
      <c r="IAR6" s="117"/>
      <c r="IAS6" s="117"/>
      <c r="IAT6" s="117"/>
      <c r="IAU6" s="117"/>
      <c r="IAV6" s="117"/>
      <c r="IAW6" s="117"/>
      <c r="IAX6" s="117"/>
      <c r="IAY6" s="117"/>
      <c r="IAZ6" s="117"/>
      <c r="IBA6" s="117"/>
      <c r="IBB6" s="117"/>
      <c r="IBC6" s="117"/>
      <c r="IBD6" s="117"/>
      <c r="IBE6" s="117"/>
      <c r="IBF6" s="117"/>
      <c r="IBG6" s="117"/>
      <c r="IBH6" s="117"/>
      <c r="IBI6" s="117"/>
      <c r="IBJ6" s="117"/>
      <c r="IBK6" s="117"/>
      <c r="IBL6" s="117"/>
      <c r="IBM6" s="117"/>
      <c r="IBN6" s="117"/>
      <c r="IBO6" s="117"/>
      <c r="IBP6" s="117"/>
      <c r="IBQ6" s="117"/>
      <c r="IBR6" s="117"/>
      <c r="IBS6" s="117"/>
      <c r="IBT6" s="117"/>
      <c r="IBU6" s="117"/>
      <c r="IBV6" s="117"/>
      <c r="IBW6" s="117"/>
      <c r="IBX6" s="117"/>
      <c r="IBY6" s="117"/>
      <c r="IBZ6" s="117"/>
      <c r="ICA6" s="117"/>
      <c r="ICB6" s="117"/>
      <c r="ICC6" s="117"/>
      <c r="ICD6" s="117"/>
      <c r="ICE6" s="117"/>
      <c r="ICF6" s="117"/>
      <c r="ICG6" s="117"/>
      <c r="ICH6" s="117"/>
      <c r="ICI6" s="117"/>
      <c r="ICJ6" s="117"/>
      <c r="ICK6" s="117"/>
      <c r="ICL6" s="117"/>
      <c r="ICM6" s="117"/>
      <c r="ICN6" s="117"/>
      <c r="ICO6" s="117"/>
      <c r="ICP6" s="117"/>
      <c r="ICQ6" s="117"/>
      <c r="ICR6" s="117"/>
      <c r="ICS6" s="117"/>
      <c r="ICT6" s="117"/>
      <c r="ICU6" s="117"/>
      <c r="ICV6" s="117"/>
      <c r="ICW6" s="117"/>
      <c r="ICX6" s="117"/>
      <c r="ICY6" s="117"/>
      <c r="ICZ6" s="117"/>
      <c r="IDA6" s="117"/>
      <c r="IDB6" s="117"/>
      <c r="IDC6" s="117"/>
      <c r="IDD6" s="117"/>
      <c r="IDE6" s="117"/>
      <c r="IDF6" s="117"/>
      <c r="IDG6" s="117"/>
      <c r="IDH6" s="117"/>
      <c r="IDI6" s="117"/>
      <c r="IDJ6" s="117"/>
      <c r="IDK6" s="117"/>
      <c r="IDL6" s="117"/>
      <c r="IDM6" s="117"/>
      <c r="IDN6" s="117"/>
      <c r="IDO6" s="117"/>
      <c r="IDP6" s="117"/>
      <c r="IDQ6" s="117"/>
      <c r="IDR6" s="117"/>
      <c r="IDS6" s="117"/>
      <c r="IDT6" s="117"/>
      <c r="IDU6" s="117"/>
      <c r="IDV6" s="117"/>
      <c r="IDW6" s="117"/>
      <c r="IDX6" s="117"/>
      <c r="IDY6" s="117"/>
      <c r="IDZ6" s="117"/>
      <c r="IEA6" s="117"/>
      <c r="IEB6" s="117"/>
      <c r="IEC6" s="117"/>
      <c r="IED6" s="117"/>
      <c r="IEE6" s="117"/>
      <c r="IEF6" s="117"/>
      <c r="IEG6" s="117"/>
      <c r="IEH6" s="117"/>
      <c r="IEI6" s="117"/>
      <c r="IEJ6" s="117"/>
      <c r="IEK6" s="117"/>
      <c r="IEL6" s="117"/>
      <c r="IEM6" s="117"/>
      <c r="IEN6" s="117"/>
      <c r="IEO6" s="117"/>
      <c r="IEP6" s="117"/>
      <c r="IEQ6" s="117"/>
      <c r="IER6" s="117"/>
      <c r="IES6" s="117"/>
      <c r="IET6" s="117"/>
      <c r="IEU6" s="117"/>
      <c r="IEV6" s="117"/>
      <c r="IEW6" s="117"/>
      <c r="IEX6" s="117"/>
      <c r="IEY6" s="117"/>
      <c r="IEZ6" s="117"/>
      <c r="IFA6" s="117"/>
      <c r="IFB6" s="117"/>
      <c r="IFC6" s="117"/>
      <c r="IFD6" s="117"/>
      <c r="IFE6" s="117"/>
      <c r="IFF6" s="117"/>
      <c r="IFG6" s="117"/>
      <c r="IFH6" s="117"/>
      <c r="IFI6" s="117"/>
      <c r="IFJ6" s="117"/>
      <c r="IFK6" s="117"/>
      <c r="IFL6" s="117"/>
      <c r="IFM6" s="117"/>
      <c r="IFN6" s="117"/>
      <c r="IFO6" s="117"/>
      <c r="IFP6" s="117"/>
      <c r="IFQ6" s="117"/>
      <c r="IFR6" s="117"/>
      <c r="IFS6" s="117"/>
      <c r="IFT6" s="117"/>
      <c r="IFU6" s="117"/>
      <c r="IFV6" s="117"/>
      <c r="IFW6" s="117"/>
      <c r="IFX6" s="117"/>
      <c r="IFY6" s="117"/>
      <c r="IFZ6" s="117"/>
      <c r="IGA6" s="117"/>
      <c r="IGB6" s="117"/>
      <c r="IGC6" s="117"/>
      <c r="IGD6" s="117"/>
      <c r="IGE6" s="117"/>
      <c r="IGF6" s="117"/>
      <c r="IGG6" s="117"/>
      <c r="IGH6" s="117"/>
      <c r="IGI6" s="117"/>
      <c r="IGJ6" s="117"/>
      <c r="IGK6" s="117"/>
      <c r="IGL6" s="117"/>
      <c r="IGM6" s="117"/>
      <c r="IGN6" s="117"/>
      <c r="IGO6" s="117"/>
      <c r="IGP6" s="117"/>
      <c r="IGQ6" s="117"/>
      <c r="IGR6" s="117"/>
      <c r="IGS6" s="117"/>
      <c r="IGT6" s="117"/>
      <c r="IGU6" s="117"/>
      <c r="IGV6" s="117"/>
      <c r="IGW6" s="117"/>
      <c r="IGX6" s="117"/>
      <c r="IGY6" s="117"/>
      <c r="IGZ6" s="117"/>
      <c r="IHA6" s="117"/>
      <c r="IHB6" s="117"/>
      <c r="IHC6" s="117"/>
      <c r="IHD6" s="117"/>
      <c r="IHE6" s="117"/>
      <c r="IHF6" s="117"/>
      <c r="IHG6" s="117"/>
      <c r="IHH6" s="117"/>
      <c r="IHI6" s="117"/>
      <c r="IHJ6" s="117"/>
      <c r="IHK6" s="117"/>
      <c r="IHL6" s="117"/>
      <c r="IHM6" s="117"/>
      <c r="IHN6" s="117"/>
      <c r="IHO6" s="117"/>
      <c r="IHP6" s="117"/>
      <c r="IHQ6" s="117"/>
      <c r="IHR6" s="117"/>
      <c r="IHS6" s="117"/>
      <c r="IHT6" s="117"/>
      <c r="IHU6" s="117"/>
      <c r="IHV6" s="117"/>
      <c r="IHW6" s="117"/>
      <c r="IHX6" s="117"/>
      <c r="IHY6" s="117"/>
      <c r="IHZ6" s="117"/>
      <c r="IIA6" s="117"/>
      <c r="IIB6" s="117"/>
      <c r="IIC6" s="117"/>
      <c r="IID6" s="117"/>
      <c r="IIE6" s="117"/>
      <c r="IIF6" s="117"/>
      <c r="IIG6" s="117"/>
      <c r="IIH6" s="117"/>
      <c r="III6" s="117"/>
      <c r="IIJ6" s="117"/>
      <c r="IIK6" s="117"/>
      <c r="IIL6" s="117"/>
      <c r="IIM6" s="117"/>
      <c r="IIN6" s="117"/>
      <c r="IIO6" s="117"/>
      <c r="IIP6" s="117"/>
      <c r="IIQ6" s="117"/>
      <c r="IIR6" s="117"/>
      <c r="IIS6" s="117"/>
      <c r="IIT6" s="117"/>
      <c r="IIU6" s="117"/>
      <c r="IIV6" s="117"/>
      <c r="IIW6" s="117"/>
      <c r="IIX6" s="117"/>
      <c r="IIY6" s="117"/>
      <c r="IIZ6" s="117"/>
      <c r="IJA6" s="117"/>
      <c r="IJB6" s="117"/>
      <c r="IJC6" s="117"/>
      <c r="IJD6" s="117"/>
      <c r="IJE6" s="117"/>
      <c r="IJF6" s="117"/>
      <c r="IJG6" s="117"/>
      <c r="IJH6" s="117"/>
      <c r="IJI6" s="117"/>
      <c r="IJJ6" s="117"/>
      <c r="IJK6" s="117"/>
      <c r="IJL6" s="117"/>
      <c r="IJM6" s="117"/>
      <c r="IJN6" s="117"/>
      <c r="IJO6" s="117"/>
      <c r="IJP6" s="117"/>
      <c r="IJQ6" s="117"/>
      <c r="IJR6" s="117"/>
      <c r="IJS6" s="117"/>
      <c r="IJT6" s="117"/>
      <c r="IJU6" s="117"/>
      <c r="IJV6" s="117"/>
      <c r="IJW6" s="117"/>
      <c r="IJX6" s="117"/>
      <c r="IJY6" s="117"/>
      <c r="IJZ6" s="117"/>
      <c r="IKA6" s="117"/>
      <c r="IKB6" s="117"/>
      <c r="IKC6" s="117"/>
      <c r="IKD6" s="117"/>
      <c r="IKE6" s="117"/>
      <c r="IKF6" s="117"/>
      <c r="IKG6" s="117"/>
      <c r="IKH6" s="117"/>
      <c r="IKI6" s="117"/>
      <c r="IKJ6" s="117"/>
      <c r="IKK6" s="117"/>
      <c r="IKL6" s="117"/>
      <c r="IKM6" s="117"/>
      <c r="IKN6" s="117"/>
      <c r="IKO6" s="117"/>
      <c r="IKP6" s="117"/>
      <c r="IKQ6" s="117"/>
      <c r="IKR6" s="117"/>
      <c r="IKS6" s="117"/>
      <c r="IKT6" s="117"/>
      <c r="IKU6" s="117"/>
      <c r="IKV6" s="117"/>
      <c r="IKW6" s="117"/>
      <c r="IKX6" s="117"/>
      <c r="IKY6" s="117"/>
      <c r="IKZ6" s="117"/>
      <c r="ILA6" s="117"/>
      <c r="ILB6" s="117"/>
      <c r="ILC6" s="117"/>
      <c r="ILD6" s="117"/>
      <c r="ILE6" s="117"/>
      <c r="ILF6" s="117"/>
      <c r="ILG6" s="117"/>
      <c r="ILH6" s="117"/>
      <c r="ILI6" s="117"/>
      <c r="ILJ6" s="117"/>
      <c r="ILK6" s="117"/>
      <c r="ILL6" s="117"/>
      <c r="ILM6" s="117"/>
      <c r="ILN6" s="117"/>
      <c r="ILO6" s="117"/>
      <c r="ILP6" s="117"/>
      <c r="ILQ6" s="117"/>
      <c r="ILR6" s="117"/>
      <c r="ILS6" s="117"/>
      <c r="ILT6" s="117"/>
      <c r="ILU6" s="117"/>
      <c r="ILV6" s="117"/>
      <c r="ILW6" s="117"/>
      <c r="ILX6" s="117"/>
      <c r="ILY6" s="117"/>
      <c r="ILZ6" s="117"/>
      <c r="IMA6" s="117"/>
      <c r="IMB6" s="117"/>
      <c r="IMC6" s="117"/>
      <c r="IMD6" s="117"/>
      <c r="IME6" s="117"/>
      <c r="IMF6" s="117"/>
      <c r="IMG6" s="117"/>
      <c r="IMH6" s="117"/>
      <c r="IMI6" s="117"/>
      <c r="IMJ6" s="117"/>
      <c r="IMK6" s="117"/>
      <c r="IML6" s="117"/>
      <c r="IMM6" s="117"/>
      <c r="IMN6" s="117"/>
      <c r="IMO6" s="117"/>
      <c r="IMP6" s="117"/>
      <c r="IMQ6" s="117"/>
      <c r="IMR6" s="117"/>
      <c r="IMS6" s="117"/>
      <c r="IMT6" s="117"/>
      <c r="IMU6" s="117"/>
      <c r="IMV6" s="117"/>
      <c r="IMW6" s="117"/>
      <c r="IMX6" s="117"/>
      <c r="IMY6" s="117"/>
      <c r="IMZ6" s="117"/>
      <c r="INA6" s="117"/>
      <c r="INB6" s="117"/>
      <c r="INC6" s="117"/>
      <c r="IND6" s="117"/>
      <c r="INE6" s="117"/>
      <c r="INF6" s="117"/>
      <c r="ING6" s="117"/>
      <c r="INH6" s="117"/>
      <c r="INI6" s="117"/>
      <c r="INJ6" s="117"/>
      <c r="INK6" s="117"/>
      <c r="INL6" s="117"/>
      <c r="INM6" s="117"/>
      <c r="INN6" s="117"/>
      <c r="INO6" s="117"/>
      <c r="INP6" s="117"/>
      <c r="INQ6" s="117"/>
      <c r="INR6" s="117"/>
      <c r="INS6" s="117"/>
      <c r="INT6" s="117"/>
      <c r="INU6" s="117"/>
      <c r="INV6" s="117"/>
      <c r="INW6" s="117"/>
      <c r="INX6" s="117"/>
      <c r="INY6" s="117"/>
      <c r="INZ6" s="117"/>
      <c r="IOA6" s="117"/>
      <c r="IOB6" s="117"/>
      <c r="IOC6" s="117"/>
      <c r="IOD6" s="117"/>
      <c r="IOE6" s="117"/>
      <c r="IOF6" s="117"/>
      <c r="IOG6" s="117"/>
      <c r="IOH6" s="117"/>
      <c r="IOI6" s="117"/>
      <c r="IOJ6" s="117"/>
      <c r="IOK6" s="117"/>
      <c r="IOL6" s="117"/>
      <c r="IOM6" s="117"/>
      <c r="ION6" s="117"/>
      <c r="IOO6" s="117"/>
      <c r="IOP6" s="117"/>
      <c r="IOQ6" s="117"/>
      <c r="IOR6" s="117"/>
      <c r="IOS6" s="117"/>
      <c r="IOT6" s="117"/>
      <c r="IOU6" s="117"/>
      <c r="IOV6" s="117"/>
      <c r="IOW6" s="117"/>
      <c r="IOX6" s="117"/>
      <c r="IOY6" s="117"/>
      <c r="IOZ6" s="117"/>
      <c r="IPA6" s="117"/>
      <c r="IPB6" s="117"/>
      <c r="IPC6" s="117"/>
      <c r="IPD6" s="117"/>
      <c r="IPE6" s="117"/>
      <c r="IPF6" s="117"/>
      <c r="IPG6" s="117"/>
      <c r="IPH6" s="117"/>
      <c r="IPI6" s="117"/>
      <c r="IPJ6" s="117"/>
      <c r="IPK6" s="117"/>
      <c r="IPL6" s="117"/>
      <c r="IPM6" s="117"/>
      <c r="IPN6" s="117"/>
      <c r="IPO6" s="117"/>
      <c r="IPP6" s="117"/>
      <c r="IPQ6" s="117"/>
      <c r="IPR6" s="117"/>
      <c r="IPS6" s="117"/>
      <c r="IPT6" s="117"/>
      <c r="IPU6" s="117"/>
      <c r="IPV6" s="117"/>
      <c r="IPW6" s="117"/>
      <c r="IPX6" s="117"/>
      <c r="IPY6" s="117"/>
      <c r="IPZ6" s="117"/>
      <c r="IQA6" s="117"/>
      <c r="IQB6" s="117"/>
      <c r="IQC6" s="117"/>
      <c r="IQD6" s="117"/>
      <c r="IQE6" s="117"/>
      <c r="IQF6" s="117"/>
      <c r="IQG6" s="117"/>
      <c r="IQH6" s="117"/>
      <c r="IQI6" s="117"/>
      <c r="IQJ6" s="117"/>
      <c r="IQK6" s="117"/>
      <c r="IQL6" s="117"/>
      <c r="IQM6" s="117"/>
      <c r="IQN6" s="117"/>
      <c r="IQO6" s="117"/>
      <c r="IQP6" s="117"/>
      <c r="IQQ6" s="117"/>
      <c r="IQR6" s="117"/>
      <c r="IQS6" s="117"/>
      <c r="IQT6" s="117"/>
      <c r="IQU6" s="117"/>
      <c r="IQV6" s="117"/>
      <c r="IQW6" s="117"/>
      <c r="IQX6" s="117"/>
      <c r="IQY6" s="117"/>
      <c r="IQZ6" s="117"/>
      <c r="IRA6" s="117"/>
      <c r="IRB6" s="117"/>
      <c r="IRC6" s="117"/>
      <c r="IRD6" s="117"/>
      <c r="IRE6" s="117"/>
      <c r="IRF6" s="117"/>
      <c r="IRG6" s="117"/>
      <c r="IRH6" s="117"/>
      <c r="IRI6" s="117"/>
      <c r="IRJ6" s="117"/>
      <c r="IRK6" s="117"/>
      <c r="IRL6" s="117"/>
      <c r="IRM6" s="117"/>
      <c r="IRN6" s="117"/>
      <c r="IRO6" s="117"/>
      <c r="IRP6" s="117"/>
      <c r="IRQ6" s="117"/>
      <c r="IRR6" s="117"/>
      <c r="IRS6" s="117"/>
      <c r="IRT6" s="117"/>
      <c r="IRU6" s="117"/>
      <c r="IRV6" s="117"/>
      <c r="IRW6" s="117"/>
      <c r="IRX6" s="117"/>
      <c r="IRY6" s="117"/>
      <c r="IRZ6" s="117"/>
      <c r="ISA6" s="117"/>
      <c r="ISB6" s="117"/>
      <c r="ISC6" s="117"/>
      <c r="ISD6" s="117"/>
      <c r="ISE6" s="117"/>
      <c r="ISF6" s="117"/>
      <c r="ISG6" s="117"/>
      <c r="ISH6" s="117"/>
      <c r="ISI6" s="117"/>
      <c r="ISJ6" s="117"/>
      <c r="ISK6" s="117"/>
      <c r="ISL6" s="117"/>
      <c r="ISM6" s="117"/>
      <c r="ISN6" s="117"/>
      <c r="ISO6" s="117"/>
      <c r="ISP6" s="117"/>
      <c r="ISQ6" s="117"/>
      <c r="ISR6" s="117"/>
      <c r="ISS6" s="117"/>
      <c r="IST6" s="117"/>
      <c r="ISU6" s="117"/>
      <c r="ISV6" s="117"/>
      <c r="ISW6" s="117"/>
      <c r="ISX6" s="117"/>
      <c r="ISY6" s="117"/>
      <c r="ISZ6" s="117"/>
      <c r="ITA6" s="117"/>
      <c r="ITB6" s="117"/>
      <c r="ITC6" s="117"/>
      <c r="ITD6" s="117"/>
      <c r="ITE6" s="117"/>
      <c r="ITF6" s="117"/>
      <c r="ITG6" s="117"/>
      <c r="ITH6" s="117"/>
      <c r="ITI6" s="117"/>
      <c r="ITJ6" s="117"/>
      <c r="ITK6" s="117"/>
      <c r="ITL6" s="117"/>
      <c r="ITM6" s="117"/>
      <c r="ITN6" s="117"/>
      <c r="ITO6" s="117"/>
      <c r="ITP6" s="117"/>
      <c r="ITQ6" s="117"/>
      <c r="ITR6" s="117"/>
      <c r="ITS6" s="117"/>
      <c r="ITT6" s="117"/>
      <c r="ITU6" s="117"/>
      <c r="ITV6" s="117"/>
      <c r="ITW6" s="117"/>
      <c r="ITX6" s="117"/>
      <c r="ITY6" s="117"/>
      <c r="ITZ6" s="117"/>
      <c r="IUA6" s="117"/>
      <c r="IUB6" s="117"/>
      <c r="IUC6" s="117"/>
      <c r="IUD6" s="117"/>
      <c r="IUE6" s="117"/>
      <c r="IUF6" s="117"/>
      <c r="IUG6" s="117"/>
      <c r="IUH6" s="117"/>
      <c r="IUI6" s="117"/>
      <c r="IUJ6" s="117"/>
      <c r="IUK6" s="117"/>
      <c r="IUL6" s="117"/>
      <c r="IUM6" s="117"/>
      <c r="IUN6" s="117"/>
      <c r="IUO6" s="117"/>
      <c r="IUP6" s="117"/>
      <c r="IUQ6" s="117"/>
      <c r="IUR6" s="117"/>
      <c r="IUS6" s="117"/>
      <c r="IUT6" s="117"/>
      <c r="IUU6" s="117"/>
      <c r="IUV6" s="117"/>
      <c r="IUW6" s="117"/>
      <c r="IUX6" s="117"/>
      <c r="IUY6" s="117"/>
      <c r="IUZ6" s="117"/>
      <c r="IVA6" s="117"/>
      <c r="IVB6" s="117"/>
      <c r="IVC6" s="117"/>
      <c r="IVD6" s="117"/>
      <c r="IVE6" s="117"/>
      <c r="IVF6" s="117"/>
      <c r="IVG6" s="117"/>
      <c r="IVH6" s="117"/>
      <c r="IVI6" s="117"/>
      <c r="IVJ6" s="117"/>
      <c r="IVK6" s="117"/>
      <c r="IVL6" s="117"/>
      <c r="IVM6" s="117"/>
      <c r="IVN6" s="117"/>
      <c r="IVO6" s="117"/>
      <c r="IVP6" s="117"/>
      <c r="IVQ6" s="117"/>
      <c r="IVR6" s="117"/>
      <c r="IVS6" s="117"/>
      <c r="IVT6" s="117"/>
      <c r="IVU6" s="117"/>
      <c r="IVV6" s="117"/>
      <c r="IVW6" s="117"/>
      <c r="IVX6" s="117"/>
      <c r="IVY6" s="117"/>
      <c r="IVZ6" s="117"/>
      <c r="IWA6" s="117"/>
      <c r="IWB6" s="117"/>
      <c r="IWC6" s="117"/>
      <c r="IWD6" s="117"/>
      <c r="IWE6" s="117"/>
      <c r="IWF6" s="117"/>
      <c r="IWG6" s="117"/>
      <c r="IWH6" s="117"/>
      <c r="IWI6" s="117"/>
      <c r="IWJ6" s="117"/>
      <c r="IWK6" s="117"/>
      <c r="IWL6" s="117"/>
      <c r="IWM6" s="117"/>
      <c r="IWN6" s="117"/>
      <c r="IWO6" s="117"/>
      <c r="IWP6" s="117"/>
      <c r="IWQ6" s="117"/>
      <c r="IWR6" s="117"/>
      <c r="IWS6" s="117"/>
      <c r="IWT6" s="117"/>
      <c r="IWU6" s="117"/>
      <c r="IWV6" s="117"/>
      <c r="IWW6" s="117"/>
      <c r="IWX6" s="117"/>
      <c r="IWY6" s="117"/>
      <c r="IWZ6" s="117"/>
      <c r="IXA6" s="117"/>
      <c r="IXB6" s="117"/>
      <c r="IXC6" s="117"/>
      <c r="IXD6" s="117"/>
      <c r="IXE6" s="117"/>
      <c r="IXF6" s="117"/>
      <c r="IXG6" s="117"/>
      <c r="IXH6" s="117"/>
      <c r="IXI6" s="117"/>
      <c r="IXJ6" s="117"/>
      <c r="IXK6" s="117"/>
      <c r="IXL6" s="117"/>
      <c r="IXM6" s="117"/>
      <c r="IXN6" s="117"/>
      <c r="IXO6" s="117"/>
      <c r="IXP6" s="117"/>
      <c r="IXQ6" s="117"/>
      <c r="IXR6" s="117"/>
      <c r="IXS6" s="117"/>
      <c r="IXT6" s="117"/>
      <c r="IXU6" s="117"/>
      <c r="IXV6" s="117"/>
      <c r="IXW6" s="117"/>
      <c r="IXX6" s="117"/>
      <c r="IXY6" s="117"/>
      <c r="IXZ6" s="117"/>
      <c r="IYA6" s="117"/>
      <c r="IYB6" s="117"/>
      <c r="IYC6" s="117"/>
      <c r="IYD6" s="117"/>
      <c r="IYE6" s="117"/>
      <c r="IYF6" s="117"/>
      <c r="IYG6" s="117"/>
      <c r="IYH6" s="117"/>
      <c r="IYI6" s="117"/>
      <c r="IYJ6" s="117"/>
      <c r="IYK6" s="117"/>
      <c r="IYL6" s="117"/>
      <c r="IYM6" s="117"/>
      <c r="IYN6" s="117"/>
      <c r="IYO6" s="117"/>
      <c r="IYP6" s="117"/>
      <c r="IYQ6" s="117"/>
      <c r="IYR6" s="117"/>
      <c r="IYS6" s="117"/>
      <c r="IYT6" s="117"/>
      <c r="IYU6" s="117"/>
      <c r="IYV6" s="117"/>
      <c r="IYW6" s="117"/>
      <c r="IYX6" s="117"/>
      <c r="IYY6" s="117"/>
      <c r="IYZ6" s="117"/>
      <c r="IZA6" s="117"/>
      <c r="IZB6" s="117"/>
      <c r="IZC6" s="117"/>
      <c r="IZD6" s="117"/>
      <c r="IZE6" s="117"/>
      <c r="IZF6" s="117"/>
      <c r="IZG6" s="117"/>
      <c r="IZH6" s="117"/>
      <c r="IZI6" s="117"/>
      <c r="IZJ6" s="117"/>
      <c r="IZK6" s="117"/>
      <c r="IZL6" s="117"/>
      <c r="IZM6" s="117"/>
      <c r="IZN6" s="117"/>
      <c r="IZO6" s="117"/>
      <c r="IZP6" s="117"/>
      <c r="IZQ6" s="117"/>
      <c r="IZR6" s="117"/>
      <c r="IZS6" s="117"/>
      <c r="IZT6" s="117"/>
      <c r="IZU6" s="117"/>
      <c r="IZV6" s="117"/>
      <c r="IZW6" s="117"/>
      <c r="IZX6" s="117"/>
      <c r="IZY6" s="117"/>
      <c r="IZZ6" s="117"/>
      <c r="JAA6" s="117"/>
      <c r="JAB6" s="117"/>
      <c r="JAC6" s="117"/>
      <c r="JAD6" s="117"/>
      <c r="JAE6" s="117"/>
      <c r="JAF6" s="117"/>
      <c r="JAG6" s="117"/>
      <c r="JAH6" s="117"/>
      <c r="JAI6" s="117"/>
      <c r="JAJ6" s="117"/>
      <c r="JAK6" s="117"/>
      <c r="JAL6" s="117"/>
      <c r="JAM6" s="117"/>
      <c r="JAN6" s="117"/>
      <c r="JAO6" s="117"/>
      <c r="JAP6" s="117"/>
      <c r="JAQ6" s="117"/>
      <c r="JAR6" s="117"/>
      <c r="JAS6" s="117"/>
      <c r="JAT6" s="117"/>
      <c r="JAU6" s="117"/>
      <c r="JAV6" s="117"/>
      <c r="JAW6" s="117"/>
      <c r="JAX6" s="117"/>
      <c r="JAY6" s="117"/>
      <c r="JAZ6" s="117"/>
      <c r="JBA6" s="117"/>
      <c r="JBB6" s="117"/>
      <c r="JBC6" s="117"/>
      <c r="JBD6" s="117"/>
      <c r="JBE6" s="117"/>
      <c r="JBF6" s="117"/>
      <c r="JBG6" s="117"/>
      <c r="JBH6" s="117"/>
      <c r="JBI6" s="117"/>
      <c r="JBJ6" s="117"/>
      <c r="JBK6" s="117"/>
      <c r="JBL6" s="117"/>
      <c r="JBM6" s="117"/>
      <c r="JBN6" s="117"/>
      <c r="JBO6" s="117"/>
      <c r="JBP6" s="117"/>
      <c r="JBQ6" s="117"/>
      <c r="JBR6" s="117"/>
      <c r="JBS6" s="117"/>
      <c r="JBT6" s="117"/>
      <c r="JBU6" s="117"/>
      <c r="JBV6" s="117"/>
      <c r="JBW6" s="117"/>
      <c r="JBX6" s="117"/>
      <c r="JBY6" s="117"/>
      <c r="JBZ6" s="117"/>
      <c r="JCA6" s="117"/>
      <c r="JCB6" s="117"/>
      <c r="JCC6" s="117"/>
      <c r="JCD6" s="117"/>
      <c r="JCE6" s="117"/>
      <c r="JCF6" s="117"/>
      <c r="JCG6" s="117"/>
      <c r="JCH6" s="117"/>
      <c r="JCI6" s="117"/>
      <c r="JCJ6" s="117"/>
      <c r="JCK6" s="117"/>
      <c r="JCL6" s="117"/>
      <c r="JCM6" s="117"/>
      <c r="JCN6" s="117"/>
      <c r="JCO6" s="117"/>
      <c r="JCP6" s="117"/>
      <c r="JCQ6" s="117"/>
      <c r="JCR6" s="117"/>
      <c r="JCS6" s="117"/>
      <c r="JCT6" s="117"/>
      <c r="JCU6" s="117"/>
      <c r="JCV6" s="117"/>
      <c r="JCW6" s="117"/>
      <c r="JCX6" s="117"/>
      <c r="JCY6" s="117"/>
      <c r="JCZ6" s="117"/>
      <c r="JDA6" s="117"/>
      <c r="JDB6" s="117"/>
      <c r="JDC6" s="117"/>
      <c r="JDD6" s="117"/>
      <c r="JDE6" s="117"/>
      <c r="JDF6" s="117"/>
      <c r="JDG6" s="117"/>
      <c r="JDH6" s="117"/>
      <c r="JDI6" s="117"/>
      <c r="JDJ6" s="117"/>
      <c r="JDK6" s="117"/>
      <c r="JDL6" s="117"/>
      <c r="JDM6" s="117"/>
      <c r="JDN6" s="117"/>
      <c r="JDO6" s="117"/>
      <c r="JDP6" s="117"/>
      <c r="JDQ6" s="117"/>
      <c r="JDR6" s="117"/>
      <c r="JDS6" s="117"/>
      <c r="JDT6" s="117"/>
      <c r="JDU6" s="117"/>
      <c r="JDV6" s="117"/>
      <c r="JDW6" s="117"/>
      <c r="JDX6" s="117"/>
      <c r="JDY6" s="117"/>
      <c r="JDZ6" s="117"/>
      <c r="JEA6" s="117"/>
      <c r="JEB6" s="117"/>
      <c r="JEC6" s="117"/>
      <c r="JED6" s="117"/>
      <c r="JEE6" s="117"/>
      <c r="JEF6" s="117"/>
      <c r="JEG6" s="117"/>
      <c r="JEH6" s="117"/>
      <c r="JEI6" s="117"/>
      <c r="JEJ6" s="117"/>
      <c r="JEK6" s="117"/>
      <c r="JEL6" s="117"/>
      <c r="JEM6" s="117"/>
      <c r="JEN6" s="117"/>
      <c r="JEO6" s="117"/>
      <c r="JEP6" s="117"/>
      <c r="JEQ6" s="117"/>
      <c r="JER6" s="117"/>
      <c r="JES6" s="117"/>
      <c r="JET6" s="117"/>
      <c r="JEU6" s="117"/>
      <c r="JEV6" s="117"/>
      <c r="JEW6" s="117"/>
      <c r="JEX6" s="117"/>
      <c r="JEY6" s="117"/>
      <c r="JEZ6" s="117"/>
      <c r="JFA6" s="117"/>
      <c r="JFB6" s="117"/>
      <c r="JFC6" s="117"/>
      <c r="JFD6" s="117"/>
      <c r="JFE6" s="117"/>
      <c r="JFF6" s="117"/>
      <c r="JFG6" s="117"/>
      <c r="JFH6" s="117"/>
      <c r="JFI6" s="117"/>
      <c r="JFJ6" s="117"/>
      <c r="JFK6" s="117"/>
      <c r="JFL6" s="117"/>
      <c r="JFM6" s="117"/>
      <c r="JFN6" s="117"/>
      <c r="JFO6" s="117"/>
      <c r="JFP6" s="117"/>
      <c r="JFQ6" s="117"/>
      <c r="JFR6" s="117"/>
      <c r="JFS6" s="117"/>
      <c r="JFT6" s="117"/>
      <c r="JFU6" s="117"/>
      <c r="JFV6" s="117"/>
      <c r="JFW6" s="117"/>
      <c r="JFX6" s="117"/>
      <c r="JFY6" s="117"/>
      <c r="JFZ6" s="117"/>
      <c r="JGA6" s="117"/>
      <c r="JGB6" s="117"/>
      <c r="JGC6" s="117"/>
      <c r="JGD6" s="117"/>
      <c r="JGE6" s="117"/>
      <c r="JGF6" s="117"/>
      <c r="JGG6" s="117"/>
      <c r="JGH6" s="117"/>
      <c r="JGI6" s="117"/>
      <c r="JGJ6" s="117"/>
      <c r="JGK6" s="117"/>
      <c r="JGL6" s="117"/>
      <c r="JGM6" s="117"/>
      <c r="JGN6" s="117"/>
      <c r="JGO6" s="117"/>
      <c r="JGP6" s="117"/>
      <c r="JGQ6" s="117"/>
      <c r="JGR6" s="117"/>
      <c r="JGS6" s="117"/>
      <c r="JGT6" s="117"/>
      <c r="JGU6" s="117"/>
      <c r="JGV6" s="117"/>
      <c r="JGW6" s="117"/>
      <c r="JGX6" s="117"/>
      <c r="JGY6" s="117"/>
      <c r="JGZ6" s="117"/>
      <c r="JHA6" s="117"/>
      <c r="JHB6" s="117"/>
      <c r="JHC6" s="117"/>
      <c r="JHD6" s="117"/>
      <c r="JHE6" s="117"/>
      <c r="JHF6" s="117"/>
      <c r="JHG6" s="117"/>
      <c r="JHH6" s="117"/>
      <c r="JHI6" s="117"/>
      <c r="JHJ6" s="117"/>
      <c r="JHK6" s="117"/>
      <c r="JHL6" s="117"/>
      <c r="JHM6" s="117"/>
      <c r="JHN6" s="117"/>
      <c r="JHO6" s="117"/>
      <c r="JHP6" s="117"/>
      <c r="JHQ6" s="117"/>
      <c r="JHR6" s="117"/>
      <c r="JHS6" s="117"/>
      <c r="JHT6" s="117"/>
      <c r="JHU6" s="117"/>
      <c r="JHV6" s="117"/>
      <c r="JHW6" s="117"/>
      <c r="JHX6" s="117"/>
      <c r="JHY6" s="117"/>
      <c r="JHZ6" s="117"/>
      <c r="JIA6" s="117"/>
      <c r="JIB6" s="117"/>
      <c r="JIC6" s="117"/>
      <c r="JID6" s="117"/>
      <c r="JIE6" s="117"/>
      <c r="JIF6" s="117"/>
      <c r="JIG6" s="117"/>
      <c r="JIH6" s="117"/>
      <c r="JII6" s="117"/>
      <c r="JIJ6" s="117"/>
      <c r="JIK6" s="117"/>
      <c r="JIL6" s="117"/>
      <c r="JIM6" s="117"/>
      <c r="JIN6" s="117"/>
      <c r="JIO6" s="117"/>
      <c r="JIP6" s="117"/>
      <c r="JIQ6" s="117"/>
      <c r="JIR6" s="117"/>
      <c r="JIS6" s="117"/>
      <c r="JIT6" s="117"/>
      <c r="JIU6" s="117"/>
      <c r="JIV6" s="117"/>
      <c r="JIW6" s="117"/>
      <c r="JIX6" s="117"/>
      <c r="JIY6" s="117"/>
      <c r="JIZ6" s="117"/>
      <c r="JJA6" s="117"/>
      <c r="JJB6" s="117"/>
      <c r="JJC6" s="117"/>
      <c r="JJD6" s="117"/>
      <c r="JJE6" s="117"/>
      <c r="JJF6" s="117"/>
      <c r="JJG6" s="117"/>
      <c r="JJH6" s="117"/>
      <c r="JJI6" s="117"/>
      <c r="JJJ6" s="117"/>
      <c r="JJK6" s="117"/>
      <c r="JJL6" s="117"/>
      <c r="JJM6" s="117"/>
      <c r="JJN6" s="117"/>
      <c r="JJO6" s="117"/>
      <c r="JJP6" s="117"/>
      <c r="JJQ6" s="117"/>
      <c r="JJR6" s="117"/>
      <c r="JJS6" s="117"/>
      <c r="JJT6" s="117"/>
      <c r="JJU6" s="117"/>
      <c r="JJV6" s="117"/>
      <c r="JJW6" s="117"/>
      <c r="JJX6" s="117"/>
      <c r="JJY6" s="117"/>
      <c r="JJZ6" s="117"/>
      <c r="JKA6" s="117"/>
      <c r="JKB6" s="117"/>
      <c r="JKC6" s="117"/>
      <c r="JKD6" s="117"/>
      <c r="JKE6" s="117"/>
      <c r="JKF6" s="117"/>
      <c r="JKG6" s="117"/>
      <c r="JKH6" s="117"/>
      <c r="JKI6" s="117"/>
      <c r="JKJ6" s="117"/>
      <c r="JKK6" s="117"/>
      <c r="JKL6" s="117"/>
      <c r="JKM6" s="117"/>
      <c r="JKN6" s="117"/>
      <c r="JKO6" s="117"/>
      <c r="JKP6" s="117"/>
      <c r="JKQ6" s="117"/>
      <c r="JKR6" s="117"/>
      <c r="JKS6" s="117"/>
      <c r="JKT6" s="117"/>
      <c r="JKU6" s="117"/>
      <c r="JKV6" s="117"/>
      <c r="JKW6" s="117"/>
      <c r="JKX6" s="117"/>
      <c r="JKY6" s="117"/>
      <c r="JKZ6" s="117"/>
      <c r="JLA6" s="117"/>
      <c r="JLB6" s="117"/>
      <c r="JLC6" s="117"/>
      <c r="JLD6" s="117"/>
      <c r="JLE6" s="117"/>
      <c r="JLF6" s="117"/>
      <c r="JLG6" s="117"/>
      <c r="JLH6" s="117"/>
      <c r="JLI6" s="117"/>
      <c r="JLJ6" s="117"/>
      <c r="JLK6" s="117"/>
      <c r="JLL6" s="117"/>
      <c r="JLM6" s="117"/>
      <c r="JLN6" s="117"/>
      <c r="JLO6" s="117"/>
      <c r="JLP6" s="117"/>
      <c r="JLQ6" s="117"/>
      <c r="JLR6" s="117"/>
      <c r="JLS6" s="117"/>
      <c r="JLT6" s="117"/>
      <c r="JLU6" s="117"/>
      <c r="JLV6" s="117"/>
      <c r="JLW6" s="117"/>
      <c r="JLX6" s="117"/>
      <c r="JLY6" s="117"/>
      <c r="JLZ6" s="117"/>
      <c r="JMA6" s="117"/>
      <c r="JMB6" s="117"/>
      <c r="JMC6" s="117"/>
      <c r="JMD6" s="117"/>
      <c r="JME6" s="117"/>
      <c r="JMF6" s="117"/>
      <c r="JMG6" s="117"/>
      <c r="JMH6" s="117"/>
      <c r="JMI6" s="117"/>
      <c r="JMJ6" s="117"/>
      <c r="JMK6" s="117"/>
      <c r="JML6" s="117"/>
      <c r="JMM6" s="117"/>
      <c r="JMN6" s="117"/>
      <c r="JMO6" s="117"/>
      <c r="JMP6" s="117"/>
      <c r="JMQ6" s="117"/>
      <c r="JMR6" s="117"/>
      <c r="JMS6" s="117"/>
      <c r="JMT6" s="117"/>
      <c r="JMU6" s="117"/>
      <c r="JMV6" s="117"/>
      <c r="JMW6" s="117"/>
      <c r="JMX6" s="117"/>
      <c r="JMY6" s="117"/>
      <c r="JMZ6" s="117"/>
      <c r="JNA6" s="117"/>
      <c r="JNB6" s="117"/>
      <c r="JNC6" s="117"/>
      <c r="JND6" s="117"/>
      <c r="JNE6" s="117"/>
      <c r="JNF6" s="117"/>
      <c r="JNG6" s="117"/>
      <c r="JNH6" s="117"/>
      <c r="JNI6" s="117"/>
      <c r="JNJ6" s="117"/>
      <c r="JNK6" s="117"/>
      <c r="JNL6" s="117"/>
      <c r="JNM6" s="117"/>
      <c r="JNN6" s="117"/>
      <c r="JNO6" s="117"/>
      <c r="JNP6" s="117"/>
      <c r="JNQ6" s="117"/>
      <c r="JNR6" s="117"/>
      <c r="JNS6" s="117"/>
      <c r="JNT6" s="117"/>
      <c r="JNU6" s="117"/>
      <c r="JNV6" s="117"/>
      <c r="JNW6" s="117"/>
      <c r="JNX6" s="117"/>
      <c r="JNY6" s="117"/>
      <c r="JNZ6" s="117"/>
      <c r="JOA6" s="117"/>
      <c r="JOB6" s="117"/>
      <c r="JOC6" s="117"/>
      <c r="JOD6" s="117"/>
      <c r="JOE6" s="117"/>
      <c r="JOF6" s="117"/>
      <c r="JOG6" s="117"/>
      <c r="JOH6" s="117"/>
      <c r="JOI6" s="117"/>
      <c r="JOJ6" s="117"/>
      <c r="JOK6" s="117"/>
      <c r="JOL6" s="117"/>
      <c r="JOM6" s="117"/>
      <c r="JON6" s="117"/>
      <c r="JOO6" s="117"/>
      <c r="JOP6" s="117"/>
      <c r="JOQ6" s="117"/>
      <c r="JOR6" s="117"/>
      <c r="JOS6" s="117"/>
      <c r="JOT6" s="117"/>
      <c r="JOU6" s="117"/>
      <c r="JOV6" s="117"/>
      <c r="JOW6" s="117"/>
      <c r="JOX6" s="117"/>
      <c r="JOY6" s="117"/>
      <c r="JOZ6" s="117"/>
      <c r="JPA6" s="117"/>
      <c r="JPB6" s="117"/>
      <c r="JPC6" s="117"/>
      <c r="JPD6" s="117"/>
      <c r="JPE6" s="117"/>
      <c r="JPF6" s="117"/>
      <c r="JPG6" s="117"/>
      <c r="JPH6" s="117"/>
      <c r="JPI6" s="117"/>
      <c r="JPJ6" s="117"/>
      <c r="JPK6" s="117"/>
      <c r="JPL6" s="117"/>
      <c r="JPM6" s="117"/>
      <c r="JPN6" s="117"/>
      <c r="JPO6" s="117"/>
      <c r="JPP6" s="117"/>
      <c r="JPQ6" s="117"/>
      <c r="JPR6" s="117"/>
      <c r="JPS6" s="117"/>
      <c r="JPT6" s="117"/>
      <c r="JPU6" s="117"/>
      <c r="JPV6" s="117"/>
      <c r="JPW6" s="117"/>
      <c r="JPX6" s="117"/>
      <c r="JPY6" s="117"/>
      <c r="JPZ6" s="117"/>
      <c r="JQA6" s="117"/>
      <c r="JQB6" s="117"/>
      <c r="JQC6" s="117"/>
      <c r="JQD6" s="117"/>
      <c r="JQE6" s="117"/>
      <c r="JQF6" s="117"/>
      <c r="JQG6" s="117"/>
      <c r="JQH6" s="117"/>
      <c r="JQI6" s="117"/>
      <c r="JQJ6" s="117"/>
      <c r="JQK6" s="117"/>
      <c r="JQL6" s="117"/>
      <c r="JQM6" s="117"/>
      <c r="JQN6" s="117"/>
      <c r="JQO6" s="117"/>
      <c r="JQP6" s="117"/>
      <c r="JQQ6" s="117"/>
      <c r="JQR6" s="117"/>
      <c r="JQS6" s="117"/>
      <c r="JQT6" s="117"/>
      <c r="JQU6" s="117"/>
      <c r="JQV6" s="117"/>
      <c r="JQW6" s="117"/>
      <c r="JQX6" s="117"/>
      <c r="JQY6" s="117"/>
      <c r="JQZ6" s="117"/>
      <c r="JRA6" s="117"/>
      <c r="JRB6" s="117"/>
      <c r="JRC6" s="117"/>
      <c r="JRD6" s="117"/>
      <c r="JRE6" s="117"/>
      <c r="JRF6" s="117"/>
      <c r="JRG6" s="117"/>
      <c r="JRH6" s="117"/>
      <c r="JRI6" s="117"/>
      <c r="JRJ6" s="117"/>
      <c r="JRK6" s="117"/>
      <c r="JRL6" s="117"/>
      <c r="JRM6" s="117"/>
      <c r="JRN6" s="117"/>
      <c r="JRO6" s="117"/>
      <c r="JRP6" s="117"/>
      <c r="JRQ6" s="117"/>
      <c r="JRR6" s="117"/>
      <c r="JRS6" s="117"/>
      <c r="JRT6" s="117"/>
      <c r="JRU6" s="117"/>
      <c r="JRV6" s="117"/>
      <c r="JRW6" s="117"/>
      <c r="JRX6" s="117"/>
      <c r="JRY6" s="117"/>
      <c r="JRZ6" s="117"/>
      <c r="JSA6" s="117"/>
      <c r="JSB6" s="117"/>
      <c r="JSC6" s="117"/>
      <c r="JSD6" s="117"/>
      <c r="JSE6" s="117"/>
      <c r="JSF6" s="117"/>
      <c r="JSG6" s="117"/>
      <c r="JSH6" s="117"/>
      <c r="JSI6" s="117"/>
      <c r="JSJ6" s="117"/>
      <c r="JSK6" s="117"/>
      <c r="JSL6" s="117"/>
      <c r="JSM6" s="117"/>
      <c r="JSN6" s="117"/>
      <c r="JSO6" s="117"/>
      <c r="JSP6" s="117"/>
      <c r="JSQ6" s="117"/>
      <c r="JSR6" s="117"/>
      <c r="JSS6" s="117"/>
      <c r="JST6" s="117"/>
      <c r="JSU6" s="117"/>
      <c r="JSV6" s="117"/>
      <c r="JSW6" s="117"/>
      <c r="JSX6" s="117"/>
      <c r="JSY6" s="117"/>
      <c r="JSZ6" s="117"/>
      <c r="JTA6" s="117"/>
      <c r="JTB6" s="117"/>
      <c r="JTC6" s="117"/>
      <c r="JTD6" s="117"/>
      <c r="JTE6" s="117"/>
      <c r="JTF6" s="117"/>
      <c r="JTG6" s="117"/>
      <c r="JTH6" s="117"/>
      <c r="JTI6" s="117"/>
      <c r="JTJ6" s="117"/>
      <c r="JTK6" s="117"/>
      <c r="JTL6" s="117"/>
      <c r="JTM6" s="117"/>
      <c r="JTN6" s="117"/>
      <c r="JTO6" s="117"/>
      <c r="JTP6" s="117"/>
      <c r="JTQ6" s="117"/>
      <c r="JTR6" s="117"/>
      <c r="JTS6" s="117"/>
      <c r="JTT6" s="117"/>
      <c r="JTU6" s="117"/>
      <c r="JTV6" s="117"/>
      <c r="JTW6" s="117"/>
      <c r="JTX6" s="117"/>
      <c r="JTY6" s="117"/>
      <c r="JTZ6" s="117"/>
      <c r="JUA6" s="117"/>
      <c r="JUB6" s="117"/>
      <c r="JUC6" s="117"/>
      <c r="JUD6" s="117"/>
      <c r="JUE6" s="117"/>
      <c r="JUF6" s="117"/>
      <c r="JUG6" s="117"/>
      <c r="JUH6" s="117"/>
      <c r="JUI6" s="117"/>
      <c r="JUJ6" s="117"/>
      <c r="JUK6" s="117"/>
      <c r="JUL6" s="117"/>
      <c r="JUM6" s="117"/>
      <c r="JUN6" s="117"/>
      <c r="JUO6" s="117"/>
      <c r="JUP6" s="117"/>
      <c r="JUQ6" s="117"/>
      <c r="JUR6" s="117"/>
      <c r="JUS6" s="117"/>
      <c r="JUT6" s="117"/>
      <c r="JUU6" s="117"/>
      <c r="JUV6" s="117"/>
      <c r="JUW6" s="117"/>
      <c r="JUX6" s="117"/>
      <c r="JUY6" s="117"/>
      <c r="JUZ6" s="117"/>
      <c r="JVA6" s="117"/>
      <c r="JVB6" s="117"/>
      <c r="JVC6" s="117"/>
      <c r="JVD6" s="117"/>
      <c r="JVE6" s="117"/>
      <c r="JVF6" s="117"/>
      <c r="JVG6" s="117"/>
      <c r="JVH6" s="117"/>
      <c r="JVI6" s="117"/>
      <c r="JVJ6" s="117"/>
      <c r="JVK6" s="117"/>
      <c r="JVL6" s="117"/>
      <c r="JVM6" s="117"/>
      <c r="JVN6" s="117"/>
      <c r="JVO6" s="117"/>
      <c r="JVP6" s="117"/>
      <c r="JVQ6" s="117"/>
      <c r="JVR6" s="117"/>
      <c r="JVS6" s="117"/>
      <c r="JVT6" s="117"/>
      <c r="JVU6" s="117"/>
      <c r="JVV6" s="117"/>
      <c r="JVW6" s="117"/>
      <c r="JVX6" s="117"/>
      <c r="JVY6" s="117"/>
      <c r="JVZ6" s="117"/>
      <c r="JWA6" s="117"/>
      <c r="JWB6" s="117"/>
      <c r="JWC6" s="117"/>
      <c r="JWD6" s="117"/>
      <c r="JWE6" s="117"/>
      <c r="JWF6" s="117"/>
      <c r="JWG6" s="117"/>
      <c r="JWH6" s="117"/>
      <c r="JWI6" s="117"/>
      <c r="JWJ6" s="117"/>
      <c r="JWK6" s="117"/>
      <c r="JWL6" s="117"/>
      <c r="JWM6" s="117"/>
      <c r="JWN6" s="117"/>
      <c r="JWO6" s="117"/>
      <c r="JWP6" s="117"/>
      <c r="JWQ6" s="117"/>
      <c r="JWR6" s="117"/>
      <c r="JWS6" s="117"/>
      <c r="JWT6" s="117"/>
      <c r="JWU6" s="117"/>
      <c r="JWV6" s="117"/>
      <c r="JWW6" s="117"/>
      <c r="JWX6" s="117"/>
      <c r="JWY6" s="117"/>
      <c r="JWZ6" s="117"/>
      <c r="JXA6" s="117"/>
      <c r="JXB6" s="117"/>
      <c r="JXC6" s="117"/>
      <c r="JXD6" s="117"/>
      <c r="JXE6" s="117"/>
      <c r="JXF6" s="117"/>
      <c r="JXG6" s="117"/>
      <c r="JXH6" s="117"/>
      <c r="JXI6" s="117"/>
      <c r="JXJ6" s="117"/>
      <c r="JXK6" s="117"/>
      <c r="JXL6" s="117"/>
      <c r="JXM6" s="117"/>
      <c r="JXN6" s="117"/>
      <c r="JXO6" s="117"/>
      <c r="JXP6" s="117"/>
      <c r="JXQ6" s="117"/>
      <c r="JXR6" s="117"/>
      <c r="JXS6" s="117"/>
      <c r="JXT6" s="117"/>
      <c r="JXU6" s="117"/>
      <c r="JXV6" s="117"/>
      <c r="JXW6" s="117"/>
      <c r="JXX6" s="117"/>
      <c r="JXY6" s="117"/>
      <c r="JXZ6" s="117"/>
      <c r="JYA6" s="117"/>
      <c r="JYB6" s="117"/>
      <c r="JYC6" s="117"/>
      <c r="JYD6" s="117"/>
      <c r="JYE6" s="117"/>
      <c r="JYF6" s="117"/>
      <c r="JYG6" s="117"/>
      <c r="JYH6" s="117"/>
      <c r="JYI6" s="117"/>
      <c r="JYJ6" s="117"/>
      <c r="JYK6" s="117"/>
      <c r="JYL6" s="117"/>
      <c r="JYM6" s="117"/>
      <c r="JYN6" s="117"/>
      <c r="JYO6" s="117"/>
      <c r="JYP6" s="117"/>
      <c r="JYQ6" s="117"/>
      <c r="JYR6" s="117"/>
      <c r="JYS6" s="117"/>
      <c r="JYT6" s="117"/>
      <c r="JYU6" s="117"/>
      <c r="JYV6" s="117"/>
      <c r="JYW6" s="117"/>
      <c r="JYX6" s="117"/>
      <c r="JYY6" s="117"/>
      <c r="JYZ6" s="117"/>
      <c r="JZA6" s="117"/>
      <c r="JZB6" s="117"/>
      <c r="JZC6" s="117"/>
      <c r="JZD6" s="117"/>
      <c r="JZE6" s="117"/>
      <c r="JZF6" s="117"/>
      <c r="JZG6" s="117"/>
      <c r="JZH6" s="117"/>
      <c r="JZI6" s="117"/>
      <c r="JZJ6" s="117"/>
      <c r="JZK6" s="117"/>
      <c r="JZL6" s="117"/>
      <c r="JZM6" s="117"/>
      <c r="JZN6" s="117"/>
      <c r="JZO6" s="117"/>
      <c r="JZP6" s="117"/>
      <c r="JZQ6" s="117"/>
      <c r="JZR6" s="117"/>
      <c r="JZS6" s="117"/>
      <c r="JZT6" s="117"/>
      <c r="JZU6" s="117"/>
      <c r="JZV6" s="117"/>
      <c r="JZW6" s="117"/>
      <c r="JZX6" s="117"/>
      <c r="JZY6" s="117"/>
      <c r="JZZ6" s="117"/>
      <c r="KAA6" s="117"/>
      <c r="KAB6" s="117"/>
      <c r="KAC6" s="117"/>
      <c r="KAD6" s="117"/>
      <c r="KAE6" s="117"/>
      <c r="KAF6" s="117"/>
      <c r="KAG6" s="117"/>
      <c r="KAH6" s="117"/>
      <c r="KAI6" s="117"/>
      <c r="KAJ6" s="117"/>
      <c r="KAK6" s="117"/>
      <c r="KAL6" s="117"/>
      <c r="KAM6" s="117"/>
      <c r="KAN6" s="117"/>
      <c r="KAO6" s="117"/>
      <c r="KAP6" s="117"/>
      <c r="KAQ6" s="117"/>
      <c r="KAR6" s="117"/>
      <c r="KAS6" s="117"/>
      <c r="KAT6" s="117"/>
      <c r="KAU6" s="117"/>
      <c r="KAV6" s="117"/>
      <c r="KAW6" s="117"/>
      <c r="KAX6" s="117"/>
      <c r="KAY6" s="117"/>
      <c r="KAZ6" s="117"/>
      <c r="KBA6" s="117"/>
      <c r="KBB6" s="117"/>
      <c r="KBC6" s="117"/>
      <c r="KBD6" s="117"/>
      <c r="KBE6" s="117"/>
      <c r="KBF6" s="117"/>
      <c r="KBG6" s="117"/>
      <c r="KBH6" s="117"/>
      <c r="KBI6" s="117"/>
      <c r="KBJ6" s="117"/>
      <c r="KBK6" s="117"/>
      <c r="KBL6" s="117"/>
      <c r="KBM6" s="117"/>
      <c r="KBN6" s="117"/>
      <c r="KBO6" s="117"/>
      <c r="KBP6" s="117"/>
      <c r="KBQ6" s="117"/>
      <c r="KBR6" s="117"/>
      <c r="KBS6" s="117"/>
      <c r="KBT6" s="117"/>
      <c r="KBU6" s="117"/>
      <c r="KBV6" s="117"/>
      <c r="KBW6" s="117"/>
      <c r="KBX6" s="117"/>
      <c r="KBY6" s="117"/>
      <c r="KBZ6" s="117"/>
      <c r="KCA6" s="117"/>
      <c r="KCB6" s="117"/>
      <c r="KCC6" s="117"/>
      <c r="KCD6" s="117"/>
      <c r="KCE6" s="117"/>
      <c r="KCF6" s="117"/>
      <c r="KCG6" s="117"/>
      <c r="KCH6" s="117"/>
      <c r="KCI6" s="117"/>
      <c r="KCJ6" s="117"/>
      <c r="KCK6" s="117"/>
      <c r="KCL6" s="117"/>
      <c r="KCM6" s="117"/>
      <c r="KCN6" s="117"/>
      <c r="KCO6" s="117"/>
      <c r="KCP6" s="117"/>
      <c r="KCQ6" s="117"/>
      <c r="KCR6" s="117"/>
      <c r="KCS6" s="117"/>
      <c r="KCT6" s="117"/>
      <c r="KCU6" s="117"/>
      <c r="KCV6" s="117"/>
      <c r="KCW6" s="117"/>
      <c r="KCX6" s="117"/>
      <c r="KCY6" s="117"/>
      <c r="KCZ6" s="117"/>
      <c r="KDA6" s="117"/>
      <c r="KDB6" s="117"/>
      <c r="KDC6" s="117"/>
      <c r="KDD6" s="117"/>
      <c r="KDE6" s="117"/>
      <c r="KDF6" s="117"/>
      <c r="KDG6" s="117"/>
      <c r="KDH6" s="117"/>
      <c r="KDI6" s="117"/>
      <c r="KDJ6" s="117"/>
      <c r="KDK6" s="117"/>
      <c r="KDL6" s="117"/>
      <c r="KDM6" s="117"/>
      <c r="KDN6" s="117"/>
      <c r="KDO6" s="117"/>
      <c r="KDP6" s="117"/>
      <c r="KDQ6" s="117"/>
      <c r="KDR6" s="117"/>
      <c r="KDS6" s="117"/>
      <c r="KDT6" s="117"/>
      <c r="KDU6" s="117"/>
      <c r="KDV6" s="117"/>
      <c r="KDW6" s="117"/>
      <c r="KDX6" s="117"/>
      <c r="KDY6" s="117"/>
      <c r="KDZ6" s="117"/>
      <c r="KEA6" s="117"/>
      <c r="KEB6" s="117"/>
      <c r="KEC6" s="117"/>
      <c r="KED6" s="117"/>
      <c r="KEE6" s="117"/>
      <c r="KEF6" s="117"/>
      <c r="KEG6" s="117"/>
      <c r="KEH6" s="117"/>
      <c r="KEI6" s="117"/>
      <c r="KEJ6" s="117"/>
      <c r="KEK6" s="117"/>
      <c r="KEL6" s="117"/>
      <c r="KEM6" s="117"/>
      <c r="KEN6" s="117"/>
      <c r="KEO6" s="117"/>
      <c r="KEP6" s="117"/>
      <c r="KEQ6" s="117"/>
      <c r="KER6" s="117"/>
      <c r="KES6" s="117"/>
      <c r="KET6" s="117"/>
      <c r="KEU6" s="117"/>
      <c r="KEV6" s="117"/>
      <c r="KEW6" s="117"/>
      <c r="KEX6" s="117"/>
      <c r="KEY6" s="117"/>
      <c r="KEZ6" s="117"/>
      <c r="KFA6" s="117"/>
      <c r="KFB6" s="117"/>
      <c r="KFC6" s="117"/>
      <c r="KFD6" s="117"/>
      <c r="KFE6" s="117"/>
      <c r="KFF6" s="117"/>
      <c r="KFG6" s="117"/>
      <c r="KFH6" s="117"/>
      <c r="KFI6" s="117"/>
      <c r="KFJ6" s="117"/>
      <c r="KFK6" s="117"/>
      <c r="KFL6" s="117"/>
      <c r="KFM6" s="117"/>
      <c r="KFN6" s="117"/>
      <c r="KFO6" s="117"/>
      <c r="KFP6" s="117"/>
      <c r="KFQ6" s="117"/>
      <c r="KFR6" s="117"/>
      <c r="KFS6" s="117"/>
      <c r="KFT6" s="117"/>
      <c r="KFU6" s="117"/>
      <c r="KFV6" s="117"/>
      <c r="KFW6" s="117"/>
      <c r="KFX6" s="117"/>
      <c r="KFY6" s="117"/>
      <c r="KFZ6" s="117"/>
      <c r="KGA6" s="117"/>
      <c r="KGB6" s="117"/>
      <c r="KGC6" s="117"/>
      <c r="KGD6" s="117"/>
      <c r="KGE6" s="117"/>
      <c r="KGF6" s="117"/>
      <c r="KGG6" s="117"/>
      <c r="KGH6" s="117"/>
      <c r="KGI6" s="117"/>
      <c r="KGJ6" s="117"/>
      <c r="KGK6" s="117"/>
      <c r="KGL6" s="117"/>
      <c r="KGM6" s="117"/>
      <c r="KGN6" s="117"/>
      <c r="KGO6" s="117"/>
      <c r="KGP6" s="117"/>
      <c r="KGQ6" s="117"/>
      <c r="KGR6" s="117"/>
      <c r="KGS6" s="117"/>
      <c r="KGT6" s="117"/>
      <c r="KGU6" s="117"/>
      <c r="KGV6" s="117"/>
      <c r="KGW6" s="117"/>
      <c r="KGX6" s="117"/>
      <c r="KGY6" s="117"/>
      <c r="KGZ6" s="117"/>
      <c r="KHA6" s="117"/>
      <c r="KHB6" s="117"/>
      <c r="KHC6" s="117"/>
      <c r="KHD6" s="117"/>
      <c r="KHE6" s="117"/>
      <c r="KHF6" s="117"/>
      <c r="KHG6" s="117"/>
      <c r="KHH6" s="117"/>
      <c r="KHI6" s="117"/>
      <c r="KHJ6" s="117"/>
      <c r="KHK6" s="117"/>
      <c r="KHL6" s="117"/>
      <c r="KHM6" s="117"/>
      <c r="KHN6" s="117"/>
      <c r="KHO6" s="117"/>
      <c r="KHP6" s="117"/>
      <c r="KHQ6" s="117"/>
      <c r="KHR6" s="117"/>
      <c r="KHS6" s="117"/>
      <c r="KHT6" s="117"/>
      <c r="KHU6" s="117"/>
      <c r="KHV6" s="117"/>
      <c r="KHW6" s="117"/>
      <c r="KHX6" s="117"/>
      <c r="KHY6" s="117"/>
      <c r="KHZ6" s="117"/>
      <c r="KIA6" s="117"/>
      <c r="KIB6" s="117"/>
      <c r="KIC6" s="117"/>
      <c r="KID6" s="117"/>
      <c r="KIE6" s="117"/>
      <c r="KIF6" s="117"/>
      <c r="KIG6" s="117"/>
      <c r="KIH6" s="117"/>
      <c r="KII6" s="117"/>
      <c r="KIJ6" s="117"/>
      <c r="KIK6" s="117"/>
      <c r="KIL6" s="117"/>
      <c r="KIM6" s="117"/>
      <c r="KIN6" s="117"/>
      <c r="KIO6" s="117"/>
      <c r="KIP6" s="117"/>
      <c r="KIQ6" s="117"/>
      <c r="KIR6" s="117"/>
      <c r="KIS6" s="117"/>
      <c r="KIT6" s="117"/>
      <c r="KIU6" s="117"/>
      <c r="KIV6" s="117"/>
      <c r="KIW6" s="117"/>
      <c r="KIX6" s="117"/>
      <c r="KIY6" s="117"/>
      <c r="KIZ6" s="117"/>
      <c r="KJA6" s="117"/>
      <c r="KJB6" s="117"/>
      <c r="KJC6" s="117"/>
      <c r="KJD6" s="117"/>
      <c r="KJE6" s="117"/>
      <c r="KJF6" s="117"/>
      <c r="KJG6" s="117"/>
      <c r="KJH6" s="117"/>
      <c r="KJI6" s="117"/>
      <c r="KJJ6" s="117"/>
      <c r="KJK6" s="117"/>
      <c r="KJL6" s="117"/>
      <c r="KJM6" s="117"/>
      <c r="KJN6" s="117"/>
      <c r="KJO6" s="117"/>
      <c r="KJP6" s="117"/>
      <c r="KJQ6" s="117"/>
      <c r="KJR6" s="117"/>
      <c r="KJS6" s="117"/>
      <c r="KJT6" s="117"/>
      <c r="KJU6" s="117"/>
      <c r="KJV6" s="117"/>
      <c r="KJW6" s="117"/>
      <c r="KJX6" s="117"/>
      <c r="KJY6" s="117"/>
      <c r="KJZ6" s="117"/>
      <c r="KKA6" s="117"/>
      <c r="KKB6" s="117"/>
      <c r="KKC6" s="117"/>
      <c r="KKD6" s="117"/>
      <c r="KKE6" s="117"/>
      <c r="KKF6" s="117"/>
      <c r="KKG6" s="117"/>
      <c r="KKH6" s="117"/>
      <c r="KKI6" s="117"/>
      <c r="KKJ6" s="117"/>
      <c r="KKK6" s="117"/>
      <c r="KKL6" s="117"/>
      <c r="KKM6" s="117"/>
      <c r="KKN6" s="117"/>
      <c r="KKO6" s="117"/>
      <c r="KKP6" s="117"/>
      <c r="KKQ6" s="117"/>
      <c r="KKR6" s="117"/>
      <c r="KKS6" s="117"/>
      <c r="KKT6" s="117"/>
      <c r="KKU6" s="117"/>
      <c r="KKV6" s="117"/>
      <c r="KKW6" s="117"/>
      <c r="KKX6" s="117"/>
      <c r="KKY6" s="117"/>
      <c r="KKZ6" s="117"/>
      <c r="KLA6" s="117"/>
      <c r="KLB6" s="117"/>
      <c r="KLC6" s="117"/>
      <c r="KLD6" s="117"/>
      <c r="KLE6" s="117"/>
      <c r="KLF6" s="117"/>
      <c r="KLG6" s="117"/>
      <c r="KLH6" s="117"/>
      <c r="KLI6" s="117"/>
      <c r="KLJ6" s="117"/>
      <c r="KLK6" s="117"/>
      <c r="KLL6" s="117"/>
      <c r="KLM6" s="117"/>
      <c r="KLN6" s="117"/>
      <c r="KLO6" s="117"/>
      <c r="KLP6" s="117"/>
      <c r="KLQ6" s="117"/>
      <c r="KLR6" s="117"/>
      <c r="KLS6" s="117"/>
      <c r="KLT6" s="117"/>
      <c r="KLU6" s="117"/>
      <c r="KLV6" s="117"/>
      <c r="KLW6" s="117"/>
      <c r="KLX6" s="117"/>
      <c r="KLY6" s="117"/>
      <c r="KLZ6" s="117"/>
      <c r="KMA6" s="117"/>
      <c r="KMB6" s="117"/>
      <c r="KMC6" s="117"/>
      <c r="KMD6" s="117"/>
      <c r="KME6" s="117"/>
      <c r="KMF6" s="117"/>
      <c r="KMG6" s="117"/>
      <c r="KMH6" s="117"/>
      <c r="KMI6" s="117"/>
      <c r="KMJ6" s="117"/>
      <c r="KMK6" s="117"/>
      <c r="KML6" s="117"/>
      <c r="KMM6" s="117"/>
      <c r="KMN6" s="117"/>
      <c r="KMO6" s="117"/>
      <c r="KMP6" s="117"/>
      <c r="KMQ6" s="117"/>
      <c r="KMR6" s="117"/>
      <c r="KMS6" s="117"/>
      <c r="KMT6" s="117"/>
      <c r="KMU6" s="117"/>
      <c r="KMV6" s="117"/>
      <c r="KMW6" s="117"/>
      <c r="KMX6" s="117"/>
      <c r="KMY6" s="117"/>
      <c r="KMZ6" s="117"/>
      <c r="KNA6" s="117"/>
      <c r="KNB6" s="117"/>
      <c r="KNC6" s="117"/>
      <c r="KND6" s="117"/>
      <c r="KNE6" s="117"/>
      <c r="KNF6" s="117"/>
      <c r="KNG6" s="117"/>
      <c r="KNH6" s="117"/>
      <c r="KNI6" s="117"/>
      <c r="KNJ6" s="117"/>
      <c r="KNK6" s="117"/>
      <c r="KNL6" s="117"/>
      <c r="KNM6" s="117"/>
      <c r="KNN6" s="117"/>
      <c r="KNO6" s="117"/>
      <c r="KNP6" s="117"/>
      <c r="KNQ6" s="117"/>
      <c r="KNR6" s="117"/>
      <c r="KNS6" s="117"/>
      <c r="KNT6" s="117"/>
      <c r="KNU6" s="117"/>
      <c r="KNV6" s="117"/>
      <c r="KNW6" s="117"/>
      <c r="KNX6" s="117"/>
      <c r="KNY6" s="117"/>
      <c r="KNZ6" s="117"/>
      <c r="KOA6" s="117"/>
      <c r="KOB6" s="117"/>
      <c r="KOC6" s="117"/>
      <c r="KOD6" s="117"/>
      <c r="KOE6" s="117"/>
      <c r="KOF6" s="117"/>
      <c r="KOG6" s="117"/>
      <c r="KOH6" s="117"/>
      <c r="KOI6" s="117"/>
      <c r="KOJ6" s="117"/>
      <c r="KOK6" s="117"/>
      <c r="KOL6" s="117"/>
      <c r="KOM6" s="117"/>
      <c r="KON6" s="117"/>
      <c r="KOO6" s="117"/>
      <c r="KOP6" s="117"/>
      <c r="KOQ6" s="117"/>
      <c r="KOR6" s="117"/>
      <c r="KOS6" s="117"/>
      <c r="KOT6" s="117"/>
      <c r="KOU6" s="117"/>
      <c r="KOV6" s="117"/>
      <c r="KOW6" s="117"/>
      <c r="KOX6" s="117"/>
      <c r="KOY6" s="117"/>
      <c r="KOZ6" s="117"/>
      <c r="KPA6" s="117"/>
      <c r="KPB6" s="117"/>
      <c r="KPC6" s="117"/>
      <c r="KPD6" s="117"/>
      <c r="KPE6" s="117"/>
      <c r="KPF6" s="117"/>
      <c r="KPG6" s="117"/>
      <c r="KPH6" s="117"/>
      <c r="KPI6" s="117"/>
      <c r="KPJ6" s="117"/>
      <c r="KPK6" s="117"/>
      <c r="KPL6" s="117"/>
      <c r="KPM6" s="117"/>
      <c r="KPN6" s="117"/>
      <c r="KPO6" s="117"/>
      <c r="KPP6" s="117"/>
      <c r="KPQ6" s="117"/>
      <c r="KPR6" s="117"/>
      <c r="KPS6" s="117"/>
      <c r="KPT6" s="117"/>
      <c r="KPU6" s="117"/>
      <c r="KPV6" s="117"/>
      <c r="KPW6" s="117"/>
      <c r="KPX6" s="117"/>
      <c r="KPY6" s="117"/>
      <c r="KPZ6" s="117"/>
      <c r="KQA6" s="117"/>
      <c r="KQB6" s="117"/>
      <c r="KQC6" s="117"/>
      <c r="KQD6" s="117"/>
      <c r="KQE6" s="117"/>
      <c r="KQF6" s="117"/>
      <c r="KQG6" s="117"/>
      <c r="KQH6" s="117"/>
      <c r="KQI6" s="117"/>
      <c r="KQJ6" s="117"/>
      <c r="KQK6" s="117"/>
      <c r="KQL6" s="117"/>
      <c r="KQM6" s="117"/>
      <c r="KQN6" s="117"/>
      <c r="KQO6" s="117"/>
      <c r="KQP6" s="117"/>
      <c r="KQQ6" s="117"/>
      <c r="KQR6" s="117"/>
      <c r="KQS6" s="117"/>
      <c r="KQT6" s="117"/>
      <c r="KQU6" s="117"/>
      <c r="KQV6" s="117"/>
      <c r="KQW6" s="117"/>
      <c r="KQX6" s="117"/>
      <c r="KQY6" s="117"/>
      <c r="KQZ6" s="117"/>
      <c r="KRA6" s="117"/>
      <c r="KRB6" s="117"/>
      <c r="KRC6" s="117"/>
      <c r="KRD6" s="117"/>
      <c r="KRE6" s="117"/>
      <c r="KRF6" s="117"/>
      <c r="KRG6" s="117"/>
      <c r="KRH6" s="117"/>
      <c r="KRI6" s="117"/>
      <c r="KRJ6" s="117"/>
      <c r="KRK6" s="117"/>
      <c r="KRL6" s="117"/>
      <c r="KRM6" s="117"/>
      <c r="KRN6" s="117"/>
      <c r="KRO6" s="117"/>
      <c r="KRP6" s="117"/>
      <c r="KRQ6" s="117"/>
      <c r="KRR6" s="117"/>
      <c r="KRS6" s="117"/>
      <c r="KRT6" s="117"/>
      <c r="KRU6" s="117"/>
      <c r="KRV6" s="117"/>
      <c r="KRW6" s="117"/>
      <c r="KRX6" s="117"/>
      <c r="KRY6" s="117"/>
      <c r="KRZ6" s="117"/>
      <c r="KSA6" s="117"/>
      <c r="KSB6" s="117"/>
      <c r="KSC6" s="117"/>
      <c r="KSD6" s="117"/>
      <c r="KSE6" s="117"/>
      <c r="KSF6" s="117"/>
      <c r="KSG6" s="117"/>
      <c r="KSH6" s="117"/>
      <c r="KSI6" s="117"/>
      <c r="KSJ6" s="117"/>
      <c r="KSK6" s="117"/>
      <c r="KSL6" s="117"/>
      <c r="KSM6" s="117"/>
      <c r="KSN6" s="117"/>
      <c r="KSO6" s="117"/>
      <c r="KSP6" s="117"/>
      <c r="KSQ6" s="117"/>
      <c r="KSR6" s="117"/>
      <c r="KSS6" s="117"/>
      <c r="KST6" s="117"/>
      <c r="KSU6" s="117"/>
      <c r="KSV6" s="117"/>
      <c r="KSW6" s="117"/>
      <c r="KSX6" s="117"/>
      <c r="KSY6" s="117"/>
      <c r="KSZ6" s="117"/>
      <c r="KTA6" s="117"/>
      <c r="KTB6" s="117"/>
      <c r="KTC6" s="117"/>
      <c r="KTD6" s="117"/>
      <c r="KTE6" s="117"/>
      <c r="KTF6" s="117"/>
      <c r="KTG6" s="117"/>
      <c r="KTH6" s="117"/>
      <c r="KTI6" s="117"/>
      <c r="KTJ6" s="117"/>
      <c r="KTK6" s="117"/>
      <c r="KTL6" s="117"/>
      <c r="KTM6" s="117"/>
      <c r="KTN6" s="117"/>
      <c r="KTO6" s="117"/>
      <c r="KTP6" s="117"/>
      <c r="KTQ6" s="117"/>
      <c r="KTR6" s="117"/>
      <c r="KTS6" s="117"/>
      <c r="KTT6" s="117"/>
      <c r="KTU6" s="117"/>
      <c r="KTV6" s="117"/>
      <c r="KTW6" s="117"/>
      <c r="KTX6" s="117"/>
      <c r="KTY6" s="117"/>
      <c r="KTZ6" s="117"/>
      <c r="KUA6" s="117"/>
      <c r="KUB6" s="117"/>
      <c r="KUC6" s="117"/>
      <c r="KUD6" s="117"/>
      <c r="KUE6" s="117"/>
      <c r="KUF6" s="117"/>
      <c r="KUG6" s="117"/>
      <c r="KUH6" s="117"/>
      <c r="KUI6" s="117"/>
      <c r="KUJ6" s="117"/>
      <c r="KUK6" s="117"/>
      <c r="KUL6" s="117"/>
      <c r="KUM6" s="117"/>
      <c r="KUN6" s="117"/>
      <c r="KUO6" s="117"/>
      <c r="KUP6" s="117"/>
      <c r="KUQ6" s="117"/>
      <c r="KUR6" s="117"/>
      <c r="KUS6" s="117"/>
      <c r="KUT6" s="117"/>
      <c r="KUU6" s="117"/>
      <c r="KUV6" s="117"/>
      <c r="KUW6" s="117"/>
      <c r="KUX6" s="117"/>
      <c r="KUY6" s="117"/>
      <c r="KUZ6" s="117"/>
      <c r="KVA6" s="117"/>
      <c r="KVB6" s="117"/>
      <c r="KVC6" s="117"/>
      <c r="KVD6" s="117"/>
      <c r="KVE6" s="117"/>
      <c r="KVF6" s="117"/>
      <c r="KVG6" s="117"/>
      <c r="KVH6" s="117"/>
      <c r="KVI6" s="117"/>
      <c r="KVJ6" s="117"/>
      <c r="KVK6" s="117"/>
      <c r="KVL6" s="117"/>
      <c r="KVM6" s="117"/>
      <c r="KVN6" s="117"/>
      <c r="KVO6" s="117"/>
      <c r="KVP6" s="117"/>
      <c r="KVQ6" s="117"/>
      <c r="KVR6" s="117"/>
      <c r="KVS6" s="117"/>
      <c r="KVT6" s="117"/>
      <c r="KVU6" s="117"/>
      <c r="KVV6" s="117"/>
      <c r="KVW6" s="117"/>
      <c r="KVX6" s="117"/>
      <c r="KVY6" s="117"/>
      <c r="KVZ6" s="117"/>
      <c r="KWA6" s="117"/>
      <c r="KWB6" s="117"/>
      <c r="KWC6" s="117"/>
      <c r="KWD6" s="117"/>
      <c r="KWE6" s="117"/>
      <c r="KWF6" s="117"/>
      <c r="KWG6" s="117"/>
      <c r="KWH6" s="117"/>
      <c r="KWI6" s="117"/>
      <c r="KWJ6" s="117"/>
      <c r="KWK6" s="117"/>
      <c r="KWL6" s="117"/>
      <c r="KWM6" s="117"/>
      <c r="KWN6" s="117"/>
      <c r="KWO6" s="117"/>
      <c r="KWP6" s="117"/>
      <c r="KWQ6" s="117"/>
      <c r="KWR6" s="117"/>
      <c r="KWS6" s="117"/>
      <c r="KWT6" s="117"/>
      <c r="KWU6" s="117"/>
      <c r="KWV6" s="117"/>
      <c r="KWW6" s="117"/>
      <c r="KWX6" s="117"/>
      <c r="KWY6" s="117"/>
      <c r="KWZ6" s="117"/>
      <c r="KXA6" s="117"/>
      <c r="KXB6" s="117"/>
      <c r="KXC6" s="117"/>
      <c r="KXD6" s="117"/>
      <c r="KXE6" s="117"/>
      <c r="KXF6" s="117"/>
      <c r="KXG6" s="117"/>
      <c r="KXH6" s="117"/>
      <c r="KXI6" s="117"/>
      <c r="KXJ6" s="117"/>
      <c r="KXK6" s="117"/>
      <c r="KXL6" s="117"/>
      <c r="KXM6" s="117"/>
      <c r="KXN6" s="117"/>
      <c r="KXO6" s="117"/>
      <c r="KXP6" s="117"/>
      <c r="KXQ6" s="117"/>
      <c r="KXR6" s="117"/>
      <c r="KXS6" s="117"/>
      <c r="KXT6" s="117"/>
      <c r="KXU6" s="117"/>
      <c r="KXV6" s="117"/>
      <c r="KXW6" s="117"/>
      <c r="KXX6" s="117"/>
      <c r="KXY6" s="117"/>
      <c r="KXZ6" s="117"/>
      <c r="KYA6" s="117"/>
      <c r="KYB6" s="117"/>
      <c r="KYC6" s="117"/>
      <c r="KYD6" s="117"/>
      <c r="KYE6" s="117"/>
      <c r="KYF6" s="117"/>
      <c r="KYG6" s="117"/>
      <c r="KYH6" s="117"/>
      <c r="KYI6" s="117"/>
      <c r="KYJ6" s="117"/>
      <c r="KYK6" s="117"/>
      <c r="KYL6" s="117"/>
      <c r="KYM6" s="117"/>
      <c r="KYN6" s="117"/>
      <c r="KYO6" s="117"/>
      <c r="KYP6" s="117"/>
      <c r="KYQ6" s="117"/>
      <c r="KYR6" s="117"/>
      <c r="KYS6" s="117"/>
      <c r="KYT6" s="117"/>
      <c r="KYU6" s="117"/>
      <c r="KYV6" s="117"/>
      <c r="KYW6" s="117"/>
      <c r="KYX6" s="117"/>
      <c r="KYY6" s="117"/>
      <c r="KYZ6" s="117"/>
      <c r="KZA6" s="117"/>
      <c r="KZB6" s="117"/>
      <c r="KZC6" s="117"/>
      <c r="KZD6" s="117"/>
      <c r="KZE6" s="117"/>
      <c r="KZF6" s="117"/>
      <c r="KZG6" s="117"/>
      <c r="KZH6" s="117"/>
      <c r="KZI6" s="117"/>
      <c r="KZJ6" s="117"/>
      <c r="KZK6" s="117"/>
      <c r="KZL6" s="117"/>
      <c r="KZM6" s="117"/>
      <c r="KZN6" s="117"/>
      <c r="KZO6" s="117"/>
      <c r="KZP6" s="117"/>
      <c r="KZQ6" s="117"/>
      <c r="KZR6" s="117"/>
      <c r="KZS6" s="117"/>
      <c r="KZT6" s="117"/>
      <c r="KZU6" s="117"/>
      <c r="KZV6" s="117"/>
      <c r="KZW6" s="117"/>
      <c r="KZX6" s="117"/>
      <c r="KZY6" s="117"/>
      <c r="KZZ6" s="117"/>
      <c r="LAA6" s="117"/>
      <c r="LAB6" s="117"/>
      <c r="LAC6" s="117"/>
      <c r="LAD6" s="117"/>
      <c r="LAE6" s="117"/>
      <c r="LAF6" s="117"/>
      <c r="LAG6" s="117"/>
      <c r="LAH6" s="117"/>
      <c r="LAI6" s="117"/>
      <c r="LAJ6" s="117"/>
      <c r="LAK6" s="117"/>
      <c r="LAL6" s="117"/>
      <c r="LAM6" s="117"/>
      <c r="LAN6" s="117"/>
      <c r="LAO6" s="117"/>
      <c r="LAP6" s="117"/>
      <c r="LAQ6" s="117"/>
      <c r="LAR6" s="117"/>
      <c r="LAS6" s="117"/>
      <c r="LAT6" s="117"/>
      <c r="LAU6" s="117"/>
      <c r="LAV6" s="117"/>
      <c r="LAW6" s="117"/>
      <c r="LAX6" s="117"/>
      <c r="LAY6" s="117"/>
      <c r="LAZ6" s="117"/>
      <c r="LBA6" s="117"/>
      <c r="LBB6" s="117"/>
      <c r="LBC6" s="117"/>
      <c r="LBD6" s="117"/>
      <c r="LBE6" s="117"/>
      <c r="LBF6" s="117"/>
      <c r="LBG6" s="117"/>
      <c r="LBH6" s="117"/>
      <c r="LBI6" s="117"/>
      <c r="LBJ6" s="117"/>
      <c r="LBK6" s="117"/>
      <c r="LBL6" s="117"/>
      <c r="LBM6" s="117"/>
      <c r="LBN6" s="117"/>
      <c r="LBO6" s="117"/>
      <c r="LBP6" s="117"/>
      <c r="LBQ6" s="117"/>
      <c r="LBR6" s="117"/>
      <c r="LBS6" s="117"/>
      <c r="LBT6" s="117"/>
      <c r="LBU6" s="117"/>
      <c r="LBV6" s="117"/>
      <c r="LBW6" s="117"/>
      <c r="LBX6" s="117"/>
      <c r="LBY6" s="117"/>
      <c r="LBZ6" s="117"/>
      <c r="LCA6" s="117"/>
      <c r="LCB6" s="117"/>
      <c r="LCC6" s="117"/>
      <c r="LCD6" s="117"/>
      <c r="LCE6" s="117"/>
      <c r="LCF6" s="117"/>
      <c r="LCG6" s="117"/>
      <c r="LCH6" s="117"/>
      <c r="LCI6" s="117"/>
      <c r="LCJ6" s="117"/>
      <c r="LCK6" s="117"/>
      <c r="LCL6" s="117"/>
      <c r="LCM6" s="117"/>
      <c r="LCN6" s="117"/>
      <c r="LCO6" s="117"/>
      <c r="LCP6" s="117"/>
      <c r="LCQ6" s="117"/>
      <c r="LCR6" s="117"/>
      <c r="LCS6" s="117"/>
      <c r="LCT6" s="117"/>
      <c r="LCU6" s="117"/>
      <c r="LCV6" s="117"/>
      <c r="LCW6" s="117"/>
      <c r="LCX6" s="117"/>
      <c r="LCY6" s="117"/>
      <c r="LCZ6" s="117"/>
      <c r="LDA6" s="117"/>
      <c r="LDB6" s="117"/>
      <c r="LDC6" s="117"/>
      <c r="LDD6" s="117"/>
      <c r="LDE6" s="117"/>
      <c r="LDF6" s="117"/>
      <c r="LDG6" s="117"/>
      <c r="LDH6" s="117"/>
      <c r="LDI6" s="117"/>
      <c r="LDJ6" s="117"/>
      <c r="LDK6" s="117"/>
      <c r="LDL6" s="117"/>
      <c r="LDM6" s="117"/>
      <c r="LDN6" s="117"/>
      <c r="LDO6" s="117"/>
      <c r="LDP6" s="117"/>
      <c r="LDQ6" s="117"/>
      <c r="LDR6" s="117"/>
      <c r="LDS6" s="117"/>
      <c r="LDT6" s="117"/>
      <c r="LDU6" s="117"/>
      <c r="LDV6" s="117"/>
      <c r="LDW6" s="117"/>
      <c r="LDX6" s="117"/>
      <c r="LDY6" s="117"/>
      <c r="LDZ6" s="117"/>
      <c r="LEA6" s="117"/>
      <c r="LEB6" s="117"/>
      <c r="LEC6" s="117"/>
      <c r="LED6" s="117"/>
      <c r="LEE6" s="117"/>
      <c r="LEF6" s="117"/>
      <c r="LEG6" s="117"/>
      <c r="LEH6" s="117"/>
      <c r="LEI6" s="117"/>
      <c r="LEJ6" s="117"/>
      <c r="LEK6" s="117"/>
      <c r="LEL6" s="117"/>
      <c r="LEM6" s="117"/>
      <c r="LEN6" s="117"/>
      <c r="LEO6" s="117"/>
      <c r="LEP6" s="117"/>
      <c r="LEQ6" s="117"/>
      <c r="LER6" s="117"/>
      <c r="LES6" s="117"/>
      <c r="LET6" s="117"/>
      <c r="LEU6" s="117"/>
      <c r="LEV6" s="117"/>
      <c r="LEW6" s="117"/>
      <c r="LEX6" s="117"/>
      <c r="LEY6" s="117"/>
      <c r="LEZ6" s="117"/>
      <c r="LFA6" s="117"/>
      <c r="LFB6" s="117"/>
      <c r="LFC6" s="117"/>
      <c r="LFD6" s="117"/>
      <c r="LFE6" s="117"/>
      <c r="LFF6" s="117"/>
      <c r="LFG6" s="117"/>
      <c r="LFH6" s="117"/>
      <c r="LFI6" s="117"/>
      <c r="LFJ6" s="117"/>
      <c r="LFK6" s="117"/>
      <c r="LFL6" s="117"/>
      <c r="LFM6" s="117"/>
      <c r="LFN6" s="117"/>
      <c r="LFO6" s="117"/>
      <c r="LFP6" s="117"/>
      <c r="LFQ6" s="117"/>
      <c r="LFR6" s="117"/>
      <c r="LFS6" s="117"/>
      <c r="LFT6" s="117"/>
      <c r="LFU6" s="117"/>
      <c r="LFV6" s="117"/>
      <c r="LFW6" s="117"/>
      <c r="LFX6" s="117"/>
      <c r="LFY6" s="117"/>
      <c r="LFZ6" s="117"/>
      <c r="LGA6" s="117"/>
      <c r="LGB6" s="117"/>
      <c r="LGC6" s="117"/>
      <c r="LGD6" s="117"/>
      <c r="LGE6" s="117"/>
      <c r="LGF6" s="117"/>
      <c r="LGG6" s="117"/>
      <c r="LGH6" s="117"/>
      <c r="LGI6" s="117"/>
      <c r="LGJ6" s="117"/>
      <c r="LGK6" s="117"/>
      <c r="LGL6" s="117"/>
      <c r="LGM6" s="117"/>
      <c r="LGN6" s="117"/>
      <c r="LGO6" s="117"/>
      <c r="LGP6" s="117"/>
      <c r="LGQ6" s="117"/>
      <c r="LGR6" s="117"/>
      <c r="LGS6" s="117"/>
      <c r="LGT6" s="117"/>
      <c r="LGU6" s="117"/>
      <c r="LGV6" s="117"/>
      <c r="LGW6" s="117"/>
      <c r="LGX6" s="117"/>
      <c r="LGY6" s="117"/>
      <c r="LGZ6" s="117"/>
      <c r="LHA6" s="117"/>
      <c r="LHB6" s="117"/>
      <c r="LHC6" s="117"/>
      <c r="LHD6" s="117"/>
      <c r="LHE6" s="117"/>
      <c r="LHF6" s="117"/>
      <c r="LHG6" s="117"/>
      <c r="LHH6" s="117"/>
      <c r="LHI6" s="117"/>
      <c r="LHJ6" s="117"/>
      <c r="LHK6" s="117"/>
      <c r="LHL6" s="117"/>
      <c r="LHM6" s="117"/>
      <c r="LHN6" s="117"/>
      <c r="LHO6" s="117"/>
      <c r="LHP6" s="117"/>
      <c r="LHQ6" s="117"/>
      <c r="LHR6" s="117"/>
      <c r="LHS6" s="117"/>
      <c r="LHT6" s="117"/>
      <c r="LHU6" s="117"/>
      <c r="LHV6" s="117"/>
      <c r="LHW6" s="117"/>
      <c r="LHX6" s="117"/>
      <c r="LHY6" s="117"/>
      <c r="LHZ6" s="117"/>
      <c r="LIA6" s="117"/>
      <c r="LIB6" s="117"/>
      <c r="LIC6" s="117"/>
      <c r="LID6" s="117"/>
      <c r="LIE6" s="117"/>
      <c r="LIF6" s="117"/>
      <c r="LIG6" s="117"/>
      <c r="LIH6" s="117"/>
      <c r="LII6" s="117"/>
      <c r="LIJ6" s="117"/>
      <c r="LIK6" s="117"/>
      <c r="LIL6" s="117"/>
      <c r="LIM6" s="117"/>
      <c r="LIN6" s="117"/>
      <c r="LIO6" s="117"/>
      <c r="LIP6" s="117"/>
      <c r="LIQ6" s="117"/>
      <c r="LIR6" s="117"/>
      <c r="LIS6" s="117"/>
      <c r="LIT6" s="117"/>
      <c r="LIU6" s="117"/>
      <c r="LIV6" s="117"/>
      <c r="LIW6" s="117"/>
      <c r="LIX6" s="117"/>
      <c r="LIY6" s="117"/>
      <c r="LIZ6" s="117"/>
      <c r="LJA6" s="117"/>
      <c r="LJB6" s="117"/>
      <c r="LJC6" s="117"/>
      <c r="LJD6" s="117"/>
      <c r="LJE6" s="117"/>
      <c r="LJF6" s="117"/>
      <c r="LJG6" s="117"/>
      <c r="LJH6" s="117"/>
      <c r="LJI6" s="117"/>
      <c r="LJJ6" s="117"/>
      <c r="LJK6" s="117"/>
      <c r="LJL6" s="117"/>
      <c r="LJM6" s="117"/>
      <c r="LJN6" s="117"/>
      <c r="LJO6" s="117"/>
      <c r="LJP6" s="117"/>
      <c r="LJQ6" s="117"/>
      <c r="LJR6" s="117"/>
      <c r="LJS6" s="117"/>
      <c r="LJT6" s="117"/>
      <c r="LJU6" s="117"/>
      <c r="LJV6" s="117"/>
      <c r="LJW6" s="117"/>
      <c r="LJX6" s="117"/>
      <c r="LJY6" s="117"/>
      <c r="LJZ6" s="117"/>
      <c r="LKA6" s="117"/>
      <c r="LKB6" s="117"/>
      <c r="LKC6" s="117"/>
      <c r="LKD6" s="117"/>
      <c r="LKE6" s="117"/>
      <c r="LKF6" s="117"/>
      <c r="LKG6" s="117"/>
      <c r="LKH6" s="117"/>
      <c r="LKI6" s="117"/>
      <c r="LKJ6" s="117"/>
      <c r="LKK6" s="117"/>
      <c r="LKL6" s="117"/>
      <c r="LKM6" s="117"/>
      <c r="LKN6" s="117"/>
      <c r="LKO6" s="117"/>
      <c r="LKP6" s="117"/>
      <c r="LKQ6" s="117"/>
      <c r="LKR6" s="117"/>
      <c r="LKS6" s="117"/>
      <c r="LKT6" s="117"/>
      <c r="LKU6" s="117"/>
      <c r="LKV6" s="117"/>
      <c r="LKW6" s="117"/>
      <c r="LKX6" s="117"/>
      <c r="LKY6" s="117"/>
      <c r="LKZ6" s="117"/>
      <c r="LLA6" s="117"/>
      <c r="LLB6" s="117"/>
      <c r="LLC6" s="117"/>
      <c r="LLD6" s="117"/>
      <c r="LLE6" s="117"/>
      <c r="LLF6" s="117"/>
      <c r="LLG6" s="117"/>
      <c r="LLH6" s="117"/>
      <c r="LLI6" s="117"/>
      <c r="LLJ6" s="117"/>
      <c r="LLK6" s="117"/>
      <c r="LLL6" s="117"/>
      <c r="LLM6" s="117"/>
      <c r="LLN6" s="117"/>
      <c r="LLO6" s="117"/>
      <c r="LLP6" s="117"/>
      <c r="LLQ6" s="117"/>
      <c r="LLR6" s="117"/>
      <c r="LLS6" s="117"/>
      <c r="LLT6" s="117"/>
      <c r="LLU6" s="117"/>
      <c r="LLV6" s="117"/>
      <c r="LLW6" s="117"/>
      <c r="LLX6" s="117"/>
      <c r="LLY6" s="117"/>
      <c r="LLZ6" s="117"/>
      <c r="LMA6" s="117"/>
      <c r="LMB6" s="117"/>
      <c r="LMC6" s="117"/>
      <c r="LMD6" s="117"/>
      <c r="LME6" s="117"/>
      <c r="LMF6" s="117"/>
      <c r="LMG6" s="117"/>
      <c r="LMH6" s="117"/>
      <c r="LMI6" s="117"/>
      <c r="LMJ6" s="117"/>
      <c r="LMK6" s="117"/>
      <c r="LML6" s="117"/>
      <c r="LMM6" s="117"/>
      <c r="LMN6" s="117"/>
      <c r="LMO6" s="117"/>
      <c r="LMP6" s="117"/>
      <c r="LMQ6" s="117"/>
      <c r="LMR6" s="117"/>
      <c r="LMS6" s="117"/>
      <c r="LMT6" s="117"/>
      <c r="LMU6" s="117"/>
      <c r="LMV6" s="117"/>
      <c r="LMW6" s="117"/>
      <c r="LMX6" s="117"/>
      <c r="LMY6" s="117"/>
      <c r="LMZ6" s="117"/>
      <c r="LNA6" s="117"/>
      <c r="LNB6" s="117"/>
      <c r="LNC6" s="117"/>
      <c r="LND6" s="117"/>
      <c r="LNE6" s="117"/>
      <c r="LNF6" s="117"/>
      <c r="LNG6" s="117"/>
      <c r="LNH6" s="117"/>
      <c r="LNI6" s="117"/>
      <c r="LNJ6" s="117"/>
      <c r="LNK6" s="117"/>
      <c r="LNL6" s="117"/>
      <c r="LNM6" s="117"/>
      <c r="LNN6" s="117"/>
      <c r="LNO6" s="117"/>
      <c r="LNP6" s="117"/>
      <c r="LNQ6" s="117"/>
      <c r="LNR6" s="117"/>
      <c r="LNS6" s="117"/>
      <c r="LNT6" s="117"/>
      <c r="LNU6" s="117"/>
      <c r="LNV6" s="117"/>
      <c r="LNW6" s="117"/>
      <c r="LNX6" s="117"/>
      <c r="LNY6" s="117"/>
      <c r="LNZ6" s="117"/>
      <c r="LOA6" s="117"/>
      <c r="LOB6" s="117"/>
      <c r="LOC6" s="117"/>
      <c r="LOD6" s="117"/>
      <c r="LOE6" s="117"/>
      <c r="LOF6" s="117"/>
      <c r="LOG6" s="117"/>
      <c r="LOH6" s="117"/>
      <c r="LOI6" s="117"/>
      <c r="LOJ6" s="117"/>
      <c r="LOK6" s="117"/>
      <c r="LOL6" s="117"/>
      <c r="LOM6" s="117"/>
      <c r="LON6" s="117"/>
      <c r="LOO6" s="117"/>
      <c r="LOP6" s="117"/>
      <c r="LOQ6" s="117"/>
      <c r="LOR6" s="117"/>
      <c r="LOS6" s="117"/>
      <c r="LOT6" s="117"/>
      <c r="LOU6" s="117"/>
      <c r="LOV6" s="117"/>
      <c r="LOW6" s="117"/>
      <c r="LOX6" s="117"/>
      <c r="LOY6" s="117"/>
      <c r="LOZ6" s="117"/>
      <c r="LPA6" s="117"/>
      <c r="LPB6" s="117"/>
      <c r="LPC6" s="117"/>
      <c r="LPD6" s="117"/>
      <c r="LPE6" s="117"/>
      <c r="LPF6" s="117"/>
      <c r="LPG6" s="117"/>
      <c r="LPH6" s="117"/>
      <c r="LPI6" s="117"/>
      <c r="LPJ6" s="117"/>
      <c r="LPK6" s="117"/>
      <c r="LPL6" s="117"/>
      <c r="LPM6" s="117"/>
      <c r="LPN6" s="117"/>
      <c r="LPO6" s="117"/>
      <c r="LPP6" s="117"/>
      <c r="LPQ6" s="117"/>
      <c r="LPR6" s="117"/>
      <c r="LPS6" s="117"/>
      <c r="LPT6" s="117"/>
      <c r="LPU6" s="117"/>
      <c r="LPV6" s="117"/>
      <c r="LPW6" s="117"/>
      <c r="LPX6" s="117"/>
      <c r="LPY6" s="117"/>
      <c r="LPZ6" s="117"/>
      <c r="LQA6" s="117"/>
      <c r="LQB6" s="117"/>
      <c r="LQC6" s="117"/>
      <c r="LQD6" s="117"/>
      <c r="LQE6" s="117"/>
      <c r="LQF6" s="117"/>
      <c r="LQG6" s="117"/>
      <c r="LQH6" s="117"/>
      <c r="LQI6" s="117"/>
      <c r="LQJ6" s="117"/>
      <c r="LQK6" s="117"/>
      <c r="LQL6" s="117"/>
      <c r="LQM6" s="117"/>
      <c r="LQN6" s="117"/>
      <c r="LQO6" s="117"/>
      <c r="LQP6" s="117"/>
      <c r="LQQ6" s="117"/>
      <c r="LQR6" s="117"/>
      <c r="LQS6" s="117"/>
      <c r="LQT6" s="117"/>
      <c r="LQU6" s="117"/>
      <c r="LQV6" s="117"/>
      <c r="LQW6" s="117"/>
      <c r="LQX6" s="117"/>
      <c r="LQY6" s="117"/>
      <c r="LQZ6" s="117"/>
      <c r="LRA6" s="117"/>
      <c r="LRB6" s="117"/>
      <c r="LRC6" s="117"/>
      <c r="LRD6" s="117"/>
      <c r="LRE6" s="117"/>
      <c r="LRF6" s="117"/>
      <c r="LRG6" s="117"/>
      <c r="LRH6" s="117"/>
      <c r="LRI6" s="117"/>
      <c r="LRJ6" s="117"/>
      <c r="LRK6" s="117"/>
      <c r="LRL6" s="117"/>
      <c r="LRM6" s="117"/>
      <c r="LRN6" s="117"/>
      <c r="LRO6" s="117"/>
      <c r="LRP6" s="117"/>
      <c r="LRQ6" s="117"/>
      <c r="LRR6" s="117"/>
      <c r="LRS6" s="117"/>
      <c r="LRT6" s="117"/>
      <c r="LRU6" s="117"/>
      <c r="LRV6" s="117"/>
      <c r="LRW6" s="117"/>
      <c r="LRX6" s="117"/>
      <c r="LRY6" s="117"/>
      <c r="LRZ6" s="117"/>
      <c r="LSA6" s="117"/>
      <c r="LSB6" s="117"/>
      <c r="LSC6" s="117"/>
      <c r="LSD6" s="117"/>
      <c r="LSE6" s="117"/>
      <c r="LSF6" s="117"/>
      <c r="LSG6" s="117"/>
      <c r="LSH6" s="117"/>
      <c r="LSI6" s="117"/>
      <c r="LSJ6" s="117"/>
      <c r="LSK6" s="117"/>
      <c r="LSL6" s="117"/>
      <c r="LSM6" s="117"/>
      <c r="LSN6" s="117"/>
      <c r="LSO6" s="117"/>
      <c r="LSP6" s="117"/>
      <c r="LSQ6" s="117"/>
      <c r="LSR6" s="117"/>
      <c r="LSS6" s="117"/>
      <c r="LST6" s="117"/>
      <c r="LSU6" s="117"/>
      <c r="LSV6" s="117"/>
      <c r="LSW6" s="117"/>
      <c r="LSX6" s="117"/>
      <c r="LSY6" s="117"/>
      <c r="LSZ6" s="117"/>
      <c r="LTA6" s="117"/>
      <c r="LTB6" s="117"/>
      <c r="LTC6" s="117"/>
      <c r="LTD6" s="117"/>
      <c r="LTE6" s="117"/>
      <c r="LTF6" s="117"/>
      <c r="LTG6" s="117"/>
      <c r="LTH6" s="117"/>
      <c r="LTI6" s="117"/>
      <c r="LTJ6" s="117"/>
      <c r="LTK6" s="117"/>
      <c r="LTL6" s="117"/>
      <c r="LTM6" s="117"/>
      <c r="LTN6" s="117"/>
      <c r="LTO6" s="117"/>
      <c r="LTP6" s="117"/>
      <c r="LTQ6" s="117"/>
      <c r="LTR6" s="117"/>
      <c r="LTS6" s="117"/>
      <c r="LTT6" s="117"/>
      <c r="LTU6" s="117"/>
      <c r="LTV6" s="117"/>
      <c r="LTW6" s="117"/>
      <c r="LTX6" s="117"/>
      <c r="LTY6" s="117"/>
      <c r="LTZ6" s="117"/>
      <c r="LUA6" s="117"/>
      <c r="LUB6" s="117"/>
      <c r="LUC6" s="117"/>
      <c r="LUD6" s="117"/>
      <c r="LUE6" s="117"/>
      <c r="LUF6" s="117"/>
      <c r="LUG6" s="117"/>
      <c r="LUH6" s="117"/>
      <c r="LUI6" s="117"/>
      <c r="LUJ6" s="117"/>
      <c r="LUK6" s="117"/>
      <c r="LUL6" s="117"/>
      <c r="LUM6" s="117"/>
      <c r="LUN6" s="117"/>
      <c r="LUO6" s="117"/>
      <c r="LUP6" s="117"/>
      <c r="LUQ6" s="117"/>
      <c r="LUR6" s="117"/>
      <c r="LUS6" s="117"/>
      <c r="LUT6" s="117"/>
      <c r="LUU6" s="117"/>
      <c r="LUV6" s="117"/>
      <c r="LUW6" s="117"/>
      <c r="LUX6" s="117"/>
      <c r="LUY6" s="117"/>
      <c r="LUZ6" s="117"/>
      <c r="LVA6" s="117"/>
      <c r="LVB6" s="117"/>
      <c r="LVC6" s="117"/>
      <c r="LVD6" s="117"/>
      <c r="LVE6" s="117"/>
      <c r="LVF6" s="117"/>
      <c r="LVG6" s="117"/>
      <c r="LVH6" s="117"/>
      <c r="LVI6" s="117"/>
      <c r="LVJ6" s="117"/>
      <c r="LVK6" s="117"/>
      <c r="LVL6" s="117"/>
      <c r="LVM6" s="117"/>
      <c r="LVN6" s="117"/>
      <c r="LVO6" s="117"/>
      <c r="LVP6" s="117"/>
      <c r="LVQ6" s="117"/>
      <c r="LVR6" s="117"/>
      <c r="LVS6" s="117"/>
      <c r="LVT6" s="117"/>
      <c r="LVU6" s="117"/>
      <c r="LVV6" s="117"/>
      <c r="LVW6" s="117"/>
      <c r="LVX6" s="117"/>
      <c r="LVY6" s="117"/>
      <c r="LVZ6" s="117"/>
      <c r="LWA6" s="117"/>
      <c r="LWB6" s="117"/>
      <c r="LWC6" s="117"/>
      <c r="LWD6" s="117"/>
      <c r="LWE6" s="117"/>
      <c r="LWF6" s="117"/>
      <c r="LWG6" s="117"/>
      <c r="LWH6" s="117"/>
      <c r="LWI6" s="117"/>
      <c r="LWJ6" s="117"/>
      <c r="LWK6" s="117"/>
      <c r="LWL6" s="117"/>
      <c r="LWM6" s="117"/>
      <c r="LWN6" s="117"/>
      <c r="LWO6" s="117"/>
      <c r="LWP6" s="117"/>
      <c r="LWQ6" s="117"/>
      <c r="LWR6" s="117"/>
      <c r="LWS6" s="117"/>
      <c r="LWT6" s="117"/>
      <c r="LWU6" s="117"/>
      <c r="LWV6" s="117"/>
      <c r="LWW6" s="117"/>
      <c r="LWX6" s="117"/>
      <c r="LWY6" s="117"/>
      <c r="LWZ6" s="117"/>
      <c r="LXA6" s="117"/>
      <c r="LXB6" s="117"/>
      <c r="LXC6" s="117"/>
      <c r="LXD6" s="117"/>
      <c r="LXE6" s="117"/>
      <c r="LXF6" s="117"/>
      <c r="LXG6" s="117"/>
      <c r="LXH6" s="117"/>
      <c r="LXI6" s="117"/>
      <c r="LXJ6" s="117"/>
      <c r="LXK6" s="117"/>
      <c r="LXL6" s="117"/>
      <c r="LXM6" s="117"/>
      <c r="LXN6" s="117"/>
      <c r="LXO6" s="117"/>
      <c r="LXP6" s="117"/>
      <c r="LXQ6" s="117"/>
      <c r="LXR6" s="117"/>
      <c r="LXS6" s="117"/>
      <c r="LXT6" s="117"/>
      <c r="LXU6" s="117"/>
      <c r="LXV6" s="117"/>
      <c r="LXW6" s="117"/>
      <c r="LXX6" s="117"/>
      <c r="LXY6" s="117"/>
      <c r="LXZ6" s="117"/>
      <c r="LYA6" s="117"/>
      <c r="LYB6" s="117"/>
      <c r="LYC6" s="117"/>
      <c r="LYD6" s="117"/>
      <c r="LYE6" s="117"/>
      <c r="LYF6" s="117"/>
      <c r="LYG6" s="117"/>
      <c r="LYH6" s="117"/>
      <c r="LYI6" s="117"/>
      <c r="LYJ6" s="117"/>
      <c r="LYK6" s="117"/>
      <c r="LYL6" s="117"/>
      <c r="LYM6" s="117"/>
      <c r="LYN6" s="117"/>
      <c r="LYO6" s="117"/>
      <c r="LYP6" s="117"/>
      <c r="LYQ6" s="117"/>
      <c r="LYR6" s="117"/>
      <c r="LYS6" s="117"/>
      <c r="LYT6" s="117"/>
      <c r="LYU6" s="117"/>
      <c r="LYV6" s="117"/>
      <c r="LYW6" s="117"/>
      <c r="LYX6" s="117"/>
      <c r="LYY6" s="117"/>
      <c r="LYZ6" s="117"/>
      <c r="LZA6" s="117"/>
      <c r="LZB6" s="117"/>
      <c r="LZC6" s="117"/>
      <c r="LZD6" s="117"/>
      <c r="LZE6" s="117"/>
      <c r="LZF6" s="117"/>
      <c r="LZG6" s="117"/>
      <c r="LZH6" s="117"/>
      <c r="LZI6" s="117"/>
      <c r="LZJ6" s="117"/>
      <c r="LZK6" s="117"/>
      <c r="LZL6" s="117"/>
      <c r="LZM6" s="117"/>
      <c r="LZN6" s="117"/>
      <c r="LZO6" s="117"/>
      <c r="LZP6" s="117"/>
      <c r="LZQ6" s="117"/>
      <c r="LZR6" s="117"/>
      <c r="LZS6" s="117"/>
      <c r="LZT6" s="117"/>
      <c r="LZU6" s="117"/>
      <c r="LZV6" s="117"/>
      <c r="LZW6" s="117"/>
      <c r="LZX6" s="117"/>
      <c r="LZY6" s="117"/>
      <c r="LZZ6" s="117"/>
      <c r="MAA6" s="117"/>
      <c r="MAB6" s="117"/>
      <c r="MAC6" s="117"/>
      <c r="MAD6" s="117"/>
      <c r="MAE6" s="117"/>
      <c r="MAF6" s="117"/>
      <c r="MAG6" s="117"/>
      <c r="MAH6" s="117"/>
      <c r="MAI6" s="117"/>
      <c r="MAJ6" s="117"/>
      <c r="MAK6" s="117"/>
      <c r="MAL6" s="117"/>
      <c r="MAM6" s="117"/>
      <c r="MAN6" s="117"/>
      <c r="MAO6" s="117"/>
      <c r="MAP6" s="117"/>
      <c r="MAQ6" s="117"/>
      <c r="MAR6" s="117"/>
      <c r="MAS6" s="117"/>
      <c r="MAT6" s="117"/>
      <c r="MAU6" s="117"/>
      <c r="MAV6" s="117"/>
      <c r="MAW6" s="117"/>
      <c r="MAX6" s="117"/>
      <c r="MAY6" s="117"/>
      <c r="MAZ6" s="117"/>
      <c r="MBA6" s="117"/>
      <c r="MBB6" s="117"/>
      <c r="MBC6" s="117"/>
      <c r="MBD6" s="117"/>
      <c r="MBE6" s="117"/>
      <c r="MBF6" s="117"/>
      <c r="MBG6" s="117"/>
      <c r="MBH6" s="117"/>
      <c r="MBI6" s="117"/>
      <c r="MBJ6" s="117"/>
      <c r="MBK6" s="117"/>
      <c r="MBL6" s="117"/>
      <c r="MBM6" s="117"/>
      <c r="MBN6" s="117"/>
      <c r="MBO6" s="117"/>
      <c r="MBP6" s="117"/>
      <c r="MBQ6" s="117"/>
      <c r="MBR6" s="117"/>
      <c r="MBS6" s="117"/>
      <c r="MBT6" s="117"/>
      <c r="MBU6" s="117"/>
      <c r="MBV6" s="117"/>
      <c r="MBW6" s="117"/>
      <c r="MBX6" s="117"/>
      <c r="MBY6" s="117"/>
      <c r="MBZ6" s="117"/>
      <c r="MCA6" s="117"/>
      <c r="MCB6" s="117"/>
      <c r="MCC6" s="117"/>
      <c r="MCD6" s="117"/>
      <c r="MCE6" s="117"/>
      <c r="MCF6" s="117"/>
      <c r="MCG6" s="117"/>
      <c r="MCH6" s="117"/>
      <c r="MCI6" s="117"/>
      <c r="MCJ6" s="117"/>
      <c r="MCK6" s="117"/>
      <c r="MCL6" s="117"/>
      <c r="MCM6" s="117"/>
      <c r="MCN6" s="117"/>
      <c r="MCO6" s="117"/>
      <c r="MCP6" s="117"/>
      <c r="MCQ6" s="117"/>
      <c r="MCR6" s="117"/>
      <c r="MCS6" s="117"/>
      <c r="MCT6" s="117"/>
      <c r="MCU6" s="117"/>
      <c r="MCV6" s="117"/>
      <c r="MCW6" s="117"/>
      <c r="MCX6" s="117"/>
      <c r="MCY6" s="117"/>
      <c r="MCZ6" s="117"/>
      <c r="MDA6" s="117"/>
      <c r="MDB6" s="117"/>
      <c r="MDC6" s="117"/>
      <c r="MDD6" s="117"/>
      <c r="MDE6" s="117"/>
      <c r="MDF6" s="117"/>
      <c r="MDG6" s="117"/>
      <c r="MDH6" s="117"/>
      <c r="MDI6" s="117"/>
      <c r="MDJ6" s="117"/>
      <c r="MDK6" s="117"/>
      <c r="MDL6" s="117"/>
      <c r="MDM6" s="117"/>
      <c r="MDN6" s="117"/>
      <c r="MDO6" s="117"/>
      <c r="MDP6" s="117"/>
      <c r="MDQ6" s="117"/>
      <c r="MDR6" s="117"/>
      <c r="MDS6" s="117"/>
      <c r="MDT6" s="117"/>
      <c r="MDU6" s="117"/>
      <c r="MDV6" s="117"/>
      <c r="MDW6" s="117"/>
      <c r="MDX6" s="117"/>
      <c r="MDY6" s="117"/>
      <c r="MDZ6" s="117"/>
      <c r="MEA6" s="117"/>
      <c r="MEB6" s="117"/>
      <c r="MEC6" s="117"/>
      <c r="MED6" s="117"/>
      <c r="MEE6" s="117"/>
      <c r="MEF6" s="117"/>
      <c r="MEG6" s="117"/>
      <c r="MEH6" s="117"/>
      <c r="MEI6" s="117"/>
      <c r="MEJ6" s="117"/>
      <c r="MEK6" s="117"/>
      <c r="MEL6" s="117"/>
      <c r="MEM6" s="117"/>
      <c r="MEN6" s="117"/>
      <c r="MEO6" s="117"/>
      <c r="MEP6" s="117"/>
      <c r="MEQ6" s="117"/>
      <c r="MER6" s="117"/>
      <c r="MES6" s="117"/>
      <c r="MET6" s="117"/>
      <c r="MEU6" s="117"/>
      <c r="MEV6" s="117"/>
      <c r="MEW6" s="117"/>
      <c r="MEX6" s="117"/>
      <c r="MEY6" s="117"/>
      <c r="MEZ6" s="117"/>
      <c r="MFA6" s="117"/>
      <c r="MFB6" s="117"/>
      <c r="MFC6" s="117"/>
      <c r="MFD6" s="117"/>
      <c r="MFE6" s="117"/>
      <c r="MFF6" s="117"/>
      <c r="MFG6" s="117"/>
      <c r="MFH6" s="117"/>
      <c r="MFI6" s="117"/>
      <c r="MFJ6" s="117"/>
      <c r="MFK6" s="117"/>
      <c r="MFL6" s="117"/>
      <c r="MFM6" s="117"/>
      <c r="MFN6" s="117"/>
      <c r="MFO6" s="117"/>
      <c r="MFP6" s="117"/>
      <c r="MFQ6" s="117"/>
      <c r="MFR6" s="117"/>
      <c r="MFS6" s="117"/>
      <c r="MFT6" s="117"/>
      <c r="MFU6" s="117"/>
      <c r="MFV6" s="117"/>
      <c r="MFW6" s="117"/>
      <c r="MFX6" s="117"/>
      <c r="MFY6" s="117"/>
      <c r="MFZ6" s="117"/>
      <c r="MGA6" s="117"/>
      <c r="MGB6" s="117"/>
      <c r="MGC6" s="117"/>
      <c r="MGD6" s="117"/>
      <c r="MGE6" s="117"/>
      <c r="MGF6" s="117"/>
      <c r="MGG6" s="117"/>
      <c r="MGH6" s="117"/>
      <c r="MGI6" s="117"/>
      <c r="MGJ6" s="117"/>
      <c r="MGK6" s="117"/>
      <c r="MGL6" s="117"/>
      <c r="MGM6" s="117"/>
      <c r="MGN6" s="117"/>
      <c r="MGO6" s="117"/>
      <c r="MGP6" s="117"/>
      <c r="MGQ6" s="117"/>
      <c r="MGR6" s="117"/>
      <c r="MGS6" s="117"/>
      <c r="MGT6" s="117"/>
      <c r="MGU6" s="117"/>
      <c r="MGV6" s="117"/>
      <c r="MGW6" s="117"/>
      <c r="MGX6" s="117"/>
      <c r="MGY6" s="117"/>
      <c r="MGZ6" s="117"/>
      <c r="MHA6" s="117"/>
      <c r="MHB6" s="117"/>
      <c r="MHC6" s="117"/>
      <c r="MHD6" s="117"/>
      <c r="MHE6" s="117"/>
      <c r="MHF6" s="117"/>
      <c r="MHG6" s="117"/>
      <c r="MHH6" s="117"/>
      <c r="MHI6" s="117"/>
      <c r="MHJ6" s="117"/>
      <c r="MHK6" s="117"/>
      <c r="MHL6" s="117"/>
      <c r="MHM6" s="117"/>
      <c r="MHN6" s="117"/>
      <c r="MHO6" s="117"/>
      <c r="MHP6" s="117"/>
      <c r="MHQ6" s="117"/>
      <c r="MHR6" s="117"/>
      <c r="MHS6" s="117"/>
      <c r="MHT6" s="117"/>
      <c r="MHU6" s="117"/>
      <c r="MHV6" s="117"/>
      <c r="MHW6" s="117"/>
      <c r="MHX6" s="117"/>
      <c r="MHY6" s="117"/>
      <c r="MHZ6" s="117"/>
      <c r="MIA6" s="117"/>
      <c r="MIB6" s="117"/>
      <c r="MIC6" s="117"/>
      <c r="MID6" s="117"/>
      <c r="MIE6" s="117"/>
      <c r="MIF6" s="117"/>
      <c r="MIG6" s="117"/>
      <c r="MIH6" s="117"/>
      <c r="MII6" s="117"/>
      <c r="MIJ6" s="117"/>
      <c r="MIK6" s="117"/>
      <c r="MIL6" s="117"/>
      <c r="MIM6" s="117"/>
      <c r="MIN6" s="117"/>
      <c r="MIO6" s="117"/>
      <c r="MIP6" s="117"/>
      <c r="MIQ6" s="117"/>
      <c r="MIR6" s="117"/>
      <c r="MIS6" s="117"/>
      <c r="MIT6" s="117"/>
      <c r="MIU6" s="117"/>
      <c r="MIV6" s="117"/>
      <c r="MIW6" s="117"/>
      <c r="MIX6" s="117"/>
      <c r="MIY6" s="117"/>
      <c r="MIZ6" s="117"/>
      <c r="MJA6" s="117"/>
      <c r="MJB6" s="117"/>
      <c r="MJC6" s="117"/>
      <c r="MJD6" s="117"/>
      <c r="MJE6" s="117"/>
      <c r="MJF6" s="117"/>
      <c r="MJG6" s="117"/>
      <c r="MJH6" s="117"/>
      <c r="MJI6" s="117"/>
      <c r="MJJ6" s="117"/>
      <c r="MJK6" s="117"/>
      <c r="MJL6" s="117"/>
      <c r="MJM6" s="117"/>
      <c r="MJN6" s="117"/>
      <c r="MJO6" s="117"/>
      <c r="MJP6" s="117"/>
      <c r="MJQ6" s="117"/>
      <c r="MJR6" s="117"/>
      <c r="MJS6" s="117"/>
      <c r="MJT6" s="117"/>
      <c r="MJU6" s="117"/>
      <c r="MJV6" s="117"/>
      <c r="MJW6" s="117"/>
      <c r="MJX6" s="117"/>
      <c r="MJY6" s="117"/>
      <c r="MJZ6" s="117"/>
      <c r="MKA6" s="117"/>
      <c r="MKB6" s="117"/>
      <c r="MKC6" s="117"/>
      <c r="MKD6" s="117"/>
      <c r="MKE6" s="117"/>
      <c r="MKF6" s="117"/>
      <c r="MKG6" s="117"/>
      <c r="MKH6" s="117"/>
      <c r="MKI6" s="117"/>
      <c r="MKJ6" s="117"/>
      <c r="MKK6" s="117"/>
      <c r="MKL6" s="117"/>
      <c r="MKM6" s="117"/>
      <c r="MKN6" s="117"/>
      <c r="MKO6" s="117"/>
      <c r="MKP6" s="117"/>
      <c r="MKQ6" s="117"/>
      <c r="MKR6" s="117"/>
      <c r="MKS6" s="117"/>
      <c r="MKT6" s="117"/>
      <c r="MKU6" s="117"/>
      <c r="MKV6" s="117"/>
      <c r="MKW6" s="117"/>
      <c r="MKX6" s="117"/>
      <c r="MKY6" s="117"/>
      <c r="MKZ6" s="117"/>
      <c r="MLA6" s="117"/>
      <c r="MLB6" s="117"/>
      <c r="MLC6" s="117"/>
      <c r="MLD6" s="117"/>
      <c r="MLE6" s="117"/>
      <c r="MLF6" s="117"/>
      <c r="MLG6" s="117"/>
      <c r="MLH6" s="117"/>
      <c r="MLI6" s="117"/>
      <c r="MLJ6" s="117"/>
      <c r="MLK6" s="117"/>
      <c r="MLL6" s="117"/>
      <c r="MLM6" s="117"/>
      <c r="MLN6" s="117"/>
      <c r="MLO6" s="117"/>
      <c r="MLP6" s="117"/>
      <c r="MLQ6" s="117"/>
      <c r="MLR6" s="117"/>
      <c r="MLS6" s="117"/>
      <c r="MLT6" s="117"/>
      <c r="MLU6" s="117"/>
      <c r="MLV6" s="117"/>
      <c r="MLW6" s="117"/>
      <c r="MLX6" s="117"/>
      <c r="MLY6" s="117"/>
      <c r="MLZ6" s="117"/>
      <c r="MMA6" s="117"/>
      <c r="MMB6" s="117"/>
      <c r="MMC6" s="117"/>
      <c r="MMD6" s="117"/>
      <c r="MME6" s="117"/>
      <c r="MMF6" s="117"/>
      <c r="MMG6" s="117"/>
      <c r="MMH6" s="117"/>
      <c r="MMI6" s="117"/>
      <c r="MMJ6" s="117"/>
      <c r="MMK6" s="117"/>
      <c r="MML6" s="117"/>
      <c r="MMM6" s="117"/>
      <c r="MMN6" s="117"/>
      <c r="MMO6" s="117"/>
      <c r="MMP6" s="117"/>
      <c r="MMQ6" s="117"/>
      <c r="MMR6" s="117"/>
      <c r="MMS6" s="117"/>
      <c r="MMT6" s="117"/>
      <c r="MMU6" s="117"/>
      <c r="MMV6" s="117"/>
      <c r="MMW6" s="117"/>
      <c r="MMX6" s="117"/>
      <c r="MMY6" s="117"/>
      <c r="MMZ6" s="117"/>
      <c r="MNA6" s="117"/>
      <c r="MNB6" s="117"/>
      <c r="MNC6" s="117"/>
      <c r="MND6" s="117"/>
      <c r="MNE6" s="117"/>
      <c r="MNF6" s="117"/>
      <c r="MNG6" s="117"/>
      <c r="MNH6" s="117"/>
      <c r="MNI6" s="117"/>
      <c r="MNJ6" s="117"/>
      <c r="MNK6" s="117"/>
      <c r="MNL6" s="117"/>
      <c r="MNM6" s="117"/>
      <c r="MNN6" s="117"/>
      <c r="MNO6" s="117"/>
      <c r="MNP6" s="117"/>
      <c r="MNQ6" s="117"/>
      <c r="MNR6" s="117"/>
      <c r="MNS6" s="117"/>
      <c r="MNT6" s="117"/>
      <c r="MNU6" s="117"/>
      <c r="MNV6" s="117"/>
      <c r="MNW6" s="117"/>
      <c r="MNX6" s="117"/>
      <c r="MNY6" s="117"/>
      <c r="MNZ6" s="117"/>
      <c r="MOA6" s="117"/>
      <c r="MOB6" s="117"/>
      <c r="MOC6" s="117"/>
      <c r="MOD6" s="117"/>
      <c r="MOE6" s="117"/>
      <c r="MOF6" s="117"/>
      <c r="MOG6" s="117"/>
      <c r="MOH6" s="117"/>
      <c r="MOI6" s="117"/>
      <c r="MOJ6" s="117"/>
      <c r="MOK6" s="117"/>
      <c r="MOL6" s="117"/>
      <c r="MOM6" s="117"/>
      <c r="MON6" s="117"/>
      <c r="MOO6" s="117"/>
      <c r="MOP6" s="117"/>
      <c r="MOQ6" s="117"/>
      <c r="MOR6" s="117"/>
      <c r="MOS6" s="117"/>
      <c r="MOT6" s="117"/>
      <c r="MOU6" s="117"/>
      <c r="MOV6" s="117"/>
      <c r="MOW6" s="117"/>
      <c r="MOX6" s="117"/>
      <c r="MOY6" s="117"/>
      <c r="MOZ6" s="117"/>
      <c r="MPA6" s="117"/>
      <c r="MPB6" s="117"/>
      <c r="MPC6" s="117"/>
      <c r="MPD6" s="117"/>
      <c r="MPE6" s="117"/>
      <c r="MPF6" s="117"/>
      <c r="MPG6" s="117"/>
      <c r="MPH6" s="117"/>
      <c r="MPI6" s="117"/>
      <c r="MPJ6" s="117"/>
      <c r="MPK6" s="117"/>
      <c r="MPL6" s="117"/>
      <c r="MPM6" s="117"/>
      <c r="MPN6" s="117"/>
      <c r="MPO6" s="117"/>
      <c r="MPP6" s="117"/>
      <c r="MPQ6" s="117"/>
      <c r="MPR6" s="117"/>
      <c r="MPS6" s="117"/>
      <c r="MPT6" s="117"/>
      <c r="MPU6" s="117"/>
      <c r="MPV6" s="117"/>
      <c r="MPW6" s="117"/>
      <c r="MPX6" s="117"/>
      <c r="MPY6" s="117"/>
      <c r="MPZ6" s="117"/>
      <c r="MQA6" s="117"/>
      <c r="MQB6" s="117"/>
      <c r="MQC6" s="117"/>
      <c r="MQD6" s="117"/>
      <c r="MQE6" s="117"/>
      <c r="MQF6" s="117"/>
      <c r="MQG6" s="117"/>
      <c r="MQH6" s="117"/>
      <c r="MQI6" s="117"/>
      <c r="MQJ6" s="117"/>
      <c r="MQK6" s="117"/>
      <c r="MQL6" s="117"/>
      <c r="MQM6" s="117"/>
      <c r="MQN6" s="117"/>
      <c r="MQO6" s="117"/>
      <c r="MQP6" s="117"/>
      <c r="MQQ6" s="117"/>
      <c r="MQR6" s="117"/>
      <c r="MQS6" s="117"/>
      <c r="MQT6" s="117"/>
      <c r="MQU6" s="117"/>
      <c r="MQV6" s="117"/>
      <c r="MQW6" s="117"/>
      <c r="MQX6" s="117"/>
      <c r="MQY6" s="117"/>
      <c r="MQZ6" s="117"/>
      <c r="MRA6" s="117"/>
      <c r="MRB6" s="117"/>
      <c r="MRC6" s="117"/>
      <c r="MRD6" s="117"/>
      <c r="MRE6" s="117"/>
      <c r="MRF6" s="117"/>
      <c r="MRG6" s="117"/>
      <c r="MRH6" s="117"/>
      <c r="MRI6" s="117"/>
      <c r="MRJ6" s="117"/>
      <c r="MRK6" s="117"/>
      <c r="MRL6" s="117"/>
      <c r="MRM6" s="117"/>
      <c r="MRN6" s="117"/>
      <c r="MRO6" s="117"/>
      <c r="MRP6" s="117"/>
      <c r="MRQ6" s="117"/>
      <c r="MRR6" s="117"/>
      <c r="MRS6" s="117"/>
      <c r="MRT6" s="117"/>
      <c r="MRU6" s="117"/>
      <c r="MRV6" s="117"/>
      <c r="MRW6" s="117"/>
      <c r="MRX6" s="117"/>
      <c r="MRY6" s="117"/>
      <c r="MRZ6" s="117"/>
      <c r="MSA6" s="117"/>
      <c r="MSB6" s="117"/>
      <c r="MSC6" s="117"/>
      <c r="MSD6" s="117"/>
      <c r="MSE6" s="117"/>
      <c r="MSF6" s="117"/>
      <c r="MSG6" s="117"/>
      <c r="MSH6" s="117"/>
      <c r="MSI6" s="117"/>
      <c r="MSJ6" s="117"/>
      <c r="MSK6" s="117"/>
      <c r="MSL6" s="117"/>
      <c r="MSM6" s="117"/>
      <c r="MSN6" s="117"/>
      <c r="MSO6" s="117"/>
      <c r="MSP6" s="117"/>
      <c r="MSQ6" s="117"/>
      <c r="MSR6" s="117"/>
      <c r="MSS6" s="117"/>
      <c r="MST6" s="117"/>
      <c r="MSU6" s="117"/>
      <c r="MSV6" s="117"/>
      <c r="MSW6" s="117"/>
      <c r="MSX6" s="117"/>
      <c r="MSY6" s="117"/>
      <c r="MSZ6" s="117"/>
      <c r="MTA6" s="117"/>
      <c r="MTB6" s="117"/>
      <c r="MTC6" s="117"/>
      <c r="MTD6" s="117"/>
      <c r="MTE6" s="117"/>
      <c r="MTF6" s="117"/>
      <c r="MTG6" s="117"/>
      <c r="MTH6" s="117"/>
      <c r="MTI6" s="117"/>
      <c r="MTJ6" s="117"/>
      <c r="MTK6" s="117"/>
      <c r="MTL6" s="117"/>
      <c r="MTM6" s="117"/>
      <c r="MTN6" s="117"/>
      <c r="MTO6" s="117"/>
      <c r="MTP6" s="117"/>
      <c r="MTQ6" s="117"/>
      <c r="MTR6" s="117"/>
      <c r="MTS6" s="117"/>
      <c r="MTT6" s="117"/>
      <c r="MTU6" s="117"/>
      <c r="MTV6" s="117"/>
      <c r="MTW6" s="117"/>
      <c r="MTX6" s="117"/>
      <c r="MTY6" s="117"/>
      <c r="MTZ6" s="117"/>
      <c r="MUA6" s="117"/>
      <c r="MUB6" s="117"/>
      <c r="MUC6" s="117"/>
      <c r="MUD6" s="117"/>
      <c r="MUE6" s="117"/>
      <c r="MUF6" s="117"/>
      <c r="MUG6" s="117"/>
      <c r="MUH6" s="117"/>
      <c r="MUI6" s="117"/>
      <c r="MUJ6" s="117"/>
      <c r="MUK6" s="117"/>
      <c r="MUL6" s="117"/>
      <c r="MUM6" s="117"/>
      <c r="MUN6" s="117"/>
      <c r="MUO6" s="117"/>
      <c r="MUP6" s="117"/>
      <c r="MUQ6" s="117"/>
      <c r="MUR6" s="117"/>
      <c r="MUS6" s="117"/>
      <c r="MUT6" s="117"/>
      <c r="MUU6" s="117"/>
      <c r="MUV6" s="117"/>
      <c r="MUW6" s="117"/>
      <c r="MUX6" s="117"/>
      <c r="MUY6" s="117"/>
      <c r="MUZ6" s="117"/>
      <c r="MVA6" s="117"/>
      <c r="MVB6" s="117"/>
      <c r="MVC6" s="117"/>
      <c r="MVD6" s="117"/>
      <c r="MVE6" s="117"/>
      <c r="MVF6" s="117"/>
      <c r="MVG6" s="117"/>
      <c r="MVH6" s="117"/>
      <c r="MVI6" s="117"/>
      <c r="MVJ6" s="117"/>
      <c r="MVK6" s="117"/>
      <c r="MVL6" s="117"/>
      <c r="MVM6" s="117"/>
      <c r="MVN6" s="117"/>
      <c r="MVO6" s="117"/>
      <c r="MVP6" s="117"/>
      <c r="MVQ6" s="117"/>
      <c r="MVR6" s="117"/>
      <c r="MVS6" s="117"/>
      <c r="MVT6" s="117"/>
      <c r="MVU6" s="117"/>
      <c r="MVV6" s="117"/>
      <c r="MVW6" s="117"/>
      <c r="MVX6" s="117"/>
      <c r="MVY6" s="117"/>
      <c r="MVZ6" s="117"/>
      <c r="MWA6" s="117"/>
      <c r="MWB6" s="117"/>
      <c r="MWC6" s="117"/>
      <c r="MWD6" s="117"/>
      <c r="MWE6" s="117"/>
      <c r="MWF6" s="117"/>
      <c r="MWG6" s="117"/>
      <c r="MWH6" s="117"/>
      <c r="MWI6" s="117"/>
      <c r="MWJ6" s="117"/>
      <c r="MWK6" s="117"/>
      <c r="MWL6" s="117"/>
      <c r="MWM6" s="117"/>
      <c r="MWN6" s="117"/>
      <c r="MWO6" s="117"/>
      <c r="MWP6" s="117"/>
      <c r="MWQ6" s="117"/>
      <c r="MWR6" s="117"/>
      <c r="MWS6" s="117"/>
      <c r="MWT6" s="117"/>
      <c r="MWU6" s="117"/>
      <c r="MWV6" s="117"/>
      <c r="MWW6" s="117"/>
      <c r="MWX6" s="117"/>
      <c r="MWY6" s="117"/>
      <c r="MWZ6" s="117"/>
      <c r="MXA6" s="117"/>
      <c r="MXB6" s="117"/>
      <c r="MXC6" s="117"/>
      <c r="MXD6" s="117"/>
      <c r="MXE6" s="117"/>
      <c r="MXF6" s="117"/>
      <c r="MXG6" s="117"/>
      <c r="MXH6" s="117"/>
      <c r="MXI6" s="117"/>
      <c r="MXJ6" s="117"/>
      <c r="MXK6" s="117"/>
      <c r="MXL6" s="117"/>
      <c r="MXM6" s="117"/>
      <c r="MXN6" s="117"/>
      <c r="MXO6" s="117"/>
      <c r="MXP6" s="117"/>
      <c r="MXQ6" s="117"/>
      <c r="MXR6" s="117"/>
      <c r="MXS6" s="117"/>
      <c r="MXT6" s="117"/>
      <c r="MXU6" s="117"/>
      <c r="MXV6" s="117"/>
      <c r="MXW6" s="117"/>
      <c r="MXX6" s="117"/>
      <c r="MXY6" s="117"/>
      <c r="MXZ6" s="117"/>
      <c r="MYA6" s="117"/>
      <c r="MYB6" s="117"/>
      <c r="MYC6" s="117"/>
      <c r="MYD6" s="117"/>
      <c r="MYE6" s="117"/>
      <c r="MYF6" s="117"/>
      <c r="MYG6" s="117"/>
      <c r="MYH6" s="117"/>
      <c r="MYI6" s="117"/>
      <c r="MYJ6" s="117"/>
      <c r="MYK6" s="117"/>
      <c r="MYL6" s="117"/>
      <c r="MYM6" s="117"/>
      <c r="MYN6" s="117"/>
      <c r="MYO6" s="117"/>
      <c r="MYP6" s="117"/>
      <c r="MYQ6" s="117"/>
      <c r="MYR6" s="117"/>
      <c r="MYS6" s="117"/>
      <c r="MYT6" s="117"/>
      <c r="MYU6" s="117"/>
      <c r="MYV6" s="117"/>
      <c r="MYW6" s="117"/>
      <c r="MYX6" s="117"/>
      <c r="MYY6" s="117"/>
      <c r="MYZ6" s="117"/>
      <c r="MZA6" s="117"/>
      <c r="MZB6" s="117"/>
      <c r="MZC6" s="117"/>
      <c r="MZD6" s="117"/>
      <c r="MZE6" s="117"/>
      <c r="MZF6" s="117"/>
      <c r="MZG6" s="117"/>
      <c r="MZH6" s="117"/>
      <c r="MZI6" s="117"/>
      <c r="MZJ6" s="117"/>
      <c r="MZK6" s="117"/>
      <c r="MZL6" s="117"/>
      <c r="MZM6" s="117"/>
      <c r="MZN6" s="117"/>
      <c r="MZO6" s="117"/>
      <c r="MZP6" s="117"/>
      <c r="MZQ6" s="117"/>
      <c r="MZR6" s="117"/>
      <c r="MZS6" s="117"/>
      <c r="MZT6" s="117"/>
      <c r="MZU6" s="117"/>
      <c r="MZV6" s="117"/>
      <c r="MZW6" s="117"/>
      <c r="MZX6" s="117"/>
      <c r="MZY6" s="117"/>
      <c r="MZZ6" s="117"/>
      <c r="NAA6" s="117"/>
      <c r="NAB6" s="117"/>
      <c r="NAC6" s="117"/>
      <c r="NAD6" s="117"/>
      <c r="NAE6" s="117"/>
      <c r="NAF6" s="117"/>
      <c r="NAG6" s="117"/>
      <c r="NAH6" s="117"/>
      <c r="NAI6" s="117"/>
      <c r="NAJ6" s="117"/>
      <c r="NAK6" s="117"/>
      <c r="NAL6" s="117"/>
      <c r="NAM6" s="117"/>
      <c r="NAN6" s="117"/>
      <c r="NAO6" s="117"/>
      <c r="NAP6" s="117"/>
      <c r="NAQ6" s="117"/>
      <c r="NAR6" s="117"/>
      <c r="NAS6" s="117"/>
      <c r="NAT6" s="117"/>
      <c r="NAU6" s="117"/>
      <c r="NAV6" s="117"/>
      <c r="NAW6" s="117"/>
      <c r="NAX6" s="117"/>
      <c r="NAY6" s="117"/>
      <c r="NAZ6" s="117"/>
      <c r="NBA6" s="117"/>
      <c r="NBB6" s="117"/>
      <c r="NBC6" s="117"/>
      <c r="NBD6" s="117"/>
      <c r="NBE6" s="117"/>
      <c r="NBF6" s="117"/>
      <c r="NBG6" s="117"/>
      <c r="NBH6" s="117"/>
      <c r="NBI6" s="117"/>
      <c r="NBJ6" s="117"/>
      <c r="NBK6" s="117"/>
      <c r="NBL6" s="117"/>
      <c r="NBM6" s="117"/>
      <c r="NBN6" s="117"/>
      <c r="NBO6" s="117"/>
      <c r="NBP6" s="117"/>
      <c r="NBQ6" s="117"/>
      <c r="NBR6" s="117"/>
      <c r="NBS6" s="117"/>
      <c r="NBT6" s="117"/>
      <c r="NBU6" s="117"/>
      <c r="NBV6" s="117"/>
      <c r="NBW6" s="117"/>
      <c r="NBX6" s="117"/>
      <c r="NBY6" s="117"/>
      <c r="NBZ6" s="117"/>
      <c r="NCA6" s="117"/>
      <c r="NCB6" s="117"/>
      <c r="NCC6" s="117"/>
      <c r="NCD6" s="117"/>
      <c r="NCE6" s="117"/>
      <c r="NCF6" s="117"/>
      <c r="NCG6" s="117"/>
      <c r="NCH6" s="117"/>
      <c r="NCI6" s="117"/>
      <c r="NCJ6" s="117"/>
      <c r="NCK6" s="117"/>
      <c r="NCL6" s="117"/>
      <c r="NCM6" s="117"/>
      <c r="NCN6" s="117"/>
      <c r="NCO6" s="117"/>
      <c r="NCP6" s="117"/>
      <c r="NCQ6" s="117"/>
      <c r="NCR6" s="117"/>
      <c r="NCS6" s="117"/>
      <c r="NCT6" s="117"/>
      <c r="NCU6" s="117"/>
      <c r="NCV6" s="117"/>
      <c r="NCW6" s="117"/>
      <c r="NCX6" s="117"/>
      <c r="NCY6" s="117"/>
      <c r="NCZ6" s="117"/>
      <c r="NDA6" s="117"/>
      <c r="NDB6" s="117"/>
      <c r="NDC6" s="117"/>
      <c r="NDD6" s="117"/>
      <c r="NDE6" s="117"/>
      <c r="NDF6" s="117"/>
      <c r="NDG6" s="117"/>
      <c r="NDH6" s="117"/>
      <c r="NDI6" s="117"/>
      <c r="NDJ6" s="117"/>
      <c r="NDK6" s="117"/>
      <c r="NDL6" s="117"/>
      <c r="NDM6" s="117"/>
      <c r="NDN6" s="117"/>
      <c r="NDO6" s="117"/>
      <c r="NDP6" s="117"/>
      <c r="NDQ6" s="117"/>
      <c r="NDR6" s="117"/>
      <c r="NDS6" s="117"/>
      <c r="NDT6" s="117"/>
      <c r="NDU6" s="117"/>
      <c r="NDV6" s="117"/>
      <c r="NDW6" s="117"/>
      <c r="NDX6" s="117"/>
      <c r="NDY6" s="117"/>
      <c r="NDZ6" s="117"/>
      <c r="NEA6" s="117"/>
      <c r="NEB6" s="117"/>
      <c r="NEC6" s="117"/>
      <c r="NED6" s="117"/>
      <c r="NEE6" s="117"/>
      <c r="NEF6" s="117"/>
      <c r="NEG6" s="117"/>
      <c r="NEH6" s="117"/>
      <c r="NEI6" s="117"/>
      <c r="NEJ6" s="117"/>
      <c r="NEK6" s="117"/>
      <c r="NEL6" s="117"/>
      <c r="NEM6" s="117"/>
      <c r="NEN6" s="117"/>
      <c r="NEO6" s="117"/>
      <c r="NEP6" s="117"/>
      <c r="NEQ6" s="117"/>
      <c r="NER6" s="117"/>
      <c r="NES6" s="117"/>
      <c r="NET6" s="117"/>
      <c r="NEU6" s="117"/>
      <c r="NEV6" s="117"/>
      <c r="NEW6" s="117"/>
      <c r="NEX6" s="117"/>
      <c r="NEY6" s="117"/>
      <c r="NEZ6" s="117"/>
      <c r="NFA6" s="117"/>
      <c r="NFB6" s="117"/>
      <c r="NFC6" s="117"/>
      <c r="NFD6" s="117"/>
      <c r="NFE6" s="117"/>
      <c r="NFF6" s="117"/>
      <c r="NFG6" s="117"/>
      <c r="NFH6" s="117"/>
      <c r="NFI6" s="117"/>
      <c r="NFJ6" s="117"/>
      <c r="NFK6" s="117"/>
      <c r="NFL6" s="117"/>
      <c r="NFM6" s="117"/>
      <c r="NFN6" s="117"/>
      <c r="NFO6" s="117"/>
      <c r="NFP6" s="117"/>
      <c r="NFQ6" s="117"/>
      <c r="NFR6" s="117"/>
      <c r="NFS6" s="117"/>
      <c r="NFT6" s="117"/>
      <c r="NFU6" s="117"/>
      <c r="NFV6" s="117"/>
      <c r="NFW6" s="117"/>
      <c r="NFX6" s="117"/>
      <c r="NFY6" s="117"/>
      <c r="NFZ6" s="117"/>
      <c r="NGA6" s="117"/>
      <c r="NGB6" s="117"/>
      <c r="NGC6" s="117"/>
      <c r="NGD6" s="117"/>
      <c r="NGE6" s="117"/>
      <c r="NGF6" s="117"/>
      <c r="NGG6" s="117"/>
      <c r="NGH6" s="117"/>
      <c r="NGI6" s="117"/>
      <c r="NGJ6" s="117"/>
      <c r="NGK6" s="117"/>
      <c r="NGL6" s="117"/>
      <c r="NGM6" s="117"/>
      <c r="NGN6" s="117"/>
      <c r="NGO6" s="117"/>
      <c r="NGP6" s="117"/>
      <c r="NGQ6" s="117"/>
      <c r="NGR6" s="117"/>
      <c r="NGS6" s="117"/>
      <c r="NGT6" s="117"/>
      <c r="NGU6" s="117"/>
      <c r="NGV6" s="117"/>
      <c r="NGW6" s="117"/>
      <c r="NGX6" s="117"/>
      <c r="NGY6" s="117"/>
      <c r="NGZ6" s="117"/>
      <c r="NHA6" s="117"/>
      <c r="NHB6" s="117"/>
      <c r="NHC6" s="117"/>
      <c r="NHD6" s="117"/>
      <c r="NHE6" s="117"/>
      <c r="NHF6" s="117"/>
      <c r="NHG6" s="117"/>
      <c r="NHH6" s="117"/>
      <c r="NHI6" s="117"/>
      <c r="NHJ6" s="117"/>
      <c r="NHK6" s="117"/>
      <c r="NHL6" s="117"/>
      <c r="NHM6" s="117"/>
      <c r="NHN6" s="117"/>
      <c r="NHO6" s="117"/>
      <c r="NHP6" s="117"/>
      <c r="NHQ6" s="117"/>
      <c r="NHR6" s="117"/>
      <c r="NHS6" s="117"/>
      <c r="NHT6" s="117"/>
      <c r="NHU6" s="117"/>
      <c r="NHV6" s="117"/>
      <c r="NHW6" s="117"/>
      <c r="NHX6" s="117"/>
      <c r="NHY6" s="117"/>
      <c r="NHZ6" s="117"/>
      <c r="NIA6" s="117"/>
      <c r="NIB6" s="117"/>
      <c r="NIC6" s="117"/>
      <c r="NID6" s="117"/>
      <c r="NIE6" s="117"/>
      <c r="NIF6" s="117"/>
      <c r="NIG6" s="117"/>
      <c r="NIH6" s="117"/>
      <c r="NII6" s="117"/>
      <c r="NIJ6" s="117"/>
      <c r="NIK6" s="117"/>
      <c r="NIL6" s="117"/>
      <c r="NIM6" s="117"/>
      <c r="NIN6" s="117"/>
      <c r="NIO6" s="117"/>
      <c r="NIP6" s="117"/>
      <c r="NIQ6" s="117"/>
      <c r="NIR6" s="117"/>
      <c r="NIS6" s="117"/>
      <c r="NIT6" s="117"/>
      <c r="NIU6" s="117"/>
      <c r="NIV6" s="117"/>
      <c r="NIW6" s="117"/>
      <c r="NIX6" s="117"/>
      <c r="NIY6" s="117"/>
      <c r="NIZ6" s="117"/>
      <c r="NJA6" s="117"/>
      <c r="NJB6" s="117"/>
      <c r="NJC6" s="117"/>
      <c r="NJD6" s="117"/>
      <c r="NJE6" s="117"/>
      <c r="NJF6" s="117"/>
      <c r="NJG6" s="117"/>
      <c r="NJH6" s="117"/>
      <c r="NJI6" s="117"/>
      <c r="NJJ6" s="117"/>
      <c r="NJK6" s="117"/>
      <c r="NJL6" s="117"/>
      <c r="NJM6" s="117"/>
      <c r="NJN6" s="117"/>
      <c r="NJO6" s="117"/>
      <c r="NJP6" s="117"/>
      <c r="NJQ6" s="117"/>
      <c r="NJR6" s="117"/>
      <c r="NJS6" s="117"/>
      <c r="NJT6" s="117"/>
      <c r="NJU6" s="117"/>
      <c r="NJV6" s="117"/>
      <c r="NJW6" s="117"/>
      <c r="NJX6" s="117"/>
      <c r="NJY6" s="117"/>
      <c r="NJZ6" s="117"/>
      <c r="NKA6" s="117"/>
      <c r="NKB6" s="117"/>
      <c r="NKC6" s="117"/>
      <c r="NKD6" s="117"/>
      <c r="NKE6" s="117"/>
      <c r="NKF6" s="117"/>
      <c r="NKG6" s="117"/>
      <c r="NKH6" s="117"/>
      <c r="NKI6" s="117"/>
      <c r="NKJ6" s="117"/>
      <c r="NKK6" s="117"/>
      <c r="NKL6" s="117"/>
      <c r="NKM6" s="117"/>
      <c r="NKN6" s="117"/>
      <c r="NKO6" s="117"/>
      <c r="NKP6" s="117"/>
      <c r="NKQ6" s="117"/>
      <c r="NKR6" s="117"/>
      <c r="NKS6" s="117"/>
      <c r="NKT6" s="117"/>
      <c r="NKU6" s="117"/>
      <c r="NKV6" s="117"/>
      <c r="NKW6" s="117"/>
      <c r="NKX6" s="117"/>
      <c r="NKY6" s="117"/>
      <c r="NKZ6" s="117"/>
      <c r="NLA6" s="117"/>
      <c r="NLB6" s="117"/>
      <c r="NLC6" s="117"/>
      <c r="NLD6" s="117"/>
      <c r="NLE6" s="117"/>
      <c r="NLF6" s="117"/>
      <c r="NLG6" s="117"/>
      <c r="NLH6" s="117"/>
      <c r="NLI6" s="117"/>
      <c r="NLJ6" s="117"/>
      <c r="NLK6" s="117"/>
      <c r="NLL6" s="117"/>
      <c r="NLM6" s="117"/>
      <c r="NLN6" s="117"/>
      <c r="NLO6" s="117"/>
      <c r="NLP6" s="117"/>
      <c r="NLQ6" s="117"/>
      <c r="NLR6" s="117"/>
      <c r="NLS6" s="117"/>
      <c r="NLT6" s="117"/>
      <c r="NLU6" s="117"/>
      <c r="NLV6" s="117"/>
      <c r="NLW6" s="117"/>
      <c r="NLX6" s="117"/>
      <c r="NLY6" s="117"/>
      <c r="NLZ6" s="117"/>
      <c r="NMA6" s="117"/>
      <c r="NMB6" s="117"/>
      <c r="NMC6" s="117"/>
      <c r="NMD6" s="117"/>
      <c r="NME6" s="117"/>
      <c r="NMF6" s="117"/>
      <c r="NMG6" s="117"/>
      <c r="NMH6" s="117"/>
      <c r="NMI6" s="117"/>
      <c r="NMJ6" s="117"/>
      <c r="NMK6" s="117"/>
      <c r="NML6" s="117"/>
      <c r="NMM6" s="117"/>
      <c r="NMN6" s="117"/>
      <c r="NMO6" s="117"/>
      <c r="NMP6" s="117"/>
      <c r="NMQ6" s="117"/>
      <c r="NMR6" s="117"/>
      <c r="NMS6" s="117"/>
      <c r="NMT6" s="117"/>
      <c r="NMU6" s="117"/>
      <c r="NMV6" s="117"/>
      <c r="NMW6" s="117"/>
      <c r="NMX6" s="117"/>
      <c r="NMY6" s="117"/>
      <c r="NMZ6" s="117"/>
      <c r="NNA6" s="117"/>
      <c r="NNB6" s="117"/>
      <c r="NNC6" s="117"/>
      <c r="NND6" s="117"/>
      <c r="NNE6" s="117"/>
      <c r="NNF6" s="117"/>
      <c r="NNG6" s="117"/>
      <c r="NNH6" s="117"/>
      <c r="NNI6" s="117"/>
      <c r="NNJ6" s="117"/>
      <c r="NNK6" s="117"/>
      <c r="NNL6" s="117"/>
      <c r="NNM6" s="117"/>
      <c r="NNN6" s="117"/>
      <c r="NNO6" s="117"/>
      <c r="NNP6" s="117"/>
      <c r="NNQ6" s="117"/>
      <c r="NNR6" s="117"/>
      <c r="NNS6" s="117"/>
      <c r="NNT6" s="117"/>
      <c r="NNU6" s="117"/>
      <c r="NNV6" s="117"/>
      <c r="NNW6" s="117"/>
      <c r="NNX6" s="117"/>
      <c r="NNY6" s="117"/>
      <c r="NNZ6" s="117"/>
      <c r="NOA6" s="117"/>
      <c r="NOB6" s="117"/>
      <c r="NOC6" s="117"/>
      <c r="NOD6" s="117"/>
      <c r="NOE6" s="117"/>
      <c r="NOF6" s="117"/>
      <c r="NOG6" s="117"/>
      <c r="NOH6" s="117"/>
      <c r="NOI6" s="117"/>
      <c r="NOJ6" s="117"/>
      <c r="NOK6" s="117"/>
      <c r="NOL6" s="117"/>
      <c r="NOM6" s="117"/>
      <c r="NON6" s="117"/>
      <c r="NOO6" s="117"/>
      <c r="NOP6" s="117"/>
      <c r="NOQ6" s="117"/>
      <c r="NOR6" s="117"/>
      <c r="NOS6" s="117"/>
      <c r="NOT6" s="117"/>
      <c r="NOU6" s="117"/>
      <c r="NOV6" s="117"/>
      <c r="NOW6" s="117"/>
      <c r="NOX6" s="117"/>
      <c r="NOY6" s="117"/>
      <c r="NOZ6" s="117"/>
      <c r="NPA6" s="117"/>
      <c r="NPB6" s="117"/>
      <c r="NPC6" s="117"/>
      <c r="NPD6" s="117"/>
      <c r="NPE6" s="117"/>
      <c r="NPF6" s="117"/>
      <c r="NPG6" s="117"/>
      <c r="NPH6" s="117"/>
      <c r="NPI6" s="117"/>
      <c r="NPJ6" s="117"/>
      <c r="NPK6" s="117"/>
      <c r="NPL6" s="117"/>
      <c r="NPM6" s="117"/>
      <c r="NPN6" s="117"/>
      <c r="NPO6" s="117"/>
      <c r="NPP6" s="117"/>
      <c r="NPQ6" s="117"/>
      <c r="NPR6" s="117"/>
      <c r="NPS6" s="117"/>
      <c r="NPT6" s="117"/>
      <c r="NPU6" s="117"/>
      <c r="NPV6" s="117"/>
      <c r="NPW6" s="117"/>
      <c r="NPX6" s="117"/>
      <c r="NPY6" s="117"/>
      <c r="NPZ6" s="117"/>
      <c r="NQA6" s="117"/>
      <c r="NQB6" s="117"/>
      <c r="NQC6" s="117"/>
      <c r="NQD6" s="117"/>
      <c r="NQE6" s="117"/>
      <c r="NQF6" s="117"/>
      <c r="NQG6" s="117"/>
      <c r="NQH6" s="117"/>
      <c r="NQI6" s="117"/>
      <c r="NQJ6" s="117"/>
      <c r="NQK6" s="117"/>
      <c r="NQL6" s="117"/>
      <c r="NQM6" s="117"/>
      <c r="NQN6" s="117"/>
      <c r="NQO6" s="117"/>
      <c r="NQP6" s="117"/>
      <c r="NQQ6" s="117"/>
      <c r="NQR6" s="117"/>
      <c r="NQS6" s="117"/>
      <c r="NQT6" s="117"/>
      <c r="NQU6" s="117"/>
      <c r="NQV6" s="117"/>
      <c r="NQW6" s="117"/>
      <c r="NQX6" s="117"/>
      <c r="NQY6" s="117"/>
      <c r="NQZ6" s="117"/>
      <c r="NRA6" s="117"/>
      <c r="NRB6" s="117"/>
      <c r="NRC6" s="117"/>
      <c r="NRD6" s="117"/>
      <c r="NRE6" s="117"/>
      <c r="NRF6" s="117"/>
      <c r="NRG6" s="117"/>
      <c r="NRH6" s="117"/>
      <c r="NRI6" s="117"/>
      <c r="NRJ6" s="117"/>
      <c r="NRK6" s="117"/>
      <c r="NRL6" s="117"/>
      <c r="NRM6" s="117"/>
      <c r="NRN6" s="117"/>
      <c r="NRO6" s="117"/>
      <c r="NRP6" s="117"/>
      <c r="NRQ6" s="117"/>
      <c r="NRR6" s="117"/>
      <c r="NRS6" s="117"/>
      <c r="NRT6" s="117"/>
      <c r="NRU6" s="117"/>
      <c r="NRV6" s="117"/>
      <c r="NRW6" s="117"/>
      <c r="NRX6" s="117"/>
      <c r="NRY6" s="117"/>
      <c r="NRZ6" s="117"/>
      <c r="NSA6" s="117"/>
      <c r="NSB6" s="117"/>
      <c r="NSC6" s="117"/>
      <c r="NSD6" s="117"/>
      <c r="NSE6" s="117"/>
      <c r="NSF6" s="117"/>
      <c r="NSG6" s="117"/>
      <c r="NSH6" s="117"/>
      <c r="NSI6" s="117"/>
      <c r="NSJ6" s="117"/>
      <c r="NSK6" s="117"/>
      <c r="NSL6" s="117"/>
      <c r="NSM6" s="117"/>
      <c r="NSN6" s="117"/>
      <c r="NSO6" s="117"/>
      <c r="NSP6" s="117"/>
      <c r="NSQ6" s="117"/>
      <c r="NSR6" s="117"/>
      <c r="NSS6" s="117"/>
      <c r="NST6" s="117"/>
      <c r="NSU6" s="117"/>
      <c r="NSV6" s="117"/>
      <c r="NSW6" s="117"/>
      <c r="NSX6" s="117"/>
      <c r="NSY6" s="117"/>
      <c r="NSZ6" s="117"/>
      <c r="NTA6" s="117"/>
      <c r="NTB6" s="117"/>
      <c r="NTC6" s="117"/>
      <c r="NTD6" s="117"/>
      <c r="NTE6" s="117"/>
      <c r="NTF6" s="117"/>
      <c r="NTG6" s="117"/>
      <c r="NTH6" s="117"/>
      <c r="NTI6" s="117"/>
      <c r="NTJ6" s="117"/>
      <c r="NTK6" s="117"/>
      <c r="NTL6" s="117"/>
      <c r="NTM6" s="117"/>
      <c r="NTN6" s="117"/>
      <c r="NTO6" s="117"/>
      <c r="NTP6" s="117"/>
      <c r="NTQ6" s="117"/>
      <c r="NTR6" s="117"/>
      <c r="NTS6" s="117"/>
      <c r="NTT6" s="117"/>
      <c r="NTU6" s="117"/>
      <c r="NTV6" s="117"/>
      <c r="NTW6" s="117"/>
      <c r="NTX6" s="117"/>
      <c r="NTY6" s="117"/>
      <c r="NTZ6" s="117"/>
      <c r="NUA6" s="117"/>
      <c r="NUB6" s="117"/>
      <c r="NUC6" s="117"/>
      <c r="NUD6" s="117"/>
      <c r="NUE6" s="117"/>
      <c r="NUF6" s="117"/>
      <c r="NUG6" s="117"/>
      <c r="NUH6" s="117"/>
      <c r="NUI6" s="117"/>
      <c r="NUJ6" s="117"/>
      <c r="NUK6" s="117"/>
      <c r="NUL6" s="117"/>
      <c r="NUM6" s="117"/>
      <c r="NUN6" s="117"/>
      <c r="NUO6" s="117"/>
      <c r="NUP6" s="117"/>
      <c r="NUQ6" s="117"/>
      <c r="NUR6" s="117"/>
      <c r="NUS6" s="117"/>
      <c r="NUT6" s="117"/>
      <c r="NUU6" s="117"/>
      <c r="NUV6" s="117"/>
      <c r="NUW6" s="117"/>
      <c r="NUX6" s="117"/>
      <c r="NUY6" s="117"/>
      <c r="NUZ6" s="117"/>
      <c r="NVA6" s="117"/>
      <c r="NVB6" s="117"/>
      <c r="NVC6" s="117"/>
      <c r="NVD6" s="117"/>
      <c r="NVE6" s="117"/>
      <c r="NVF6" s="117"/>
      <c r="NVG6" s="117"/>
      <c r="NVH6" s="117"/>
      <c r="NVI6" s="117"/>
      <c r="NVJ6" s="117"/>
      <c r="NVK6" s="117"/>
      <c r="NVL6" s="117"/>
      <c r="NVM6" s="117"/>
      <c r="NVN6" s="117"/>
      <c r="NVO6" s="117"/>
      <c r="NVP6" s="117"/>
      <c r="NVQ6" s="117"/>
      <c r="NVR6" s="117"/>
      <c r="NVS6" s="117"/>
      <c r="NVT6" s="117"/>
      <c r="NVU6" s="117"/>
      <c r="NVV6" s="117"/>
      <c r="NVW6" s="117"/>
      <c r="NVX6" s="117"/>
      <c r="NVY6" s="117"/>
      <c r="NVZ6" s="117"/>
      <c r="NWA6" s="117"/>
      <c r="NWB6" s="117"/>
      <c r="NWC6" s="117"/>
      <c r="NWD6" s="117"/>
      <c r="NWE6" s="117"/>
      <c r="NWF6" s="117"/>
      <c r="NWG6" s="117"/>
      <c r="NWH6" s="117"/>
      <c r="NWI6" s="117"/>
      <c r="NWJ6" s="117"/>
      <c r="NWK6" s="117"/>
      <c r="NWL6" s="117"/>
      <c r="NWM6" s="117"/>
      <c r="NWN6" s="117"/>
      <c r="NWO6" s="117"/>
      <c r="NWP6" s="117"/>
      <c r="NWQ6" s="117"/>
      <c r="NWR6" s="117"/>
      <c r="NWS6" s="117"/>
      <c r="NWT6" s="117"/>
      <c r="NWU6" s="117"/>
      <c r="NWV6" s="117"/>
      <c r="NWW6" s="117"/>
      <c r="NWX6" s="117"/>
      <c r="NWY6" s="117"/>
      <c r="NWZ6" s="117"/>
      <c r="NXA6" s="117"/>
      <c r="NXB6" s="117"/>
      <c r="NXC6" s="117"/>
      <c r="NXD6" s="117"/>
      <c r="NXE6" s="117"/>
      <c r="NXF6" s="117"/>
      <c r="NXG6" s="117"/>
      <c r="NXH6" s="117"/>
      <c r="NXI6" s="117"/>
      <c r="NXJ6" s="117"/>
      <c r="NXK6" s="117"/>
      <c r="NXL6" s="117"/>
      <c r="NXM6" s="117"/>
      <c r="NXN6" s="117"/>
      <c r="NXO6" s="117"/>
      <c r="NXP6" s="117"/>
      <c r="NXQ6" s="117"/>
      <c r="NXR6" s="117"/>
      <c r="NXS6" s="117"/>
      <c r="NXT6" s="117"/>
      <c r="NXU6" s="117"/>
      <c r="NXV6" s="117"/>
      <c r="NXW6" s="117"/>
      <c r="NXX6" s="117"/>
      <c r="NXY6" s="117"/>
      <c r="NXZ6" s="117"/>
      <c r="NYA6" s="117"/>
      <c r="NYB6" s="117"/>
      <c r="NYC6" s="117"/>
      <c r="NYD6" s="117"/>
      <c r="NYE6" s="117"/>
      <c r="NYF6" s="117"/>
      <c r="NYG6" s="117"/>
      <c r="NYH6" s="117"/>
      <c r="NYI6" s="117"/>
      <c r="NYJ6" s="117"/>
      <c r="NYK6" s="117"/>
      <c r="NYL6" s="117"/>
      <c r="NYM6" s="117"/>
      <c r="NYN6" s="117"/>
      <c r="NYO6" s="117"/>
      <c r="NYP6" s="117"/>
      <c r="NYQ6" s="117"/>
      <c r="NYR6" s="117"/>
      <c r="NYS6" s="117"/>
      <c r="NYT6" s="117"/>
      <c r="NYU6" s="117"/>
      <c r="NYV6" s="117"/>
      <c r="NYW6" s="117"/>
      <c r="NYX6" s="117"/>
      <c r="NYY6" s="117"/>
      <c r="NYZ6" s="117"/>
      <c r="NZA6" s="117"/>
      <c r="NZB6" s="117"/>
      <c r="NZC6" s="117"/>
      <c r="NZD6" s="117"/>
      <c r="NZE6" s="117"/>
      <c r="NZF6" s="117"/>
      <c r="NZG6" s="117"/>
      <c r="NZH6" s="117"/>
      <c r="NZI6" s="117"/>
      <c r="NZJ6" s="117"/>
      <c r="NZK6" s="117"/>
      <c r="NZL6" s="117"/>
      <c r="NZM6" s="117"/>
      <c r="NZN6" s="117"/>
      <c r="NZO6" s="117"/>
      <c r="NZP6" s="117"/>
      <c r="NZQ6" s="117"/>
      <c r="NZR6" s="117"/>
      <c r="NZS6" s="117"/>
      <c r="NZT6" s="117"/>
      <c r="NZU6" s="117"/>
      <c r="NZV6" s="117"/>
      <c r="NZW6" s="117"/>
      <c r="NZX6" s="117"/>
      <c r="NZY6" s="117"/>
      <c r="NZZ6" s="117"/>
      <c r="OAA6" s="117"/>
      <c r="OAB6" s="117"/>
      <c r="OAC6" s="117"/>
      <c r="OAD6" s="117"/>
      <c r="OAE6" s="117"/>
      <c r="OAF6" s="117"/>
      <c r="OAG6" s="117"/>
      <c r="OAH6" s="117"/>
      <c r="OAI6" s="117"/>
      <c r="OAJ6" s="117"/>
      <c r="OAK6" s="117"/>
      <c r="OAL6" s="117"/>
      <c r="OAM6" s="117"/>
      <c r="OAN6" s="117"/>
      <c r="OAO6" s="117"/>
      <c r="OAP6" s="117"/>
      <c r="OAQ6" s="117"/>
      <c r="OAR6" s="117"/>
      <c r="OAS6" s="117"/>
      <c r="OAT6" s="117"/>
      <c r="OAU6" s="117"/>
      <c r="OAV6" s="117"/>
      <c r="OAW6" s="117"/>
      <c r="OAX6" s="117"/>
      <c r="OAY6" s="117"/>
      <c r="OAZ6" s="117"/>
      <c r="OBA6" s="117"/>
      <c r="OBB6" s="117"/>
      <c r="OBC6" s="117"/>
      <c r="OBD6" s="117"/>
      <c r="OBE6" s="117"/>
      <c r="OBF6" s="117"/>
      <c r="OBG6" s="117"/>
      <c r="OBH6" s="117"/>
      <c r="OBI6" s="117"/>
      <c r="OBJ6" s="117"/>
      <c r="OBK6" s="117"/>
      <c r="OBL6" s="117"/>
      <c r="OBM6" s="117"/>
      <c r="OBN6" s="117"/>
      <c r="OBO6" s="117"/>
      <c r="OBP6" s="117"/>
      <c r="OBQ6" s="117"/>
      <c r="OBR6" s="117"/>
      <c r="OBS6" s="117"/>
      <c r="OBT6" s="117"/>
      <c r="OBU6" s="117"/>
      <c r="OBV6" s="117"/>
      <c r="OBW6" s="117"/>
      <c r="OBX6" s="117"/>
      <c r="OBY6" s="117"/>
      <c r="OBZ6" s="117"/>
      <c r="OCA6" s="117"/>
      <c r="OCB6" s="117"/>
      <c r="OCC6" s="117"/>
      <c r="OCD6" s="117"/>
      <c r="OCE6" s="117"/>
      <c r="OCF6" s="117"/>
      <c r="OCG6" s="117"/>
      <c r="OCH6" s="117"/>
      <c r="OCI6" s="117"/>
      <c r="OCJ6" s="117"/>
      <c r="OCK6" s="117"/>
      <c r="OCL6" s="117"/>
      <c r="OCM6" s="117"/>
      <c r="OCN6" s="117"/>
      <c r="OCO6" s="117"/>
      <c r="OCP6" s="117"/>
      <c r="OCQ6" s="117"/>
      <c r="OCR6" s="117"/>
      <c r="OCS6" s="117"/>
      <c r="OCT6" s="117"/>
      <c r="OCU6" s="117"/>
      <c r="OCV6" s="117"/>
      <c r="OCW6" s="117"/>
      <c r="OCX6" s="117"/>
      <c r="OCY6" s="117"/>
      <c r="OCZ6" s="117"/>
      <c r="ODA6" s="117"/>
      <c r="ODB6" s="117"/>
      <c r="ODC6" s="117"/>
      <c r="ODD6" s="117"/>
      <c r="ODE6" s="117"/>
      <c r="ODF6" s="117"/>
      <c r="ODG6" s="117"/>
      <c r="ODH6" s="117"/>
      <c r="ODI6" s="117"/>
      <c r="ODJ6" s="117"/>
      <c r="ODK6" s="117"/>
      <c r="ODL6" s="117"/>
      <c r="ODM6" s="117"/>
      <c r="ODN6" s="117"/>
      <c r="ODO6" s="117"/>
      <c r="ODP6" s="117"/>
      <c r="ODQ6" s="117"/>
      <c r="ODR6" s="117"/>
      <c r="ODS6" s="117"/>
      <c r="ODT6" s="117"/>
      <c r="ODU6" s="117"/>
      <c r="ODV6" s="117"/>
      <c r="ODW6" s="117"/>
      <c r="ODX6" s="117"/>
      <c r="ODY6" s="117"/>
      <c r="ODZ6" s="117"/>
      <c r="OEA6" s="117"/>
      <c r="OEB6" s="117"/>
      <c r="OEC6" s="117"/>
      <c r="OED6" s="117"/>
      <c r="OEE6" s="117"/>
      <c r="OEF6" s="117"/>
      <c r="OEG6" s="117"/>
      <c r="OEH6" s="117"/>
      <c r="OEI6" s="117"/>
      <c r="OEJ6" s="117"/>
      <c r="OEK6" s="117"/>
      <c r="OEL6" s="117"/>
      <c r="OEM6" s="117"/>
      <c r="OEN6" s="117"/>
      <c r="OEO6" s="117"/>
      <c r="OEP6" s="117"/>
      <c r="OEQ6" s="117"/>
      <c r="OER6" s="117"/>
      <c r="OES6" s="117"/>
      <c r="OET6" s="117"/>
      <c r="OEU6" s="117"/>
      <c r="OEV6" s="117"/>
      <c r="OEW6" s="117"/>
      <c r="OEX6" s="117"/>
      <c r="OEY6" s="117"/>
      <c r="OEZ6" s="117"/>
      <c r="OFA6" s="117"/>
      <c r="OFB6" s="117"/>
      <c r="OFC6" s="117"/>
      <c r="OFD6" s="117"/>
      <c r="OFE6" s="117"/>
      <c r="OFF6" s="117"/>
      <c r="OFG6" s="117"/>
      <c r="OFH6" s="117"/>
      <c r="OFI6" s="117"/>
      <c r="OFJ6" s="117"/>
      <c r="OFK6" s="117"/>
      <c r="OFL6" s="117"/>
      <c r="OFM6" s="117"/>
      <c r="OFN6" s="117"/>
      <c r="OFO6" s="117"/>
      <c r="OFP6" s="117"/>
      <c r="OFQ6" s="117"/>
      <c r="OFR6" s="117"/>
      <c r="OFS6" s="117"/>
      <c r="OFT6" s="117"/>
      <c r="OFU6" s="117"/>
      <c r="OFV6" s="117"/>
      <c r="OFW6" s="117"/>
      <c r="OFX6" s="117"/>
      <c r="OFY6" s="117"/>
      <c r="OFZ6" s="117"/>
      <c r="OGA6" s="117"/>
      <c r="OGB6" s="117"/>
      <c r="OGC6" s="117"/>
      <c r="OGD6" s="117"/>
      <c r="OGE6" s="117"/>
      <c r="OGF6" s="117"/>
      <c r="OGG6" s="117"/>
      <c r="OGH6" s="117"/>
      <c r="OGI6" s="117"/>
      <c r="OGJ6" s="117"/>
      <c r="OGK6" s="117"/>
      <c r="OGL6" s="117"/>
      <c r="OGM6" s="117"/>
      <c r="OGN6" s="117"/>
      <c r="OGO6" s="117"/>
      <c r="OGP6" s="117"/>
      <c r="OGQ6" s="117"/>
      <c r="OGR6" s="117"/>
      <c r="OGS6" s="117"/>
      <c r="OGT6" s="117"/>
      <c r="OGU6" s="117"/>
      <c r="OGV6" s="117"/>
      <c r="OGW6" s="117"/>
      <c r="OGX6" s="117"/>
      <c r="OGY6" s="117"/>
      <c r="OGZ6" s="117"/>
      <c r="OHA6" s="117"/>
      <c r="OHB6" s="117"/>
      <c r="OHC6" s="117"/>
      <c r="OHD6" s="117"/>
      <c r="OHE6" s="117"/>
      <c r="OHF6" s="117"/>
      <c r="OHG6" s="117"/>
      <c r="OHH6" s="117"/>
      <c r="OHI6" s="117"/>
      <c r="OHJ6" s="117"/>
      <c r="OHK6" s="117"/>
      <c r="OHL6" s="117"/>
      <c r="OHM6" s="117"/>
      <c r="OHN6" s="117"/>
      <c r="OHO6" s="117"/>
      <c r="OHP6" s="117"/>
      <c r="OHQ6" s="117"/>
      <c r="OHR6" s="117"/>
      <c r="OHS6" s="117"/>
      <c r="OHT6" s="117"/>
      <c r="OHU6" s="117"/>
      <c r="OHV6" s="117"/>
      <c r="OHW6" s="117"/>
      <c r="OHX6" s="117"/>
      <c r="OHY6" s="117"/>
      <c r="OHZ6" s="117"/>
      <c r="OIA6" s="117"/>
      <c r="OIB6" s="117"/>
      <c r="OIC6" s="117"/>
      <c r="OID6" s="117"/>
      <c r="OIE6" s="117"/>
      <c r="OIF6" s="117"/>
      <c r="OIG6" s="117"/>
      <c r="OIH6" s="117"/>
      <c r="OII6" s="117"/>
      <c r="OIJ6" s="117"/>
      <c r="OIK6" s="117"/>
      <c r="OIL6" s="117"/>
      <c r="OIM6" s="117"/>
      <c r="OIN6" s="117"/>
      <c r="OIO6" s="117"/>
      <c r="OIP6" s="117"/>
      <c r="OIQ6" s="117"/>
      <c r="OIR6" s="117"/>
      <c r="OIS6" s="117"/>
      <c r="OIT6" s="117"/>
      <c r="OIU6" s="117"/>
      <c r="OIV6" s="117"/>
      <c r="OIW6" s="117"/>
      <c r="OIX6" s="117"/>
      <c r="OIY6" s="117"/>
      <c r="OIZ6" s="117"/>
      <c r="OJA6" s="117"/>
      <c r="OJB6" s="117"/>
      <c r="OJC6" s="117"/>
      <c r="OJD6" s="117"/>
      <c r="OJE6" s="117"/>
      <c r="OJF6" s="117"/>
      <c r="OJG6" s="117"/>
      <c r="OJH6" s="117"/>
      <c r="OJI6" s="117"/>
      <c r="OJJ6" s="117"/>
      <c r="OJK6" s="117"/>
      <c r="OJL6" s="117"/>
      <c r="OJM6" s="117"/>
      <c r="OJN6" s="117"/>
      <c r="OJO6" s="117"/>
      <c r="OJP6" s="117"/>
      <c r="OJQ6" s="117"/>
      <c r="OJR6" s="117"/>
      <c r="OJS6" s="117"/>
      <c r="OJT6" s="117"/>
      <c r="OJU6" s="117"/>
      <c r="OJV6" s="117"/>
      <c r="OJW6" s="117"/>
      <c r="OJX6" s="117"/>
      <c r="OJY6" s="117"/>
      <c r="OJZ6" s="117"/>
      <c r="OKA6" s="117"/>
      <c r="OKB6" s="117"/>
      <c r="OKC6" s="117"/>
      <c r="OKD6" s="117"/>
      <c r="OKE6" s="117"/>
      <c r="OKF6" s="117"/>
      <c r="OKG6" s="117"/>
      <c r="OKH6" s="117"/>
      <c r="OKI6" s="117"/>
      <c r="OKJ6" s="117"/>
      <c r="OKK6" s="117"/>
      <c r="OKL6" s="117"/>
      <c r="OKM6" s="117"/>
      <c r="OKN6" s="117"/>
      <c r="OKO6" s="117"/>
      <c r="OKP6" s="117"/>
      <c r="OKQ6" s="117"/>
      <c r="OKR6" s="117"/>
      <c r="OKS6" s="117"/>
      <c r="OKT6" s="117"/>
      <c r="OKU6" s="117"/>
      <c r="OKV6" s="117"/>
      <c r="OKW6" s="117"/>
      <c r="OKX6" s="117"/>
      <c r="OKY6" s="117"/>
      <c r="OKZ6" s="117"/>
      <c r="OLA6" s="117"/>
      <c r="OLB6" s="117"/>
      <c r="OLC6" s="117"/>
      <c r="OLD6" s="117"/>
      <c r="OLE6" s="117"/>
      <c r="OLF6" s="117"/>
      <c r="OLG6" s="117"/>
      <c r="OLH6" s="117"/>
      <c r="OLI6" s="117"/>
      <c r="OLJ6" s="117"/>
      <c r="OLK6" s="117"/>
      <c r="OLL6" s="117"/>
      <c r="OLM6" s="117"/>
      <c r="OLN6" s="117"/>
      <c r="OLO6" s="117"/>
      <c r="OLP6" s="117"/>
      <c r="OLQ6" s="117"/>
      <c r="OLR6" s="117"/>
      <c r="OLS6" s="117"/>
      <c r="OLT6" s="117"/>
      <c r="OLU6" s="117"/>
      <c r="OLV6" s="117"/>
      <c r="OLW6" s="117"/>
      <c r="OLX6" s="117"/>
      <c r="OLY6" s="117"/>
      <c r="OLZ6" s="117"/>
      <c r="OMA6" s="117"/>
      <c r="OMB6" s="117"/>
      <c r="OMC6" s="117"/>
      <c r="OMD6" s="117"/>
      <c r="OME6" s="117"/>
      <c r="OMF6" s="117"/>
      <c r="OMG6" s="117"/>
      <c r="OMH6" s="117"/>
      <c r="OMI6" s="117"/>
      <c r="OMJ6" s="117"/>
      <c r="OMK6" s="117"/>
      <c r="OML6" s="117"/>
      <c r="OMM6" s="117"/>
      <c r="OMN6" s="117"/>
      <c r="OMO6" s="117"/>
      <c r="OMP6" s="117"/>
      <c r="OMQ6" s="117"/>
      <c r="OMR6" s="117"/>
      <c r="OMS6" s="117"/>
      <c r="OMT6" s="117"/>
      <c r="OMU6" s="117"/>
      <c r="OMV6" s="117"/>
      <c r="OMW6" s="117"/>
      <c r="OMX6" s="117"/>
      <c r="OMY6" s="117"/>
      <c r="OMZ6" s="117"/>
      <c r="ONA6" s="117"/>
      <c r="ONB6" s="117"/>
      <c r="ONC6" s="117"/>
      <c r="OND6" s="117"/>
      <c r="ONE6" s="117"/>
      <c r="ONF6" s="117"/>
      <c r="ONG6" s="117"/>
      <c r="ONH6" s="117"/>
      <c r="ONI6" s="117"/>
      <c r="ONJ6" s="117"/>
      <c r="ONK6" s="117"/>
      <c r="ONL6" s="117"/>
      <c r="ONM6" s="117"/>
      <c r="ONN6" s="117"/>
      <c r="ONO6" s="117"/>
      <c r="ONP6" s="117"/>
      <c r="ONQ6" s="117"/>
      <c r="ONR6" s="117"/>
      <c r="ONS6" s="117"/>
      <c r="ONT6" s="117"/>
      <c r="ONU6" s="117"/>
      <c r="ONV6" s="117"/>
      <c r="ONW6" s="117"/>
      <c r="ONX6" s="117"/>
      <c r="ONY6" s="117"/>
      <c r="ONZ6" s="117"/>
      <c r="OOA6" s="117"/>
      <c r="OOB6" s="117"/>
      <c r="OOC6" s="117"/>
      <c r="OOD6" s="117"/>
      <c r="OOE6" s="117"/>
      <c r="OOF6" s="117"/>
      <c r="OOG6" s="117"/>
      <c r="OOH6" s="117"/>
      <c r="OOI6" s="117"/>
      <c r="OOJ6" s="117"/>
      <c r="OOK6" s="117"/>
      <c r="OOL6" s="117"/>
      <c r="OOM6" s="117"/>
      <c r="OON6" s="117"/>
      <c r="OOO6" s="117"/>
      <c r="OOP6" s="117"/>
      <c r="OOQ6" s="117"/>
      <c r="OOR6" s="117"/>
      <c r="OOS6" s="117"/>
      <c r="OOT6" s="117"/>
      <c r="OOU6" s="117"/>
      <c r="OOV6" s="117"/>
      <c r="OOW6" s="117"/>
      <c r="OOX6" s="117"/>
      <c r="OOY6" s="117"/>
      <c r="OOZ6" s="117"/>
      <c r="OPA6" s="117"/>
      <c r="OPB6" s="117"/>
      <c r="OPC6" s="117"/>
      <c r="OPD6" s="117"/>
      <c r="OPE6" s="117"/>
      <c r="OPF6" s="117"/>
      <c r="OPG6" s="117"/>
      <c r="OPH6" s="117"/>
      <c r="OPI6" s="117"/>
      <c r="OPJ6" s="117"/>
      <c r="OPK6" s="117"/>
      <c r="OPL6" s="117"/>
      <c r="OPM6" s="117"/>
      <c r="OPN6" s="117"/>
      <c r="OPO6" s="117"/>
      <c r="OPP6" s="117"/>
      <c r="OPQ6" s="117"/>
      <c r="OPR6" s="117"/>
      <c r="OPS6" s="117"/>
      <c r="OPT6" s="117"/>
      <c r="OPU6" s="117"/>
      <c r="OPV6" s="117"/>
      <c r="OPW6" s="117"/>
      <c r="OPX6" s="117"/>
      <c r="OPY6" s="117"/>
      <c r="OPZ6" s="117"/>
      <c r="OQA6" s="117"/>
      <c r="OQB6" s="117"/>
      <c r="OQC6" s="117"/>
      <c r="OQD6" s="117"/>
      <c r="OQE6" s="117"/>
      <c r="OQF6" s="117"/>
      <c r="OQG6" s="117"/>
      <c r="OQH6" s="117"/>
      <c r="OQI6" s="117"/>
      <c r="OQJ6" s="117"/>
      <c r="OQK6" s="117"/>
      <c r="OQL6" s="117"/>
      <c r="OQM6" s="117"/>
      <c r="OQN6" s="117"/>
      <c r="OQO6" s="117"/>
      <c r="OQP6" s="117"/>
      <c r="OQQ6" s="117"/>
      <c r="OQR6" s="117"/>
      <c r="OQS6" s="117"/>
      <c r="OQT6" s="117"/>
      <c r="OQU6" s="117"/>
      <c r="OQV6" s="117"/>
      <c r="OQW6" s="117"/>
      <c r="OQX6" s="117"/>
      <c r="OQY6" s="117"/>
      <c r="OQZ6" s="117"/>
      <c r="ORA6" s="117"/>
      <c r="ORB6" s="117"/>
      <c r="ORC6" s="117"/>
      <c r="ORD6" s="117"/>
      <c r="ORE6" s="117"/>
      <c r="ORF6" s="117"/>
      <c r="ORG6" s="117"/>
      <c r="ORH6" s="117"/>
      <c r="ORI6" s="117"/>
      <c r="ORJ6" s="117"/>
      <c r="ORK6" s="117"/>
      <c r="ORL6" s="117"/>
      <c r="ORM6" s="117"/>
      <c r="ORN6" s="117"/>
      <c r="ORO6" s="117"/>
      <c r="ORP6" s="117"/>
      <c r="ORQ6" s="117"/>
      <c r="ORR6" s="117"/>
      <c r="ORS6" s="117"/>
      <c r="ORT6" s="117"/>
      <c r="ORU6" s="117"/>
      <c r="ORV6" s="117"/>
      <c r="ORW6" s="117"/>
      <c r="ORX6" s="117"/>
      <c r="ORY6" s="117"/>
      <c r="ORZ6" s="117"/>
      <c r="OSA6" s="117"/>
      <c r="OSB6" s="117"/>
      <c r="OSC6" s="117"/>
      <c r="OSD6" s="117"/>
      <c r="OSE6" s="117"/>
      <c r="OSF6" s="117"/>
      <c r="OSG6" s="117"/>
      <c r="OSH6" s="117"/>
      <c r="OSI6" s="117"/>
      <c r="OSJ6" s="117"/>
      <c r="OSK6" s="117"/>
      <c r="OSL6" s="117"/>
      <c r="OSM6" s="117"/>
      <c r="OSN6" s="117"/>
      <c r="OSO6" s="117"/>
      <c r="OSP6" s="117"/>
      <c r="OSQ6" s="117"/>
      <c r="OSR6" s="117"/>
      <c r="OSS6" s="117"/>
      <c r="OST6" s="117"/>
      <c r="OSU6" s="117"/>
      <c r="OSV6" s="117"/>
      <c r="OSW6" s="117"/>
      <c r="OSX6" s="117"/>
      <c r="OSY6" s="117"/>
      <c r="OSZ6" s="117"/>
      <c r="OTA6" s="117"/>
      <c r="OTB6" s="117"/>
      <c r="OTC6" s="117"/>
      <c r="OTD6" s="117"/>
      <c r="OTE6" s="117"/>
      <c r="OTF6" s="117"/>
      <c r="OTG6" s="117"/>
      <c r="OTH6" s="117"/>
      <c r="OTI6" s="117"/>
      <c r="OTJ6" s="117"/>
      <c r="OTK6" s="117"/>
      <c r="OTL6" s="117"/>
      <c r="OTM6" s="117"/>
      <c r="OTN6" s="117"/>
      <c r="OTO6" s="117"/>
      <c r="OTP6" s="117"/>
      <c r="OTQ6" s="117"/>
      <c r="OTR6" s="117"/>
      <c r="OTS6" s="117"/>
      <c r="OTT6" s="117"/>
      <c r="OTU6" s="117"/>
      <c r="OTV6" s="117"/>
      <c r="OTW6" s="117"/>
      <c r="OTX6" s="117"/>
      <c r="OTY6" s="117"/>
      <c r="OTZ6" s="117"/>
      <c r="OUA6" s="117"/>
      <c r="OUB6" s="117"/>
      <c r="OUC6" s="117"/>
      <c r="OUD6" s="117"/>
      <c r="OUE6" s="117"/>
      <c r="OUF6" s="117"/>
      <c r="OUG6" s="117"/>
      <c r="OUH6" s="117"/>
      <c r="OUI6" s="117"/>
      <c r="OUJ6" s="117"/>
      <c r="OUK6" s="117"/>
      <c r="OUL6" s="117"/>
      <c r="OUM6" s="117"/>
      <c r="OUN6" s="117"/>
      <c r="OUO6" s="117"/>
      <c r="OUP6" s="117"/>
      <c r="OUQ6" s="117"/>
      <c r="OUR6" s="117"/>
      <c r="OUS6" s="117"/>
      <c r="OUT6" s="117"/>
      <c r="OUU6" s="117"/>
      <c r="OUV6" s="117"/>
      <c r="OUW6" s="117"/>
      <c r="OUX6" s="117"/>
      <c r="OUY6" s="117"/>
      <c r="OUZ6" s="117"/>
      <c r="OVA6" s="117"/>
      <c r="OVB6" s="117"/>
      <c r="OVC6" s="117"/>
      <c r="OVD6" s="117"/>
      <c r="OVE6" s="117"/>
      <c r="OVF6" s="117"/>
      <c r="OVG6" s="117"/>
      <c r="OVH6" s="117"/>
      <c r="OVI6" s="117"/>
      <c r="OVJ6" s="117"/>
      <c r="OVK6" s="117"/>
      <c r="OVL6" s="117"/>
      <c r="OVM6" s="117"/>
      <c r="OVN6" s="117"/>
      <c r="OVO6" s="117"/>
      <c r="OVP6" s="117"/>
      <c r="OVQ6" s="117"/>
      <c r="OVR6" s="117"/>
      <c r="OVS6" s="117"/>
      <c r="OVT6" s="117"/>
      <c r="OVU6" s="117"/>
      <c r="OVV6" s="117"/>
      <c r="OVW6" s="117"/>
      <c r="OVX6" s="117"/>
      <c r="OVY6" s="117"/>
      <c r="OVZ6" s="117"/>
      <c r="OWA6" s="117"/>
      <c r="OWB6" s="117"/>
      <c r="OWC6" s="117"/>
      <c r="OWD6" s="117"/>
      <c r="OWE6" s="117"/>
      <c r="OWF6" s="117"/>
      <c r="OWG6" s="117"/>
      <c r="OWH6" s="117"/>
      <c r="OWI6" s="117"/>
      <c r="OWJ6" s="117"/>
      <c r="OWK6" s="117"/>
      <c r="OWL6" s="117"/>
      <c r="OWM6" s="117"/>
      <c r="OWN6" s="117"/>
      <c r="OWO6" s="117"/>
      <c r="OWP6" s="117"/>
      <c r="OWQ6" s="117"/>
      <c r="OWR6" s="117"/>
      <c r="OWS6" s="117"/>
      <c r="OWT6" s="117"/>
      <c r="OWU6" s="117"/>
      <c r="OWV6" s="117"/>
      <c r="OWW6" s="117"/>
      <c r="OWX6" s="117"/>
      <c r="OWY6" s="117"/>
      <c r="OWZ6" s="117"/>
      <c r="OXA6" s="117"/>
      <c r="OXB6" s="117"/>
      <c r="OXC6" s="117"/>
      <c r="OXD6" s="117"/>
      <c r="OXE6" s="117"/>
      <c r="OXF6" s="117"/>
      <c r="OXG6" s="117"/>
      <c r="OXH6" s="117"/>
      <c r="OXI6" s="117"/>
      <c r="OXJ6" s="117"/>
      <c r="OXK6" s="117"/>
      <c r="OXL6" s="117"/>
      <c r="OXM6" s="117"/>
      <c r="OXN6" s="117"/>
      <c r="OXO6" s="117"/>
      <c r="OXP6" s="117"/>
      <c r="OXQ6" s="117"/>
      <c r="OXR6" s="117"/>
      <c r="OXS6" s="117"/>
      <c r="OXT6" s="117"/>
      <c r="OXU6" s="117"/>
      <c r="OXV6" s="117"/>
      <c r="OXW6" s="117"/>
      <c r="OXX6" s="117"/>
      <c r="OXY6" s="117"/>
      <c r="OXZ6" s="117"/>
      <c r="OYA6" s="117"/>
      <c r="OYB6" s="117"/>
      <c r="OYC6" s="117"/>
      <c r="OYD6" s="117"/>
      <c r="OYE6" s="117"/>
      <c r="OYF6" s="117"/>
      <c r="OYG6" s="117"/>
      <c r="OYH6" s="117"/>
      <c r="OYI6" s="117"/>
      <c r="OYJ6" s="117"/>
      <c r="OYK6" s="117"/>
      <c r="OYL6" s="117"/>
      <c r="OYM6" s="117"/>
      <c r="OYN6" s="117"/>
      <c r="OYO6" s="117"/>
      <c r="OYP6" s="117"/>
      <c r="OYQ6" s="117"/>
      <c r="OYR6" s="117"/>
      <c r="OYS6" s="117"/>
      <c r="OYT6" s="117"/>
      <c r="OYU6" s="117"/>
      <c r="OYV6" s="117"/>
      <c r="OYW6" s="117"/>
      <c r="OYX6" s="117"/>
      <c r="OYY6" s="117"/>
      <c r="OYZ6" s="117"/>
      <c r="OZA6" s="117"/>
      <c r="OZB6" s="117"/>
      <c r="OZC6" s="117"/>
      <c r="OZD6" s="117"/>
      <c r="OZE6" s="117"/>
      <c r="OZF6" s="117"/>
      <c r="OZG6" s="117"/>
      <c r="OZH6" s="117"/>
      <c r="OZI6" s="117"/>
      <c r="OZJ6" s="117"/>
      <c r="OZK6" s="117"/>
      <c r="OZL6" s="117"/>
      <c r="OZM6" s="117"/>
      <c r="OZN6" s="117"/>
      <c r="OZO6" s="117"/>
      <c r="OZP6" s="117"/>
      <c r="OZQ6" s="117"/>
      <c r="OZR6" s="117"/>
      <c r="OZS6" s="117"/>
      <c r="OZT6" s="117"/>
      <c r="OZU6" s="117"/>
      <c r="OZV6" s="117"/>
      <c r="OZW6" s="117"/>
      <c r="OZX6" s="117"/>
      <c r="OZY6" s="117"/>
      <c r="OZZ6" s="117"/>
      <c r="PAA6" s="117"/>
      <c r="PAB6" s="117"/>
      <c r="PAC6" s="117"/>
      <c r="PAD6" s="117"/>
      <c r="PAE6" s="117"/>
      <c r="PAF6" s="117"/>
      <c r="PAG6" s="117"/>
      <c r="PAH6" s="117"/>
      <c r="PAI6" s="117"/>
      <c r="PAJ6" s="117"/>
      <c r="PAK6" s="117"/>
      <c r="PAL6" s="117"/>
      <c r="PAM6" s="117"/>
      <c r="PAN6" s="117"/>
      <c r="PAO6" s="117"/>
      <c r="PAP6" s="117"/>
      <c r="PAQ6" s="117"/>
      <c r="PAR6" s="117"/>
      <c r="PAS6" s="117"/>
      <c r="PAT6" s="117"/>
      <c r="PAU6" s="117"/>
      <c r="PAV6" s="117"/>
      <c r="PAW6" s="117"/>
      <c r="PAX6" s="117"/>
      <c r="PAY6" s="117"/>
      <c r="PAZ6" s="117"/>
      <c r="PBA6" s="117"/>
      <c r="PBB6" s="117"/>
      <c r="PBC6" s="117"/>
      <c r="PBD6" s="117"/>
      <c r="PBE6" s="117"/>
      <c r="PBF6" s="117"/>
      <c r="PBG6" s="117"/>
      <c r="PBH6" s="117"/>
      <c r="PBI6" s="117"/>
      <c r="PBJ6" s="117"/>
      <c r="PBK6" s="117"/>
      <c r="PBL6" s="117"/>
      <c r="PBM6" s="117"/>
      <c r="PBN6" s="117"/>
      <c r="PBO6" s="117"/>
      <c r="PBP6" s="117"/>
      <c r="PBQ6" s="117"/>
      <c r="PBR6" s="117"/>
      <c r="PBS6" s="117"/>
      <c r="PBT6" s="117"/>
      <c r="PBU6" s="117"/>
      <c r="PBV6" s="117"/>
      <c r="PBW6" s="117"/>
      <c r="PBX6" s="117"/>
      <c r="PBY6" s="117"/>
      <c r="PBZ6" s="117"/>
      <c r="PCA6" s="117"/>
      <c r="PCB6" s="117"/>
      <c r="PCC6" s="117"/>
      <c r="PCD6" s="117"/>
      <c r="PCE6" s="117"/>
      <c r="PCF6" s="117"/>
      <c r="PCG6" s="117"/>
      <c r="PCH6" s="117"/>
      <c r="PCI6" s="117"/>
      <c r="PCJ6" s="117"/>
      <c r="PCK6" s="117"/>
      <c r="PCL6" s="117"/>
      <c r="PCM6" s="117"/>
      <c r="PCN6" s="117"/>
      <c r="PCO6" s="117"/>
      <c r="PCP6" s="117"/>
      <c r="PCQ6" s="117"/>
      <c r="PCR6" s="117"/>
      <c r="PCS6" s="117"/>
      <c r="PCT6" s="117"/>
      <c r="PCU6" s="117"/>
      <c r="PCV6" s="117"/>
      <c r="PCW6" s="117"/>
      <c r="PCX6" s="117"/>
      <c r="PCY6" s="117"/>
      <c r="PCZ6" s="117"/>
      <c r="PDA6" s="117"/>
      <c r="PDB6" s="117"/>
      <c r="PDC6" s="117"/>
      <c r="PDD6" s="117"/>
      <c r="PDE6" s="117"/>
      <c r="PDF6" s="117"/>
      <c r="PDG6" s="117"/>
      <c r="PDH6" s="117"/>
      <c r="PDI6" s="117"/>
      <c r="PDJ6" s="117"/>
      <c r="PDK6" s="117"/>
      <c r="PDL6" s="117"/>
      <c r="PDM6" s="117"/>
      <c r="PDN6" s="117"/>
      <c r="PDO6" s="117"/>
      <c r="PDP6" s="117"/>
      <c r="PDQ6" s="117"/>
      <c r="PDR6" s="117"/>
      <c r="PDS6" s="117"/>
      <c r="PDT6" s="117"/>
      <c r="PDU6" s="117"/>
      <c r="PDV6" s="117"/>
      <c r="PDW6" s="117"/>
      <c r="PDX6" s="117"/>
      <c r="PDY6" s="117"/>
      <c r="PDZ6" s="117"/>
      <c r="PEA6" s="117"/>
      <c r="PEB6" s="117"/>
      <c r="PEC6" s="117"/>
      <c r="PED6" s="117"/>
      <c r="PEE6" s="117"/>
      <c r="PEF6" s="117"/>
      <c r="PEG6" s="117"/>
      <c r="PEH6" s="117"/>
      <c r="PEI6" s="117"/>
      <c r="PEJ6" s="117"/>
      <c r="PEK6" s="117"/>
      <c r="PEL6" s="117"/>
      <c r="PEM6" s="117"/>
      <c r="PEN6" s="117"/>
      <c r="PEO6" s="117"/>
      <c r="PEP6" s="117"/>
      <c r="PEQ6" s="117"/>
      <c r="PER6" s="117"/>
      <c r="PES6" s="117"/>
      <c r="PET6" s="117"/>
      <c r="PEU6" s="117"/>
      <c r="PEV6" s="117"/>
      <c r="PEW6" s="117"/>
      <c r="PEX6" s="117"/>
      <c r="PEY6" s="117"/>
      <c r="PEZ6" s="117"/>
      <c r="PFA6" s="117"/>
      <c r="PFB6" s="117"/>
      <c r="PFC6" s="117"/>
      <c r="PFD6" s="117"/>
      <c r="PFE6" s="117"/>
      <c r="PFF6" s="117"/>
      <c r="PFG6" s="117"/>
      <c r="PFH6" s="117"/>
      <c r="PFI6" s="117"/>
      <c r="PFJ6" s="117"/>
      <c r="PFK6" s="117"/>
      <c r="PFL6" s="117"/>
      <c r="PFM6" s="117"/>
      <c r="PFN6" s="117"/>
      <c r="PFO6" s="117"/>
      <c r="PFP6" s="117"/>
      <c r="PFQ6" s="117"/>
      <c r="PFR6" s="117"/>
      <c r="PFS6" s="117"/>
      <c r="PFT6" s="117"/>
      <c r="PFU6" s="117"/>
      <c r="PFV6" s="117"/>
      <c r="PFW6" s="117"/>
      <c r="PFX6" s="117"/>
      <c r="PFY6" s="117"/>
      <c r="PFZ6" s="117"/>
      <c r="PGA6" s="117"/>
      <c r="PGB6" s="117"/>
      <c r="PGC6" s="117"/>
      <c r="PGD6" s="117"/>
      <c r="PGE6" s="117"/>
      <c r="PGF6" s="117"/>
      <c r="PGG6" s="117"/>
      <c r="PGH6" s="117"/>
      <c r="PGI6" s="117"/>
      <c r="PGJ6" s="117"/>
      <c r="PGK6" s="117"/>
      <c r="PGL6" s="117"/>
      <c r="PGM6" s="117"/>
      <c r="PGN6" s="117"/>
      <c r="PGO6" s="117"/>
      <c r="PGP6" s="117"/>
      <c r="PGQ6" s="117"/>
      <c r="PGR6" s="117"/>
      <c r="PGS6" s="117"/>
      <c r="PGT6" s="117"/>
      <c r="PGU6" s="117"/>
      <c r="PGV6" s="117"/>
      <c r="PGW6" s="117"/>
      <c r="PGX6" s="117"/>
      <c r="PGY6" s="117"/>
      <c r="PGZ6" s="117"/>
      <c r="PHA6" s="117"/>
      <c r="PHB6" s="117"/>
      <c r="PHC6" s="117"/>
      <c r="PHD6" s="117"/>
      <c r="PHE6" s="117"/>
      <c r="PHF6" s="117"/>
      <c r="PHG6" s="117"/>
      <c r="PHH6" s="117"/>
      <c r="PHI6" s="117"/>
      <c r="PHJ6" s="117"/>
      <c r="PHK6" s="117"/>
      <c r="PHL6" s="117"/>
      <c r="PHM6" s="117"/>
      <c r="PHN6" s="117"/>
      <c r="PHO6" s="117"/>
      <c r="PHP6" s="117"/>
      <c r="PHQ6" s="117"/>
      <c r="PHR6" s="117"/>
      <c r="PHS6" s="117"/>
      <c r="PHT6" s="117"/>
      <c r="PHU6" s="117"/>
      <c r="PHV6" s="117"/>
      <c r="PHW6" s="117"/>
      <c r="PHX6" s="117"/>
      <c r="PHY6" s="117"/>
      <c r="PHZ6" s="117"/>
      <c r="PIA6" s="117"/>
      <c r="PIB6" s="117"/>
      <c r="PIC6" s="117"/>
      <c r="PID6" s="117"/>
      <c r="PIE6" s="117"/>
      <c r="PIF6" s="117"/>
      <c r="PIG6" s="117"/>
      <c r="PIH6" s="117"/>
      <c r="PII6" s="117"/>
      <c r="PIJ6" s="117"/>
      <c r="PIK6" s="117"/>
      <c r="PIL6" s="117"/>
      <c r="PIM6" s="117"/>
      <c r="PIN6" s="117"/>
      <c r="PIO6" s="117"/>
      <c r="PIP6" s="117"/>
      <c r="PIQ6" s="117"/>
      <c r="PIR6" s="117"/>
      <c r="PIS6" s="117"/>
      <c r="PIT6" s="117"/>
      <c r="PIU6" s="117"/>
      <c r="PIV6" s="117"/>
      <c r="PIW6" s="117"/>
      <c r="PIX6" s="117"/>
      <c r="PIY6" s="117"/>
      <c r="PIZ6" s="117"/>
      <c r="PJA6" s="117"/>
      <c r="PJB6" s="117"/>
      <c r="PJC6" s="117"/>
      <c r="PJD6" s="117"/>
      <c r="PJE6" s="117"/>
      <c r="PJF6" s="117"/>
      <c r="PJG6" s="117"/>
      <c r="PJH6" s="117"/>
      <c r="PJI6" s="117"/>
      <c r="PJJ6" s="117"/>
      <c r="PJK6" s="117"/>
      <c r="PJL6" s="117"/>
      <c r="PJM6" s="117"/>
      <c r="PJN6" s="117"/>
      <c r="PJO6" s="117"/>
      <c r="PJP6" s="117"/>
      <c r="PJQ6" s="117"/>
      <c r="PJR6" s="117"/>
      <c r="PJS6" s="117"/>
      <c r="PJT6" s="117"/>
      <c r="PJU6" s="117"/>
      <c r="PJV6" s="117"/>
      <c r="PJW6" s="117"/>
      <c r="PJX6" s="117"/>
      <c r="PJY6" s="117"/>
      <c r="PJZ6" s="117"/>
      <c r="PKA6" s="117"/>
      <c r="PKB6" s="117"/>
      <c r="PKC6" s="117"/>
      <c r="PKD6" s="117"/>
      <c r="PKE6" s="117"/>
      <c r="PKF6" s="117"/>
      <c r="PKG6" s="117"/>
      <c r="PKH6" s="117"/>
      <c r="PKI6" s="117"/>
      <c r="PKJ6" s="117"/>
      <c r="PKK6" s="117"/>
      <c r="PKL6" s="117"/>
      <c r="PKM6" s="117"/>
      <c r="PKN6" s="117"/>
      <c r="PKO6" s="117"/>
      <c r="PKP6" s="117"/>
      <c r="PKQ6" s="117"/>
      <c r="PKR6" s="117"/>
      <c r="PKS6" s="117"/>
      <c r="PKT6" s="117"/>
      <c r="PKU6" s="117"/>
      <c r="PKV6" s="117"/>
      <c r="PKW6" s="117"/>
      <c r="PKX6" s="117"/>
      <c r="PKY6" s="117"/>
      <c r="PKZ6" s="117"/>
      <c r="PLA6" s="117"/>
      <c r="PLB6" s="117"/>
      <c r="PLC6" s="117"/>
      <c r="PLD6" s="117"/>
      <c r="PLE6" s="117"/>
      <c r="PLF6" s="117"/>
      <c r="PLG6" s="117"/>
      <c r="PLH6" s="117"/>
      <c r="PLI6" s="117"/>
      <c r="PLJ6" s="117"/>
      <c r="PLK6" s="117"/>
      <c r="PLL6" s="117"/>
      <c r="PLM6" s="117"/>
      <c r="PLN6" s="117"/>
      <c r="PLO6" s="117"/>
      <c r="PLP6" s="117"/>
      <c r="PLQ6" s="117"/>
      <c r="PLR6" s="117"/>
      <c r="PLS6" s="117"/>
      <c r="PLT6" s="117"/>
      <c r="PLU6" s="117"/>
      <c r="PLV6" s="117"/>
      <c r="PLW6" s="117"/>
      <c r="PLX6" s="117"/>
      <c r="PLY6" s="117"/>
      <c r="PLZ6" s="117"/>
      <c r="PMA6" s="117"/>
      <c r="PMB6" s="117"/>
      <c r="PMC6" s="117"/>
      <c r="PMD6" s="117"/>
      <c r="PME6" s="117"/>
      <c r="PMF6" s="117"/>
      <c r="PMG6" s="117"/>
      <c r="PMH6" s="117"/>
      <c r="PMI6" s="117"/>
      <c r="PMJ6" s="117"/>
      <c r="PMK6" s="117"/>
      <c r="PML6" s="117"/>
      <c r="PMM6" s="117"/>
      <c r="PMN6" s="117"/>
      <c r="PMO6" s="117"/>
      <c r="PMP6" s="117"/>
      <c r="PMQ6" s="117"/>
      <c r="PMR6" s="117"/>
      <c r="PMS6" s="117"/>
      <c r="PMT6" s="117"/>
      <c r="PMU6" s="117"/>
      <c r="PMV6" s="117"/>
      <c r="PMW6" s="117"/>
      <c r="PMX6" s="117"/>
      <c r="PMY6" s="117"/>
      <c r="PMZ6" s="117"/>
      <c r="PNA6" s="117"/>
      <c r="PNB6" s="117"/>
      <c r="PNC6" s="117"/>
      <c r="PND6" s="117"/>
      <c r="PNE6" s="117"/>
      <c r="PNF6" s="117"/>
      <c r="PNG6" s="117"/>
      <c r="PNH6" s="117"/>
      <c r="PNI6" s="117"/>
      <c r="PNJ6" s="117"/>
      <c r="PNK6" s="117"/>
      <c r="PNL6" s="117"/>
      <c r="PNM6" s="117"/>
      <c r="PNN6" s="117"/>
      <c r="PNO6" s="117"/>
      <c r="PNP6" s="117"/>
      <c r="PNQ6" s="117"/>
      <c r="PNR6" s="117"/>
      <c r="PNS6" s="117"/>
      <c r="PNT6" s="117"/>
      <c r="PNU6" s="117"/>
      <c r="PNV6" s="117"/>
      <c r="PNW6" s="117"/>
      <c r="PNX6" s="117"/>
      <c r="PNY6" s="117"/>
      <c r="PNZ6" s="117"/>
      <c r="POA6" s="117"/>
      <c r="POB6" s="117"/>
      <c r="POC6" s="117"/>
      <c r="POD6" s="117"/>
      <c r="POE6" s="117"/>
      <c r="POF6" s="117"/>
      <c r="POG6" s="117"/>
      <c r="POH6" s="117"/>
      <c r="POI6" s="117"/>
      <c r="POJ6" s="117"/>
      <c r="POK6" s="117"/>
      <c r="POL6" s="117"/>
      <c r="POM6" s="117"/>
      <c r="PON6" s="117"/>
      <c r="POO6" s="117"/>
      <c r="POP6" s="117"/>
      <c r="POQ6" s="117"/>
      <c r="POR6" s="117"/>
      <c r="POS6" s="117"/>
      <c r="POT6" s="117"/>
      <c r="POU6" s="117"/>
      <c r="POV6" s="117"/>
      <c r="POW6" s="117"/>
      <c r="POX6" s="117"/>
      <c r="POY6" s="117"/>
      <c r="POZ6" s="117"/>
      <c r="PPA6" s="117"/>
      <c r="PPB6" s="117"/>
      <c r="PPC6" s="117"/>
      <c r="PPD6" s="117"/>
      <c r="PPE6" s="117"/>
      <c r="PPF6" s="117"/>
      <c r="PPG6" s="117"/>
      <c r="PPH6" s="117"/>
      <c r="PPI6" s="117"/>
      <c r="PPJ6" s="117"/>
      <c r="PPK6" s="117"/>
      <c r="PPL6" s="117"/>
      <c r="PPM6" s="117"/>
      <c r="PPN6" s="117"/>
      <c r="PPO6" s="117"/>
      <c r="PPP6" s="117"/>
      <c r="PPQ6" s="117"/>
      <c r="PPR6" s="117"/>
      <c r="PPS6" s="117"/>
      <c r="PPT6" s="117"/>
      <c r="PPU6" s="117"/>
      <c r="PPV6" s="117"/>
      <c r="PPW6" s="117"/>
      <c r="PPX6" s="117"/>
      <c r="PPY6" s="117"/>
      <c r="PPZ6" s="117"/>
      <c r="PQA6" s="117"/>
      <c r="PQB6" s="117"/>
      <c r="PQC6" s="117"/>
      <c r="PQD6" s="117"/>
      <c r="PQE6" s="117"/>
      <c r="PQF6" s="117"/>
      <c r="PQG6" s="117"/>
      <c r="PQH6" s="117"/>
      <c r="PQI6" s="117"/>
      <c r="PQJ6" s="117"/>
      <c r="PQK6" s="117"/>
      <c r="PQL6" s="117"/>
      <c r="PQM6" s="117"/>
      <c r="PQN6" s="117"/>
      <c r="PQO6" s="117"/>
      <c r="PQP6" s="117"/>
      <c r="PQQ6" s="117"/>
      <c r="PQR6" s="117"/>
      <c r="PQS6" s="117"/>
      <c r="PQT6" s="117"/>
      <c r="PQU6" s="117"/>
      <c r="PQV6" s="117"/>
      <c r="PQW6" s="117"/>
      <c r="PQX6" s="117"/>
      <c r="PQY6" s="117"/>
      <c r="PQZ6" s="117"/>
      <c r="PRA6" s="117"/>
      <c r="PRB6" s="117"/>
      <c r="PRC6" s="117"/>
      <c r="PRD6" s="117"/>
      <c r="PRE6" s="117"/>
      <c r="PRF6" s="117"/>
      <c r="PRG6" s="117"/>
      <c r="PRH6" s="117"/>
      <c r="PRI6" s="117"/>
      <c r="PRJ6" s="117"/>
      <c r="PRK6" s="117"/>
      <c r="PRL6" s="117"/>
      <c r="PRM6" s="117"/>
      <c r="PRN6" s="117"/>
      <c r="PRO6" s="117"/>
      <c r="PRP6" s="117"/>
      <c r="PRQ6" s="117"/>
      <c r="PRR6" s="117"/>
      <c r="PRS6" s="117"/>
      <c r="PRT6" s="117"/>
      <c r="PRU6" s="117"/>
      <c r="PRV6" s="117"/>
      <c r="PRW6" s="117"/>
      <c r="PRX6" s="117"/>
      <c r="PRY6" s="117"/>
      <c r="PRZ6" s="117"/>
      <c r="PSA6" s="117"/>
      <c r="PSB6" s="117"/>
      <c r="PSC6" s="117"/>
      <c r="PSD6" s="117"/>
      <c r="PSE6" s="117"/>
      <c r="PSF6" s="117"/>
      <c r="PSG6" s="117"/>
      <c r="PSH6" s="117"/>
      <c r="PSI6" s="117"/>
      <c r="PSJ6" s="117"/>
      <c r="PSK6" s="117"/>
      <c r="PSL6" s="117"/>
      <c r="PSM6" s="117"/>
      <c r="PSN6" s="117"/>
      <c r="PSO6" s="117"/>
      <c r="PSP6" s="117"/>
      <c r="PSQ6" s="117"/>
      <c r="PSR6" s="117"/>
      <c r="PSS6" s="117"/>
      <c r="PST6" s="117"/>
      <c r="PSU6" s="117"/>
      <c r="PSV6" s="117"/>
      <c r="PSW6" s="117"/>
      <c r="PSX6" s="117"/>
      <c r="PSY6" s="117"/>
      <c r="PSZ6" s="117"/>
      <c r="PTA6" s="117"/>
      <c r="PTB6" s="117"/>
      <c r="PTC6" s="117"/>
      <c r="PTD6" s="117"/>
      <c r="PTE6" s="117"/>
      <c r="PTF6" s="117"/>
      <c r="PTG6" s="117"/>
      <c r="PTH6" s="117"/>
      <c r="PTI6" s="117"/>
      <c r="PTJ6" s="117"/>
      <c r="PTK6" s="117"/>
      <c r="PTL6" s="117"/>
      <c r="PTM6" s="117"/>
      <c r="PTN6" s="117"/>
      <c r="PTO6" s="117"/>
      <c r="PTP6" s="117"/>
      <c r="PTQ6" s="117"/>
      <c r="PTR6" s="117"/>
      <c r="PTS6" s="117"/>
      <c r="PTT6" s="117"/>
      <c r="PTU6" s="117"/>
      <c r="PTV6" s="117"/>
      <c r="PTW6" s="117"/>
      <c r="PTX6" s="117"/>
      <c r="PTY6" s="117"/>
      <c r="PTZ6" s="117"/>
      <c r="PUA6" s="117"/>
      <c r="PUB6" s="117"/>
      <c r="PUC6" s="117"/>
      <c r="PUD6" s="117"/>
      <c r="PUE6" s="117"/>
      <c r="PUF6" s="117"/>
      <c r="PUG6" s="117"/>
      <c r="PUH6" s="117"/>
      <c r="PUI6" s="117"/>
      <c r="PUJ6" s="117"/>
      <c r="PUK6" s="117"/>
      <c r="PUL6" s="117"/>
      <c r="PUM6" s="117"/>
      <c r="PUN6" s="117"/>
      <c r="PUO6" s="117"/>
      <c r="PUP6" s="117"/>
      <c r="PUQ6" s="117"/>
      <c r="PUR6" s="117"/>
      <c r="PUS6" s="117"/>
      <c r="PUT6" s="117"/>
      <c r="PUU6" s="117"/>
      <c r="PUV6" s="117"/>
      <c r="PUW6" s="117"/>
      <c r="PUX6" s="117"/>
      <c r="PUY6" s="117"/>
      <c r="PUZ6" s="117"/>
      <c r="PVA6" s="117"/>
      <c r="PVB6" s="117"/>
      <c r="PVC6" s="117"/>
      <c r="PVD6" s="117"/>
      <c r="PVE6" s="117"/>
      <c r="PVF6" s="117"/>
      <c r="PVG6" s="117"/>
      <c r="PVH6" s="117"/>
      <c r="PVI6" s="117"/>
      <c r="PVJ6" s="117"/>
      <c r="PVK6" s="117"/>
      <c r="PVL6" s="117"/>
      <c r="PVM6" s="117"/>
      <c r="PVN6" s="117"/>
      <c r="PVO6" s="117"/>
      <c r="PVP6" s="117"/>
      <c r="PVQ6" s="117"/>
      <c r="PVR6" s="117"/>
      <c r="PVS6" s="117"/>
      <c r="PVT6" s="117"/>
      <c r="PVU6" s="117"/>
      <c r="PVV6" s="117"/>
      <c r="PVW6" s="117"/>
      <c r="PVX6" s="117"/>
      <c r="PVY6" s="117"/>
      <c r="PVZ6" s="117"/>
      <c r="PWA6" s="117"/>
      <c r="PWB6" s="117"/>
      <c r="PWC6" s="117"/>
      <c r="PWD6" s="117"/>
      <c r="PWE6" s="117"/>
      <c r="PWF6" s="117"/>
      <c r="PWG6" s="117"/>
      <c r="PWH6" s="117"/>
      <c r="PWI6" s="117"/>
      <c r="PWJ6" s="117"/>
      <c r="PWK6" s="117"/>
      <c r="PWL6" s="117"/>
      <c r="PWM6" s="117"/>
      <c r="PWN6" s="117"/>
      <c r="PWO6" s="117"/>
      <c r="PWP6" s="117"/>
      <c r="PWQ6" s="117"/>
      <c r="PWR6" s="117"/>
      <c r="PWS6" s="117"/>
      <c r="PWT6" s="117"/>
      <c r="PWU6" s="117"/>
      <c r="PWV6" s="117"/>
      <c r="PWW6" s="117"/>
      <c r="PWX6" s="117"/>
      <c r="PWY6" s="117"/>
      <c r="PWZ6" s="117"/>
      <c r="PXA6" s="117"/>
      <c r="PXB6" s="117"/>
      <c r="PXC6" s="117"/>
      <c r="PXD6" s="117"/>
      <c r="PXE6" s="117"/>
      <c r="PXF6" s="117"/>
      <c r="PXG6" s="117"/>
      <c r="PXH6" s="117"/>
      <c r="PXI6" s="117"/>
      <c r="PXJ6" s="117"/>
      <c r="PXK6" s="117"/>
      <c r="PXL6" s="117"/>
      <c r="PXM6" s="117"/>
      <c r="PXN6" s="117"/>
      <c r="PXO6" s="117"/>
      <c r="PXP6" s="117"/>
      <c r="PXQ6" s="117"/>
      <c r="PXR6" s="117"/>
      <c r="PXS6" s="117"/>
      <c r="PXT6" s="117"/>
      <c r="PXU6" s="117"/>
      <c r="PXV6" s="117"/>
      <c r="PXW6" s="117"/>
      <c r="PXX6" s="117"/>
      <c r="PXY6" s="117"/>
      <c r="PXZ6" s="117"/>
      <c r="PYA6" s="117"/>
      <c r="PYB6" s="117"/>
      <c r="PYC6" s="117"/>
      <c r="PYD6" s="117"/>
      <c r="PYE6" s="117"/>
      <c r="PYF6" s="117"/>
      <c r="PYG6" s="117"/>
      <c r="PYH6" s="117"/>
      <c r="PYI6" s="117"/>
      <c r="PYJ6" s="117"/>
      <c r="PYK6" s="117"/>
      <c r="PYL6" s="117"/>
      <c r="PYM6" s="117"/>
      <c r="PYN6" s="117"/>
      <c r="PYO6" s="117"/>
      <c r="PYP6" s="117"/>
      <c r="PYQ6" s="117"/>
      <c r="PYR6" s="117"/>
      <c r="PYS6" s="117"/>
      <c r="PYT6" s="117"/>
      <c r="PYU6" s="117"/>
      <c r="PYV6" s="117"/>
      <c r="PYW6" s="117"/>
      <c r="PYX6" s="117"/>
      <c r="PYY6" s="117"/>
      <c r="PYZ6" s="117"/>
      <c r="PZA6" s="117"/>
      <c r="PZB6" s="117"/>
      <c r="PZC6" s="117"/>
      <c r="PZD6" s="117"/>
      <c r="PZE6" s="117"/>
      <c r="PZF6" s="117"/>
      <c r="PZG6" s="117"/>
      <c r="PZH6" s="117"/>
      <c r="PZI6" s="117"/>
      <c r="PZJ6" s="117"/>
      <c r="PZK6" s="117"/>
      <c r="PZL6" s="117"/>
      <c r="PZM6" s="117"/>
      <c r="PZN6" s="117"/>
      <c r="PZO6" s="117"/>
      <c r="PZP6" s="117"/>
      <c r="PZQ6" s="117"/>
      <c r="PZR6" s="117"/>
      <c r="PZS6" s="117"/>
      <c r="PZT6" s="117"/>
      <c r="PZU6" s="117"/>
      <c r="PZV6" s="117"/>
      <c r="PZW6" s="117"/>
      <c r="PZX6" s="117"/>
      <c r="PZY6" s="117"/>
      <c r="PZZ6" s="117"/>
      <c r="QAA6" s="117"/>
      <c r="QAB6" s="117"/>
      <c r="QAC6" s="117"/>
      <c r="QAD6" s="117"/>
      <c r="QAE6" s="117"/>
      <c r="QAF6" s="117"/>
      <c r="QAG6" s="117"/>
      <c r="QAH6" s="117"/>
      <c r="QAI6" s="117"/>
      <c r="QAJ6" s="117"/>
      <c r="QAK6" s="117"/>
      <c r="QAL6" s="117"/>
      <c r="QAM6" s="117"/>
      <c r="QAN6" s="117"/>
      <c r="QAO6" s="117"/>
      <c r="QAP6" s="117"/>
      <c r="QAQ6" s="117"/>
      <c r="QAR6" s="117"/>
      <c r="QAS6" s="117"/>
      <c r="QAT6" s="117"/>
      <c r="QAU6" s="117"/>
      <c r="QAV6" s="117"/>
      <c r="QAW6" s="117"/>
      <c r="QAX6" s="117"/>
      <c r="QAY6" s="117"/>
      <c r="QAZ6" s="117"/>
      <c r="QBA6" s="117"/>
      <c r="QBB6" s="117"/>
      <c r="QBC6" s="117"/>
      <c r="QBD6" s="117"/>
      <c r="QBE6" s="117"/>
      <c r="QBF6" s="117"/>
      <c r="QBG6" s="117"/>
      <c r="QBH6" s="117"/>
      <c r="QBI6" s="117"/>
      <c r="QBJ6" s="117"/>
      <c r="QBK6" s="117"/>
      <c r="QBL6" s="117"/>
      <c r="QBM6" s="117"/>
      <c r="QBN6" s="117"/>
      <c r="QBO6" s="117"/>
      <c r="QBP6" s="117"/>
      <c r="QBQ6" s="117"/>
      <c r="QBR6" s="117"/>
      <c r="QBS6" s="117"/>
      <c r="QBT6" s="117"/>
      <c r="QBU6" s="117"/>
      <c r="QBV6" s="117"/>
      <c r="QBW6" s="117"/>
      <c r="QBX6" s="117"/>
      <c r="QBY6" s="117"/>
      <c r="QBZ6" s="117"/>
      <c r="QCA6" s="117"/>
      <c r="QCB6" s="117"/>
      <c r="QCC6" s="117"/>
      <c r="QCD6" s="117"/>
      <c r="QCE6" s="117"/>
      <c r="QCF6" s="117"/>
      <c r="QCG6" s="117"/>
      <c r="QCH6" s="117"/>
      <c r="QCI6" s="117"/>
      <c r="QCJ6" s="117"/>
      <c r="QCK6" s="117"/>
      <c r="QCL6" s="117"/>
      <c r="QCM6" s="117"/>
      <c r="QCN6" s="117"/>
      <c r="QCO6" s="117"/>
      <c r="QCP6" s="117"/>
      <c r="QCQ6" s="117"/>
      <c r="QCR6" s="117"/>
      <c r="QCS6" s="117"/>
      <c r="QCT6" s="117"/>
      <c r="QCU6" s="117"/>
      <c r="QCV6" s="117"/>
      <c r="QCW6" s="117"/>
      <c r="QCX6" s="117"/>
      <c r="QCY6" s="117"/>
      <c r="QCZ6" s="117"/>
      <c r="QDA6" s="117"/>
      <c r="QDB6" s="117"/>
      <c r="QDC6" s="117"/>
      <c r="QDD6" s="117"/>
      <c r="QDE6" s="117"/>
      <c r="QDF6" s="117"/>
      <c r="QDG6" s="117"/>
      <c r="QDH6" s="117"/>
      <c r="QDI6" s="117"/>
      <c r="QDJ6" s="117"/>
      <c r="QDK6" s="117"/>
      <c r="QDL6" s="117"/>
      <c r="QDM6" s="117"/>
      <c r="QDN6" s="117"/>
      <c r="QDO6" s="117"/>
      <c r="QDP6" s="117"/>
      <c r="QDQ6" s="117"/>
      <c r="QDR6" s="117"/>
      <c r="QDS6" s="117"/>
      <c r="QDT6" s="117"/>
      <c r="QDU6" s="117"/>
      <c r="QDV6" s="117"/>
      <c r="QDW6" s="117"/>
      <c r="QDX6" s="117"/>
      <c r="QDY6" s="117"/>
      <c r="QDZ6" s="117"/>
      <c r="QEA6" s="117"/>
      <c r="QEB6" s="117"/>
      <c r="QEC6" s="117"/>
      <c r="QED6" s="117"/>
      <c r="QEE6" s="117"/>
      <c r="QEF6" s="117"/>
      <c r="QEG6" s="117"/>
      <c r="QEH6" s="117"/>
      <c r="QEI6" s="117"/>
      <c r="QEJ6" s="117"/>
      <c r="QEK6" s="117"/>
      <c r="QEL6" s="117"/>
      <c r="QEM6" s="117"/>
      <c r="QEN6" s="117"/>
      <c r="QEO6" s="117"/>
      <c r="QEP6" s="117"/>
      <c r="QEQ6" s="117"/>
      <c r="QER6" s="117"/>
      <c r="QES6" s="117"/>
      <c r="QET6" s="117"/>
      <c r="QEU6" s="117"/>
      <c r="QEV6" s="117"/>
      <c r="QEW6" s="117"/>
      <c r="QEX6" s="117"/>
      <c r="QEY6" s="117"/>
      <c r="QEZ6" s="117"/>
      <c r="QFA6" s="117"/>
      <c r="QFB6" s="117"/>
      <c r="QFC6" s="117"/>
      <c r="QFD6" s="117"/>
      <c r="QFE6" s="117"/>
      <c r="QFF6" s="117"/>
      <c r="QFG6" s="117"/>
      <c r="QFH6" s="117"/>
      <c r="QFI6" s="117"/>
      <c r="QFJ6" s="117"/>
      <c r="QFK6" s="117"/>
      <c r="QFL6" s="117"/>
      <c r="QFM6" s="117"/>
      <c r="QFN6" s="117"/>
      <c r="QFO6" s="117"/>
      <c r="QFP6" s="117"/>
      <c r="QFQ6" s="117"/>
      <c r="QFR6" s="117"/>
      <c r="QFS6" s="117"/>
      <c r="QFT6" s="117"/>
      <c r="QFU6" s="117"/>
      <c r="QFV6" s="117"/>
      <c r="QFW6" s="117"/>
      <c r="QFX6" s="117"/>
      <c r="QFY6" s="117"/>
      <c r="QFZ6" s="117"/>
      <c r="QGA6" s="117"/>
      <c r="QGB6" s="117"/>
      <c r="QGC6" s="117"/>
      <c r="QGD6" s="117"/>
      <c r="QGE6" s="117"/>
      <c r="QGF6" s="117"/>
      <c r="QGG6" s="117"/>
      <c r="QGH6" s="117"/>
      <c r="QGI6" s="117"/>
      <c r="QGJ6" s="117"/>
      <c r="QGK6" s="117"/>
      <c r="QGL6" s="117"/>
      <c r="QGM6" s="117"/>
      <c r="QGN6" s="117"/>
      <c r="QGO6" s="117"/>
      <c r="QGP6" s="117"/>
      <c r="QGQ6" s="117"/>
      <c r="QGR6" s="117"/>
      <c r="QGS6" s="117"/>
      <c r="QGT6" s="117"/>
      <c r="QGU6" s="117"/>
      <c r="QGV6" s="117"/>
      <c r="QGW6" s="117"/>
      <c r="QGX6" s="117"/>
      <c r="QGY6" s="117"/>
      <c r="QGZ6" s="117"/>
      <c r="QHA6" s="117"/>
      <c r="QHB6" s="117"/>
      <c r="QHC6" s="117"/>
      <c r="QHD6" s="117"/>
      <c r="QHE6" s="117"/>
      <c r="QHF6" s="117"/>
      <c r="QHG6" s="117"/>
      <c r="QHH6" s="117"/>
      <c r="QHI6" s="117"/>
      <c r="QHJ6" s="117"/>
      <c r="QHK6" s="117"/>
      <c r="QHL6" s="117"/>
      <c r="QHM6" s="117"/>
      <c r="QHN6" s="117"/>
      <c r="QHO6" s="117"/>
      <c r="QHP6" s="117"/>
      <c r="QHQ6" s="117"/>
      <c r="QHR6" s="117"/>
      <c r="QHS6" s="117"/>
      <c r="QHT6" s="117"/>
      <c r="QHU6" s="117"/>
      <c r="QHV6" s="117"/>
      <c r="QHW6" s="117"/>
      <c r="QHX6" s="117"/>
      <c r="QHY6" s="117"/>
      <c r="QHZ6" s="117"/>
      <c r="QIA6" s="117"/>
      <c r="QIB6" s="117"/>
      <c r="QIC6" s="117"/>
      <c r="QID6" s="117"/>
      <c r="QIE6" s="117"/>
      <c r="QIF6" s="117"/>
      <c r="QIG6" s="117"/>
      <c r="QIH6" s="117"/>
      <c r="QII6" s="117"/>
      <c r="QIJ6" s="117"/>
      <c r="QIK6" s="117"/>
      <c r="QIL6" s="117"/>
      <c r="QIM6" s="117"/>
      <c r="QIN6" s="117"/>
      <c r="QIO6" s="117"/>
      <c r="QIP6" s="117"/>
      <c r="QIQ6" s="117"/>
      <c r="QIR6" s="117"/>
      <c r="QIS6" s="117"/>
      <c r="QIT6" s="117"/>
      <c r="QIU6" s="117"/>
      <c r="QIV6" s="117"/>
      <c r="QIW6" s="117"/>
      <c r="QIX6" s="117"/>
      <c r="QIY6" s="117"/>
      <c r="QIZ6" s="117"/>
      <c r="QJA6" s="117"/>
      <c r="QJB6" s="117"/>
      <c r="QJC6" s="117"/>
      <c r="QJD6" s="117"/>
      <c r="QJE6" s="117"/>
      <c r="QJF6" s="117"/>
      <c r="QJG6" s="117"/>
      <c r="QJH6" s="117"/>
      <c r="QJI6" s="117"/>
      <c r="QJJ6" s="117"/>
      <c r="QJK6" s="117"/>
      <c r="QJL6" s="117"/>
      <c r="QJM6" s="117"/>
      <c r="QJN6" s="117"/>
      <c r="QJO6" s="117"/>
      <c r="QJP6" s="117"/>
      <c r="QJQ6" s="117"/>
      <c r="QJR6" s="117"/>
      <c r="QJS6" s="117"/>
      <c r="QJT6" s="117"/>
      <c r="QJU6" s="117"/>
      <c r="QJV6" s="117"/>
      <c r="QJW6" s="117"/>
      <c r="QJX6" s="117"/>
      <c r="QJY6" s="117"/>
      <c r="QJZ6" s="117"/>
      <c r="QKA6" s="117"/>
      <c r="QKB6" s="117"/>
      <c r="QKC6" s="117"/>
      <c r="QKD6" s="117"/>
      <c r="QKE6" s="117"/>
      <c r="QKF6" s="117"/>
      <c r="QKG6" s="117"/>
      <c r="QKH6" s="117"/>
      <c r="QKI6" s="117"/>
      <c r="QKJ6" s="117"/>
      <c r="QKK6" s="117"/>
      <c r="QKL6" s="117"/>
      <c r="QKM6" s="117"/>
      <c r="QKN6" s="117"/>
      <c r="QKO6" s="117"/>
      <c r="QKP6" s="117"/>
      <c r="QKQ6" s="117"/>
      <c r="QKR6" s="117"/>
      <c r="QKS6" s="117"/>
      <c r="QKT6" s="117"/>
      <c r="QKU6" s="117"/>
      <c r="QKV6" s="117"/>
      <c r="QKW6" s="117"/>
      <c r="QKX6" s="117"/>
      <c r="QKY6" s="117"/>
      <c r="QKZ6" s="117"/>
      <c r="QLA6" s="117"/>
      <c r="QLB6" s="117"/>
      <c r="QLC6" s="117"/>
      <c r="QLD6" s="117"/>
      <c r="QLE6" s="117"/>
      <c r="QLF6" s="117"/>
      <c r="QLG6" s="117"/>
      <c r="QLH6" s="117"/>
      <c r="QLI6" s="117"/>
      <c r="QLJ6" s="117"/>
      <c r="QLK6" s="117"/>
      <c r="QLL6" s="117"/>
      <c r="QLM6" s="117"/>
      <c r="QLN6" s="117"/>
      <c r="QLO6" s="117"/>
      <c r="QLP6" s="117"/>
      <c r="QLQ6" s="117"/>
      <c r="QLR6" s="117"/>
      <c r="QLS6" s="117"/>
      <c r="QLT6" s="117"/>
      <c r="QLU6" s="117"/>
      <c r="QLV6" s="117"/>
      <c r="QLW6" s="117"/>
      <c r="QLX6" s="117"/>
      <c r="QLY6" s="117"/>
      <c r="QLZ6" s="117"/>
      <c r="QMA6" s="117"/>
      <c r="QMB6" s="117"/>
      <c r="QMC6" s="117"/>
      <c r="QMD6" s="117"/>
      <c r="QME6" s="117"/>
      <c r="QMF6" s="117"/>
      <c r="QMG6" s="117"/>
      <c r="QMH6" s="117"/>
      <c r="QMI6" s="117"/>
      <c r="QMJ6" s="117"/>
      <c r="QMK6" s="117"/>
      <c r="QML6" s="117"/>
      <c r="QMM6" s="117"/>
      <c r="QMN6" s="117"/>
      <c r="QMO6" s="117"/>
      <c r="QMP6" s="117"/>
      <c r="QMQ6" s="117"/>
      <c r="QMR6" s="117"/>
      <c r="QMS6" s="117"/>
      <c r="QMT6" s="117"/>
      <c r="QMU6" s="117"/>
      <c r="QMV6" s="117"/>
      <c r="QMW6" s="117"/>
      <c r="QMX6" s="117"/>
      <c r="QMY6" s="117"/>
      <c r="QMZ6" s="117"/>
      <c r="QNA6" s="117"/>
      <c r="QNB6" s="117"/>
      <c r="QNC6" s="117"/>
      <c r="QND6" s="117"/>
      <c r="QNE6" s="117"/>
      <c r="QNF6" s="117"/>
      <c r="QNG6" s="117"/>
      <c r="QNH6" s="117"/>
      <c r="QNI6" s="117"/>
      <c r="QNJ6" s="117"/>
      <c r="QNK6" s="117"/>
      <c r="QNL6" s="117"/>
      <c r="QNM6" s="117"/>
      <c r="QNN6" s="117"/>
      <c r="QNO6" s="117"/>
      <c r="QNP6" s="117"/>
      <c r="QNQ6" s="117"/>
      <c r="QNR6" s="117"/>
      <c r="QNS6" s="117"/>
      <c r="QNT6" s="117"/>
      <c r="QNU6" s="117"/>
      <c r="QNV6" s="117"/>
      <c r="QNW6" s="117"/>
      <c r="QNX6" s="117"/>
      <c r="QNY6" s="117"/>
      <c r="QNZ6" s="117"/>
      <c r="QOA6" s="117"/>
      <c r="QOB6" s="117"/>
      <c r="QOC6" s="117"/>
      <c r="QOD6" s="117"/>
      <c r="QOE6" s="117"/>
      <c r="QOF6" s="117"/>
      <c r="QOG6" s="117"/>
      <c r="QOH6" s="117"/>
      <c r="QOI6" s="117"/>
      <c r="QOJ6" s="117"/>
      <c r="QOK6" s="117"/>
      <c r="QOL6" s="117"/>
      <c r="QOM6" s="117"/>
      <c r="QON6" s="117"/>
      <c r="QOO6" s="117"/>
      <c r="QOP6" s="117"/>
      <c r="QOQ6" s="117"/>
      <c r="QOR6" s="117"/>
      <c r="QOS6" s="117"/>
      <c r="QOT6" s="117"/>
      <c r="QOU6" s="117"/>
      <c r="QOV6" s="117"/>
      <c r="QOW6" s="117"/>
      <c r="QOX6" s="117"/>
      <c r="QOY6" s="117"/>
      <c r="QOZ6" s="117"/>
      <c r="QPA6" s="117"/>
      <c r="QPB6" s="117"/>
      <c r="QPC6" s="117"/>
      <c r="QPD6" s="117"/>
      <c r="QPE6" s="117"/>
      <c r="QPF6" s="117"/>
      <c r="QPG6" s="117"/>
      <c r="QPH6" s="117"/>
      <c r="QPI6" s="117"/>
      <c r="QPJ6" s="117"/>
      <c r="QPK6" s="117"/>
      <c r="QPL6" s="117"/>
      <c r="QPM6" s="117"/>
      <c r="QPN6" s="117"/>
      <c r="QPO6" s="117"/>
      <c r="QPP6" s="117"/>
      <c r="QPQ6" s="117"/>
      <c r="QPR6" s="117"/>
      <c r="QPS6" s="117"/>
      <c r="QPT6" s="117"/>
      <c r="QPU6" s="117"/>
      <c r="QPV6" s="117"/>
      <c r="QPW6" s="117"/>
      <c r="QPX6" s="117"/>
      <c r="QPY6" s="117"/>
      <c r="QPZ6" s="117"/>
      <c r="QQA6" s="117"/>
      <c r="QQB6" s="117"/>
      <c r="QQC6" s="117"/>
      <c r="QQD6" s="117"/>
      <c r="QQE6" s="117"/>
      <c r="QQF6" s="117"/>
      <c r="QQG6" s="117"/>
      <c r="QQH6" s="117"/>
      <c r="QQI6" s="117"/>
      <c r="QQJ6" s="117"/>
      <c r="QQK6" s="117"/>
      <c r="QQL6" s="117"/>
      <c r="QQM6" s="117"/>
      <c r="QQN6" s="117"/>
      <c r="QQO6" s="117"/>
      <c r="QQP6" s="117"/>
      <c r="QQQ6" s="117"/>
      <c r="QQR6" s="117"/>
      <c r="QQS6" s="117"/>
      <c r="QQT6" s="117"/>
      <c r="QQU6" s="117"/>
      <c r="QQV6" s="117"/>
      <c r="QQW6" s="117"/>
      <c r="QQX6" s="117"/>
      <c r="QQY6" s="117"/>
      <c r="QQZ6" s="117"/>
      <c r="QRA6" s="117"/>
      <c r="QRB6" s="117"/>
      <c r="QRC6" s="117"/>
      <c r="QRD6" s="117"/>
      <c r="QRE6" s="117"/>
      <c r="QRF6" s="117"/>
      <c r="QRG6" s="117"/>
      <c r="QRH6" s="117"/>
      <c r="QRI6" s="117"/>
      <c r="QRJ6" s="117"/>
      <c r="QRK6" s="117"/>
      <c r="QRL6" s="117"/>
      <c r="QRM6" s="117"/>
      <c r="QRN6" s="117"/>
      <c r="QRO6" s="117"/>
      <c r="QRP6" s="117"/>
      <c r="QRQ6" s="117"/>
      <c r="QRR6" s="117"/>
      <c r="QRS6" s="117"/>
      <c r="QRT6" s="117"/>
      <c r="QRU6" s="117"/>
      <c r="QRV6" s="117"/>
      <c r="QRW6" s="117"/>
      <c r="QRX6" s="117"/>
      <c r="QRY6" s="117"/>
      <c r="QRZ6" s="117"/>
      <c r="QSA6" s="117"/>
      <c r="QSB6" s="117"/>
      <c r="QSC6" s="117"/>
      <c r="QSD6" s="117"/>
      <c r="QSE6" s="117"/>
      <c r="QSF6" s="117"/>
      <c r="QSG6" s="117"/>
      <c r="QSH6" s="117"/>
      <c r="QSI6" s="117"/>
      <c r="QSJ6" s="117"/>
      <c r="QSK6" s="117"/>
      <c r="QSL6" s="117"/>
      <c r="QSM6" s="117"/>
      <c r="QSN6" s="117"/>
      <c r="QSO6" s="117"/>
      <c r="QSP6" s="117"/>
      <c r="QSQ6" s="117"/>
      <c r="QSR6" s="117"/>
      <c r="QSS6" s="117"/>
      <c r="QST6" s="117"/>
      <c r="QSU6" s="117"/>
      <c r="QSV6" s="117"/>
      <c r="QSW6" s="117"/>
      <c r="QSX6" s="117"/>
      <c r="QSY6" s="117"/>
      <c r="QSZ6" s="117"/>
      <c r="QTA6" s="117"/>
      <c r="QTB6" s="117"/>
      <c r="QTC6" s="117"/>
      <c r="QTD6" s="117"/>
      <c r="QTE6" s="117"/>
      <c r="QTF6" s="117"/>
      <c r="QTG6" s="117"/>
      <c r="QTH6" s="117"/>
      <c r="QTI6" s="117"/>
      <c r="QTJ6" s="117"/>
      <c r="QTK6" s="117"/>
      <c r="QTL6" s="117"/>
      <c r="QTM6" s="117"/>
      <c r="QTN6" s="117"/>
      <c r="QTO6" s="117"/>
      <c r="QTP6" s="117"/>
      <c r="QTQ6" s="117"/>
      <c r="QTR6" s="117"/>
      <c r="QTS6" s="117"/>
      <c r="QTT6" s="117"/>
      <c r="QTU6" s="117"/>
      <c r="QTV6" s="117"/>
      <c r="QTW6" s="117"/>
      <c r="QTX6" s="117"/>
      <c r="QTY6" s="117"/>
      <c r="QTZ6" s="117"/>
      <c r="QUA6" s="117"/>
      <c r="QUB6" s="117"/>
      <c r="QUC6" s="117"/>
      <c r="QUD6" s="117"/>
      <c r="QUE6" s="117"/>
      <c r="QUF6" s="117"/>
      <c r="QUG6" s="117"/>
      <c r="QUH6" s="117"/>
      <c r="QUI6" s="117"/>
      <c r="QUJ6" s="117"/>
      <c r="QUK6" s="117"/>
      <c r="QUL6" s="117"/>
      <c r="QUM6" s="117"/>
      <c r="QUN6" s="117"/>
      <c r="QUO6" s="117"/>
      <c r="QUP6" s="117"/>
      <c r="QUQ6" s="117"/>
      <c r="QUR6" s="117"/>
      <c r="QUS6" s="117"/>
      <c r="QUT6" s="117"/>
      <c r="QUU6" s="117"/>
      <c r="QUV6" s="117"/>
      <c r="QUW6" s="117"/>
      <c r="QUX6" s="117"/>
      <c r="QUY6" s="117"/>
      <c r="QUZ6" s="117"/>
      <c r="QVA6" s="117"/>
      <c r="QVB6" s="117"/>
      <c r="QVC6" s="117"/>
      <c r="QVD6" s="117"/>
      <c r="QVE6" s="117"/>
      <c r="QVF6" s="117"/>
      <c r="QVG6" s="117"/>
      <c r="QVH6" s="117"/>
      <c r="QVI6" s="117"/>
      <c r="QVJ6" s="117"/>
      <c r="QVK6" s="117"/>
      <c r="QVL6" s="117"/>
      <c r="QVM6" s="117"/>
      <c r="QVN6" s="117"/>
      <c r="QVO6" s="117"/>
      <c r="QVP6" s="117"/>
      <c r="QVQ6" s="117"/>
      <c r="QVR6" s="117"/>
      <c r="QVS6" s="117"/>
      <c r="QVT6" s="117"/>
      <c r="QVU6" s="117"/>
      <c r="QVV6" s="117"/>
      <c r="QVW6" s="117"/>
      <c r="QVX6" s="117"/>
      <c r="QVY6" s="117"/>
      <c r="QVZ6" s="117"/>
      <c r="QWA6" s="117"/>
      <c r="QWB6" s="117"/>
      <c r="QWC6" s="117"/>
      <c r="QWD6" s="117"/>
      <c r="QWE6" s="117"/>
      <c r="QWF6" s="117"/>
      <c r="QWG6" s="117"/>
      <c r="QWH6" s="117"/>
      <c r="QWI6" s="117"/>
      <c r="QWJ6" s="117"/>
      <c r="QWK6" s="117"/>
      <c r="QWL6" s="117"/>
      <c r="QWM6" s="117"/>
      <c r="QWN6" s="117"/>
      <c r="QWO6" s="117"/>
      <c r="QWP6" s="117"/>
      <c r="QWQ6" s="117"/>
      <c r="QWR6" s="117"/>
      <c r="QWS6" s="117"/>
      <c r="QWT6" s="117"/>
      <c r="QWU6" s="117"/>
      <c r="QWV6" s="117"/>
      <c r="QWW6" s="117"/>
      <c r="QWX6" s="117"/>
      <c r="QWY6" s="117"/>
      <c r="QWZ6" s="117"/>
      <c r="QXA6" s="117"/>
      <c r="QXB6" s="117"/>
      <c r="QXC6" s="117"/>
      <c r="QXD6" s="117"/>
      <c r="QXE6" s="117"/>
      <c r="QXF6" s="117"/>
      <c r="QXG6" s="117"/>
      <c r="QXH6" s="117"/>
      <c r="QXI6" s="117"/>
      <c r="QXJ6" s="117"/>
      <c r="QXK6" s="117"/>
      <c r="QXL6" s="117"/>
      <c r="QXM6" s="117"/>
      <c r="QXN6" s="117"/>
      <c r="QXO6" s="117"/>
      <c r="QXP6" s="117"/>
      <c r="QXQ6" s="117"/>
      <c r="QXR6" s="117"/>
      <c r="QXS6" s="117"/>
      <c r="QXT6" s="117"/>
      <c r="QXU6" s="117"/>
      <c r="QXV6" s="117"/>
      <c r="QXW6" s="117"/>
      <c r="QXX6" s="117"/>
      <c r="QXY6" s="117"/>
      <c r="QXZ6" s="117"/>
      <c r="QYA6" s="117"/>
      <c r="QYB6" s="117"/>
      <c r="QYC6" s="117"/>
      <c r="QYD6" s="117"/>
      <c r="QYE6" s="117"/>
      <c r="QYF6" s="117"/>
      <c r="QYG6" s="117"/>
      <c r="QYH6" s="117"/>
      <c r="QYI6" s="117"/>
      <c r="QYJ6" s="117"/>
      <c r="QYK6" s="117"/>
      <c r="QYL6" s="117"/>
      <c r="QYM6" s="117"/>
      <c r="QYN6" s="117"/>
      <c r="QYO6" s="117"/>
      <c r="QYP6" s="117"/>
      <c r="QYQ6" s="117"/>
      <c r="QYR6" s="117"/>
      <c r="QYS6" s="117"/>
      <c r="QYT6" s="117"/>
      <c r="QYU6" s="117"/>
      <c r="QYV6" s="117"/>
      <c r="QYW6" s="117"/>
      <c r="QYX6" s="117"/>
      <c r="QYY6" s="117"/>
      <c r="QYZ6" s="117"/>
      <c r="QZA6" s="117"/>
      <c r="QZB6" s="117"/>
      <c r="QZC6" s="117"/>
      <c r="QZD6" s="117"/>
      <c r="QZE6" s="117"/>
      <c r="QZF6" s="117"/>
      <c r="QZG6" s="117"/>
      <c r="QZH6" s="117"/>
      <c r="QZI6" s="117"/>
      <c r="QZJ6" s="117"/>
      <c r="QZK6" s="117"/>
      <c r="QZL6" s="117"/>
      <c r="QZM6" s="117"/>
      <c r="QZN6" s="117"/>
      <c r="QZO6" s="117"/>
      <c r="QZP6" s="117"/>
      <c r="QZQ6" s="117"/>
      <c r="QZR6" s="117"/>
      <c r="QZS6" s="117"/>
      <c r="QZT6" s="117"/>
      <c r="QZU6" s="117"/>
      <c r="QZV6" s="117"/>
      <c r="QZW6" s="117"/>
      <c r="QZX6" s="117"/>
      <c r="QZY6" s="117"/>
      <c r="QZZ6" s="117"/>
      <c r="RAA6" s="117"/>
      <c r="RAB6" s="117"/>
      <c r="RAC6" s="117"/>
      <c r="RAD6" s="117"/>
      <c r="RAE6" s="117"/>
      <c r="RAF6" s="117"/>
      <c r="RAG6" s="117"/>
      <c r="RAH6" s="117"/>
      <c r="RAI6" s="117"/>
      <c r="RAJ6" s="117"/>
      <c r="RAK6" s="117"/>
      <c r="RAL6" s="117"/>
      <c r="RAM6" s="117"/>
      <c r="RAN6" s="117"/>
      <c r="RAO6" s="117"/>
      <c r="RAP6" s="117"/>
      <c r="RAQ6" s="117"/>
      <c r="RAR6" s="117"/>
      <c r="RAS6" s="117"/>
      <c r="RAT6" s="117"/>
      <c r="RAU6" s="117"/>
      <c r="RAV6" s="117"/>
      <c r="RAW6" s="117"/>
      <c r="RAX6" s="117"/>
      <c r="RAY6" s="117"/>
      <c r="RAZ6" s="117"/>
      <c r="RBA6" s="117"/>
      <c r="RBB6" s="117"/>
      <c r="RBC6" s="117"/>
      <c r="RBD6" s="117"/>
      <c r="RBE6" s="117"/>
      <c r="RBF6" s="117"/>
      <c r="RBG6" s="117"/>
      <c r="RBH6" s="117"/>
      <c r="RBI6" s="117"/>
      <c r="RBJ6" s="117"/>
      <c r="RBK6" s="117"/>
      <c r="RBL6" s="117"/>
      <c r="RBM6" s="117"/>
      <c r="RBN6" s="117"/>
      <c r="RBO6" s="117"/>
      <c r="RBP6" s="117"/>
      <c r="RBQ6" s="117"/>
      <c r="RBR6" s="117"/>
      <c r="RBS6" s="117"/>
      <c r="RBT6" s="117"/>
      <c r="RBU6" s="117"/>
      <c r="RBV6" s="117"/>
      <c r="RBW6" s="117"/>
      <c r="RBX6" s="117"/>
      <c r="RBY6" s="117"/>
      <c r="RBZ6" s="117"/>
      <c r="RCA6" s="117"/>
      <c r="RCB6" s="117"/>
      <c r="RCC6" s="117"/>
      <c r="RCD6" s="117"/>
      <c r="RCE6" s="117"/>
      <c r="RCF6" s="117"/>
      <c r="RCG6" s="117"/>
      <c r="RCH6" s="117"/>
      <c r="RCI6" s="117"/>
      <c r="RCJ6" s="117"/>
      <c r="RCK6" s="117"/>
      <c r="RCL6" s="117"/>
      <c r="RCM6" s="117"/>
      <c r="RCN6" s="117"/>
      <c r="RCO6" s="117"/>
      <c r="RCP6" s="117"/>
      <c r="RCQ6" s="117"/>
      <c r="RCR6" s="117"/>
      <c r="RCS6" s="117"/>
      <c r="RCT6" s="117"/>
      <c r="RCU6" s="117"/>
      <c r="RCV6" s="117"/>
      <c r="RCW6" s="117"/>
      <c r="RCX6" s="117"/>
      <c r="RCY6" s="117"/>
      <c r="RCZ6" s="117"/>
      <c r="RDA6" s="117"/>
      <c r="RDB6" s="117"/>
      <c r="RDC6" s="117"/>
      <c r="RDD6" s="117"/>
      <c r="RDE6" s="117"/>
      <c r="RDF6" s="117"/>
      <c r="RDG6" s="117"/>
      <c r="RDH6" s="117"/>
      <c r="RDI6" s="117"/>
      <c r="RDJ6" s="117"/>
      <c r="RDK6" s="117"/>
      <c r="RDL6" s="117"/>
      <c r="RDM6" s="117"/>
      <c r="RDN6" s="117"/>
      <c r="RDO6" s="117"/>
      <c r="RDP6" s="117"/>
      <c r="RDQ6" s="117"/>
      <c r="RDR6" s="117"/>
      <c r="RDS6" s="117"/>
      <c r="RDT6" s="117"/>
      <c r="RDU6" s="117"/>
      <c r="RDV6" s="117"/>
      <c r="RDW6" s="117"/>
      <c r="RDX6" s="117"/>
      <c r="RDY6" s="117"/>
      <c r="RDZ6" s="117"/>
      <c r="REA6" s="117"/>
      <c r="REB6" s="117"/>
      <c r="REC6" s="117"/>
      <c r="RED6" s="117"/>
      <c r="REE6" s="117"/>
      <c r="REF6" s="117"/>
      <c r="REG6" s="117"/>
      <c r="REH6" s="117"/>
      <c r="REI6" s="117"/>
      <c r="REJ6" s="117"/>
      <c r="REK6" s="117"/>
      <c r="REL6" s="117"/>
      <c r="REM6" s="117"/>
      <c r="REN6" s="117"/>
      <c r="REO6" s="117"/>
      <c r="REP6" s="117"/>
      <c r="REQ6" s="117"/>
      <c r="RER6" s="117"/>
      <c r="RES6" s="117"/>
      <c r="RET6" s="117"/>
      <c r="REU6" s="117"/>
      <c r="REV6" s="117"/>
      <c r="REW6" s="117"/>
      <c r="REX6" s="117"/>
      <c r="REY6" s="117"/>
      <c r="REZ6" s="117"/>
      <c r="RFA6" s="117"/>
      <c r="RFB6" s="117"/>
      <c r="RFC6" s="117"/>
      <c r="RFD6" s="117"/>
      <c r="RFE6" s="117"/>
      <c r="RFF6" s="117"/>
      <c r="RFG6" s="117"/>
      <c r="RFH6" s="117"/>
      <c r="RFI6" s="117"/>
      <c r="RFJ6" s="117"/>
      <c r="RFK6" s="117"/>
      <c r="RFL6" s="117"/>
      <c r="RFM6" s="117"/>
      <c r="RFN6" s="117"/>
      <c r="RFO6" s="117"/>
      <c r="RFP6" s="117"/>
      <c r="RFQ6" s="117"/>
      <c r="RFR6" s="117"/>
      <c r="RFS6" s="117"/>
      <c r="RFT6" s="117"/>
      <c r="RFU6" s="117"/>
      <c r="RFV6" s="117"/>
      <c r="RFW6" s="117"/>
      <c r="RFX6" s="117"/>
      <c r="RFY6" s="117"/>
      <c r="RFZ6" s="117"/>
      <c r="RGA6" s="117"/>
      <c r="RGB6" s="117"/>
      <c r="RGC6" s="117"/>
      <c r="RGD6" s="117"/>
      <c r="RGE6" s="117"/>
      <c r="RGF6" s="117"/>
      <c r="RGG6" s="117"/>
      <c r="RGH6" s="117"/>
      <c r="RGI6" s="117"/>
      <c r="RGJ6" s="117"/>
      <c r="RGK6" s="117"/>
      <c r="RGL6" s="117"/>
      <c r="RGM6" s="117"/>
      <c r="RGN6" s="117"/>
      <c r="RGO6" s="117"/>
      <c r="RGP6" s="117"/>
      <c r="RGQ6" s="117"/>
      <c r="RGR6" s="117"/>
      <c r="RGS6" s="117"/>
      <c r="RGT6" s="117"/>
      <c r="RGU6" s="117"/>
      <c r="RGV6" s="117"/>
      <c r="RGW6" s="117"/>
      <c r="RGX6" s="117"/>
      <c r="RGY6" s="117"/>
      <c r="RGZ6" s="117"/>
      <c r="RHA6" s="117"/>
      <c r="RHB6" s="117"/>
      <c r="RHC6" s="117"/>
      <c r="RHD6" s="117"/>
      <c r="RHE6" s="117"/>
      <c r="RHF6" s="117"/>
      <c r="RHG6" s="117"/>
      <c r="RHH6" s="117"/>
      <c r="RHI6" s="117"/>
      <c r="RHJ6" s="117"/>
      <c r="RHK6" s="117"/>
      <c r="RHL6" s="117"/>
      <c r="RHM6" s="117"/>
      <c r="RHN6" s="117"/>
      <c r="RHO6" s="117"/>
      <c r="RHP6" s="117"/>
      <c r="RHQ6" s="117"/>
      <c r="RHR6" s="117"/>
      <c r="RHS6" s="117"/>
      <c r="RHT6" s="117"/>
      <c r="RHU6" s="117"/>
      <c r="RHV6" s="117"/>
      <c r="RHW6" s="117"/>
      <c r="RHX6" s="117"/>
      <c r="RHY6" s="117"/>
      <c r="RHZ6" s="117"/>
      <c r="RIA6" s="117"/>
      <c r="RIB6" s="117"/>
      <c r="RIC6" s="117"/>
      <c r="RID6" s="117"/>
      <c r="RIE6" s="117"/>
      <c r="RIF6" s="117"/>
      <c r="RIG6" s="117"/>
      <c r="RIH6" s="117"/>
      <c r="RII6" s="117"/>
      <c r="RIJ6" s="117"/>
      <c r="RIK6" s="117"/>
      <c r="RIL6" s="117"/>
      <c r="RIM6" s="117"/>
      <c r="RIN6" s="117"/>
      <c r="RIO6" s="117"/>
      <c r="RIP6" s="117"/>
      <c r="RIQ6" s="117"/>
      <c r="RIR6" s="117"/>
      <c r="RIS6" s="117"/>
      <c r="RIT6" s="117"/>
      <c r="RIU6" s="117"/>
      <c r="RIV6" s="117"/>
      <c r="RIW6" s="117"/>
      <c r="RIX6" s="117"/>
      <c r="RIY6" s="117"/>
      <c r="RIZ6" s="117"/>
      <c r="RJA6" s="117"/>
      <c r="RJB6" s="117"/>
      <c r="RJC6" s="117"/>
      <c r="RJD6" s="117"/>
      <c r="RJE6" s="117"/>
      <c r="RJF6" s="117"/>
      <c r="RJG6" s="117"/>
      <c r="RJH6" s="117"/>
      <c r="RJI6" s="117"/>
      <c r="RJJ6" s="117"/>
      <c r="RJK6" s="117"/>
      <c r="RJL6" s="117"/>
      <c r="RJM6" s="117"/>
      <c r="RJN6" s="117"/>
      <c r="RJO6" s="117"/>
      <c r="RJP6" s="117"/>
      <c r="RJQ6" s="117"/>
      <c r="RJR6" s="117"/>
      <c r="RJS6" s="117"/>
      <c r="RJT6" s="117"/>
      <c r="RJU6" s="117"/>
      <c r="RJV6" s="117"/>
      <c r="RJW6" s="117"/>
      <c r="RJX6" s="117"/>
      <c r="RJY6" s="117"/>
      <c r="RJZ6" s="117"/>
      <c r="RKA6" s="117"/>
      <c r="RKB6" s="117"/>
      <c r="RKC6" s="117"/>
      <c r="RKD6" s="117"/>
      <c r="RKE6" s="117"/>
      <c r="RKF6" s="117"/>
      <c r="RKG6" s="117"/>
      <c r="RKH6" s="117"/>
      <c r="RKI6" s="117"/>
      <c r="RKJ6" s="117"/>
      <c r="RKK6" s="117"/>
      <c r="RKL6" s="117"/>
      <c r="RKM6" s="117"/>
      <c r="RKN6" s="117"/>
      <c r="RKO6" s="117"/>
      <c r="RKP6" s="117"/>
      <c r="RKQ6" s="117"/>
      <c r="RKR6" s="117"/>
      <c r="RKS6" s="117"/>
      <c r="RKT6" s="117"/>
      <c r="RKU6" s="117"/>
      <c r="RKV6" s="117"/>
      <c r="RKW6" s="117"/>
      <c r="RKX6" s="117"/>
      <c r="RKY6" s="117"/>
      <c r="RKZ6" s="117"/>
      <c r="RLA6" s="117"/>
      <c r="RLB6" s="117"/>
      <c r="RLC6" s="117"/>
      <c r="RLD6" s="117"/>
      <c r="RLE6" s="117"/>
      <c r="RLF6" s="117"/>
      <c r="RLG6" s="117"/>
      <c r="RLH6" s="117"/>
      <c r="RLI6" s="117"/>
      <c r="RLJ6" s="117"/>
      <c r="RLK6" s="117"/>
      <c r="RLL6" s="117"/>
      <c r="RLM6" s="117"/>
      <c r="RLN6" s="117"/>
      <c r="RLO6" s="117"/>
      <c r="RLP6" s="117"/>
      <c r="RLQ6" s="117"/>
      <c r="RLR6" s="117"/>
      <c r="RLS6" s="117"/>
      <c r="RLT6" s="117"/>
      <c r="RLU6" s="117"/>
      <c r="RLV6" s="117"/>
      <c r="RLW6" s="117"/>
      <c r="RLX6" s="117"/>
      <c r="RLY6" s="117"/>
      <c r="RLZ6" s="117"/>
      <c r="RMA6" s="117"/>
      <c r="RMB6" s="117"/>
      <c r="RMC6" s="117"/>
      <c r="RMD6" s="117"/>
      <c r="RME6" s="117"/>
      <c r="RMF6" s="117"/>
      <c r="RMG6" s="117"/>
      <c r="RMH6" s="117"/>
      <c r="RMI6" s="117"/>
      <c r="RMJ6" s="117"/>
      <c r="RMK6" s="117"/>
      <c r="RML6" s="117"/>
      <c r="RMM6" s="117"/>
      <c r="RMN6" s="117"/>
      <c r="RMO6" s="117"/>
      <c r="RMP6" s="117"/>
      <c r="RMQ6" s="117"/>
      <c r="RMR6" s="117"/>
      <c r="RMS6" s="117"/>
      <c r="RMT6" s="117"/>
      <c r="RMU6" s="117"/>
      <c r="RMV6" s="117"/>
      <c r="RMW6" s="117"/>
      <c r="RMX6" s="117"/>
      <c r="RMY6" s="117"/>
      <c r="RMZ6" s="117"/>
      <c r="RNA6" s="117"/>
      <c r="RNB6" s="117"/>
      <c r="RNC6" s="117"/>
      <c r="RND6" s="117"/>
      <c r="RNE6" s="117"/>
      <c r="RNF6" s="117"/>
      <c r="RNG6" s="117"/>
      <c r="RNH6" s="117"/>
      <c r="RNI6" s="117"/>
      <c r="RNJ6" s="117"/>
      <c r="RNK6" s="117"/>
      <c r="RNL6" s="117"/>
      <c r="RNM6" s="117"/>
      <c r="RNN6" s="117"/>
      <c r="RNO6" s="117"/>
      <c r="RNP6" s="117"/>
      <c r="RNQ6" s="117"/>
      <c r="RNR6" s="117"/>
      <c r="RNS6" s="117"/>
      <c r="RNT6" s="117"/>
      <c r="RNU6" s="117"/>
      <c r="RNV6" s="117"/>
      <c r="RNW6" s="117"/>
      <c r="RNX6" s="117"/>
      <c r="RNY6" s="117"/>
      <c r="RNZ6" s="117"/>
      <c r="ROA6" s="117"/>
      <c r="ROB6" s="117"/>
      <c r="ROC6" s="117"/>
      <c r="ROD6" s="117"/>
      <c r="ROE6" s="117"/>
      <c r="ROF6" s="117"/>
      <c r="ROG6" s="117"/>
      <c r="ROH6" s="117"/>
      <c r="ROI6" s="117"/>
      <c r="ROJ6" s="117"/>
      <c r="ROK6" s="117"/>
      <c r="ROL6" s="117"/>
      <c r="ROM6" s="117"/>
      <c r="RON6" s="117"/>
      <c r="ROO6" s="117"/>
      <c r="ROP6" s="117"/>
      <c r="ROQ6" s="117"/>
      <c r="ROR6" s="117"/>
      <c r="ROS6" s="117"/>
      <c r="ROT6" s="117"/>
      <c r="ROU6" s="117"/>
      <c r="ROV6" s="117"/>
      <c r="ROW6" s="117"/>
      <c r="ROX6" s="117"/>
      <c r="ROY6" s="117"/>
      <c r="ROZ6" s="117"/>
      <c r="RPA6" s="117"/>
      <c r="RPB6" s="117"/>
      <c r="RPC6" s="117"/>
      <c r="RPD6" s="117"/>
      <c r="RPE6" s="117"/>
      <c r="RPF6" s="117"/>
      <c r="RPG6" s="117"/>
      <c r="RPH6" s="117"/>
      <c r="RPI6" s="117"/>
      <c r="RPJ6" s="117"/>
      <c r="RPK6" s="117"/>
      <c r="RPL6" s="117"/>
      <c r="RPM6" s="117"/>
      <c r="RPN6" s="117"/>
      <c r="RPO6" s="117"/>
      <c r="RPP6" s="117"/>
      <c r="RPQ6" s="117"/>
      <c r="RPR6" s="117"/>
      <c r="RPS6" s="117"/>
      <c r="RPT6" s="117"/>
      <c r="RPU6" s="117"/>
      <c r="RPV6" s="117"/>
      <c r="RPW6" s="117"/>
      <c r="RPX6" s="117"/>
      <c r="RPY6" s="117"/>
      <c r="RPZ6" s="117"/>
      <c r="RQA6" s="117"/>
      <c r="RQB6" s="117"/>
      <c r="RQC6" s="117"/>
      <c r="RQD6" s="117"/>
      <c r="RQE6" s="117"/>
      <c r="RQF6" s="117"/>
      <c r="RQG6" s="117"/>
      <c r="RQH6" s="117"/>
      <c r="RQI6" s="117"/>
      <c r="RQJ6" s="117"/>
      <c r="RQK6" s="117"/>
      <c r="RQL6" s="117"/>
      <c r="RQM6" s="117"/>
      <c r="RQN6" s="117"/>
      <c r="RQO6" s="117"/>
      <c r="RQP6" s="117"/>
      <c r="RQQ6" s="117"/>
      <c r="RQR6" s="117"/>
      <c r="RQS6" s="117"/>
      <c r="RQT6" s="117"/>
      <c r="RQU6" s="117"/>
      <c r="RQV6" s="117"/>
      <c r="RQW6" s="117"/>
      <c r="RQX6" s="117"/>
      <c r="RQY6" s="117"/>
      <c r="RQZ6" s="117"/>
      <c r="RRA6" s="117"/>
      <c r="RRB6" s="117"/>
      <c r="RRC6" s="117"/>
      <c r="RRD6" s="117"/>
      <c r="RRE6" s="117"/>
      <c r="RRF6" s="117"/>
      <c r="RRG6" s="117"/>
      <c r="RRH6" s="117"/>
      <c r="RRI6" s="117"/>
      <c r="RRJ6" s="117"/>
      <c r="RRK6" s="117"/>
      <c r="RRL6" s="117"/>
      <c r="RRM6" s="117"/>
      <c r="RRN6" s="117"/>
      <c r="RRO6" s="117"/>
      <c r="RRP6" s="117"/>
      <c r="RRQ6" s="117"/>
      <c r="RRR6" s="117"/>
      <c r="RRS6" s="117"/>
      <c r="RRT6" s="117"/>
      <c r="RRU6" s="117"/>
      <c r="RRV6" s="117"/>
      <c r="RRW6" s="117"/>
      <c r="RRX6" s="117"/>
      <c r="RRY6" s="117"/>
      <c r="RRZ6" s="117"/>
      <c r="RSA6" s="117"/>
      <c r="RSB6" s="117"/>
      <c r="RSC6" s="117"/>
      <c r="RSD6" s="117"/>
      <c r="RSE6" s="117"/>
      <c r="RSF6" s="117"/>
      <c r="RSG6" s="117"/>
      <c r="RSH6" s="117"/>
      <c r="RSI6" s="117"/>
      <c r="RSJ6" s="117"/>
      <c r="RSK6" s="117"/>
      <c r="RSL6" s="117"/>
      <c r="RSM6" s="117"/>
      <c r="RSN6" s="117"/>
      <c r="RSO6" s="117"/>
      <c r="RSP6" s="117"/>
      <c r="RSQ6" s="117"/>
      <c r="RSR6" s="117"/>
      <c r="RSS6" s="117"/>
      <c r="RST6" s="117"/>
      <c r="RSU6" s="117"/>
      <c r="RSV6" s="117"/>
      <c r="RSW6" s="117"/>
      <c r="RSX6" s="117"/>
      <c r="RSY6" s="117"/>
      <c r="RSZ6" s="117"/>
      <c r="RTA6" s="117"/>
      <c r="RTB6" s="117"/>
      <c r="RTC6" s="117"/>
      <c r="RTD6" s="117"/>
      <c r="RTE6" s="117"/>
      <c r="RTF6" s="117"/>
      <c r="RTG6" s="117"/>
      <c r="RTH6" s="117"/>
      <c r="RTI6" s="117"/>
      <c r="RTJ6" s="117"/>
      <c r="RTK6" s="117"/>
      <c r="RTL6" s="117"/>
      <c r="RTM6" s="117"/>
      <c r="RTN6" s="117"/>
      <c r="RTO6" s="117"/>
      <c r="RTP6" s="117"/>
      <c r="RTQ6" s="117"/>
      <c r="RTR6" s="117"/>
      <c r="RTS6" s="117"/>
      <c r="RTT6" s="117"/>
      <c r="RTU6" s="117"/>
      <c r="RTV6" s="117"/>
      <c r="RTW6" s="117"/>
      <c r="RTX6" s="117"/>
      <c r="RTY6" s="117"/>
      <c r="RTZ6" s="117"/>
      <c r="RUA6" s="117"/>
      <c r="RUB6" s="117"/>
      <c r="RUC6" s="117"/>
      <c r="RUD6" s="117"/>
      <c r="RUE6" s="117"/>
      <c r="RUF6" s="117"/>
      <c r="RUG6" s="117"/>
      <c r="RUH6" s="117"/>
      <c r="RUI6" s="117"/>
      <c r="RUJ6" s="117"/>
      <c r="RUK6" s="117"/>
      <c r="RUL6" s="117"/>
      <c r="RUM6" s="117"/>
      <c r="RUN6" s="117"/>
      <c r="RUO6" s="117"/>
      <c r="RUP6" s="117"/>
      <c r="RUQ6" s="117"/>
      <c r="RUR6" s="117"/>
      <c r="RUS6" s="117"/>
      <c r="RUT6" s="117"/>
      <c r="RUU6" s="117"/>
      <c r="RUV6" s="117"/>
      <c r="RUW6" s="117"/>
      <c r="RUX6" s="117"/>
      <c r="RUY6" s="117"/>
      <c r="RUZ6" s="117"/>
      <c r="RVA6" s="117"/>
      <c r="RVB6" s="117"/>
      <c r="RVC6" s="117"/>
      <c r="RVD6" s="117"/>
      <c r="RVE6" s="117"/>
      <c r="RVF6" s="117"/>
      <c r="RVG6" s="117"/>
      <c r="RVH6" s="117"/>
      <c r="RVI6" s="117"/>
      <c r="RVJ6" s="117"/>
      <c r="RVK6" s="117"/>
      <c r="RVL6" s="117"/>
      <c r="RVM6" s="117"/>
      <c r="RVN6" s="117"/>
      <c r="RVO6" s="117"/>
      <c r="RVP6" s="117"/>
      <c r="RVQ6" s="117"/>
      <c r="RVR6" s="117"/>
      <c r="RVS6" s="117"/>
      <c r="RVT6" s="117"/>
      <c r="RVU6" s="117"/>
      <c r="RVV6" s="117"/>
      <c r="RVW6" s="117"/>
      <c r="RVX6" s="117"/>
      <c r="RVY6" s="117"/>
      <c r="RVZ6" s="117"/>
      <c r="RWA6" s="117"/>
      <c r="RWB6" s="117"/>
      <c r="RWC6" s="117"/>
      <c r="RWD6" s="117"/>
      <c r="RWE6" s="117"/>
      <c r="RWF6" s="117"/>
      <c r="RWG6" s="117"/>
      <c r="RWH6" s="117"/>
      <c r="RWI6" s="117"/>
      <c r="RWJ6" s="117"/>
      <c r="RWK6" s="117"/>
      <c r="RWL6" s="117"/>
      <c r="RWM6" s="117"/>
      <c r="RWN6" s="117"/>
      <c r="RWO6" s="117"/>
      <c r="RWP6" s="117"/>
      <c r="RWQ6" s="117"/>
      <c r="RWR6" s="117"/>
      <c r="RWS6" s="117"/>
      <c r="RWT6" s="117"/>
      <c r="RWU6" s="117"/>
      <c r="RWV6" s="117"/>
      <c r="RWW6" s="117"/>
      <c r="RWX6" s="117"/>
      <c r="RWY6" s="117"/>
      <c r="RWZ6" s="117"/>
      <c r="RXA6" s="117"/>
      <c r="RXB6" s="117"/>
      <c r="RXC6" s="117"/>
      <c r="RXD6" s="117"/>
      <c r="RXE6" s="117"/>
      <c r="RXF6" s="117"/>
      <c r="RXG6" s="117"/>
      <c r="RXH6" s="117"/>
      <c r="RXI6" s="117"/>
      <c r="RXJ6" s="117"/>
      <c r="RXK6" s="117"/>
      <c r="RXL6" s="117"/>
      <c r="RXM6" s="117"/>
      <c r="RXN6" s="117"/>
      <c r="RXO6" s="117"/>
      <c r="RXP6" s="117"/>
      <c r="RXQ6" s="117"/>
      <c r="RXR6" s="117"/>
      <c r="RXS6" s="117"/>
      <c r="RXT6" s="117"/>
      <c r="RXU6" s="117"/>
      <c r="RXV6" s="117"/>
      <c r="RXW6" s="117"/>
      <c r="RXX6" s="117"/>
      <c r="RXY6" s="117"/>
      <c r="RXZ6" s="117"/>
      <c r="RYA6" s="117"/>
      <c r="RYB6" s="117"/>
      <c r="RYC6" s="117"/>
      <c r="RYD6" s="117"/>
      <c r="RYE6" s="117"/>
      <c r="RYF6" s="117"/>
      <c r="RYG6" s="117"/>
      <c r="RYH6" s="117"/>
      <c r="RYI6" s="117"/>
      <c r="RYJ6" s="117"/>
      <c r="RYK6" s="117"/>
      <c r="RYL6" s="117"/>
      <c r="RYM6" s="117"/>
      <c r="RYN6" s="117"/>
      <c r="RYO6" s="117"/>
      <c r="RYP6" s="117"/>
      <c r="RYQ6" s="117"/>
      <c r="RYR6" s="117"/>
      <c r="RYS6" s="117"/>
      <c r="RYT6" s="117"/>
      <c r="RYU6" s="117"/>
      <c r="RYV6" s="117"/>
      <c r="RYW6" s="117"/>
      <c r="RYX6" s="117"/>
      <c r="RYY6" s="117"/>
      <c r="RYZ6" s="117"/>
      <c r="RZA6" s="117"/>
      <c r="RZB6" s="117"/>
      <c r="RZC6" s="117"/>
      <c r="RZD6" s="117"/>
      <c r="RZE6" s="117"/>
      <c r="RZF6" s="117"/>
      <c r="RZG6" s="117"/>
      <c r="RZH6" s="117"/>
      <c r="RZI6" s="117"/>
      <c r="RZJ6" s="117"/>
      <c r="RZK6" s="117"/>
      <c r="RZL6" s="117"/>
      <c r="RZM6" s="117"/>
      <c r="RZN6" s="117"/>
      <c r="RZO6" s="117"/>
      <c r="RZP6" s="117"/>
      <c r="RZQ6" s="117"/>
      <c r="RZR6" s="117"/>
      <c r="RZS6" s="117"/>
      <c r="RZT6" s="117"/>
      <c r="RZU6" s="117"/>
      <c r="RZV6" s="117"/>
      <c r="RZW6" s="117"/>
      <c r="RZX6" s="117"/>
      <c r="RZY6" s="117"/>
      <c r="RZZ6" s="117"/>
      <c r="SAA6" s="117"/>
      <c r="SAB6" s="117"/>
      <c r="SAC6" s="117"/>
      <c r="SAD6" s="117"/>
      <c r="SAE6" s="117"/>
      <c r="SAF6" s="117"/>
      <c r="SAG6" s="117"/>
      <c r="SAH6" s="117"/>
      <c r="SAI6" s="117"/>
      <c r="SAJ6" s="117"/>
      <c r="SAK6" s="117"/>
      <c r="SAL6" s="117"/>
      <c r="SAM6" s="117"/>
      <c r="SAN6" s="117"/>
      <c r="SAO6" s="117"/>
      <c r="SAP6" s="117"/>
      <c r="SAQ6" s="117"/>
      <c r="SAR6" s="117"/>
      <c r="SAS6" s="117"/>
      <c r="SAT6" s="117"/>
      <c r="SAU6" s="117"/>
      <c r="SAV6" s="117"/>
      <c r="SAW6" s="117"/>
      <c r="SAX6" s="117"/>
      <c r="SAY6" s="117"/>
      <c r="SAZ6" s="117"/>
      <c r="SBA6" s="117"/>
      <c r="SBB6" s="117"/>
      <c r="SBC6" s="117"/>
      <c r="SBD6" s="117"/>
      <c r="SBE6" s="117"/>
      <c r="SBF6" s="117"/>
      <c r="SBG6" s="117"/>
      <c r="SBH6" s="117"/>
      <c r="SBI6" s="117"/>
      <c r="SBJ6" s="117"/>
      <c r="SBK6" s="117"/>
      <c r="SBL6" s="117"/>
      <c r="SBM6" s="117"/>
      <c r="SBN6" s="117"/>
      <c r="SBO6" s="117"/>
      <c r="SBP6" s="117"/>
      <c r="SBQ6" s="117"/>
      <c r="SBR6" s="117"/>
      <c r="SBS6" s="117"/>
      <c r="SBT6" s="117"/>
      <c r="SBU6" s="117"/>
      <c r="SBV6" s="117"/>
      <c r="SBW6" s="117"/>
      <c r="SBX6" s="117"/>
      <c r="SBY6" s="117"/>
      <c r="SBZ6" s="117"/>
      <c r="SCA6" s="117"/>
      <c r="SCB6" s="117"/>
      <c r="SCC6" s="117"/>
      <c r="SCD6" s="117"/>
      <c r="SCE6" s="117"/>
      <c r="SCF6" s="117"/>
      <c r="SCG6" s="117"/>
      <c r="SCH6" s="117"/>
      <c r="SCI6" s="117"/>
      <c r="SCJ6" s="117"/>
      <c r="SCK6" s="117"/>
      <c r="SCL6" s="117"/>
      <c r="SCM6" s="117"/>
      <c r="SCN6" s="117"/>
      <c r="SCO6" s="117"/>
      <c r="SCP6" s="117"/>
      <c r="SCQ6" s="117"/>
      <c r="SCR6" s="117"/>
      <c r="SCS6" s="117"/>
      <c r="SCT6" s="117"/>
      <c r="SCU6" s="117"/>
      <c r="SCV6" s="117"/>
      <c r="SCW6" s="117"/>
      <c r="SCX6" s="117"/>
      <c r="SCY6" s="117"/>
      <c r="SCZ6" s="117"/>
      <c r="SDA6" s="117"/>
      <c r="SDB6" s="117"/>
      <c r="SDC6" s="117"/>
      <c r="SDD6" s="117"/>
      <c r="SDE6" s="117"/>
      <c r="SDF6" s="117"/>
      <c r="SDG6" s="117"/>
      <c r="SDH6" s="117"/>
      <c r="SDI6" s="117"/>
      <c r="SDJ6" s="117"/>
      <c r="SDK6" s="117"/>
      <c r="SDL6" s="117"/>
      <c r="SDM6" s="117"/>
      <c r="SDN6" s="117"/>
      <c r="SDO6" s="117"/>
      <c r="SDP6" s="117"/>
      <c r="SDQ6" s="117"/>
      <c r="SDR6" s="117"/>
      <c r="SDS6" s="117"/>
      <c r="SDT6" s="117"/>
      <c r="SDU6" s="117"/>
      <c r="SDV6" s="117"/>
      <c r="SDW6" s="117"/>
      <c r="SDX6" s="117"/>
      <c r="SDY6" s="117"/>
      <c r="SDZ6" s="117"/>
      <c r="SEA6" s="117"/>
      <c r="SEB6" s="117"/>
      <c r="SEC6" s="117"/>
      <c r="SED6" s="117"/>
      <c r="SEE6" s="117"/>
      <c r="SEF6" s="117"/>
      <c r="SEG6" s="117"/>
      <c r="SEH6" s="117"/>
      <c r="SEI6" s="117"/>
      <c r="SEJ6" s="117"/>
      <c r="SEK6" s="117"/>
      <c r="SEL6" s="117"/>
      <c r="SEM6" s="117"/>
      <c r="SEN6" s="117"/>
      <c r="SEO6" s="117"/>
      <c r="SEP6" s="117"/>
      <c r="SEQ6" s="117"/>
      <c r="SER6" s="117"/>
      <c r="SES6" s="117"/>
      <c r="SET6" s="117"/>
      <c r="SEU6" s="117"/>
      <c r="SEV6" s="117"/>
      <c r="SEW6" s="117"/>
      <c r="SEX6" s="117"/>
      <c r="SEY6" s="117"/>
      <c r="SEZ6" s="117"/>
      <c r="SFA6" s="117"/>
      <c r="SFB6" s="117"/>
      <c r="SFC6" s="117"/>
      <c r="SFD6" s="117"/>
      <c r="SFE6" s="117"/>
      <c r="SFF6" s="117"/>
      <c r="SFG6" s="117"/>
      <c r="SFH6" s="117"/>
      <c r="SFI6" s="117"/>
      <c r="SFJ6" s="117"/>
      <c r="SFK6" s="117"/>
      <c r="SFL6" s="117"/>
      <c r="SFM6" s="117"/>
      <c r="SFN6" s="117"/>
      <c r="SFO6" s="117"/>
      <c r="SFP6" s="117"/>
      <c r="SFQ6" s="117"/>
      <c r="SFR6" s="117"/>
      <c r="SFS6" s="117"/>
      <c r="SFT6" s="117"/>
      <c r="SFU6" s="117"/>
      <c r="SFV6" s="117"/>
      <c r="SFW6" s="117"/>
      <c r="SFX6" s="117"/>
      <c r="SFY6" s="117"/>
      <c r="SFZ6" s="117"/>
      <c r="SGA6" s="117"/>
      <c r="SGB6" s="117"/>
      <c r="SGC6" s="117"/>
      <c r="SGD6" s="117"/>
      <c r="SGE6" s="117"/>
      <c r="SGF6" s="117"/>
      <c r="SGG6" s="117"/>
      <c r="SGH6" s="117"/>
      <c r="SGI6" s="117"/>
      <c r="SGJ6" s="117"/>
      <c r="SGK6" s="117"/>
      <c r="SGL6" s="117"/>
      <c r="SGM6" s="117"/>
      <c r="SGN6" s="117"/>
      <c r="SGO6" s="117"/>
      <c r="SGP6" s="117"/>
      <c r="SGQ6" s="117"/>
      <c r="SGR6" s="117"/>
      <c r="SGS6" s="117"/>
      <c r="SGT6" s="117"/>
      <c r="SGU6" s="117"/>
      <c r="SGV6" s="117"/>
      <c r="SGW6" s="117"/>
      <c r="SGX6" s="117"/>
      <c r="SGY6" s="117"/>
      <c r="SGZ6" s="117"/>
      <c r="SHA6" s="117"/>
      <c r="SHB6" s="117"/>
      <c r="SHC6" s="117"/>
      <c r="SHD6" s="117"/>
      <c r="SHE6" s="117"/>
      <c r="SHF6" s="117"/>
      <c r="SHG6" s="117"/>
      <c r="SHH6" s="117"/>
      <c r="SHI6" s="117"/>
      <c r="SHJ6" s="117"/>
      <c r="SHK6" s="117"/>
      <c r="SHL6" s="117"/>
      <c r="SHM6" s="117"/>
      <c r="SHN6" s="117"/>
      <c r="SHO6" s="117"/>
      <c r="SHP6" s="117"/>
      <c r="SHQ6" s="117"/>
      <c r="SHR6" s="117"/>
      <c r="SHS6" s="117"/>
      <c r="SHT6" s="117"/>
      <c r="SHU6" s="117"/>
      <c r="SHV6" s="117"/>
      <c r="SHW6" s="117"/>
      <c r="SHX6" s="117"/>
      <c r="SHY6" s="117"/>
      <c r="SHZ6" s="117"/>
      <c r="SIA6" s="117"/>
      <c r="SIB6" s="117"/>
      <c r="SIC6" s="117"/>
      <c r="SID6" s="117"/>
      <c r="SIE6" s="117"/>
      <c r="SIF6" s="117"/>
      <c r="SIG6" s="117"/>
      <c r="SIH6" s="117"/>
      <c r="SII6" s="117"/>
      <c r="SIJ6" s="117"/>
      <c r="SIK6" s="117"/>
      <c r="SIL6" s="117"/>
      <c r="SIM6" s="117"/>
      <c r="SIN6" s="117"/>
      <c r="SIO6" s="117"/>
      <c r="SIP6" s="117"/>
      <c r="SIQ6" s="117"/>
      <c r="SIR6" s="117"/>
      <c r="SIS6" s="117"/>
      <c r="SIT6" s="117"/>
      <c r="SIU6" s="117"/>
      <c r="SIV6" s="117"/>
      <c r="SIW6" s="117"/>
      <c r="SIX6" s="117"/>
      <c r="SIY6" s="117"/>
      <c r="SIZ6" s="117"/>
      <c r="SJA6" s="117"/>
      <c r="SJB6" s="117"/>
      <c r="SJC6" s="117"/>
      <c r="SJD6" s="117"/>
      <c r="SJE6" s="117"/>
      <c r="SJF6" s="117"/>
      <c r="SJG6" s="117"/>
      <c r="SJH6" s="117"/>
      <c r="SJI6" s="117"/>
      <c r="SJJ6" s="117"/>
      <c r="SJK6" s="117"/>
      <c r="SJL6" s="117"/>
      <c r="SJM6" s="117"/>
      <c r="SJN6" s="117"/>
      <c r="SJO6" s="117"/>
      <c r="SJP6" s="117"/>
      <c r="SJQ6" s="117"/>
      <c r="SJR6" s="117"/>
      <c r="SJS6" s="117"/>
      <c r="SJT6" s="117"/>
      <c r="SJU6" s="117"/>
      <c r="SJV6" s="117"/>
      <c r="SJW6" s="117"/>
      <c r="SJX6" s="117"/>
      <c r="SJY6" s="117"/>
      <c r="SJZ6" s="117"/>
      <c r="SKA6" s="117"/>
      <c r="SKB6" s="117"/>
      <c r="SKC6" s="117"/>
      <c r="SKD6" s="117"/>
      <c r="SKE6" s="117"/>
      <c r="SKF6" s="117"/>
      <c r="SKG6" s="117"/>
      <c r="SKH6" s="117"/>
      <c r="SKI6" s="117"/>
      <c r="SKJ6" s="117"/>
      <c r="SKK6" s="117"/>
      <c r="SKL6" s="117"/>
      <c r="SKM6" s="117"/>
      <c r="SKN6" s="117"/>
      <c r="SKO6" s="117"/>
      <c r="SKP6" s="117"/>
      <c r="SKQ6" s="117"/>
      <c r="SKR6" s="117"/>
      <c r="SKS6" s="117"/>
      <c r="SKT6" s="117"/>
      <c r="SKU6" s="117"/>
      <c r="SKV6" s="117"/>
      <c r="SKW6" s="117"/>
      <c r="SKX6" s="117"/>
      <c r="SKY6" s="117"/>
      <c r="SKZ6" s="117"/>
      <c r="SLA6" s="117"/>
      <c r="SLB6" s="117"/>
      <c r="SLC6" s="117"/>
      <c r="SLD6" s="117"/>
      <c r="SLE6" s="117"/>
      <c r="SLF6" s="117"/>
      <c r="SLG6" s="117"/>
      <c r="SLH6" s="117"/>
      <c r="SLI6" s="117"/>
      <c r="SLJ6" s="117"/>
      <c r="SLK6" s="117"/>
      <c r="SLL6" s="117"/>
      <c r="SLM6" s="117"/>
      <c r="SLN6" s="117"/>
      <c r="SLO6" s="117"/>
      <c r="SLP6" s="117"/>
      <c r="SLQ6" s="117"/>
      <c r="SLR6" s="117"/>
      <c r="SLS6" s="117"/>
      <c r="SLT6" s="117"/>
      <c r="SLU6" s="117"/>
      <c r="SLV6" s="117"/>
      <c r="SLW6" s="117"/>
      <c r="SLX6" s="117"/>
      <c r="SLY6" s="117"/>
      <c r="SLZ6" s="117"/>
      <c r="SMA6" s="117"/>
      <c r="SMB6" s="117"/>
      <c r="SMC6" s="117"/>
      <c r="SMD6" s="117"/>
      <c r="SME6" s="117"/>
      <c r="SMF6" s="117"/>
      <c r="SMG6" s="117"/>
      <c r="SMH6" s="117"/>
      <c r="SMI6" s="117"/>
      <c r="SMJ6" s="117"/>
      <c r="SMK6" s="117"/>
      <c r="SML6" s="117"/>
      <c r="SMM6" s="117"/>
      <c r="SMN6" s="117"/>
      <c r="SMO6" s="117"/>
      <c r="SMP6" s="117"/>
      <c r="SMQ6" s="117"/>
      <c r="SMR6" s="117"/>
      <c r="SMS6" s="117"/>
      <c r="SMT6" s="117"/>
      <c r="SMU6" s="117"/>
      <c r="SMV6" s="117"/>
      <c r="SMW6" s="117"/>
      <c r="SMX6" s="117"/>
      <c r="SMY6" s="117"/>
      <c r="SMZ6" s="117"/>
      <c r="SNA6" s="117"/>
      <c r="SNB6" s="117"/>
      <c r="SNC6" s="117"/>
      <c r="SND6" s="117"/>
      <c r="SNE6" s="117"/>
      <c r="SNF6" s="117"/>
      <c r="SNG6" s="117"/>
      <c r="SNH6" s="117"/>
      <c r="SNI6" s="117"/>
      <c r="SNJ6" s="117"/>
      <c r="SNK6" s="117"/>
      <c r="SNL6" s="117"/>
      <c r="SNM6" s="117"/>
      <c r="SNN6" s="117"/>
      <c r="SNO6" s="117"/>
      <c r="SNP6" s="117"/>
      <c r="SNQ6" s="117"/>
      <c r="SNR6" s="117"/>
      <c r="SNS6" s="117"/>
      <c r="SNT6" s="117"/>
      <c r="SNU6" s="117"/>
      <c r="SNV6" s="117"/>
      <c r="SNW6" s="117"/>
      <c r="SNX6" s="117"/>
      <c r="SNY6" s="117"/>
      <c r="SNZ6" s="117"/>
      <c r="SOA6" s="117"/>
      <c r="SOB6" s="117"/>
      <c r="SOC6" s="117"/>
      <c r="SOD6" s="117"/>
      <c r="SOE6" s="117"/>
      <c r="SOF6" s="117"/>
      <c r="SOG6" s="117"/>
      <c r="SOH6" s="117"/>
      <c r="SOI6" s="117"/>
      <c r="SOJ6" s="117"/>
      <c r="SOK6" s="117"/>
      <c r="SOL6" s="117"/>
      <c r="SOM6" s="117"/>
      <c r="SON6" s="117"/>
      <c r="SOO6" s="117"/>
      <c r="SOP6" s="117"/>
      <c r="SOQ6" s="117"/>
      <c r="SOR6" s="117"/>
      <c r="SOS6" s="117"/>
      <c r="SOT6" s="117"/>
      <c r="SOU6" s="117"/>
      <c r="SOV6" s="117"/>
      <c r="SOW6" s="117"/>
      <c r="SOX6" s="117"/>
      <c r="SOY6" s="117"/>
      <c r="SOZ6" s="117"/>
      <c r="SPA6" s="117"/>
      <c r="SPB6" s="117"/>
      <c r="SPC6" s="117"/>
      <c r="SPD6" s="117"/>
      <c r="SPE6" s="117"/>
      <c r="SPF6" s="117"/>
      <c r="SPG6" s="117"/>
      <c r="SPH6" s="117"/>
      <c r="SPI6" s="117"/>
      <c r="SPJ6" s="117"/>
      <c r="SPK6" s="117"/>
      <c r="SPL6" s="117"/>
      <c r="SPM6" s="117"/>
      <c r="SPN6" s="117"/>
      <c r="SPO6" s="117"/>
      <c r="SPP6" s="117"/>
      <c r="SPQ6" s="117"/>
      <c r="SPR6" s="117"/>
      <c r="SPS6" s="117"/>
      <c r="SPT6" s="117"/>
      <c r="SPU6" s="117"/>
      <c r="SPV6" s="117"/>
      <c r="SPW6" s="117"/>
      <c r="SPX6" s="117"/>
      <c r="SPY6" s="117"/>
      <c r="SPZ6" s="117"/>
      <c r="SQA6" s="117"/>
      <c r="SQB6" s="117"/>
      <c r="SQC6" s="117"/>
      <c r="SQD6" s="117"/>
      <c r="SQE6" s="117"/>
      <c r="SQF6" s="117"/>
      <c r="SQG6" s="117"/>
      <c r="SQH6" s="117"/>
      <c r="SQI6" s="117"/>
      <c r="SQJ6" s="117"/>
      <c r="SQK6" s="117"/>
      <c r="SQL6" s="117"/>
      <c r="SQM6" s="117"/>
      <c r="SQN6" s="117"/>
      <c r="SQO6" s="117"/>
      <c r="SQP6" s="117"/>
      <c r="SQQ6" s="117"/>
      <c r="SQR6" s="117"/>
      <c r="SQS6" s="117"/>
      <c r="SQT6" s="117"/>
      <c r="SQU6" s="117"/>
      <c r="SQV6" s="117"/>
      <c r="SQW6" s="117"/>
      <c r="SQX6" s="117"/>
      <c r="SQY6" s="117"/>
      <c r="SQZ6" s="117"/>
      <c r="SRA6" s="117"/>
      <c r="SRB6" s="117"/>
      <c r="SRC6" s="117"/>
      <c r="SRD6" s="117"/>
      <c r="SRE6" s="117"/>
      <c r="SRF6" s="117"/>
      <c r="SRG6" s="117"/>
      <c r="SRH6" s="117"/>
      <c r="SRI6" s="117"/>
      <c r="SRJ6" s="117"/>
      <c r="SRK6" s="117"/>
      <c r="SRL6" s="117"/>
      <c r="SRM6" s="117"/>
      <c r="SRN6" s="117"/>
      <c r="SRO6" s="117"/>
      <c r="SRP6" s="117"/>
      <c r="SRQ6" s="117"/>
      <c r="SRR6" s="117"/>
      <c r="SRS6" s="117"/>
      <c r="SRT6" s="117"/>
      <c r="SRU6" s="117"/>
      <c r="SRV6" s="117"/>
      <c r="SRW6" s="117"/>
      <c r="SRX6" s="117"/>
      <c r="SRY6" s="117"/>
      <c r="SRZ6" s="117"/>
      <c r="SSA6" s="117"/>
      <c r="SSB6" s="117"/>
      <c r="SSC6" s="117"/>
      <c r="SSD6" s="117"/>
      <c r="SSE6" s="117"/>
      <c r="SSF6" s="117"/>
      <c r="SSG6" s="117"/>
      <c r="SSH6" s="117"/>
      <c r="SSI6" s="117"/>
      <c r="SSJ6" s="117"/>
      <c r="SSK6" s="117"/>
      <c r="SSL6" s="117"/>
      <c r="SSM6" s="117"/>
      <c r="SSN6" s="117"/>
      <c r="SSO6" s="117"/>
      <c r="SSP6" s="117"/>
      <c r="SSQ6" s="117"/>
      <c r="SSR6" s="117"/>
      <c r="SSS6" s="117"/>
      <c r="SST6" s="117"/>
      <c r="SSU6" s="117"/>
      <c r="SSV6" s="117"/>
      <c r="SSW6" s="117"/>
      <c r="SSX6" s="117"/>
      <c r="SSY6" s="117"/>
      <c r="SSZ6" s="117"/>
      <c r="STA6" s="117"/>
      <c r="STB6" s="117"/>
      <c r="STC6" s="117"/>
      <c r="STD6" s="117"/>
      <c r="STE6" s="117"/>
      <c r="STF6" s="117"/>
      <c r="STG6" s="117"/>
      <c r="STH6" s="117"/>
      <c r="STI6" s="117"/>
      <c r="STJ6" s="117"/>
      <c r="STK6" s="117"/>
      <c r="STL6" s="117"/>
      <c r="STM6" s="117"/>
      <c r="STN6" s="117"/>
      <c r="STO6" s="117"/>
      <c r="STP6" s="117"/>
      <c r="STQ6" s="117"/>
      <c r="STR6" s="117"/>
      <c r="STS6" s="117"/>
      <c r="STT6" s="117"/>
      <c r="STU6" s="117"/>
      <c r="STV6" s="117"/>
      <c r="STW6" s="117"/>
      <c r="STX6" s="117"/>
      <c r="STY6" s="117"/>
      <c r="STZ6" s="117"/>
      <c r="SUA6" s="117"/>
      <c r="SUB6" s="117"/>
      <c r="SUC6" s="117"/>
      <c r="SUD6" s="117"/>
      <c r="SUE6" s="117"/>
      <c r="SUF6" s="117"/>
      <c r="SUG6" s="117"/>
      <c r="SUH6" s="117"/>
      <c r="SUI6" s="117"/>
      <c r="SUJ6" s="117"/>
      <c r="SUK6" s="117"/>
      <c r="SUL6" s="117"/>
      <c r="SUM6" s="117"/>
      <c r="SUN6" s="117"/>
      <c r="SUO6" s="117"/>
      <c r="SUP6" s="117"/>
      <c r="SUQ6" s="117"/>
      <c r="SUR6" s="117"/>
      <c r="SUS6" s="117"/>
      <c r="SUT6" s="117"/>
      <c r="SUU6" s="117"/>
      <c r="SUV6" s="117"/>
      <c r="SUW6" s="117"/>
      <c r="SUX6" s="117"/>
      <c r="SUY6" s="117"/>
      <c r="SUZ6" s="117"/>
      <c r="SVA6" s="117"/>
      <c r="SVB6" s="117"/>
      <c r="SVC6" s="117"/>
      <c r="SVD6" s="117"/>
      <c r="SVE6" s="117"/>
      <c r="SVF6" s="117"/>
      <c r="SVG6" s="117"/>
      <c r="SVH6" s="117"/>
      <c r="SVI6" s="117"/>
      <c r="SVJ6" s="117"/>
      <c r="SVK6" s="117"/>
      <c r="SVL6" s="117"/>
      <c r="SVM6" s="117"/>
      <c r="SVN6" s="117"/>
      <c r="SVO6" s="117"/>
      <c r="SVP6" s="117"/>
      <c r="SVQ6" s="117"/>
      <c r="SVR6" s="117"/>
      <c r="SVS6" s="117"/>
      <c r="SVT6" s="117"/>
      <c r="SVU6" s="117"/>
      <c r="SVV6" s="117"/>
      <c r="SVW6" s="117"/>
      <c r="SVX6" s="117"/>
      <c r="SVY6" s="117"/>
      <c r="SVZ6" s="117"/>
      <c r="SWA6" s="117"/>
      <c r="SWB6" s="117"/>
      <c r="SWC6" s="117"/>
      <c r="SWD6" s="117"/>
      <c r="SWE6" s="117"/>
      <c r="SWF6" s="117"/>
      <c r="SWG6" s="117"/>
      <c r="SWH6" s="117"/>
      <c r="SWI6" s="117"/>
      <c r="SWJ6" s="117"/>
      <c r="SWK6" s="117"/>
      <c r="SWL6" s="117"/>
      <c r="SWM6" s="117"/>
      <c r="SWN6" s="117"/>
      <c r="SWO6" s="117"/>
      <c r="SWP6" s="117"/>
      <c r="SWQ6" s="117"/>
      <c r="SWR6" s="117"/>
      <c r="SWS6" s="117"/>
      <c r="SWT6" s="117"/>
      <c r="SWU6" s="117"/>
      <c r="SWV6" s="117"/>
      <c r="SWW6" s="117"/>
      <c r="SWX6" s="117"/>
      <c r="SWY6" s="117"/>
      <c r="SWZ6" s="117"/>
      <c r="SXA6" s="117"/>
      <c r="SXB6" s="117"/>
      <c r="SXC6" s="117"/>
      <c r="SXD6" s="117"/>
      <c r="SXE6" s="117"/>
      <c r="SXF6" s="117"/>
      <c r="SXG6" s="117"/>
      <c r="SXH6" s="117"/>
      <c r="SXI6" s="117"/>
      <c r="SXJ6" s="117"/>
      <c r="SXK6" s="117"/>
      <c r="SXL6" s="117"/>
      <c r="SXM6" s="117"/>
      <c r="SXN6" s="117"/>
      <c r="SXO6" s="117"/>
      <c r="SXP6" s="117"/>
      <c r="SXQ6" s="117"/>
      <c r="SXR6" s="117"/>
      <c r="SXS6" s="117"/>
      <c r="SXT6" s="117"/>
      <c r="SXU6" s="117"/>
      <c r="SXV6" s="117"/>
      <c r="SXW6" s="117"/>
      <c r="SXX6" s="117"/>
      <c r="SXY6" s="117"/>
      <c r="SXZ6" s="117"/>
      <c r="SYA6" s="117"/>
      <c r="SYB6" s="117"/>
      <c r="SYC6" s="117"/>
      <c r="SYD6" s="117"/>
      <c r="SYE6" s="117"/>
      <c r="SYF6" s="117"/>
      <c r="SYG6" s="117"/>
      <c r="SYH6" s="117"/>
      <c r="SYI6" s="117"/>
      <c r="SYJ6" s="117"/>
      <c r="SYK6" s="117"/>
      <c r="SYL6" s="117"/>
      <c r="SYM6" s="117"/>
      <c r="SYN6" s="117"/>
      <c r="SYO6" s="117"/>
      <c r="SYP6" s="117"/>
      <c r="SYQ6" s="117"/>
      <c r="SYR6" s="117"/>
      <c r="SYS6" s="117"/>
      <c r="SYT6" s="117"/>
      <c r="SYU6" s="117"/>
      <c r="SYV6" s="117"/>
      <c r="SYW6" s="117"/>
      <c r="SYX6" s="117"/>
      <c r="SYY6" s="117"/>
      <c r="SYZ6" s="117"/>
      <c r="SZA6" s="117"/>
      <c r="SZB6" s="117"/>
      <c r="SZC6" s="117"/>
      <c r="SZD6" s="117"/>
      <c r="SZE6" s="117"/>
      <c r="SZF6" s="117"/>
      <c r="SZG6" s="117"/>
      <c r="SZH6" s="117"/>
      <c r="SZI6" s="117"/>
      <c r="SZJ6" s="117"/>
      <c r="SZK6" s="117"/>
      <c r="SZL6" s="117"/>
      <c r="SZM6" s="117"/>
      <c r="SZN6" s="117"/>
      <c r="SZO6" s="117"/>
      <c r="SZP6" s="117"/>
      <c r="SZQ6" s="117"/>
      <c r="SZR6" s="117"/>
      <c r="SZS6" s="117"/>
      <c r="SZT6" s="117"/>
      <c r="SZU6" s="117"/>
      <c r="SZV6" s="117"/>
      <c r="SZW6" s="117"/>
      <c r="SZX6" s="117"/>
      <c r="SZY6" s="117"/>
      <c r="SZZ6" s="117"/>
      <c r="TAA6" s="117"/>
      <c r="TAB6" s="117"/>
      <c r="TAC6" s="117"/>
      <c r="TAD6" s="117"/>
      <c r="TAE6" s="117"/>
      <c r="TAF6" s="117"/>
      <c r="TAG6" s="117"/>
      <c r="TAH6" s="117"/>
      <c r="TAI6" s="117"/>
      <c r="TAJ6" s="117"/>
      <c r="TAK6" s="117"/>
      <c r="TAL6" s="117"/>
      <c r="TAM6" s="117"/>
      <c r="TAN6" s="117"/>
      <c r="TAO6" s="117"/>
      <c r="TAP6" s="117"/>
      <c r="TAQ6" s="117"/>
      <c r="TAR6" s="117"/>
      <c r="TAS6" s="117"/>
      <c r="TAT6" s="117"/>
      <c r="TAU6" s="117"/>
      <c r="TAV6" s="117"/>
      <c r="TAW6" s="117"/>
      <c r="TAX6" s="117"/>
      <c r="TAY6" s="117"/>
      <c r="TAZ6" s="117"/>
      <c r="TBA6" s="117"/>
      <c r="TBB6" s="117"/>
      <c r="TBC6" s="117"/>
      <c r="TBD6" s="117"/>
      <c r="TBE6" s="117"/>
      <c r="TBF6" s="117"/>
      <c r="TBG6" s="117"/>
      <c r="TBH6" s="117"/>
      <c r="TBI6" s="117"/>
      <c r="TBJ6" s="117"/>
      <c r="TBK6" s="117"/>
      <c r="TBL6" s="117"/>
      <c r="TBM6" s="117"/>
      <c r="TBN6" s="117"/>
      <c r="TBO6" s="117"/>
      <c r="TBP6" s="117"/>
      <c r="TBQ6" s="117"/>
      <c r="TBR6" s="117"/>
      <c r="TBS6" s="117"/>
      <c r="TBT6" s="117"/>
      <c r="TBU6" s="117"/>
      <c r="TBV6" s="117"/>
      <c r="TBW6" s="117"/>
      <c r="TBX6" s="117"/>
      <c r="TBY6" s="117"/>
      <c r="TBZ6" s="117"/>
      <c r="TCA6" s="117"/>
      <c r="TCB6" s="117"/>
      <c r="TCC6" s="117"/>
      <c r="TCD6" s="117"/>
      <c r="TCE6" s="117"/>
      <c r="TCF6" s="117"/>
      <c r="TCG6" s="117"/>
      <c r="TCH6" s="117"/>
      <c r="TCI6" s="117"/>
      <c r="TCJ6" s="117"/>
      <c r="TCK6" s="117"/>
      <c r="TCL6" s="117"/>
      <c r="TCM6" s="117"/>
      <c r="TCN6" s="117"/>
      <c r="TCO6" s="117"/>
      <c r="TCP6" s="117"/>
      <c r="TCQ6" s="117"/>
      <c r="TCR6" s="117"/>
      <c r="TCS6" s="117"/>
      <c r="TCT6" s="117"/>
      <c r="TCU6" s="117"/>
      <c r="TCV6" s="117"/>
      <c r="TCW6" s="117"/>
      <c r="TCX6" s="117"/>
      <c r="TCY6" s="117"/>
      <c r="TCZ6" s="117"/>
      <c r="TDA6" s="117"/>
      <c r="TDB6" s="117"/>
      <c r="TDC6" s="117"/>
      <c r="TDD6" s="117"/>
      <c r="TDE6" s="117"/>
      <c r="TDF6" s="117"/>
      <c r="TDG6" s="117"/>
      <c r="TDH6" s="117"/>
      <c r="TDI6" s="117"/>
      <c r="TDJ6" s="117"/>
      <c r="TDK6" s="117"/>
      <c r="TDL6" s="117"/>
      <c r="TDM6" s="117"/>
      <c r="TDN6" s="117"/>
      <c r="TDO6" s="117"/>
      <c r="TDP6" s="117"/>
      <c r="TDQ6" s="117"/>
      <c r="TDR6" s="117"/>
      <c r="TDS6" s="117"/>
      <c r="TDT6" s="117"/>
      <c r="TDU6" s="117"/>
      <c r="TDV6" s="117"/>
      <c r="TDW6" s="117"/>
      <c r="TDX6" s="117"/>
      <c r="TDY6" s="117"/>
      <c r="TDZ6" s="117"/>
      <c r="TEA6" s="117"/>
      <c r="TEB6" s="117"/>
      <c r="TEC6" s="117"/>
      <c r="TED6" s="117"/>
      <c r="TEE6" s="117"/>
      <c r="TEF6" s="117"/>
      <c r="TEG6" s="117"/>
      <c r="TEH6" s="117"/>
      <c r="TEI6" s="117"/>
      <c r="TEJ6" s="117"/>
      <c r="TEK6" s="117"/>
      <c r="TEL6" s="117"/>
      <c r="TEM6" s="117"/>
      <c r="TEN6" s="117"/>
      <c r="TEO6" s="117"/>
      <c r="TEP6" s="117"/>
      <c r="TEQ6" s="117"/>
      <c r="TER6" s="117"/>
      <c r="TES6" s="117"/>
      <c r="TET6" s="117"/>
      <c r="TEU6" s="117"/>
      <c r="TEV6" s="117"/>
      <c r="TEW6" s="117"/>
      <c r="TEX6" s="117"/>
      <c r="TEY6" s="117"/>
      <c r="TEZ6" s="117"/>
      <c r="TFA6" s="117"/>
      <c r="TFB6" s="117"/>
      <c r="TFC6" s="117"/>
      <c r="TFD6" s="117"/>
      <c r="TFE6" s="117"/>
      <c r="TFF6" s="117"/>
      <c r="TFG6" s="117"/>
      <c r="TFH6" s="117"/>
      <c r="TFI6" s="117"/>
      <c r="TFJ6" s="117"/>
      <c r="TFK6" s="117"/>
      <c r="TFL6" s="117"/>
      <c r="TFM6" s="117"/>
      <c r="TFN6" s="117"/>
      <c r="TFO6" s="117"/>
      <c r="TFP6" s="117"/>
      <c r="TFQ6" s="117"/>
      <c r="TFR6" s="117"/>
      <c r="TFS6" s="117"/>
      <c r="TFT6" s="117"/>
      <c r="TFU6" s="117"/>
      <c r="TFV6" s="117"/>
      <c r="TFW6" s="117"/>
      <c r="TFX6" s="117"/>
      <c r="TFY6" s="117"/>
      <c r="TFZ6" s="117"/>
      <c r="TGA6" s="117"/>
      <c r="TGB6" s="117"/>
      <c r="TGC6" s="117"/>
      <c r="TGD6" s="117"/>
      <c r="TGE6" s="117"/>
      <c r="TGF6" s="117"/>
      <c r="TGG6" s="117"/>
      <c r="TGH6" s="117"/>
      <c r="TGI6" s="117"/>
      <c r="TGJ6" s="117"/>
      <c r="TGK6" s="117"/>
      <c r="TGL6" s="117"/>
      <c r="TGM6" s="117"/>
      <c r="TGN6" s="117"/>
      <c r="TGO6" s="117"/>
      <c r="TGP6" s="117"/>
      <c r="TGQ6" s="117"/>
      <c r="TGR6" s="117"/>
      <c r="TGS6" s="117"/>
      <c r="TGT6" s="117"/>
      <c r="TGU6" s="117"/>
      <c r="TGV6" s="117"/>
      <c r="TGW6" s="117"/>
      <c r="TGX6" s="117"/>
      <c r="TGY6" s="117"/>
      <c r="TGZ6" s="117"/>
      <c r="THA6" s="117"/>
      <c r="THB6" s="117"/>
      <c r="THC6" s="117"/>
      <c r="THD6" s="117"/>
      <c r="THE6" s="117"/>
      <c r="THF6" s="117"/>
      <c r="THG6" s="117"/>
      <c r="THH6" s="117"/>
      <c r="THI6" s="117"/>
      <c r="THJ6" s="117"/>
      <c r="THK6" s="117"/>
      <c r="THL6" s="117"/>
      <c r="THM6" s="117"/>
      <c r="THN6" s="117"/>
      <c r="THO6" s="117"/>
      <c r="THP6" s="117"/>
      <c r="THQ6" s="117"/>
      <c r="THR6" s="117"/>
      <c r="THS6" s="117"/>
      <c r="THT6" s="117"/>
      <c r="THU6" s="117"/>
      <c r="THV6" s="117"/>
      <c r="THW6" s="117"/>
      <c r="THX6" s="117"/>
      <c r="THY6" s="117"/>
      <c r="THZ6" s="117"/>
      <c r="TIA6" s="117"/>
      <c r="TIB6" s="117"/>
      <c r="TIC6" s="117"/>
      <c r="TID6" s="117"/>
      <c r="TIE6" s="117"/>
      <c r="TIF6" s="117"/>
      <c r="TIG6" s="117"/>
      <c r="TIH6" s="117"/>
      <c r="TII6" s="117"/>
      <c r="TIJ6" s="117"/>
      <c r="TIK6" s="117"/>
      <c r="TIL6" s="117"/>
      <c r="TIM6" s="117"/>
      <c r="TIN6" s="117"/>
      <c r="TIO6" s="117"/>
      <c r="TIP6" s="117"/>
      <c r="TIQ6" s="117"/>
      <c r="TIR6" s="117"/>
      <c r="TIS6" s="117"/>
      <c r="TIT6" s="117"/>
      <c r="TIU6" s="117"/>
      <c r="TIV6" s="117"/>
      <c r="TIW6" s="117"/>
      <c r="TIX6" s="117"/>
      <c r="TIY6" s="117"/>
      <c r="TIZ6" s="117"/>
      <c r="TJA6" s="117"/>
      <c r="TJB6" s="117"/>
      <c r="TJC6" s="117"/>
      <c r="TJD6" s="117"/>
      <c r="TJE6" s="117"/>
      <c r="TJF6" s="117"/>
      <c r="TJG6" s="117"/>
      <c r="TJH6" s="117"/>
      <c r="TJI6" s="117"/>
      <c r="TJJ6" s="117"/>
      <c r="TJK6" s="117"/>
      <c r="TJL6" s="117"/>
      <c r="TJM6" s="117"/>
      <c r="TJN6" s="117"/>
      <c r="TJO6" s="117"/>
      <c r="TJP6" s="117"/>
      <c r="TJQ6" s="117"/>
      <c r="TJR6" s="117"/>
      <c r="TJS6" s="117"/>
      <c r="TJT6" s="117"/>
      <c r="TJU6" s="117"/>
      <c r="TJV6" s="117"/>
      <c r="TJW6" s="117"/>
      <c r="TJX6" s="117"/>
      <c r="TJY6" s="117"/>
      <c r="TJZ6" s="117"/>
      <c r="TKA6" s="117"/>
      <c r="TKB6" s="117"/>
      <c r="TKC6" s="117"/>
      <c r="TKD6" s="117"/>
      <c r="TKE6" s="117"/>
      <c r="TKF6" s="117"/>
      <c r="TKG6" s="117"/>
      <c r="TKH6" s="117"/>
      <c r="TKI6" s="117"/>
      <c r="TKJ6" s="117"/>
      <c r="TKK6" s="117"/>
      <c r="TKL6" s="117"/>
      <c r="TKM6" s="117"/>
      <c r="TKN6" s="117"/>
      <c r="TKO6" s="117"/>
      <c r="TKP6" s="117"/>
      <c r="TKQ6" s="117"/>
      <c r="TKR6" s="117"/>
      <c r="TKS6" s="117"/>
      <c r="TKT6" s="117"/>
      <c r="TKU6" s="117"/>
      <c r="TKV6" s="117"/>
      <c r="TKW6" s="117"/>
      <c r="TKX6" s="117"/>
      <c r="TKY6" s="117"/>
      <c r="TKZ6" s="117"/>
      <c r="TLA6" s="117"/>
      <c r="TLB6" s="117"/>
      <c r="TLC6" s="117"/>
      <c r="TLD6" s="117"/>
      <c r="TLE6" s="117"/>
      <c r="TLF6" s="117"/>
      <c r="TLG6" s="117"/>
      <c r="TLH6" s="117"/>
      <c r="TLI6" s="117"/>
      <c r="TLJ6" s="117"/>
      <c r="TLK6" s="117"/>
      <c r="TLL6" s="117"/>
      <c r="TLM6" s="117"/>
      <c r="TLN6" s="117"/>
      <c r="TLO6" s="117"/>
      <c r="TLP6" s="117"/>
      <c r="TLQ6" s="117"/>
      <c r="TLR6" s="117"/>
      <c r="TLS6" s="117"/>
      <c r="TLT6" s="117"/>
      <c r="TLU6" s="117"/>
      <c r="TLV6" s="117"/>
      <c r="TLW6" s="117"/>
      <c r="TLX6" s="117"/>
      <c r="TLY6" s="117"/>
      <c r="TLZ6" s="117"/>
      <c r="TMA6" s="117"/>
      <c r="TMB6" s="117"/>
      <c r="TMC6" s="117"/>
      <c r="TMD6" s="117"/>
      <c r="TME6" s="117"/>
      <c r="TMF6" s="117"/>
      <c r="TMG6" s="117"/>
      <c r="TMH6" s="117"/>
      <c r="TMI6" s="117"/>
      <c r="TMJ6" s="117"/>
      <c r="TMK6" s="117"/>
      <c r="TML6" s="117"/>
      <c r="TMM6" s="117"/>
      <c r="TMN6" s="117"/>
      <c r="TMO6" s="117"/>
      <c r="TMP6" s="117"/>
      <c r="TMQ6" s="117"/>
      <c r="TMR6" s="117"/>
      <c r="TMS6" s="117"/>
      <c r="TMT6" s="117"/>
      <c r="TMU6" s="117"/>
      <c r="TMV6" s="117"/>
      <c r="TMW6" s="117"/>
      <c r="TMX6" s="117"/>
      <c r="TMY6" s="117"/>
      <c r="TMZ6" s="117"/>
      <c r="TNA6" s="117"/>
      <c r="TNB6" s="117"/>
      <c r="TNC6" s="117"/>
      <c r="TND6" s="117"/>
      <c r="TNE6" s="117"/>
      <c r="TNF6" s="117"/>
      <c r="TNG6" s="117"/>
      <c r="TNH6" s="117"/>
      <c r="TNI6" s="117"/>
      <c r="TNJ6" s="117"/>
      <c r="TNK6" s="117"/>
      <c r="TNL6" s="117"/>
      <c r="TNM6" s="117"/>
      <c r="TNN6" s="117"/>
      <c r="TNO6" s="117"/>
      <c r="TNP6" s="117"/>
      <c r="TNQ6" s="117"/>
      <c r="TNR6" s="117"/>
      <c r="TNS6" s="117"/>
      <c r="TNT6" s="117"/>
      <c r="TNU6" s="117"/>
      <c r="TNV6" s="117"/>
      <c r="TNW6" s="117"/>
      <c r="TNX6" s="117"/>
      <c r="TNY6" s="117"/>
      <c r="TNZ6" s="117"/>
      <c r="TOA6" s="117"/>
      <c r="TOB6" s="117"/>
      <c r="TOC6" s="117"/>
      <c r="TOD6" s="117"/>
      <c r="TOE6" s="117"/>
      <c r="TOF6" s="117"/>
      <c r="TOG6" s="117"/>
      <c r="TOH6" s="117"/>
      <c r="TOI6" s="117"/>
      <c r="TOJ6" s="117"/>
      <c r="TOK6" s="117"/>
      <c r="TOL6" s="117"/>
      <c r="TOM6" s="117"/>
      <c r="TON6" s="117"/>
      <c r="TOO6" s="117"/>
      <c r="TOP6" s="117"/>
      <c r="TOQ6" s="117"/>
      <c r="TOR6" s="117"/>
      <c r="TOS6" s="117"/>
      <c r="TOT6" s="117"/>
      <c r="TOU6" s="117"/>
      <c r="TOV6" s="117"/>
      <c r="TOW6" s="117"/>
      <c r="TOX6" s="117"/>
      <c r="TOY6" s="117"/>
      <c r="TOZ6" s="117"/>
      <c r="TPA6" s="117"/>
      <c r="TPB6" s="117"/>
      <c r="TPC6" s="117"/>
      <c r="TPD6" s="117"/>
      <c r="TPE6" s="117"/>
      <c r="TPF6" s="117"/>
      <c r="TPG6" s="117"/>
      <c r="TPH6" s="117"/>
      <c r="TPI6" s="117"/>
      <c r="TPJ6" s="117"/>
      <c r="TPK6" s="117"/>
      <c r="TPL6" s="117"/>
      <c r="TPM6" s="117"/>
      <c r="TPN6" s="117"/>
      <c r="TPO6" s="117"/>
      <c r="TPP6" s="117"/>
      <c r="TPQ6" s="117"/>
      <c r="TPR6" s="117"/>
      <c r="TPS6" s="117"/>
      <c r="TPT6" s="117"/>
      <c r="TPU6" s="117"/>
      <c r="TPV6" s="117"/>
      <c r="TPW6" s="117"/>
      <c r="TPX6" s="117"/>
      <c r="TPY6" s="117"/>
      <c r="TPZ6" s="117"/>
      <c r="TQA6" s="117"/>
      <c r="TQB6" s="117"/>
      <c r="TQC6" s="117"/>
      <c r="TQD6" s="117"/>
      <c r="TQE6" s="117"/>
      <c r="TQF6" s="117"/>
      <c r="TQG6" s="117"/>
      <c r="TQH6" s="117"/>
      <c r="TQI6" s="117"/>
      <c r="TQJ6" s="117"/>
      <c r="TQK6" s="117"/>
      <c r="TQL6" s="117"/>
      <c r="TQM6" s="117"/>
      <c r="TQN6" s="117"/>
      <c r="TQO6" s="117"/>
      <c r="TQP6" s="117"/>
      <c r="TQQ6" s="117"/>
      <c r="TQR6" s="117"/>
      <c r="TQS6" s="117"/>
      <c r="TQT6" s="117"/>
      <c r="TQU6" s="117"/>
      <c r="TQV6" s="117"/>
      <c r="TQW6" s="117"/>
      <c r="TQX6" s="117"/>
      <c r="TQY6" s="117"/>
      <c r="TQZ6" s="117"/>
      <c r="TRA6" s="117"/>
      <c r="TRB6" s="117"/>
      <c r="TRC6" s="117"/>
      <c r="TRD6" s="117"/>
      <c r="TRE6" s="117"/>
      <c r="TRF6" s="117"/>
      <c r="TRG6" s="117"/>
      <c r="TRH6" s="117"/>
      <c r="TRI6" s="117"/>
      <c r="TRJ6" s="117"/>
      <c r="TRK6" s="117"/>
      <c r="TRL6" s="117"/>
      <c r="TRM6" s="117"/>
      <c r="TRN6" s="117"/>
      <c r="TRO6" s="117"/>
      <c r="TRP6" s="117"/>
      <c r="TRQ6" s="117"/>
      <c r="TRR6" s="117"/>
      <c r="TRS6" s="117"/>
      <c r="TRT6" s="117"/>
      <c r="TRU6" s="117"/>
      <c r="TRV6" s="117"/>
      <c r="TRW6" s="117"/>
      <c r="TRX6" s="117"/>
      <c r="TRY6" s="117"/>
      <c r="TRZ6" s="117"/>
      <c r="TSA6" s="117"/>
      <c r="TSB6" s="117"/>
      <c r="TSC6" s="117"/>
      <c r="TSD6" s="117"/>
      <c r="TSE6" s="117"/>
      <c r="TSF6" s="117"/>
      <c r="TSG6" s="117"/>
      <c r="TSH6" s="117"/>
      <c r="TSI6" s="117"/>
      <c r="TSJ6" s="117"/>
      <c r="TSK6" s="117"/>
      <c r="TSL6" s="117"/>
      <c r="TSM6" s="117"/>
      <c r="TSN6" s="117"/>
      <c r="TSO6" s="117"/>
      <c r="TSP6" s="117"/>
      <c r="TSQ6" s="117"/>
      <c r="TSR6" s="117"/>
      <c r="TSS6" s="117"/>
      <c r="TST6" s="117"/>
      <c r="TSU6" s="117"/>
      <c r="TSV6" s="117"/>
      <c r="TSW6" s="117"/>
      <c r="TSX6" s="117"/>
      <c r="TSY6" s="117"/>
      <c r="TSZ6" s="117"/>
      <c r="TTA6" s="117"/>
      <c r="TTB6" s="117"/>
      <c r="TTC6" s="117"/>
      <c r="TTD6" s="117"/>
      <c r="TTE6" s="117"/>
      <c r="TTF6" s="117"/>
      <c r="TTG6" s="117"/>
      <c r="TTH6" s="117"/>
      <c r="TTI6" s="117"/>
      <c r="TTJ6" s="117"/>
      <c r="TTK6" s="117"/>
      <c r="TTL6" s="117"/>
      <c r="TTM6" s="117"/>
      <c r="TTN6" s="117"/>
      <c r="TTO6" s="117"/>
      <c r="TTP6" s="117"/>
      <c r="TTQ6" s="117"/>
      <c r="TTR6" s="117"/>
      <c r="TTS6" s="117"/>
      <c r="TTT6" s="117"/>
      <c r="TTU6" s="117"/>
      <c r="TTV6" s="117"/>
      <c r="TTW6" s="117"/>
      <c r="TTX6" s="117"/>
      <c r="TTY6" s="117"/>
      <c r="TTZ6" s="117"/>
      <c r="TUA6" s="117"/>
      <c r="TUB6" s="117"/>
      <c r="TUC6" s="117"/>
      <c r="TUD6" s="117"/>
      <c r="TUE6" s="117"/>
      <c r="TUF6" s="117"/>
      <c r="TUG6" s="117"/>
      <c r="TUH6" s="117"/>
      <c r="TUI6" s="117"/>
      <c r="TUJ6" s="117"/>
      <c r="TUK6" s="117"/>
      <c r="TUL6" s="117"/>
      <c r="TUM6" s="117"/>
      <c r="TUN6" s="117"/>
      <c r="TUO6" s="117"/>
      <c r="TUP6" s="117"/>
      <c r="TUQ6" s="117"/>
      <c r="TUR6" s="117"/>
      <c r="TUS6" s="117"/>
      <c r="TUT6" s="117"/>
      <c r="TUU6" s="117"/>
      <c r="TUV6" s="117"/>
      <c r="TUW6" s="117"/>
      <c r="TUX6" s="117"/>
      <c r="TUY6" s="117"/>
      <c r="TUZ6" s="117"/>
      <c r="TVA6" s="117"/>
      <c r="TVB6" s="117"/>
      <c r="TVC6" s="117"/>
      <c r="TVD6" s="117"/>
      <c r="TVE6" s="117"/>
      <c r="TVF6" s="117"/>
      <c r="TVG6" s="117"/>
      <c r="TVH6" s="117"/>
      <c r="TVI6" s="117"/>
      <c r="TVJ6" s="117"/>
      <c r="TVK6" s="117"/>
      <c r="TVL6" s="117"/>
      <c r="TVM6" s="117"/>
      <c r="TVN6" s="117"/>
      <c r="TVO6" s="117"/>
      <c r="TVP6" s="117"/>
      <c r="TVQ6" s="117"/>
      <c r="TVR6" s="117"/>
      <c r="TVS6" s="117"/>
      <c r="TVT6" s="117"/>
      <c r="TVU6" s="117"/>
      <c r="TVV6" s="117"/>
      <c r="TVW6" s="117"/>
      <c r="TVX6" s="117"/>
      <c r="TVY6" s="117"/>
      <c r="TVZ6" s="117"/>
      <c r="TWA6" s="117"/>
      <c r="TWB6" s="117"/>
      <c r="TWC6" s="117"/>
      <c r="TWD6" s="117"/>
      <c r="TWE6" s="117"/>
      <c r="TWF6" s="117"/>
      <c r="TWG6" s="117"/>
      <c r="TWH6" s="117"/>
      <c r="TWI6" s="117"/>
      <c r="TWJ6" s="117"/>
      <c r="TWK6" s="117"/>
      <c r="TWL6" s="117"/>
      <c r="TWM6" s="117"/>
      <c r="TWN6" s="117"/>
      <c r="TWO6" s="117"/>
      <c r="TWP6" s="117"/>
      <c r="TWQ6" s="117"/>
      <c r="TWR6" s="117"/>
      <c r="TWS6" s="117"/>
      <c r="TWT6" s="117"/>
      <c r="TWU6" s="117"/>
      <c r="TWV6" s="117"/>
      <c r="TWW6" s="117"/>
      <c r="TWX6" s="117"/>
      <c r="TWY6" s="117"/>
      <c r="TWZ6" s="117"/>
      <c r="TXA6" s="117"/>
      <c r="TXB6" s="117"/>
      <c r="TXC6" s="117"/>
      <c r="TXD6" s="117"/>
      <c r="TXE6" s="117"/>
      <c r="TXF6" s="117"/>
      <c r="TXG6" s="117"/>
      <c r="TXH6" s="117"/>
      <c r="TXI6" s="117"/>
      <c r="TXJ6" s="117"/>
      <c r="TXK6" s="117"/>
      <c r="TXL6" s="117"/>
      <c r="TXM6" s="117"/>
      <c r="TXN6" s="117"/>
      <c r="TXO6" s="117"/>
      <c r="TXP6" s="117"/>
      <c r="TXQ6" s="117"/>
      <c r="TXR6" s="117"/>
      <c r="TXS6" s="117"/>
      <c r="TXT6" s="117"/>
      <c r="TXU6" s="117"/>
      <c r="TXV6" s="117"/>
      <c r="TXW6" s="117"/>
      <c r="TXX6" s="117"/>
      <c r="TXY6" s="117"/>
      <c r="TXZ6" s="117"/>
      <c r="TYA6" s="117"/>
      <c r="TYB6" s="117"/>
      <c r="TYC6" s="117"/>
      <c r="TYD6" s="117"/>
      <c r="TYE6" s="117"/>
      <c r="TYF6" s="117"/>
      <c r="TYG6" s="117"/>
      <c r="TYH6" s="117"/>
      <c r="TYI6" s="117"/>
      <c r="TYJ6" s="117"/>
      <c r="TYK6" s="117"/>
      <c r="TYL6" s="117"/>
      <c r="TYM6" s="117"/>
      <c r="TYN6" s="117"/>
      <c r="TYO6" s="117"/>
      <c r="TYP6" s="117"/>
      <c r="TYQ6" s="117"/>
      <c r="TYR6" s="117"/>
      <c r="TYS6" s="117"/>
      <c r="TYT6" s="117"/>
      <c r="TYU6" s="117"/>
      <c r="TYV6" s="117"/>
      <c r="TYW6" s="117"/>
      <c r="TYX6" s="117"/>
      <c r="TYY6" s="117"/>
      <c r="TYZ6" s="117"/>
      <c r="TZA6" s="117"/>
      <c r="TZB6" s="117"/>
      <c r="TZC6" s="117"/>
      <c r="TZD6" s="117"/>
      <c r="TZE6" s="117"/>
      <c r="TZF6" s="117"/>
      <c r="TZG6" s="117"/>
      <c r="TZH6" s="117"/>
      <c r="TZI6" s="117"/>
      <c r="TZJ6" s="117"/>
      <c r="TZK6" s="117"/>
      <c r="TZL6" s="117"/>
      <c r="TZM6" s="117"/>
      <c r="TZN6" s="117"/>
      <c r="TZO6" s="117"/>
      <c r="TZP6" s="117"/>
      <c r="TZQ6" s="117"/>
      <c r="TZR6" s="117"/>
      <c r="TZS6" s="117"/>
      <c r="TZT6" s="117"/>
      <c r="TZU6" s="117"/>
      <c r="TZV6" s="117"/>
      <c r="TZW6" s="117"/>
      <c r="TZX6" s="117"/>
      <c r="TZY6" s="117"/>
      <c r="TZZ6" s="117"/>
      <c r="UAA6" s="117"/>
      <c r="UAB6" s="117"/>
      <c r="UAC6" s="117"/>
      <c r="UAD6" s="117"/>
      <c r="UAE6" s="117"/>
      <c r="UAF6" s="117"/>
      <c r="UAG6" s="117"/>
      <c r="UAH6" s="117"/>
      <c r="UAI6" s="117"/>
      <c r="UAJ6" s="117"/>
      <c r="UAK6" s="117"/>
      <c r="UAL6" s="117"/>
      <c r="UAM6" s="117"/>
      <c r="UAN6" s="117"/>
      <c r="UAO6" s="117"/>
      <c r="UAP6" s="117"/>
      <c r="UAQ6" s="117"/>
      <c r="UAR6" s="117"/>
      <c r="UAS6" s="117"/>
      <c r="UAT6" s="117"/>
      <c r="UAU6" s="117"/>
      <c r="UAV6" s="117"/>
      <c r="UAW6" s="117"/>
      <c r="UAX6" s="117"/>
      <c r="UAY6" s="117"/>
      <c r="UAZ6" s="117"/>
      <c r="UBA6" s="117"/>
      <c r="UBB6" s="117"/>
      <c r="UBC6" s="117"/>
      <c r="UBD6" s="117"/>
      <c r="UBE6" s="117"/>
      <c r="UBF6" s="117"/>
      <c r="UBG6" s="117"/>
      <c r="UBH6" s="117"/>
      <c r="UBI6" s="117"/>
      <c r="UBJ6" s="117"/>
      <c r="UBK6" s="117"/>
      <c r="UBL6" s="117"/>
      <c r="UBM6" s="117"/>
      <c r="UBN6" s="117"/>
      <c r="UBO6" s="117"/>
      <c r="UBP6" s="117"/>
      <c r="UBQ6" s="117"/>
      <c r="UBR6" s="117"/>
      <c r="UBS6" s="117"/>
      <c r="UBT6" s="117"/>
      <c r="UBU6" s="117"/>
      <c r="UBV6" s="117"/>
      <c r="UBW6" s="117"/>
      <c r="UBX6" s="117"/>
      <c r="UBY6" s="117"/>
      <c r="UBZ6" s="117"/>
      <c r="UCA6" s="117"/>
      <c r="UCB6" s="117"/>
      <c r="UCC6" s="117"/>
      <c r="UCD6" s="117"/>
      <c r="UCE6" s="117"/>
      <c r="UCF6" s="117"/>
      <c r="UCG6" s="117"/>
      <c r="UCH6" s="117"/>
      <c r="UCI6" s="117"/>
      <c r="UCJ6" s="117"/>
      <c r="UCK6" s="117"/>
      <c r="UCL6" s="117"/>
      <c r="UCM6" s="117"/>
      <c r="UCN6" s="117"/>
      <c r="UCO6" s="117"/>
      <c r="UCP6" s="117"/>
      <c r="UCQ6" s="117"/>
      <c r="UCR6" s="117"/>
      <c r="UCS6" s="117"/>
      <c r="UCT6" s="117"/>
      <c r="UCU6" s="117"/>
      <c r="UCV6" s="117"/>
      <c r="UCW6" s="117"/>
      <c r="UCX6" s="117"/>
      <c r="UCY6" s="117"/>
      <c r="UCZ6" s="117"/>
      <c r="UDA6" s="117"/>
      <c r="UDB6" s="117"/>
      <c r="UDC6" s="117"/>
      <c r="UDD6" s="117"/>
      <c r="UDE6" s="117"/>
      <c r="UDF6" s="117"/>
      <c r="UDG6" s="117"/>
      <c r="UDH6" s="117"/>
      <c r="UDI6" s="117"/>
      <c r="UDJ6" s="117"/>
      <c r="UDK6" s="117"/>
      <c r="UDL6" s="117"/>
      <c r="UDM6" s="117"/>
      <c r="UDN6" s="117"/>
      <c r="UDO6" s="117"/>
      <c r="UDP6" s="117"/>
      <c r="UDQ6" s="117"/>
      <c r="UDR6" s="117"/>
      <c r="UDS6" s="117"/>
      <c r="UDT6" s="117"/>
      <c r="UDU6" s="117"/>
      <c r="UDV6" s="117"/>
      <c r="UDW6" s="117"/>
      <c r="UDX6" s="117"/>
      <c r="UDY6" s="117"/>
      <c r="UDZ6" s="117"/>
      <c r="UEA6" s="117"/>
      <c r="UEB6" s="117"/>
      <c r="UEC6" s="117"/>
      <c r="UED6" s="117"/>
      <c r="UEE6" s="117"/>
      <c r="UEF6" s="117"/>
      <c r="UEG6" s="117"/>
      <c r="UEH6" s="117"/>
      <c r="UEI6" s="117"/>
      <c r="UEJ6" s="117"/>
      <c r="UEK6" s="117"/>
      <c r="UEL6" s="117"/>
      <c r="UEM6" s="117"/>
      <c r="UEN6" s="117"/>
      <c r="UEO6" s="117"/>
      <c r="UEP6" s="117"/>
      <c r="UEQ6" s="117"/>
      <c r="UER6" s="117"/>
      <c r="UES6" s="117"/>
      <c r="UET6" s="117"/>
      <c r="UEU6" s="117"/>
      <c r="UEV6" s="117"/>
      <c r="UEW6" s="117"/>
      <c r="UEX6" s="117"/>
      <c r="UEY6" s="117"/>
      <c r="UEZ6" s="117"/>
      <c r="UFA6" s="117"/>
      <c r="UFB6" s="117"/>
      <c r="UFC6" s="117"/>
      <c r="UFD6" s="117"/>
      <c r="UFE6" s="117"/>
      <c r="UFF6" s="117"/>
      <c r="UFG6" s="117"/>
      <c r="UFH6" s="117"/>
      <c r="UFI6" s="117"/>
      <c r="UFJ6" s="117"/>
      <c r="UFK6" s="117"/>
      <c r="UFL6" s="117"/>
      <c r="UFM6" s="117"/>
      <c r="UFN6" s="117"/>
      <c r="UFO6" s="117"/>
      <c r="UFP6" s="117"/>
      <c r="UFQ6" s="117"/>
      <c r="UFR6" s="117"/>
      <c r="UFS6" s="117"/>
      <c r="UFT6" s="117"/>
      <c r="UFU6" s="117"/>
      <c r="UFV6" s="117"/>
      <c r="UFW6" s="117"/>
      <c r="UFX6" s="117"/>
      <c r="UFY6" s="117"/>
      <c r="UFZ6" s="117"/>
      <c r="UGA6" s="117"/>
      <c r="UGB6" s="117"/>
      <c r="UGC6" s="117"/>
      <c r="UGD6" s="117"/>
      <c r="UGE6" s="117"/>
      <c r="UGF6" s="117"/>
      <c r="UGG6" s="117"/>
      <c r="UGH6" s="117"/>
      <c r="UGI6" s="117"/>
      <c r="UGJ6" s="117"/>
      <c r="UGK6" s="117"/>
      <c r="UGL6" s="117"/>
      <c r="UGM6" s="117"/>
      <c r="UGN6" s="117"/>
      <c r="UGO6" s="117"/>
      <c r="UGP6" s="117"/>
      <c r="UGQ6" s="117"/>
      <c r="UGR6" s="117"/>
      <c r="UGS6" s="117"/>
      <c r="UGT6" s="117"/>
      <c r="UGU6" s="117"/>
      <c r="UGV6" s="117"/>
      <c r="UGW6" s="117"/>
      <c r="UGX6" s="117"/>
      <c r="UGY6" s="117"/>
      <c r="UGZ6" s="117"/>
      <c r="UHA6" s="117"/>
      <c r="UHB6" s="117"/>
      <c r="UHC6" s="117"/>
      <c r="UHD6" s="117"/>
      <c r="UHE6" s="117"/>
      <c r="UHF6" s="117"/>
      <c r="UHG6" s="117"/>
      <c r="UHH6" s="117"/>
      <c r="UHI6" s="117"/>
      <c r="UHJ6" s="117"/>
      <c r="UHK6" s="117"/>
      <c r="UHL6" s="117"/>
      <c r="UHM6" s="117"/>
      <c r="UHN6" s="117"/>
      <c r="UHO6" s="117"/>
      <c r="UHP6" s="117"/>
      <c r="UHQ6" s="117"/>
      <c r="UHR6" s="117"/>
      <c r="UHS6" s="117"/>
      <c r="UHT6" s="117"/>
      <c r="UHU6" s="117"/>
      <c r="UHV6" s="117"/>
      <c r="UHW6" s="117"/>
      <c r="UHX6" s="117"/>
      <c r="UHY6" s="117"/>
      <c r="UHZ6" s="117"/>
      <c r="UIA6" s="117"/>
      <c r="UIB6" s="117"/>
      <c r="UIC6" s="117"/>
      <c r="UID6" s="117"/>
      <c r="UIE6" s="117"/>
      <c r="UIF6" s="117"/>
      <c r="UIG6" s="117"/>
      <c r="UIH6" s="117"/>
      <c r="UII6" s="117"/>
      <c r="UIJ6" s="117"/>
      <c r="UIK6" s="117"/>
      <c r="UIL6" s="117"/>
      <c r="UIM6" s="117"/>
      <c r="UIN6" s="117"/>
      <c r="UIO6" s="117"/>
      <c r="UIP6" s="117"/>
      <c r="UIQ6" s="117"/>
      <c r="UIR6" s="117"/>
      <c r="UIS6" s="117"/>
      <c r="UIT6" s="117"/>
      <c r="UIU6" s="117"/>
      <c r="UIV6" s="117"/>
      <c r="UIW6" s="117"/>
      <c r="UIX6" s="117"/>
      <c r="UIY6" s="117"/>
      <c r="UIZ6" s="117"/>
      <c r="UJA6" s="117"/>
      <c r="UJB6" s="117"/>
      <c r="UJC6" s="117"/>
      <c r="UJD6" s="117"/>
      <c r="UJE6" s="117"/>
      <c r="UJF6" s="117"/>
      <c r="UJG6" s="117"/>
      <c r="UJH6" s="117"/>
      <c r="UJI6" s="117"/>
      <c r="UJJ6" s="117"/>
      <c r="UJK6" s="117"/>
      <c r="UJL6" s="117"/>
      <c r="UJM6" s="117"/>
      <c r="UJN6" s="117"/>
      <c r="UJO6" s="117"/>
      <c r="UJP6" s="117"/>
      <c r="UJQ6" s="117"/>
      <c r="UJR6" s="117"/>
      <c r="UJS6" s="117"/>
      <c r="UJT6" s="117"/>
      <c r="UJU6" s="117"/>
      <c r="UJV6" s="117"/>
      <c r="UJW6" s="117"/>
      <c r="UJX6" s="117"/>
      <c r="UJY6" s="117"/>
      <c r="UJZ6" s="117"/>
      <c r="UKA6" s="117"/>
      <c r="UKB6" s="117"/>
      <c r="UKC6" s="117"/>
      <c r="UKD6" s="117"/>
      <c r="UKE6" s="117"/>
      <c r="UKF6" s="117"/>
      <c r="UKG6" s="117"/>
      <c r="UKH6" s="117"/>
      <c r="UKI6" s="117"/>
      <c r="UKJ6" s="117"/>
      <c r="UKK6" s="117"/>
      <c r="UKL6" s="117"/>
      <c r="UKM6" s="117"/>
      <c r="UKN6" s="117"/>
      <c r="UKO6" s="117"/>
      <c r="UKP6" s="117"/>
      <c r="UKQ6" s="117"/>
      <c r="UKR6" s="117"/>
      <c r="UKS6" s="117"/>
      <c r="UKT6" s="117"/>
      <c r="UKU6" s="117"/>
      <c r="UKV6" s="117"/>
      <c r="UKW6" s="117"/>
      <c r="UKX6" s="117"/>
      <c r="UKY6" s="117"/>
      <c r="UKZ6" s="117"/>
      <c r="ULA6" s="117"/>
      <c r="ULB6" s="117"/>
      <c r="ULC6" s="117"/>
      <c r="ULD6" s="117"/>
      <c r="ULE6" s="117"/>
      <c r="ULF6" s="117"/>
      <c r="ULG6" s="117"/>
      <c r="ULH6" s="117"/>
      <c r="ULI6" s="117"/>
      <c r="ULJ6" s="117"/>
      <c r="ULK6" s="117"/>
      <c r="ULL6" s="117"/>
      <c r="ULM6" s="117"/>
      <c r="ULN6" s="117"/>
      <c r="ULO6" s="117"/>
      <c r="ULP6" s="117"/>
      <c r="ULQ6" s="117"/>
      <c r="ULR6" s="117"/>
      <c r="ULS6" s="117"/>
      <c r="ULT6" s="117"/>
      <c r="ULU6" s="117"/>
      <c r="ULV6" s="117"/>
      <c r="ULW6" s="117"/>
      <c r="ULX6" s="117"/>
      <c r="ULY6" s="117"/>
      <c r="ULZ6" s="117"/>
      <c r="UMA6" s="117"/>
      <c r="UMB6" s="117"/>
      <c r="UMC6" s="117"/>
      <c r="UMD6" s="117"/>
      <c r="UME6" s="117"/>
      <c r="UMF6" s="117"/>
      <c r="UMG6" s="117"/>
      <c r="UMH6" s="117"/>
      <c r="UMI6" s="117"/>
      <c r="UMJ6" s="117"/>
      <c r="UMK6" s="117"/>
      <c r="UML6" s="117"/>
      <c r="UMM6" s="117"/>
      <c r="UMN6" s="117"/>
      <c r="UMO6" s="117"/>
      <c r="UMP6" s="117"/>
      <c r="UMQ6" s="117"/>
      <c r="UMR6" s="117"/>
      <c r="UMS6" s="117"/>
      <c r="UMT6" s="117"/>
      <c r="UMU6" s="117"/>
      <c r="UMV6" s="117"/>
      <c r="UMW6" s="117"/>
      <c r="UMX6" s="117"/>
      <c r="UMY6" s="117"/>
      <c r="UMZ6" s="117"/>
      <c r="UNA6" s="117"/>
      <c r="UNB6" s="117"/>
      <c r="UNC6" s="117"/>
      <c r="UND6" s="117"/>
      <c r="UNE6" s="117"/>
      <c r="UNF6" s="117"/>
      <c r="UNG6" s="117"/>
      <c r="UNH6" s="117"/>
      <c r="UNI6" s="117"/>
      <c r="UNJ6" s="117"/>
      <c r="UNK6" s="117"/>
      <c r="UNL6" s="117"/>
      <c r="UNM6" s="117"/>
      <c r="UNN6" s="117"/>
      <c r="UNO6" s="117"/>
      <c r="UNP6" s="117"/>
      <c r="UNQ6" s="117"/>
      <c r="UNR6" s="117"/>
      <c r="UNS6" s="117"/>
      <c r="UNT6" s="117"/>
      <c r="UNU6" s="117"/>
      <c r="UNV6" s="117"/>
      <c r="UNW6" s="117"/>
      <c r="UNX6" s="117"/>
      <c r="UNY6" s="117"/>
      <c r="UNZ6" s="117"/>
      <c r="UOA6" s="117"/>
      <c r="UOB6" s="117"/>
      <c r="UOC6" s="117"/>
      <c r="UOD6" s="117"/>
      <c r="UOE6" s="117"/>
      <c r="UOF6" s="117"/>
      <c r="UOG6" s="117"/>
      <c r="UOH6" s="117"/>
      <c r="UOI6" s="117"/>
      <c r="UOJ6" s="117"/>
      <c r="UOK6" s="117"/>
      <c r="UOL6" s="117"/>
      <c r="UOM6" s="117"/>
      <c r="UON6" s="117"/>
      <c r="UOO6" s="117"/>
      <c r="UOP6" s="117"/>
      <c r="UOQ6" s="117"/>
      <c r="UOR6" s="117"/>
      <c r="UOS6" s="117"/>
      <c r="UOT6" s="117"/>
      <c r="UOU6" s="117"/>
      <c r="UOV6" s="117"/>
      <c r="UOW6" s="117"/>
      <c r="UOX6" s="117"/>
      <c r="UOY6" s="117"/>
      <c r="UOZ6" s="117"/>
      <c r="UPA6" s="117"/>
      <c r="UPB6" s="117"/>
      <c r="UPC6" s="117"/>
      <c r="UPD6" s="117"/>
      <c r="UPE6" s="117"/>
      <c r="UPF6" s="117"/>
      <c r="UPG6" s="117"/>
      <c r="UPH6" s="117"/>
      <c r="UPI6" s="117"/>
      <c r="UPJ6" s="117"/>
      <c r="UPK6" s="117"/>
      <c r="UPL6" s="117"/>
      <c r="UPM6" s="117"/>
      <c r="UPN6" s="117"/>
      <c r="UPO6" s="117"/>
      <c r="UPP6" s="117"/>
      <c r="UPQ6" s="117"/>
      <c r="UPR6" s="117"/>
      <c r="UPS6" s="117"/>
      <c r="UPT6" s="117"/>
      <c r="UPU6" s="117"/>
      <c r="UPV6" s="117"/>
      <c r="UPW6" s="117"/>
      <c r="UPX6" s="117"/>
      <c r="UPY6" s="117"/>
      <c r="UPZ6" s="117"/>
      <c r="UQA6" s="117"/>
      <c r="UQB6" s="117"/>
      <c r="UQC6" s="117"/>
      <c r="UQD6" s="117"/>
      <c r="UQE6" s="117"/>
      <c r="UQF6" s="117"/>
      <c r="UQG6" s="117"/>
      <c r="UQH6" s="117"/>
      <c r="UQI6" s="117"/>
      <c r="UQJ6" s="117"/>
      <c r="UQK6" s="117"/>
      <c r="UQL6" s="117"/>
      <c r="UQM6" s="117"/>
      <c r="UQN6" s="117"/>
      <c r="UQO6" s="117"/>
      <c r="UQP6" s="117"/>
      <c r="UQQ6" s="117"/>
      <c r="UQR6" s="117"/>
      <c r="UQS6" s="117"/>
      <c r="UQT6" s="117"/>
      <c r="UQU6" s="117"/>
      <c r="UQV6" s="117"/>
      <c r="UQW6" s="117"/>
      <c r="UQX6" s="117"/>
      <c r="UQY6" s="117"/>
      <c r="UQZ6" s="117"/>
      <c r="URA6" s="117"/>
      <c r="URB6" s="117"/>
      <c r="URC6" s="117"/>
      <c r="URD6" s="117"/>
      <c r="URE6" s="117"/>
      <c r="URF6" s="117"/>
      <c r="URG6" s="117"/>
      <c r="URH6" s="117"/>
      <c r="URI6" s="117"/>
      <c r="URJ6" s="117"/>
      <c r="URK6" s="117"/>
      <c r="URL6" s="117"/>
      <c r="URM6" s="117"/>
      <c r="URN6" s="117"/>
      <c r="URO6" s="117"/>
      <c r="URP6" s="117"/>
      <c r="URQ6" s="117"/>
      <c r="URR6" s="117"/>
      <c r="URS6" s="117"/>
      <c r="URT6" s="117"/>
      <c r="URU6" s="117"/>
      <c r="URV6" s="117"/>
      <c r="URW6" s="117"/>
      <c r="URX6" s="117"/>
      <c r="URY6" s="117"/>
      <c r="URZ6" s="117"/>
      <c r="USA6" s="117"/>
      <c r="USB6" s="117"/>
      <c r="USC6" s="117"/>
      <c r="USD6" s="117"/>
      <c r="USE6" s="117"/>
      <c r="USF6" s="117"/>
      <c r="USG6" s="117"/>
      <c r="USH6" s="117"/>
      <c r="USI6" s="117"/>
      <c r="USJ6" s="117"/>
      <c r="USK6" s="117"/>
      <c r="USL6" s="117"/>
      <c r="USM6" s="117"/>
      <c r="USN6" s="117"/>
      <c r="USO6" s="117"/>
      <c r="USP6" s="117"/>
      <c r="USQ6" s="117"/>
      <c r="USR6" s="117"/>
      <c r="USS6" s="117"/>
      <c r="UST6" s="117"/>
      <c r="USU6" s="117"/>
      <c r="USV6" s="117"/>
      <c r="USW6" s="117"/>
      <c r="USX6" s="117"/>
      <c r="USY6" s="117"/>
      <c r="USZ6" s="117"/>
      <c r="UTA6" s="117"/>
      <c r="UTB6" s="117"/>
      <c r="UTC6" s="117"/>
      <c r="UTD6" s="117"/>
      <c r="UTE6" s="117"/>
      <c r="UTF6" s="117"/>
      <c r="UTG6" s="117"/>
      <c r="UTH6" s="117"/>
      <c r="UTI6" s="117"/>
      <c r="UTJ6" s="117"/>
      <c r="UTK6" s="117"/>
      <c r="UTL6" s="117"/>
      <c r="UTM6" s="117"/>
      <c r="UTN6" s="117"/>
      <c r="UTO6" s="117"/>
      <c r="UTP6" s="117"/>
      <c r="UTQ6" s="117"/>
      <c r="UTR6" s="117"/>
      <c r="UTS6" s="117"/>
      <c r="UTT6" s="117"/>
      <c r="UTU6" s="117"/>
      <c r="UTV6" s="117"/>
      <c r="UTW6" s="117"/>
      <c r="UTX6" s="117"/>
      <c r="UTY6" s="117"/>
      <c r="UTZ6" s="117"/>
      <c r="UUA6" s="117"/>
      <c r="UUB6" s="117"/>
      <c r="UUC6" s="117"/>
      <c r="UUD6" s="117"/>
      <c r="UUE6" s="117"/>
      <c r="UUF6" s="117"/>
      <c r="UUG6" s="117"/>
      <c r="UUH6" s="117"/>
      <c r="UUI6" s="117"/>
      <c r="UUJ6" s="117"/>
      <c r="UUK6" s="117"/>
      <c r="UUL6" s="117"/>
      <c r="UUM6" s="117"/>
      <c r="UUN6" s="117"/>
      <c r="UUO6" s="117"/>
      <c r="UUP6" s="117"/>
      <c r="UUQ6" s="117"/>
      <c r="UUR6" s="117"/>
      <c r="UUS6" s="117"/>
      <c r="UUT6" s="117"/>
      <c r="UUU6" s="117"/>
      <c r="UUV6" s="117"/>
      <c r="UUW6" s="117"/>
      <c r="UUX6" s="117"/>
      <c r="UUY6" s="117"/>
      <c r="UUZ6" s="117"/>
      <c r="UVA6" s="117"/>
      <c r="UVB6" s="117"/>
      <c r="UVC6" s="117"/>
      <c r="UVD6" s="117"/>
      <c r="UVE6" s="117"/>
      <c r="UVF6" s="117"/>
      <c r="UVG6" s="117"/>
      <c r="UVH6" s="117"/>
      <c r="UVI6" s="117"/>
      <c r="UVJ6" s="117"/>
      <c r="UVK6" s="117"/>
      <c r="UVL6" s="117"/>
      <c r="UVM6" s="117"/>
      <c r="UVN6" s="117"/>
      <c r="UVO6" s="117"/>
      <c r="UVP6" s="117"/>
      <c r="UVQ6" s="117"/>
      <c r="UVR6" s="117"/>
      <c r="UVS6" s="117"/>
      <c r="UVT6" s="117"/>
      <c r="UVU6" s="117"/>
      <c r="UVV6" s="117"/>
      <c r="UVW6" s="117"/>
      <c r="UVX6" s="117"/>
      <c r="UVY6" s="117"/>
      <c r="UVZ6" s="117"/>
      <c r="UWA6" s="117"/>
      <c r="UWB6" s="117"/>
      <c r="UWC6" s="117"/>
      <c r="UWD6" s="117"/>
      <c r="UWE6" s="117"/>
      <c r="UWF6" s="117"/>
      <c r="UWG6" s="117"/>
      <c r="UWH6" s="117"/>
      <c r="UWI6" s="117"/>
      <c r="UWJ6" s="117"/>
      <c r="UWK6" s="117"/>
      <c r="UWL6" s="117"/>
      <c r="UWM6" s="117"/>
      <c r="UWN6" s="117"/>
      <c r="UWO6" s="117"/>
      <c r="UWP6" s="117"/>
      <c r="UWQ6" s="117"/>
      <c r="UWR6" s="117"/>
      <c r="UWS6" s="117"/>
      <c r="UWT6" s="117"/>
      <c r="UWU6" s="117"/>
      <c r="UWV6" s="117"/>
      <c r="UWW6" s="117"/>
      <c r="UWX6" s="117"/>
      <c r="UWY6" s="117"/>
      <c r="UWZ6" s="117"/>
      <c r="UXA6" s="117"/>
      <c r="UXB6" s="117"/>
      <c r="UXC6" s="117"/>
      <c r="UXD6" s="117"/>
      <c r="UXE6" s="117"/>
      <c r="UXF6" s="117"/>
      <c r="UXG6" s="117"/>
      <c r="UXH6" s="117"/>
      <c r="UXI6" s="117"/>
      <c r="UXJ6" s="117"/>
      <c r="UXK6" s="117"/>
      <c r="UXL6" s="117"/>
      <c r="UXM6" s="117"/>
      <c r="UXN6" s="117"/>
      <c r="UXO6" s="117"/>
      <c r="UXP6" s="117"/>
      <c r="UXQ6" s="117"/>
      <c r="UXR6" s="117"/>
      <c r="UXS6" s="117"/>
      <c r="UXT6" s="117"/>
      <c r="UXU6" s="117"/>
      <c r="UXV6" s="117"/>
      <c r="UXW6" s="117"/>
      <c r="UXX6" s="117"/>
      <c r="UXY6" s="117"/>
      <c r="UXZ6" s="117"/>
      <c r="UYA6" s="117"/>
      <c r="UYB6" s="117"/>
      <c r="UYC6" s="117"/>
      <c r="UYD6" s="117"/>
      <c r="UYE6" s="117"/>
      <c r="UYF6" s="117"/>
      <c r="UYG6" s="117"/>
      <c r="UYH6" s="117"/>
      <c r="UYI6" s="117"/>
      <c r="UYJ6" s="117"/>
      <c r="UYK6" s="117"/>
      <c r="UYL6" s="117"/>
      <c r="UYM6" s="117"/>
      <c r="UYN6" s="117"/>
      <c r="UYO6" s="117"/>
      <c r="UYP6" s="117"/>
      <c r="UYQ6" s="117"/>
      <c r="UYR6" s="117"/>
      <c r="UYS6" s="117"/>
      <c r="UYT6" s="117"/>
      <c r="UYU6" s="117"/>
      <c r="UYV6" s="117"/>
      <c r="UYW6" s="117"/>
      <c r="UYX6" s="117"/>
      <c r="UYY6" s="117"/>
      <c r="UYZ6" s="117"/>
      <c r="UZA6" s="117"/>
      <c r="UZB6" s="117"/>
      <c r="UZC6" s="117"/>
      <c r="UZD6" s="117"/>
      <c r="UZE6" s="117"/>
      <c r="UZF6" s="117"/>
      <c r="UZG6" s="117"/>
      <c r="UZH6" s="117"/>
      <c r="UZI6" s="117"/>
      <c r="UZJ6" s="117"/>
      <c r="UZK6" s="117"/>
      <c r="UZL6" s="117"/>
      <c r="UZM6" s="117"/>
      <c r="UZN6" s="117"/>
      <c r="UZO6" s="117"/>
      <c r="UZP6" s="117"/>
      <c r="UZQ6" s="117"/>
      <c r="UZR6" s="117"/>
      <c r="UZS6" s="117"/>
      <c r="UZT6" s="117"/>
      <c r="UZU6" s="117"/>
      <c r="UZV6" s="117"/>
      <c r="UZW6" s="117"/>
      <c r="UZX6" s="117"/>
      <c r="UZY6" s="117"/>
      <c r="UZZ6" s="117"/>
      <c r="VAA6" s="117"/>
      <c r="VAB6" s="117"/>
      <c r="VAC6" s="117"/>
      <c r="VAD6" s="117"/>
      <c r="VAE6" s="117"/>
      <c r="VAF6" s="117"/>
      <c r="VAG6" s="117"/>
      <c r="VAH6" s="117"/>
      <c r="VAI6" s="117"/>
      <c r="VAJ6" s="117"/>
      <c r="VAK6" s="117"/>
      <c r="VAL6" s="117"/>
      <c r="VAM6" s="117"/>
      <c r="VAN6" s="117"/>
      <c r="VAO6" s="117"/>
      <c r="VAP6" s="117"/>
      <c r="VAQ6" s="117"/>
      <c r="VAR6" s="117"/>
      <c r="VAS6" s="117"/>
      <c r="VAT6" s="117"/>
      <c r="VAU6" s="117"/>
      <c r="VAV6" s="117"/>
      <c r="VAW6" s="117"/>
      <c r="VAX6" s="117"/>
      <c r="VAY6" s="117"/>
      <c r="VAZ6" s="117"/>
      <c r="VBA6" s="117"/>
      <c r="VBB6" s="117"/>
      <c r="VBC6" s="117"/>
      <c r="VBD6" s="117"/>
      <c r="VBE6" s="117"/>
      <c r="VBF6" s="117"/>
      <c r="VBG6" s="117"/>
      <c r="VBH6" s="117"/>
      <c r="VBI6" s="117"/>
      <c r="VBJ6" s="117"/>
      <c r="VBK6" s="117"/>
      <c r="VBL6" s="117"/>
      <c r="VBM6" s="117"/>
      <c r="VBN6" s="117"/>
      <c r="VBO6" s="117"/>
      <c r="VBP6" s="117"/>
      <c r="VBQ6" s="117"/>
      <c r="VBR6" s="117"/>
      <c r="VBS6" s="117"/>
      <c r="VBT6" s="117"/>
      <c r="VBU6" s="117"/>
      <c r="VBV6" s="117"/>
      <c r="VBW6" s="117"/>
      <c r="VBX6" s="117"/>
      <c r="VBY6" s="117"/>
      <c r="VBZ6" s="117"/>
      <c r="VCA6" s="117"/>
      <c r="VCB6" s="117"/>
      <c r="VCC6" s="117"/>
      <c r="VCD6" s="117"/>
      <c r="VCE6" s="117"/>
      <c r="VCF6" s="117"/>
      <c r="VCG6" s="117"/>
      <c r="VCH6" s="117"/>
      <c r="VCI6" s="117"/>
      <c r="VCJ6" s="117"/>
      <c r="VCK6" s="117"/>
      <c r="VCL6" s="117"/>
      <c r="VCM6" s="117"/>
      <c r="VCN6" s="117"/>
      <c r="VCO6" s="117"/>
      <c r="VCP6" s="117"/>
      <c r="VCQ6" s="117"/>
      <c r="VCR6" s="117"/>
      <c r="VCS6" s="117"/>
      <c r="VCT6" s="117"/>
      <c r="VCU6" s="117"/>
      <c r="VCV6" s="117"/>
      <c r="VCW6" s="117"/>
      <c r="VCX6" s="117"/>
      <c r="VCY6" s="117"/>
      <c r="VCZ6" s="117"/>
      <c r="VDA6" s="117"/>
      <c r="VDB6" s="117"/>
      <c r="VDC6" s="117"/>
      <c r="VDD6" s="117"/>
      <c r="VDE6" s="117"/>
      <c r="VDF6" s="117"/>
      <c r="VDG6" s="117"/>
      <c r="VDH6" s="117"/>
      <c r="VDI6" s="117"/>
      <c r="VDJ6" s="117"/>
      <c r="VDK6" s="117"/>
      <c r="VDL6" s="117"/>
      <c r="VDM6" s="117"/>
      <c r="VDN6" s="117"/>
      <c r="VDO6" s="117"/>
      <c r="VDP6" s="117"/>
      <c r="VDQ6" s="117"/>
      <c r="VDR6" s="117"/>
      <c r="VDS6" s="117"/>
      <c r="VDT6" s="117"/>
      <c r="VDU6" s="117"/>
      <c r="VDV6" s="117"/>
      <c r="VDW6" s="117"/>
      <c r="VDX6" s="117"/>
      <c r="VDY6" s="117"/>
      <c r="VDZ6" s="117"/>
      <c r="VEA6" s="117"/>
      <c r="VEB6" s="117"/>
      <c r="VEC6" s="117"/>
      <c r="VED6" s="117"/>
      <c r="VEE6" s="117"/>
      <c r="VEF6" s="117"/>
      <c r="VEG6" s="117"/>
      <c r="VEH6" s="117"/>
      <c r="VEI6" s="117"/>
      <c r="VEJ6" s="117"/>
      <c r="VEK6" s="117"/>
      <c r="VEL6" s="117"/>
      <c r="VEM6" s="117"/>
      <c r="VEN6" s="117"/>
      <c r="VEO6" s="117"/>
      <c r="VEP6" s="117"/>
      <c r="VEQ6" s="117"/>
      <c r="VER6" s="117"/>
      <c r="VES6" s="117"/>
      <c r="VET6" s="117"/>
      <c r="VEU6" s="117"/>
      <c r="VEV6" s="117"/>
      <c r="VEW6" s="117"/>
      <c r="VEX6" s="117"/>
      <c r="VEY6" s="117"/>
      <c r="VEZ6" s="117"/>
      <c r="VFA6" s="117"/>
      <c r="VFB6" s="117"/>
      <c r="VFC6" s="117"/>
      <c r="VFD6" s="117"/>
      <c r="VFE6" s="117"/>
      <c r="VFF6" s="117"/>
      <c r="VFG6" s="117"/>
      <c r="VFH6" s="117"/>
      <c r="VFI6" s="117"/>
      <c r="VFJ6" s="117"/>
      <c r="VFK6" s="117"/>
      <c r="VFL6" s="117"/>
      <c r="VFM6" s="117"/>
      <c r="VFN6" s="117"/>
      <c r="VFO6" s="117"/>
      <c r="VFP6" s="117"/>
      <c r="VFQ6" s="117"/>
      <c r="VFR6" s="117"/>
      <c r="VFS6" s="117"/>
      <c r="VFT6" s="117"/>
      <c r="VFU6" s="117"/>
      <c r="VFV6" s="117"/>
      <c r="VFW6" s="117"/>
      <c r="VFX6" s="117"/>
      <c r="VFY6" s="117"/>
      <c r="VFZ6" s="117"/>
      <c r="VGA6" s="117"/>
      <c r="VGB6" s="117"/>
      <c r="VGC6" s="117"/>
      <c r="VGD6" s="117"/>
      <c r="VGE6" s="117"/>
      <c r="VGF6" s="117"/>
      <c r="VGG6" s="117"/>
      <c r="VGH6" s="117"/>
      <c r="VGI6" s="117"/>
      <c r="VGJ6" s="117"/>
      <c r="VGK6" s="117"/>
      <c r="VGL6" s="117"/>
      <c r="VGM6" s="117"/>
      <c r="VGN6" s="117"/>
      <c r="VGO6" s="117"/>
      <c r="VGP6" s="117"/>
      <c r="VGQ6" s="117"/>
      <c r="VGR6" s="117"/>
      <c r="VGS6" s="117"/>
      <c r="VGT6" s="117"/>
      <c r="VGU6" s="117"/>
      <c r="VGV6" s="117"/>
      <c r="VGW6" s="117"/>
      <c r="VGX6" s="117"/>
      <c r="VGY6" s="117"/>
      <c r="VGZ6" s="117"/>
      <c r="VHA6" s="117"/>
      <c r="VHB6" s="117"/>
      <c r="VHC6" s="117"/>
      <c r="VHD6" s="117"/>
      <c r="VHE6" s="117"/>
      <c r="VHF6" s="117"/>
      <c r="VHG6" s="117"/>
      <c r="VHH6" s="117"/>
      <c r="VHI6" s="117"/>
      <c r="VHJ6" s="117"/>
      <c r="VHK6" s="117"/>
      <c r="VHL6" s="117"/>
      <c r="VHM6" s="117"/>
      <c r="VHN6" s="117"/>
      <c r="VHO6" s="117"/>
      <c r="VHP6" s="117"/>
      <c r="VHQ6" s="117"/>
      <c r="VHR6" s="117"/>
      <c r="VHS6" s="117"/>
      <c r="VHT6" s="117"/>
      <c r="VHU6" s="117"/>
      <c r="VHV6" s="117"/>
      <c r="VHW6" s="117"/>
      <c r="VHX6" s="117"/>
      <c r="VHY6" s="117"/>
      <c r="VHZ6" s="117"/>
      <c r="VIA6" s="117"/>
      <c r="VIB6" s="117"/>
      <c r="VIC6" s="117"/>
      <c r="VID6" s="117"/>
      <c r="VIE6" s="117"/>
      <c r="VIF6" s="117"/>
      <c r="VIG6" s="117"/>
      <c r="VIH6" s="117"/>
      <c r="VII6" s="117"/>
      <c r="VIJ6" s="117"/>
      <c r="VIK6" s="117"/>
      <c r="VIL6" s="117"/>
      <c r="VIM6" s="117"/>
      <c r="VIN6" s="117"/>
      <c r="VIO6" s="117"/>
      <c r="VIP6" s="117"/>
      <c r="VIQ6" s="117"/>
      <c r="VIR6" s="117"/>
      <c r="VIS6" s="117"/>
      <c r="VIT6" s="117"/>
      <c r="VIU6" s="117"/>
      <c r="VIV6" s="117"/>
      <c r="VIW6" s="117"/>
      <c r="VIX6" s="117"/>
      <c r="VIY6" s="117"/>
      <c r="VIZ6" s="117"/>
      <c r="VJA6" s="117"/>
      <c r="VJB6" s="117"/>
      <c r="VJC6" s="117"/>
      <c r="VJD6" s="117"/>
      <c r="VJE6" s="117"/>
      <c r="VJF6" s="117"/>
      <c r="VJG6" s="117"/>
      <c r="VJH6" s="117"/>
      <c r="VJI6" s="117"/>
      <c r="VJJ6" s="117"/>
      <c r="VJK6" s="117"/>
      <c r="VJL6" s="117"/>
      <c r="VJM6" s="117"/>
      <c r="VJN6" s="117"/>
      <c r="VJO6" s="117"/>
      <c r="VJP6" s="117"/>
      <c r="VJQ6" s="117"/>
      <c r="VJR6" s="117"/>
      <c r="VJS6" s="117"/>
      <c r="VJT6" s="117"/>
      <c r="VJU6" s="117"/>
      <c r="VJV6" s="117"/>
      <c r="VJW6" s="117"/>
      <c r="VJX6" s="117"/>
      <c r="VJY6" s="117"/>
      <c r="VJZ6" s="117"/>
      <c r="VKA6" s="117"/>
      <c r="VKB6" s="117"/>
      <c r="VKC6" s="117"/>
      <c r="VKD6" s="117"/>
      <c r="VKE6" s="117"/>
      <c r="VKF6" s="117"/>
      <c r="VKG6" s="117"/>
      <c r="VKH6" s="117"/>
      <c r="VKI6" s="117"/>
      <c r="VKJ6" s="117"/>
      <c r="VKK6" s="117"/>
      <c r="VKL6" s="117"/>
      <c r="VKM6" s="117"/>
      <c r="VKN6" s="117"/>
      <c r="VKO6" s="117"/>
      <c r="VKP6" s="117"/>
      <c r="VKQ6" s="117"/>
      <c r="VKR6" s="117"/>
      <c r="VKS6" s="117"/>
      <c r="VKT6" s="117"/>
      <c r="VKU6" s="117"/>
      <c r="VKV6" s="117"/>
      <c r="VKW6" s="117"/>
      <c r="VKX6" s="117"/>
      <c r="VKY6" s="117"/>
      <c r="VKZ6" s="117"/>
      <c r="VLA6" s="117"/>
      <c r="VLB6" s="117"/>
      <c r="VLC6" s="117"/>
      <c r="VLD6" s="117"/>
      <c r="VLE6" s="117"/>
      <c r="VLF6" s="117"/>
      <c r="VLG6" s="117"/>
      <c r="VLH6" s="117"/>
      <c r="VLI6" s="117"/>
      <c r="VLJ6" s="117"/>
      <c r="VLK6" s="117"/>
      <c r="VLL6" s="117"/>
      <c r="VLM6" s="117"/>
      <c r="VLN6" s="117"/>
      <c r="VLO6" s="117"/>
      <c r="VLP6" s="117"/>
      <c r="VLQ6" s="117"/>
      <c r="VLR6" s="117"/>
      <c r="VLS6" s="117"/>
      <c r="VLT6" s="117"/>
      <c r="VLU6" s="117"/>
      <c r="VLV6" s="117"/>
      <c r="VLW6" s="117"/>
      <c r="VLX6" s="117"/>
      <c r="VLY6" s="117"/>
      <c r="VLZ6" s="117"/>
      <c r="VMA6" s="117"/>
      <c r="VMB6" s="117"/>
      <c r="VMC6" s="117"/>
      <c r="VMD6" s="117"/>
      <c r="VME6" s="117"/>
      <c r="VMF6" s="117"/>
      <c r="VMG6" s="117"/>
      <c r="VMH6" s="117"/>
      <c r="VMI6" s="117"/>
      <c r="VMJ6" s="117"/>
      <c r="VMK6" s="117"/>
      <c r="VML6" s="117"/>
      <c r="VMM6" s="117"/>
      <c r="VMN6" s="117"/>
      <c r="VMO6" s="117"/>
      <c r="VMP6" s="117"/>
      <c r="VMQ6" s="117"/>
      <c r="VMR6" s="117"/>
      <c r="VMS6" s="117"/>
      <c r="VMT6" s="117"/>
      <c r="VMU6" s="117"/>
      <c r="VMV6" s="117"/>
      <c r="VMW6" s="117"/>
      <c r="VMX6" s="117"/>
      <c r="VMY6" s="117"/>
      <c r="VMZ6" s="117"/>
      <c r="VNA6" s="117"/>
      <c r="VNB6" s="117"/>
      <c r="VNC6" s="117"/>
      <c r="VND6" s="117"/>
      <c r="VNE6" s="117"/>
      <c r="VNF6" s="117"/>
      <c r="VNG6" s="117"/>
      <c r="VNH6" s="117"/>
      <c r="VNI6" s="117"/>
      <c r="VNJ6" s="117"/>
      <c r="VNK6" s="117"/>
      <c r="VNL6" s="117"/>
      <c r="VNM6" s="117"/>
      <c r="VNN6" s="117"/>
      <c r="VNO6" s="117"/>
      <c r="VNP6" s="117"/>
      <c r="VNQ6" s="117"/>
      <c r="VNR6" s="117"/>
      <c r="VNS6" s="117"/>
      <c r="VNT6" s="117"/>
      <c r="VNU6" s="117"/>
      <c r="VNV6" s="117"/>
      <c r="VNW6" s="117"/>
      <c r="VNX6" s="117"/>
      <c r="VNY6" s="117"/>
      <c r="VNZ6" s="117"/>
      <c r="VOA6" s="117"/>
      <c r="VOB6" s="117"/>
      <c r="VOC6" s="117"/>
      <c r="VOD6" s="117"/>
      <c r="VOE6" s="117"/>
      <c r="VOF6" s="117"/>
      <c r="VOG6" s="117"/>
      <c r="VOH6" s="117"/>
      <c r="VOI6" s="117"/>
      <c r="VOJ6" s="117"/>
      <c r="VOK6" s="117"/>
      <c r="VOL6" s="117"/>
      <c r="VOM6" s="117"/>
      <c r="VON6" s="117"/>
      <c r="VOO6" s="117"/>
      <c r="VOP6" s="117"/>
      <c r="VOQ6" s="117"/>
      <c r="VOR6" s="117"/>
      <c r="VOS6" s="117"/>
      <c r="VOT6" s="117"/>
      <c r="VOU6" s="117"/>
      <c r="VOV6" s="117"/>
      <c r="VOW6" s="117"/>
      <c r="VOX6" s="117"/>
      <c r="VOY6" s="117"/>
      <c r="VOZ6" s="117"/>
      <c r="VPA6" s="117"/>
      <c r="VPB6" s="117"/>
      <c r="VPC6" s="117"/>
      <c r="VPD6" s="117"/>
      <c r="VPE6" s="117"/>
      <c r="VPF6" s="117"/>
      <c r="VPG6" s="117"/>
      <c r="VPH6" s="117"/>
      <c r="VPI6" s="117"/>
      <c r="VPJ6" s="117"/>
      <c r="VPK6" s="117"/>
      <c r="VPL6" s="117"/>
      <c r="VPM6" s="117"/>
      <c r="VPN6" s="117"/>
      <c r="VPO6" s="117"/>
      <c r="VPP6" s="117"/>
      <c r="VPQ6" s="117"/>
      <c r="VPR6" s="117"/>
      <c r="VPS6" s="117"/>
      <c r="VPT6" s="117"/>
      <c r="VPU6" s="117"/>
      <c r="VPV6" s="117"/>
      <c r="VPW6" s="117"/>
      <c r="VPX6" s="117"/>
      <c r="VPY6" s="117"/>
      <c r="VPZ6" s="117"/>
      <c r="VQA6" s="117"/>
      <c r="VQB6" s="117"/>
      <c r="VQC6" s="117"/>
      <c r="VQD6" s="117"/>
      <c r="VQE6" s="117"/>
      <c r="VQF6" s="117"/>
      <c r="VQG6" s="117"/>
      <c r="VQH6" s="117"/>
      <c r="VQI6" s="117"/>
      <c r="VQJ6" s="117"/>
      <c r="VQK6" s="117"/>
      <c r="VQL6" s="117"/>
      <c r="VQM6" s="117"/>
      <c r="VQN6" s="117"/>
      <c r="VQO6" s="117"/>
      <c r="VQP6" s="117"/>
      <c r="VQQ6" s="117"/>
      <c r="VQR6" s="117"/>
      <c r="VQS6" s="117"/>
      <c r="VQT6" s="117"/>
      <c r="VQU6" s="117"/>
      <c r="VQV6" s="117"/>
      <c r="VQW6" s="117"/>
      <c r="VQX6" s="117"/>
      <c r="VQY6" s="117"/>
      <c r="VQZ6" s="117"/>
      <c r="VRA6" s="117"/>
      <c r="VRB6" s="117"/>
      <c r="VRC6" s="117"/>
      <c r="VRD6" s="117"/>
      <c r="VRE6" s="117"/>
      <c r="VRF6" s="117"/>
      <c r="VRG6" s="117"/>
      <c r="VRH6" s="117"/>
      <c r="VRI6" s="117"/>
      <c r="VRJ6" s="117"/>
      <c r="VRK6" s="117"/>
      <c r="VRL6" s="117"/>
      <c r="VRM6" s="117"/>
      <c r="VRN6" s="117"/>
      <c r="VRO6" s="117"/>
      <c r="VRP6" s="117"/>
      <c r="VRQ6" s="117"/>
      <c r="VRR6" s="117"/>
      <c r="VRS6" s="117"/>
      <c r="VRT6" s="117"/>
      <c r="VRU6" s="117"/>
      <c r="VRV6" s="117"/>
      <c r="VRW6" s="117"/>
      <c r="VRX6" s="117"/>
      <c r="VRY6" s="117"/>
      <c r="VRZ6" s="117"/>
      <c r="VSA6" s="117"/>
      <c r="VSB6" s="117"/>
      <c r="VSC6" s="117"/>
      <c r="VSD6" s="117"/>
      <c r="VSE6" s="117"/>
      <c r="VSF6" s="117"/>
      <c r="VSG6" s="117"/>
      <c r="VSH6" s="117"/>
      <c r="VSI6" s="117"/>
      <c r="VSJ6" s="117"/>
      <c r="VSK6" s="117"/>
      <c r="VSL6" s="117"/>
      <c r="VSM6" s="117"/>
      <c r="VSN6" s="117"/>
      <c r="VSO6" s="117"/>
      <c r="VSP6" s="117"/>
      <c r="VSQ6" s="117"/>
      <c r="VSR6" s="117"/>
      <c r="VSS6" s="117"/>
      <c r="VST6" s="117"/>
      <c r="VSU6" s="117"/>
      <c r="VSV6" s="117"/>
      <c r="VSW6" s="117"/>
      <c r="VSX6" s="117"/>
      <c r="VSY6" s="117"/>
      <c r="VSZ6" s="117"/>
      <c r="VTA6" s="117"/>
      <c r="VTB6" s="117"/>
      <c r="VTC6" s="117"/>
      <c r="VTD6" s="117"/>
      <c r="VTE6" s="117"/>
      <c r="VTF6" s="117"/>
      <c r="VTG6" s="117"/>
      <c r="VTH6" s="117"/>
      <c r="VTI6" s="117"/>
      <c r="VTJ6" s="117"/>
      <c r="VTK6" s="117"/>
      <c r="VTL6" s="117"/>
      <c r="VTM6" s="117"/>
      <c r="VTN6" s="117"/>
      <c r="VTO6" s="117"/>
      <c r="VTP6" s="117"/>
      <c r="VTQ6" s="117"/>
      <c r="VTR6" s="117"/>
      <c r="VTS6" s="117"/>
      <c r="VTT6" s="117"/>
      <c r="VTU6" s="117"/>
      <c r="VTV6" s="117"/>
      <c r="VTW6" s="117"/>
      <c r="VTX6" s="117"/>
      <c r="VTY6" s="117"/>
      <c r="VTZ6" s="117"/>
      <c r="VUA6" s="117"/>
      <c r="VUB6" s="117"/>
      <c r="VUC6" s="117"/>
      <c r="VUD6" s="117"/>
      <c r="VUE6" s="117"/>
      <c r="VUF6" s="117"/>
      <c r="VUG6" s="117"/>
      <c r="VUH6" s="117"/>
      <c r="VUI6" s="117"/>
      <c r="VUJ6" s="117"/>
      <c r="VUK6" s="117"/>
      <c r="VUL6" s="117"/>
      <c r="VUM6" s="117"/>
      <c r="VUN6" s="117"/>
      <c r="VUO6" s="117"/>
      <c r="VUP6" s="117"/>
      <c r="VUQ6" s="117"/>
      <c r="VUR6" s="117"/>
      <c r="VUS6" s="117"/>
      <c r="VUT6" s="117"/>
      <c r="VUU6" s="117"/>
      <c r="VUV6" s="117"/>
      <c r="VUW6" s="117"/>
      <c r="VUX6" s="117"/>
      <c r="VUY6" s="117"/>
      <c r="VUZ6" s="117"/>
      <c r="VVA6" s="117"/>
      <c r="VVB6" s="117"/>
      <c r="VVC6" s="117"/>
      <c r="VVD6" s="117"/>
      <c r="VVE6" s="117"/>
      <c r="VVF6" s="117"/>
      <c r="VVG6" s="117"/>
      <c r="VVH6" s="117"/>
      <c r="VVI6" s="117"/>
      <c r="VVJ6" s="117"/>
      <c r="VVK6" s="117"/>
      <c r="VVL6" s="117"/>
      <c r="VVM6" s="117"/>
      <c r="VVN6" s="117"/>
      <c r="VVO6" s="117"/>
      <c r="VVP6" s="117"/>
      <c r="VVQ6" s="117"/>
      <c r="VVR6" s="117"/>
      <c r="VVS6" s="117"/>
      <c r="VVT6" s="117"/>
      <c r="VVU6" s="117"/>
      <c r="VVV6" s="117"/>
      <c r="VVW6" s="117"/>
      <c r="VVX6" s="117"/>
      <c r="VVY6" s="117"/>
      <c r="VVZ6" s="117"/>
      <c r="VWA6" s="117"/>
      <c r="VWB6" s="117"/>
      <c r="VWC6" s="117"/>
      <c r="VWD6" s="117"/>
      <c r="VWE6" s="117"/>
      <c r="VWF6" s="117"/>
      <c r="VWG6" s="117"/>
      <c r="VWH6" s="117"/>
      <c r="VWI6" s="117"/>
      <c r="VWJ6" s="117"/>
      <c r="VWK6" s="117"/>
      <c r="VWL6" s="117"/>
      <c r="VWM6" s="117"/>
      <c r="VWN6" s="117"/>
      <c r="VWO6" s="117"/>
      <c r="VWP6" s="117"/>
      <c r="VWQ6" s="117"/>
      <c r="VWR6" s="117"/>
      <c r="VWS6" s="117"/>
      <c r="VWT6" s="117"/>
      <c r="VWU6" s="117"/>
      <c r="VWV6" s="117"/>
      <c r="VWW6" s="117"/>
      <c r="VWX6" s="117"/>
      <c r="VWY6" s="117"/>
      <c r="VWZ6" s="117"/>
      <c r="VXA6" s="117"/>
      <c r="VXB6" s="117"/>
      <c r="VXC6" s="117"/>
      <c r="VXD6" s="117"/>
      <c r="VXE6" s="117"/>
      <c r="VXF6" s="117"/>
      <c r="VXG6" s="117"/>
      <c r="VXH6" s="117"/>
      <c r="VXI6" s="117"/>
      <c r="VXJ6" s="117"/>
      <c r="VXK6" s="117"/>
      <c r="VXL6" s="117"/>
      <c r="VXM6" s="117"/>
      <c r="VXN6" s="117"/>
      <c r="VXO6" s="117"/>
      <c r="VXP6" s="117"/>
      <c r="VXQ6" s="117"/>
      <c r="VXR6" s="117"/>
      <c r="VXS6" s="117"/>
      <c r="VXT6" s="117"/>
      <c r="VXU6" s="117"/>
      <c r="VXV6" s="117"/>
      <c r="VXW6" s="117"/>
      <c r="VXX6" s="117"/>
      <c r="VXY6" s="117"/>
      <c r="VXZ6" s="117"/>
      <c r="VYA6" s="117"/>
      <c r="VYB6" s="117"/>
      <c r="VYC6" s="117"/>
      <c r="VYD6" s="117"/>
      <c r="VYE6" s="117"/>
      <c r="VYF6" s="117"/>
      <c r="VYG6" s="117"/>
      <c r="VYH6" s="117"/>
      <c r="VYI6" s="117"/>
      <c r="VYJ6" s="117"/>
      <c r="VYK6" s="117"/>
      <c r="VYL6" s="117"/>
      <c r="VYM6" s="117"/>
      <c r="VYN6" s="117"/>
      <c r="VYO6" s="117"/>
      <c r="VYP6" s="117"/>
      <c r="VYQ6" s="117"/>
      <c r="VYR6" s="117"/>
      <c r="VYS6" s="117"/>
      <c r="VYT6" s="117"/>
      <c r="VYU6" s="117"/>
      <c r="VYV6" s="117"/>
      <c r="VYW6" s="117"/>
      <c r="VYX6" s="117"/>
      <c r="VYY6" s="117"/>
      <c r="VYZ6" s="117"/>
      <c r="VZA6" s="117"/>
      <c r="VZB6" s="117"/>
      <c r="VZC6" s="117"/>
      <c r="VZD6" s="117"/>
      <c r="VZE6" s="117"/>
      <c r="VZF6" s="117"/>
      <c r="VZG6" s="117"/>
      <c r="VZH6" s="117"/>
      <c r="VZI6" s="117"/>
      <c r="VZJ6" s="117"/>
      <c r="VZK6" s="117"/>
      <c r="VZL6" s="117"/>
      <c r="VZM6" s="117"/>
      <c r="VZN6" s="117"/>
      <c r="VZO6" s="117"/>
      <c r="VZP6" s="117"/>
      <c r="VZQ6" s="117"/>
      <c r="VZR6" s="117"/>
      <c r="VZS6" s="117"/>
      <c r="VZT6" s="117"/>
      <c r="VZU6" s="117"/>
      <c r="VZV6" s="117"/>
      <c r="VZW6" s="117"/>
      <c r="VZX6" s="117"/>
      <c r="VZY6" s="117"/>
      <c r="VZZ6" s="117"/>
      <c r="WAA6" s="117"/>
      <c r="WAB6" s="117"/>
      <c r="WAC6" s="117"/>
      <c r="WAD6" s="117"/>
      <c r="WAE6" s="117"/>
      <c r="WAF6" s="117"/>
      <c r="WAG6" s="117"/>
      <c r="WAH6" s="117"/>
      <c r="WAI6" s="117"/>
      <c r="WAJ6" s="117"/>
      <c r="WAK6" s="117"/>
      <c r="WAL6" s="117"/>
      <c r="WAM6" s="117"/>
      <c r="WAN6" s="117"/>
      <c r="WAO6" s="117"/>
      <c r="WAP6" s="117"/>
      <c r="WAQ6" s="117"/>
      <c r="WAR6" s="117"/>
      <c r="WAS6" s="117"/>
      <c r="WAT6" s="117"/>
      <c r="WAU6" s="117"/>
      <c r="WAV6" s="117"/>
      <c r="WAW6" s="117"/>
      <c r="WAX6" s="117"/>
      <c r="WAY6" s="117"/>
      <c r="WAZ6" s="117"/>
      <c r="WBA6" s="117"/>
      <c r="WBB6" s="117"/>
      <c r="WBC6" s="117"/>
      <c r="WBD6" s="117"/>
      <c r="WBE6" s="117"/>
      <c r="WBF6" s="117"/>
      <c r="WBG6" s="117"/>
      <c r="WBH6" s="117"/>
      <c r="WBI6" s="117"/>
      <c r="WBJ6" s="117"/>
      <c r="WBK6" s="117"/>
      <c r="WBL6" s="117"/>
      <c r="WBM6" s="117"/>
      <c r="WBN6" s="117"/>
      <c r="WBO6" s="117"/>
      <c r="WBP6" s="117"/>
      <c r="WBQ6" s="117"/>
      <c r="WBR6" s="117"/>
      <c r="WBS6" s="117"/>
      <c r="WBT6" s="117"/>
      <c r="WBU6" s="117"/>
      <c r="WBV6" s="117"/>
      <c r="WBW6" s="117"/>
      <c r="WBX6" s="117"/>
      <c r="WBY6" s="117"/>
      <c r="WBZ6" s="117"/>
      <c r="WCA6" s="117"/>
      <c r="WCB6" s="117"/>
      <c r="WCC6" s="117"/>
      <c r="WCD6" s="117"/>
      <c r="WCE6" s="117"/>
      <c r="WCF6" s="117"/>
      <c r="WCG6" s="117"/>
      <c r="WCH6" s="117"/>
      <c r="WCI6" s="117"/>
      <c r="WCJ6" s="117"/>
      <c r="WCK6" s="117"/>
      <c r="WCL6" s="117"/>
      <c r="WCM6" s="117"/>
      <c r="WCN6" s="117"/>
      <c r="WCO6" s="117"/>
      <c r="WCP6" s="117"/>
      <c r="WCQ6" s="117"/>
      <c r="WCR6" s="117"/>
      <c r="WCS6" s="117"/>
      <c r="WCT6" s="117"/>
      <c r="WCU6" s="117"/>
      <c r="WCV6" s="117"/>
      <c r="WCW6" s="117"/>
      <c r="WCX6" s="117"/>
      <c r="WCY6" s="117"/>
      <c r="WCZ6" s="117"/>
      <c r="WDA6" s="117"/>
      <c r="WDB6" s="117"/>
      <c r="WDC6" s="117"/>
      <c r="WDD6" s="117"/>
      <c r="WDE6" s="117"/>
      <c r="WDF6" s="117"/>
      <c r="WDG6" s="117"/>
      <c r="WDH6" s="117"/>
      <c r="WDI6" s="117"/>
      <c r="WDJ6" s="117"/>
      <c r="WDK6" s="117"/>
      <c r="WDL6" s="117"/>
      <c r="WDM6" s="117"/>
      <c r="WDN6" s="117"/>
      <c r="WDO6" s="117"/>
      <c r="WDP6" s="117"/>
      <c r="WDQ6" s="117"/>
      <c r="WDR6" s="117"/>
      <c r="WDS6" s="117"/>
      <c r="WDT6" s="117"/>
      <c r="WDU6" s="117"/>
      <c r="WDV6" s="117"/>
      <c r="WDW6" s="117"/>
      <c r="WDX6" s="117"/>
      <c r="WDY6" s="117"/>
      <c r="WDZ6" s="117"/>
      <c r="WEA6" s="117"/>
      <c r="WEB6" s="117"/>
      <c r="WEC6" s="117"/>
      <c r="WED6" s="117"/>
      <c r="WEE6" s="117"/>
      <c r="WEF6" s="117"/>
      <c r="WEG6" s="117"/>
      <c r="WEH6" s="117"/>
      <c r="WEI6" s="117"/>
      <c r="WEJ6" s="117"/>
      <c r="WEK6" s="117"/>
      <c r="WEL6" s="117"/>
      <c r="WEM6" s="117"/>
      <c r="WEN6" s="117"/>
      <c r="WEO6" s="117"/>
      <c r="WEP6" s="117"/>
      <c r="WEQ6" s="117"/>
      <c r="WER6" s="117"/>
      <c r="WES6" s="117"/>
      <c r="WET6" s="117"/>
      <c r="WEU6" s="117"/>
      <c r="WEV6" s="117"/>
      <c r="WEW6" s="117"/>
      <c r="WEX6" s="117"/>
      <c r="WEY6" s="117"/>
      <c r="WEZ6" s="117"/>
      <c r="WFA6" s="117"/>
      <c r="WFB6" s="117"/>
      <c r="WFC6" s="117"/>
      <c r="WFD6" s="117"/>
      <c r="WFE6" s="117"/>
      <c r="WFF6" s="117"/>
      <c r="WFG6" s="117"/>
      <c r="WFH6" s="117"/>
      <c r="WFI6" s="117"/>
      <c r="WFJ6" s="117"/>
      <c r="WFK6" s="117"/>
      <c r="WFL6" s="117"/>
      <c r="WFM6" s="117"/>
      <c r="WFN6" s="117"/>
      <c r="WFO6" s="117"/>
      <c r="WFP6" s="117"/>
      <c r="WFQ6" s="117"/>
      <c r="WFR6" s="117"/>
      <c r="WFS6" s="117"/>
      <c r="WFT6" s="117"/>
      <c r="WFU6" s="117"/>
      <c r="WFV6" s="117"/>
      <c r="WFW6" s="117"/>
      <c r="WFX6" s="117"/>
      <c r="WFY6" s="117"/>
      <c r="WFZ6" s="117"/>
      <c r="WGA6" s="117"/>
      <c r="WGB6" s="117"/>
      <c r="WGC6" s="117"/>
      <c r="WGD6" s="117"/>
      <c r="WGE6" s="117"/>
      <c r="WGF6" s="117"/>
      <c r="WGG6" s="117"/>
      <c r="WGH6" s="117"/>
      <c r="WGI6" s="117"/>
      <c r="WGJ6" s="117"/>
      <c r="WGK6" s="117"/>
      <c r="WGL6" s="117"/>
      <c r="WGM6" s="117"/>
      <c r="WGN6" s="117"/>
      <c r="WGO6" s="117"/>
      <c r="WGP6" s="117"/>
      <c r="WGQ6" s="117"/>
      <c r="WGR6" s="117"/>
      <c r="WGS6" s="117"/>
      <c r="WGT6" s="117"/>
      <c r="WGU6" s="117"/>
      <c r="WGV6" s="117"/>
      <c r="WGW6" s="117"/>
      <c r="WGX6" s="117"/>
      <c r="WGY6" s="117"/>
      <c r="WGZ6" s="117"/>
      <c r="WHA6" s="117"/>
      <c r="WHB6" s="117"/>
      <c r="WHC6" s="117"/>
      <c r="WHD6" s="117"/>
      <c r="WHE6" s="117"/>
      <c r="WHF6" s="117"/>
      <c r="WHG6" s="117"/>
      <c r="WHH6" s="117"/>
      <c r="WHI6" s="117"/>
      <c r="WHJ6" s="117"/>
      <c r="WHK6" s="117"/>
      <c r="WHL6" s="117"/>
      <c r="WHM6" s="117"/>
      <c r="WHN6" s="117"/>
      <c r="WHO6" s="117"/>
      <c r="WHP6" s="117"/>
      <c r="WHQ6" s="117"/>
      <c r="WHR6" s="117"/>
      <c r="WHS6" s="117"/>
      <c r="WHT6" s="117"/>
      <c r="WHU6" s="117"/>
      <c r="WHV6" s="117"/>
      <c r="WHW6" s="117"/>
      <c r="WHX6" s="117"/>
      <c r="WHY6" s="117"/>
      <c r="WHZ6" s="117"/>
      <c r="WIA6" s="117"/>
      <c r="WIB6" s="117"/>
      <c r="WIC6" s="117"/>
      <c r="WID6" s="117"/>
      <c r="WIE6" s="117"/>
      <c r="WIF6" s="117"/>
      <c r="WIG6" s="117"/>
      <c r="WIH6" s="117"/>
      <c r="WII6" s="117"/>
      <c r="WIJ6" s="117"/>
      <c r="WIK6" s="117"/>
      <c r="WIL6" s="117"/>
      <c r="WIM6" s="117"/>
      <c r="WIN6" s="117"/>
      <c r="WIO6" s="117"/>
      <c r="WIP6" s="117"/>
      <c r="WIQ6" s="117"/>
      <c r="WIR6" s="117"/>
      <c r="WIS6" s="117"/>
      <c r="WIT6" s="117"/>
      <c r="WIU6" s="117"/>
      <c r="WIV6" s="117"/>
      <c r="WIW6" s="117"/>
      <c r="WIX6" s="117"/>
      <c r="WIY6" s="117"/>
      <c r="WIZ6" s="117"/>
      <c r="WJA6" s="117"/>
      <c r="WJB6" s="117"/>
      <c r="WJC6" s="117"/>
      <c r="WJD6" s="117"/>
      <c r="WJE6" s="117"/>
      <c r="WJF6" s="117"/>
      <c r="WJG6" s="117"/>
      <c r="WJH6" s="117"/>
      <c r="WJI6" s="117"/>
      <c r="WJJ6" s="117"/>
      <c r="WJK6" s="117"/>
      <c r="WJL6" s="117"/>
      <c r="WJM6" s="117"/>
      <c r="WJN6" s="117"/>
      <c r="WJO6" s="117"/>
      <c r="WJP6" s="117"/>
      <c r="WJQ6" s="117"/>
      <c r="WJR6" s="117"/>
      <c r="WJS6" s="117"/>
      <c r="WJT6" s="117"/>
      <c r="WJU6" s="117"/>
      <c r="WJV6" s="117"/>
      <c r="WJW6" s="117"/>
      <c r="WJX6" s="117"/>
      <c r="WJY6" s="117"/>
      <c r="WJZ6" s="117"/>
      <c r="WKA6" s="117"/>
      <c r="WKB6" s="117"/>
      <c r="WKC6" s="117"/>
      <c r="WKD6" s="117"/>
      <c r="WKE6" s="117"/>
      <c r="WKF6" s="117"/>
      <c r="WKG6" s="117"/>
      <c r="WKH6" s="117"/>
      <c r="WKI6" s="117"/>
      <c r="WKJ6" s="117"/>
      <c r="WKK6" s="117"/>
      <c r="WKL6" s="117"/>
      <c r="WKM6" s="117"/>
      <c r="WKN6" s="117"/>
      <c r="WKO6" s="117"/>
      <c r="WKP6" s="117"/>
      <c r="WKQ6" s="117"/>
      <c r="WKR6" s="117"/>
      <c r="WKS6" s="117"/>
      <c r="WKT6" s="117"/>
      <c r="WKU6" s="117"/>
      <c r="WKV6" s="117"/>
      <c r="WKW6" s="117"/>
      <c r="WKX6" s="117"/>
      <c r="WKY6" s="117"/>
      <c r="WKZ6" s="117"/>
      <c r="WLA6" s="117"/>
      <c r="WLB6" s="117"/>
      <c r="WLC6" s="117"/>
      <c r="WLD6" s="117"/>
      <c r="WLE6" s="117"/>
      <c r="WLF6" s="117"/>
      <c r="WLG6" s="117"/>
      <c r="WLH6" s="117"/>
      <c r="WLI6" s="117"/>
      <c r="WLJ6" s="117"/>
      <c r="WLK6" s="117"/>
      <c r="WLL6" s="117"/>
      <c r="WLM6" s="117"/>
      <c r="WLN6" s="117"/>
      <c r="WLO6" s="117"/>
      <c r="WLP6" s="117"/>
      <c r="WLQ6" s="117"/>
      <c r="WLR6" s="117"/>
      <c r="WLS6" s="117"/>
      <c r="WLT6" s="117"/>
      <c r="WLU6" s="117"/>
      <c r="WLV6" s="117"/>
      <c r="WLW6" s="117"/>
      <c r="WLX6" s="117"/>
      <c r="WLY6" s="117"/>
      <c r="WLZ6" s="117"/>
      <c r="WMA6" s="117"/>
      <c r="WMB6" s="117"/>
      <c r="WMC6" s="117"/>
      <c r="WMD6" s="117"/>
      <c r="WME6" s="117"/>
      <c r="WMF6" s="117"/>
      <c r="WMG6" s="117"/>
      <c r="WMH6" s="117"/>
      <c r="WMI6" s="117"/>
      <c r="WMJ6" s="117"/>
      <c r="WMK6" s="117"/>
      <c r="WML6" s="117"/>
      <c r="WMM6" s="117"/>
      <c r="WMN6" s="117"/>
      <c r="WMO6" s="117"/>
      <c r="WMP6" s="117"/>
      <c r="WMQ6" s="117"/>
      <c r="WMR6" s="117"/>
      <c r="WMS6" s="117"/>
      <c r="WMT6" s="117"/>
      <c r="WMU6" s="117"/>
      <c r="WMV6" s="117"/>
      <c r="WMW6" s="117"/>
      <c r="WMX6" s="117"/>
      <c r="WMY6" s="117"/>
      <c r="WMZ6" s="117"/>
      <c r="WNA6" s="117"/>
      <c r="WNB6" s="117"/>
      <c r="WNC6" s="117"/>
      <c r="WND6" s="117"/>
      <c r="WNE6" s="117"/>
      <c r="WNF6" s="117"/>
      <c r="WNG6" s="117"/>
      <c r="WNH6" s="117"/>
      <c r="WNI6" s="117"/>
      <c r="WNJ6" s="117"/>
      <c r="WNK6" s="117"/>
      <c r="WNL6" s="117"/>
      <c r="WNM6" s="117"/>
      <c r="WNN6" s="117"/>
      <c r="WNO6" s="117"/>
      <c r="WNP6" s="117"/>
      <c r="WNQ6" s="117"/>
      <c r="WNR6" s="117"/>
      <c r="WNS6" s="117"/>
      <c r="WNT6" s="117"/>
      <c r="WNU6" s="117"/>
      <c r="WNV6" s="117"/>
      <c r="WNW6" s="117"/>
      <c r="WNX6" s="117"/>
      <c r="WNY6" s="117"/>
      <c r="WNZ6" s="117"/>
      <c r="WOA6" s="117"/>
      <c r="WOB6" s="117"/>
      <c r="WOC6" s="117"/>
      <c r="WOD6" s="117"/>
      <c r="WOE6" s="117"/>
      <c r="WOF6" s="117"/>
      <c r="WOG6" s="117"/>
      <c r="WOH6" s="117"/>
      <c r="WOI6" s="117"/>
      <c r="WOJ6" s="117"/>
      <c r="WOK6" s="117"/>
      <c r="WOL6" s="117"/>
      <c r="WOM6" s="117"/>
      <c r="WON6" s="117"/>
      <c r="WOO6" s="117"/>
      <c r="WOP6" s="117"/>
      <c r="WOQ6" s="117"/>
      <c r="WOR6" s="117"/>
      <c r="WOS6" s="117"/>
      <c r="WOT6" s="117"/>
      <c r="WOU6" s="117"/>
      <c r="WOV6" s="117"/>
      <c r="WOW6" s="117"/>
      <c r="WOX6" s="117"/>
      <c r="WOY6" s="117"/>
      <c r="WOZ6" s="117"/>
      <c r="WPA6" s="117"/>
      <c r="WPB6" s="117"/>
      <c r="WPC6" s="117"/>
      <c r="WPD6" s="117"/>
      <c r="WPE6" s="117"/>
      <c r="WPF6" s="117"/>
      <c r="WPG6" s="117"/>
      <c r="WPH6" s="117"/>
      <c r="WPI6" s="117"/>
      <c r="WPJ6" s="117"/>
      <c r="WPK6" s="117"/>
      <c r="WPL6" s="117"/>
      <c r="WPM6" s="117"/>
      <c r="WPN6" s="117"/>
      <c r="WPO6" s="117"/>
      <c r="WPP6" s="117"/>
      <c r="WPQ6" s="117"/>
      <c r="WPR6" s="117"/>
      <c r="WPS6" s="117"/>
      <c r="WPT6" s="117"/>
      <c r="WPU6" s="117"/>
      <c r="WPV6" s="117"/>
      <c r="WPW6" s="117"/>
      <c r="WPX6" s="117"/>
      <c r="WPY6" s="117"/>
      <c r="WPZ6" s="117"/>
      <c r="WQA6" s="117"/>
      <c r="WQB6" s="117"/>
      <c r="WQC6" s="117"/>
      <c r="WQD6" s="117"/>
      <c r="WQE6" s="117"/>
      <c r="WQF6" s="117"/>
      <c r="WQG6" s="117"/>
      <c r="WQH6" s="117"/>
      <c r="WQI6" s="117"/>
      <c r="WQJ6" s="117"/>
      <c r="WQK6" s="117"/>
      <c r="WQL6" s="117"/>
      <c r="WQM6" s="117"/>
      <c r="WQN6" s="117"/>
      <c r="WQO6" s="117"/>
      <c r="WQP6" s="117"/>
      <c r="WQQ6" s="117"/>
      <c r="WQR6" s="117"/>
      <c r="WQS6" s="117"/>
      <c r="WQT6" s="117"/>
      <c r="WQU6" s="117"/>
      <c r="WQV6" s="117"/>
      <c r="WQW6" s="117"/>
      <c r="WQX6" s="117"/>
      <c r="WQY6" s="117"/>
      <c r="WQZ6" s="117"/>
      <c r="WRA6" s="117"/>
      <c r="WRB6" s="117"/>
      <c r="WRC6" s="117"/>
      <c r="WRD6" s="117"/>
      <c r="WRE6" s="117"/>
      <c r="WRF6" s="117"/>
      <c r="WRG6" s="117"/>
      <c r="WRH6" s="117"/>
      <c r="WRI6" s="117"/>
      <c r="WRJ6" s="117"/>
      <c r="WRK6" s="117"/>
      <c r="WRL6" s="117"/>
      <c r="WRM6" s="117"/>
      <c r="WRN6" s="117"/>
      <c r="WRO6" s="117"/>
      <c r="WRP6" s="117"/>
      <c r="WRQ6" s="117"/>
      <c r="WRR6" s="117"/>
      <c r="WRS6" s="117"/>
      <c r="WRT6" s="117"/>
      <c r="WRU6" s="117"/>
      <c r="WRV6" s="117"/>
      <c r="WRW6" s="117"/>
      <c r="WRX6" s="117"/>
      <c r="WRY6" s="117"/>
      <c r="WRZ6" s="117"/>
      <c r="WSA6" s="117"/>
      <c r="WSB6" s="117"/>
      <c r="WSC6" s="117"/>
      <c r="WSD6" s="117"/>
      <c r="WSE6" s="117"/>
      <c r="WSF6" s="117"/>
      <c r="WSG6" s="117"/>
      <c r="WSH6" s="117"/>
      <c r="WSI6" s="117"/>
      <c r="WSJ6" s="117"/>
      <c r="WSK6" s="117"/>
      <c r="WSL6" s="117"/>
      <c r="WSM6" s="117"/>
      <c r="WSN6" s="117"/>
      <c r="WSO6" s="117"/>
      <c r="WSP6" s="117"/>
      <c r="WSQ6" s="117"/>
      <c r="WSR6" s="117"/>
      <c r="WSS6" s="117"/>
      <c r="WST6" s="117"/>
      <c r="WSU6" s="117"/>
      <c r="WSV6" s="117"/>
      <c r="WSW6" s="117"/>
      <c r="WSX6" s="117"/>
      <c r="WSY6" s="117"/>
      <c r="WSZ6" s="117"/>
      <c r="WTA6" s="117"/>
      <c r="WTB6" s="117"/>
      <c r="WTC6" s="117"/>
      <c r="WTD6" s="117"/>
      <c r="WTE6" s="117"/>
      <c r="WTF6" s="117"/>
      <c r="WTG6" s="117"/>
      <c r="WTH6" s="117"/>
      <c r="WTI6" s="117"/>
      <c r="WTJ6" s="117"/>
      <c r="WTK6" s="117"/>
      <c r="WTL6" s="117"/>
      <c r="WTM6" s="117"/>
      <c r="WTN6" s="117"/>
      <c r="WTO6" s="117"/>
      <c r="WTP6" s="117"/>
      <c r="WTQ6" s="117"/>
      <c r="WTR6" s="117"/>
      <c r="WTS6" s="117"/>
      <c r="WTT6" s="117"/>
      <c r="WTU6" s="117"/>
      <c r="WTV6" s="117"/>
      <c r="WTW6" s="117"/>
      <c r="WTX6" s="117"/>
      <c r="WTY6" s="117"/>
      <c r="WTZ6" s="117"/>
      <c r="WUA6" s="117"/>
      <c r="WUB6" s="117"/>
      <c r="WUC6" s="117"/>
      <c r="WUD6" s="117"/>
      <c r="WUE6" s="117"/>
      <c r="WUF6" s="117"/>
      <c r="WUG6" s="117"/>
      <c r="WUH6" s="117"/>
      <c r="WUI6" s="117"/>
      <c r="WUJ6" s="117"/>
      <c r="WUK6" s="117"/>
      <c r="WUL6" s="117"/>
      <c r="WUM6" s="117"/>
      <c r="WUN6" s="117"/>
      <c r="WUO6" s="117"/>
      <c r="WUP6" s="117"/>
      <c r="WUQ6" s="117"/>
      <c r="WUR6" s="117"/>
      <c r="WUS6" s="117"/>
      <c r="WUT6" s="117"/>
      <c r="WUU6" s="117"/>
      <c r="WUV6" s="117"/>
      <c r="WUW6" s="117"/>
      <c r="WUX6" s="117"/>
      <c r="WUY6" s="117"/>
      <c r="WUZ6" s="117"/>
      <c r="WVA6" s="117"/>
      <c r="WVB6" s="117"/>
      <c r="WVC6" s="117"/>
      <c r="WVD6" s="117"/>
      <c r="WVE6" s="117"/>
      <c r="WVF6" s="117"/>
      <c r="WVG6" s="117"/>
      <c r="WVH6" s="117"/>
      <c r="WVI6" s="117"/>
      <c r="WVJ6" s="117"/>
      <c r="WVK6" s="117"/>
      <c r="WVL6" s="117"/>
      <c r="WVM6" s="117"/>
      <c r="WVN6" s="117"/>
      <c r="WVO6" s="117"/>
      <c r="WVP6" s="117"/>
      <c r="WVQ6" s="117"/>
      <c r="WVR6" s="117"/>
      <c r="WVS6" s="117"/>
      <c r="WVT6" s="117"/>
      <c r="WVU6" s="117"/>
      <c r="WVV6" s="117"/>
      <c r="WVW6" s="117"/>
      <c r="WVX6" s="117"/>
      <c r="WVY6" s="117"/>
      <c r="WVZ6" s="117"/>
      <c r="WWA6" s="117"/>
      <c r="WWB6" s="117"/>
      <c r="WWC6" s="117"/>
      <c r="WWD6" s="117"/>
      <c r="WWE6" s="117"/>
      <c r="WWF6" s="117"/>
      <c r="WWG6" s="117"/>
      <c r="WWH6" s="117"/>
      <c r="WWI6" s="117"/>
      <c r="WWJ6" s="117"/>
      <c r="WWK6" s="117"/>
      <c r="WWL6" s="117"/>
      <c r="WWM6" s="117"/>
      <c r="WWN6" s="117"/>
      <c r="WWO6" s="117"/>
      <c r="WWP6" s="117"/>
      <c r="WWQ6" s="117"/>
      <c r="WWR6" s="117"/>
      <c r="WWS6" s="117"/>
      <c r="WWT6" s="117"/>
      <c r="WWU6" s="117"/>
      <c r="WWV6" s="117"/>
      <c r="WWW6" s="117"/>
      <c r="WWX6" s="117"/>
      <c r="WWY6" s="117"/>
      <c r="WWZ6" s="117"/>
      <c r="WXA6" s="117"/>
      <c r="WXB6" s="117"/>
      <c r="WXC6" s="117"/>
      <c r="WXD6" s="117"/>
      <c r="WXE6" s="117"/>
      <c r="WXF6" s="117"/>
      <c r="WXG6" s="117"/>
      <c r="WXH6" s="117"/>
      <c r="WXI6" s="117"/>
      <c r="WXJ6" s="117"/>
      <c r="WXK6" s="117"/>
      <c r="WXL6" s="117"/>
      <c r="WXM6" s="117"/>
      <c r="WXN6" s="117"/>
      <c r="WXO6" s="117"/>
      <c r="WXP6" s="117"/>
      <c r="WXQ6" s="117"/>
      <c r="WXR6" s="117"/>
      <c r="WXS6" s="117"/>
      <c r="WXT6" s="117"/>
      <c r="WXU6" s="117"/>
      <c r="WXV6" s="117"/>
      <c r="WXW6" s="117"/>
      <c r="WXX6" s="117"/>
      <c r="WXY6" s="117"/>
      <c r="WXZ6" s="117"/>
      <c r="WYA6" s="117"/>
      <c r="WYB6" s="117"/>
      <c r="WYC6" s="117"/>
      <c r="WYD6" s="117"/>
      <c r="WYE6" s="117"/>
      <c r="WYF6" s="117"/>
      <c r="WYG6" s="117"/>
      <c r="WYH6" s="117"/>
      <c r="WYI6" s="117"/>
      <c r="WYJ6" s="117"/>
      <c r="WYK6" s="117"/>
      <c r="WYL6" s="117"/>
      <c r="WYM6" s="117"/>
      <c r="WYN6" s="117"/>
      <c r="WYO6" s="117"/>
      <c r="WYP6" s="117"/>
      <c r="WYQ6" s="117"/>
      <c r="WYR6" s="117"/>
      <c r="WYS6" s="117"/>
      <c r="WYT6" s="117"/>
      <c r="WYU6" s="117"/>
      <c r="WYV6" s="117"/>
      <c r="WYW6" s="117"/>
      <c r="WYX6" s="117"/>
      <c r="WYY6" s="117"/>
      <c r="WYZ6" s="117"/>
      <c r="WZA6" s="117"/>
      <c r="WZB6" s="117"/>
      <c r="WZC6" s="117"/>
      <c r="WZD6" s="117"/>
      <c r="WZE6" s="117"/>
      <c r="WZF6" s="117"/>
      <c r="WZG6" s="117"/>
      <c r="WZH6" s="117"/>
      <c r="WZI6" s="117"/>
      <c r="WZJ6" s="117"/>
      <c r="WZK6" s="117"/>
      <c r="WZL6" s="117"/>
      <c r="WZM6" s="117"/>
      <c r="WZN6" s="117"/>
      <c r="WZO6" s="117"/>
      <c r="WZP6" s="117"/>
      <c r="WZQ6" s="117"/>
      <c r="WZR6" s="117"/>
      <c r="WZS6" s="117"/>
      <c r="WZT6" s="117"/>
      <c r="WZU6" s="117"/>
      <c r="WZV6" s="117"/>
      <c r="WZW6" s="117"/>
      <c r="WZX6" s="117"/>
      <c r="WZY6" s="117"/>
      <c r="WZZ6" s="117"/>
      <c r="XAA6" s="117"/>
      <c r="XAB6" s="117"/>
      <c r="XAC6" s="117"/>
      <c r="XAD6" s="117"/>
      <c r="XAE6" s="117"/>
      <c r="XAF6" s="117"/>
      <c r="XAG6" s="117"/>
      <c r="XAH6" s="117"/>
      <c r="XAI6" s="117"/>
      <c r="XAJ6" s="117"/>
      <c r="XAK6" s="117"/>
      <c r="XAL6" s="117"/>
      <c r="XAM6" s="117"/>
      <c r="XAN6" s="117"/>
      <c r="XAO6" s="117"/>
      <c r="XAP6" s="117"/>
      <c r="XAQ6" s="117"/>
      <c r="XAR6" s="117"/>
      <c r="XAS6" s="117"/>
      <c r="XAT6" s="117"/>
      <c r="XAU6" s="117"/>
      <c r="XAV6" s="117"/>
      <c r="XAW6" s="117"/>
      <c r="XAX6" s="117"/>
      <c r="XAY6" s="117"/>
      <c r="XAZ6" s="117"/>
      <c r="XBA6" s="117"/>
      <c r="XBB6" s="117"/>
      <c r="XBC6" s="117"/>
      <c r="XBD6" s="117"/>
      <c r="XBE6" s="117"/>
      <c r="XBF6" s="117"/>
      <c r="XBG6" s="117"/>
      <c r="XBH6" s="117"/>
      <c r="XBI6" s="117"/>
      <c r="XBJ6" s="117"/>
      <c r="XBK6" s="117"/>
      <c r="XBL6" s="117"/>
      <c r="XBM6" s="117"/>
      <c r="XBN6" s="117"/>
      <c r="XBO6" s="117"/>
      <c r="XBP6" s="117"/>
      <c r="XBQ6" s="117"/>
      <c r="XBR6" s="117"/>
      <c r="XBS6" s="117"/>
      <c r="XBT6" s="117"/>
      <c r="XBU6" s="117"/>
      <c r="XBV6" s="117"/>
      <c r="XBW6" s="117"/>
      <c r="XBX6" s="117"/>
      <c r="XBY6" s="117"/>
      <c r="XBZ6" s="117"/>
      <c r="XCA6" s="117"/>
      <c r="XCB6" s="117"/>
      <c r="XCC6" s="117"/>
      <c r="XCD6" s="117"/>
      <c r="XCE6" s="117"/>
      <c r="XCF6" s="117"/>
      <c r="XCG6" s="117"/>
      <c r="XCH6" s="117"/>
      <c r="XCI6" s="117"/>
      <c r="XCJ6" s="117"/>
      <c r="XCK6" s="117"/>
      <c r="XCL6" s="117"/>
      <c r="XCM6" s="117"/>
      <c r="XCN6" s="117"/>
      <c r="XCO6" s="117"/>
      <c r="XCP6" s="117"/>
      <c r="XCQ6" s="117"/>
      <c r="XCR6" s="117"/>
      <c r="XCS6" s="117"/>
      <c r="XCT6" s="117"/>
      <c r="XCU6" s="117"/>
      <c r="XCV6" s="117"/>
      <c r="XCW6" s="117"/>
      <c r="XCX6" s="117"/>
      <c r="XCY6" s="117"/>
      <c r="XCZ6" s="117"/>
      <c r="XDA6" s="117"/>
      <c r="XDB6" s="117"/>
      <c r="XDC6" s="117"/>
      <c r="XDD6" s="117"/>
      <c r="XDE6" s="117"/>
      <c r="XDF6" s="117"/>
      <c r="XDG6" s="117"/>
      <c r="XDH6" s="117"/>
      <c r="XDI6" s="117"/>
      <c r="XDJ6" s="117"/>
      <c r="XDK6" s="117"/>
      <c r="XDL6" s="117"/>
      <c r="XDM6" s="117"/>
      <c r="XDN6" s="117"/>
      <c r="XDO6" s="117"/>
      <c r="XDP6" s="117"/>
      <c r="XDQ6" s="117"/>
      <c r="XDR6" s="117"/>
      <c r="XDS6" s="117"/>
      <c r="XDT6" s="117"/>
      <c r="XDU6" s="117"/>
      <c r="XDV6" s="117"/>
      <c r="XDW6" s="117"/>
      <c r="XDX6" s="117"/>
      <c r="XDY6" s="117"/>
      <c r="XDZ6" s="117"/>
      <c r="XEA6" s="117"/>
      <c r="XEB6" s="117"/>
      <c r="XEC6" s="117"/>
      <c r="XED6" s="117"/>
      <c r="XEE6" s="117"/>
      <c r="XEF6" s="117"/>
      <c r="XEG6" s="117"/>
      <c r="XEH6" s="117"/>
      <c r="XEI6" s="117"/>
      <c r="XEJ6" s="117"/>
      <c r="XEK6" s="117"/>
      <c r="XEL6" s="117"/>
      <c r="XEM6" s="117"/>
      <c r="XEN6" s="117"/>
      <c r="XEO6" s="117"/>
      <c r="XEP6" s="117"/>
      <c r="XEQ6" s="117"/>
      <c r="XER6" s="117"/>
      <c r="XES6" s="117"/>
      <c r="XET6" s="117"/>
      <c r="XEU6" s="117"/>
      <c r="XEV6" s="117"/>
      <c r="XEW6" s="117"/>
    </row>
    <row r="7" s="78" customFormat="1" ht="26" customHeight="1" spans="1:31">
      <c r="A7" s="95">
        <v>1</v>
      </c>
      <c r="B7" s="95" t="s">
        <v>40</v>
      </c>
      <c r="C7" s="95">
        <v>2</v>
      </c>
      <c r="D7" s="96" t="s">
        <v>41</v>
      </c>
      <c r="E7" s="95" t="s">
        <v>42</v>
      </c>
      <c r="F7" s="95" t="s">
        <v>42</v>
      </c>
      <c r="G7" s="95">
        <v>2</v>
      </c>
      <c r="H7" s="95" t="s">
        <v>43</v>
      </c>
      <c r="I7" s="95"/>
      <c r="J7" s="95"/>
      <c r="K7" s="95"/>
      <c r="L7" s="95"/>
      <c r="M7" s="95" t="s">
        <v>44</v>
      </c>
      <c r="N7" s="108" t="s">
        <v>45</v>
      </c>
      <c r="O7" s="95"/>
      <c r="P7" s="95"/>
      <c r="Q7" s="95"/>
      <c r="R7" s="95"/>
      <c r="S7" s="95">
        <v>110</v>
      </c>
      <c r="T7" s="95"/>
      <c r="U7" s="108">
        <v>110</v>
      </c>
      <c r="V7" s="108">
        <v>110</v>
      </c>
      <c r="W7" s="95">
        <v>3</v>
      </c>
      <c r="X7" s="108">
        <v>330</v>
      </c>
      <c r="Y7" s="95"/>
      <c r="Z7" s="95"/>
      <c r="AA7" s="95"/>
      <c r="AB7" s="95" t="s">
        <v>46</v>
      </c>
      <c r="AC7" s="118">
        <v>44998</v>
      </c>
      <c r="AD7" s="95" t="s">
        <v>47</v>
      </c>
      <c r="AE7" s="30"/>
    </row>
    <row r="8" s="78" customFormat="1" ht="26" customHeight="1" spans="1:31">
      <c r="A8" s="95">
        <v>2</v>
      </c>
      <c r="B8" s="95" t="s">
        <v>40</v>
      </c>
      <c r="C8" s="95">
        <v>2</v>
      </c>
      <c r="D8" s="96" t="s">
        <v>48</v>
      </c>
      <c r="E8" s="95" t="s">
        <v>49</v>
      </c>
      <c r="F8" s="95" t="s">
        <v>49</v>
      </c>
      <c r="G8" s="95">
        <v>5</v>
      </c>
      <c r="H8" s="95" t="s">
        <v>43</v>
      </c>
      <c r="I8" s="95"/>
      <c r="J8" s="95"/>
      <c r="K8" s="95"/>
      <c r="L8" s="95"/>
      <c r="M8" s="95" t="s">
        <v>44</v>
      </c>
      <c r="N8" s="108" t="s">
        <v>50</v>
      </c>
      <c r="O8" s="95"/>
      <c r="P8" s="95"/>
      <c r="Q8" s="95"/>
      <c r="R8" s="95"/>
      <c r="S8" s="95">
        <v>4</v>
      </c>
      <c r="T8" s="95">
        <v>99</v>
      </c>
      <c r="U8" s="108">
        <v>103</v>
      </c>
      <c r="V8" s="108">
        <v>103</v>
      </c>
      <c r="W8" s="95">
        <v>3</v>
      </c>
      <c r="X8" s="108">
        <v>309</v>
      </c>
      <c r="Y8" s="95"/>
      <c r="Z8" s="95"/>
      <c r="AA8" s="95"/>
      <c r="AB8" s="95" t="s">
        <v>46</v>
      </c>
      <c r="AC8" s="118">
        <v>44998</v>
      </c>
      <c r="AD8" s="95" t="s">
        <v>47</v>
      </c>
      <c r="AE8" s="30"/>
    </row>
    <row r="9" s="78" customFormat="1" ht="26" customHeight="1" spans="1:31">
      <c r="A9" s="95">
        <v>3</v>
      </c>
      <c r="B9" s="95" t="s">
        <v>40</v>
      </c>
      <c r="C9" s="95">
        <v>7</v>
      </c>
      <c r="D9" s="96" t="s">
        <v>51</v>
      </c>
      <c r="E9" s="95" t="s">
        <v>52</v>
      </c>
      <c r="F9" s="95" t="s">
        <v>52</v>
      </c>
      <c r="G9" s="95">
        <v>2</v>
      </c>
      <c r="H9" s="95" t="s">
        <v>43</v>
      </c>
      <c r="I9" s="95"/>
      <c r="J9" s="95"/>
      <c r="K9" s="95"/>
      <c r="L9" s="95"/>
      <c r="M9" s="95" t="s">
        <v>44</v>
      </c>
      <c r="N9" s="108" t="s">
        <v>50</v>
      </c>
      <c r="O9" s="95"/>
      <c r="P9" s="95"/>
      <c r="Q9" s="95"/>
      <c r="R9" s="95"/>
      <c r="S9" s="95">
        <v>22.1</v>
      </c>
      <c r="T9" s="95">
        <v>87.9</v>
      </c>
      <c r="U9" s="108">
        <v>110</v>
      </c>
      <c r="V9" s="108">
        <v>110</v>
      </c>
      <c r="W9" s="95">
        <v>3</v>
      </c>
      <c r="X9" s="108">
        <v>330</v>
      </c>
      <c r="Y9" s="95"/>
      <c r="Z9" s="95"/>
      <c r="AA9" s="95"/>
      <c r="AB9" s="95" t="s">
        <v>46</v>
      </c>
      <c r="AC9" s="118">
        <v>44998</v>
      </c>
      <c r="AD9" s="95" t="s">
        <v>47</v>
      </c>
      <c r="AE9" s="30"/>
    </row>
    <row r="10" s="78" customFormat="1" ht="26" customHeight="1" spans="1:31">
      <c r="A10" s="95">
        <v>4</v>
      </c>
      <c r="B10" s="95" t="s">
        <v>53</v>
      </c>
      <c r="C10" s="95">
        <v>4</v>
      </c>
      <c r="D10" s="96" t="s">
        <v>54</v>
      </c>
      <c r="E10" s="95" t="s">
        <v>55</v>
      </c>
      <c r="F10" s="95" t="s">
        <v>55</v>
      </c>
      <c r="G10" s="95">
        <v>2</v>
      </c>
      <c r="H10" s="95" t="s">
        <v>43</v>
      </c>
      <c r="I10" s="95">
        <v>146</v>
      </c>
      <c r="J10" s="95"/>
      <c r="K10" s="95"/>
      <c r="L10" s="95"/>
      <c r="M10" s="95" t="s">
        <v>44</v>
      </c>
      <c r="N10" s="108" t="s">
        <v>50</v>
      </c>
      <c r="O10" s="95"/>
      <c r="P10" s="95"/>
      <c r="Q10" s="95"/>
      <c r="R10" s="95"/>
      <c r="S10" s="95">
        <v>35</v>
      </c>
      <c r="T10" s="95">
        <v>75</v>
      </c>
      <c r="U10" s="108">
        <v>110</v>
      </c>
      <c r="V10" s="108">
        <v>110</v>
      </c>
      <c r="W10" s="95">
        <v>3</v>
      </c>
      <c r="X10" s="108">
        <v>330</v>
      </c>
      <c r="Y10" s="95"/>
      <c r="Z10" s="95"/>
      <c r="AA10" s="95"/>
      <c r="AB10" s="95" t="s">
        <v>46</v>
      </c>
      <c r="AC10" s="118">
        <v>44998</v>
      </c>
      <c r="AD10" s="95" t="s">
        <v>47</v>
      </c>
      <c r="AE10" s="30"/>
    </row>
    <row r="11" s="78" customFormat="1" ht="26" customHeight="1" spans="1:31">
      <c r="A11" s="95">
        <v>5</v>
      </c>
      <c r="B11" s="95" t="s">
        <v>53</v>
      </c>
      <c r="C11" s="95">
        <v>10</v>
      </c>
      <c r="D11" s="96" t="s">
        <v>56</v>
      </c>
      <c r="E11" s="95" t="s">
        <v>57</v>
      </c>
      <c r="F11" s="95" t="s">
        <v>57</v>
      </c>
      <c r="G11" s="95">
        <v>5</v>
      </c>
      <c r="H11" s="95" t="s">
        <v>43</v>
      </c>
      <c r="I11" s="95">
        <v>152.2</v>
      </c>
      <c r="J11" s="95"/>
      <c r="K11" s="95"/>
      <c r="L11" s="95"/>
      <c r="M11" s="95" t="s">
        <v>44</v>
      </c>
      <c r="N11" s="108" t="s">
        <v>58</v>
      </c>
      <c r="O11" s="95"/>
      <c r="P11" s="95"/>
      <c r="Q11" s="95"/>
      <c r="R11" s="95"/>
      <c r="S11" s="95"/>
      <c r="T11" s="95">
        <v>120</v>
      </c>
      <c r="U11" s="108">
        <v>120</v>
      </c>
      <c r="V11" s="108">
        <v>120</v>
      </c>
      <c r="W11" s="95">
        <v>3</v>
      </c>
      <c r="X11" s="108">
        <v>360</v>
      </c>
      <c r="Y11" s="95"/>
      <c r="Z11" s="95"/>
      <c r="AA11" s="95"/>
      <c r="AB11" s="95" t="s">
        <v>46</v>
      </c>
      <c r="AC11" s="118">
        <v>44998</v>
      </c>
      <c r="AD11" s="95" t="s">
        <v>47</v>
      </c>
      <c r="AE11" s="30"/>
    </row>
    <row r="12" s="78" customFormat="1" ht="26" customHeight="1" spans="1:31">
      <c r="A12" s="95">
        <v>6</v>
      </c>
      <c r="B12" s="95" t="s">
        <v>59</v>
      </c>
      <c r="C12" s="95">
        <v>6</v>
      </c>
      <c r="D12" s="96" t="s">
        <v>60</v>
      </c>
      <c r="E12" s="95" t="s">
        <v>61</v>
      </c>
      <c r="F12" s="95" t="s">
        <v>61</v>
      </c>
      <c r="G12" s="95">
        <v>6</v>
      </c>
      <c r="H12" s="95" t="s">
        <v>43</v>
      </c>
      <c r="I12" s="95">
        <v>229</v>
      </c>
      <c r="J12" s="95"/>
      <c r="K12" s="95"/>
      <c r="L12" s="95"/>
      <c r="M12" s="95" t="s">
        <v>44</v>
      </c>
      <c r="N12" s="108" t="s">
        <v>58</v>
      </c>
      <c r="O12" s="95"/>
      <c r="P12" s="95"/>
      <c r="Q12" s="95"/>
      <c r="R12" s="95"/>
      <c r="S12" s="95"/>
      <c r="T12" s="95">
        <v>140</v>
      </c>
      <c r="U12" s="108">
        <v>140</v>
      </c>
      <c r="V12" s="108">
        <v>140</v>
      </c>
      <c r="W12" s="95">
        <v>3</v>
      </c>
      <c r="X12" s="108">
        <v>420</v>
      </c>
      <c r="Y12" s="95"/>
      <c r="Z12" s="95"/>
      <c r="AA12" s="95"/>
      <c r="AB12" s="95" t="s">
        <v>46</v>
      </c>
      <c r="AC12" s="118">
        <v>44998</v>
      </c>
      <c r="AD12" s="95" t="s">
        <v>47</v>
      </c>
      <c r="AE12" s="30"/>
    </row>
    <row r="13" s="78" customFormat="1" ht="26" customHeight="1" spans="1:31">
      <c r="A13" s="95">
        <v>7</v>
      </c>
      <c r="B13" s="95" t="s">
        <v>62</v>
      </c>
      <c r="C13" s="95">
        <v>10</v>
      </c>
      <c r="D13" s="96" t="s">
        <v>63</v>
      </c>
      <c r="E13" s="95" t="s">
        <v>64</v>
      </c>
      <c r="F13" s="95" t="s">
        <v>64</v>
      </c>
      <c r="G13" s="95">
        <v>6</v>
      </c>
      <c r="H13" s="95" t="s">
        <v>43</v>
      </c>
      <c r="I13" s="95"/>
      <c r="J13" s="95"/>
      <c r="K13" s="95"/>
      <c r="L13" s="95"/>
      <c r="M13" s="95" t="s">
        <v>44</v>
      </c>
      <c r="N13" s="108" t="s">
        <v>50</v>
      </c>
      <c r="O13" s="95"/>
      <c r="P13" s="95"/>
      <c r="Q13" s="95"/>
      <c r="R13" s="95"/>
      <c r="S13" s="95">
        <v>27</v>
      </c>
      <c r="T13" s="95">
        <v>123</v>
      </c>
      <c r="U13" s="108">
        <v>150</v>
      </c>
      <c r="V13" s="108">
        <v>150</v>
      </c>
      <c r="W13" s="95">
        <v>3</v>
      </c>
      <c r="X13" s="108">
        <v>450</v>
      </c>
      <c r="Y13" s="95"/>
      <c r="Z13" s="118">
        <v>44994</v>
      </c>
      <c r="AA13" s="95"/>
      <c r="AB13" s="95" t="s">
        <v>46</v>
      </c>
      <c r="AC13" s="118">
        <v>44998</v>
      </c>
      <c r="AD13" s="95"/>
      <c r="AE13" s="30"/>
    </row>
    <row r="14" s="77" customFormat="1" ht="26" customHeight="1" spans="1:16377">
      <c r="A14" s="95">
        <v>8</v>
      </c>
      <c r="B14" s="95" t="s">
        <v>65</v>
      </c>
      <c r="C14" s="95">
        <v>19</v>
      </c>
      <c r="D14" s="96" t="s">
        <v>66</v>
      </c>
      <c r="E14" s="95" t="s">
        <v>67</v>
      </c>
      <c r="F14" s="95" t="s">
        <v>67</v>
      </c>
      <c r="G14" s="95">
        <v>4</v>
      </c>
      <c r="H14" s="95" t="s">
        <v>43</v>
      </c>
      <c r="I14" s="95">
        <v>50</v>
      </c>
      <c r="J14" s="95">
        <v>1</v>
      </c>
      <c r="K14" s="95" t="s">
        <v>68</v>
      </c>
      <c r="L14" s="95"/>
      <c r="M14" s="95" t="s">
        <v>44</v>
      </c>
      <c r="N14" s="108" t="s">
        <v>45</v>
      </c>
      <c r="O14" s="95"/>
      <c r="P14" s="95"/>
      <c r="Q14" s="95"/>
      <c r="R14" s="95"/>
      <c r="S14" s="95">
        <v>120</v>
      </c>
      <c r="T14" s="95"/>
      <c r="U14" s="108">
        <v>120</v>
      </c>
      <c r="V14" s="108">
        <v>120</v>
      </c>
      <c r="W14" s="95">
        <v>3</v>
      </c>
      <c r="X14" s="108">
        <v>360</v>
      </c>
      <c r="Y14" s="95"/>
      <c r="Z14" s="95"/>
      <c r="AA14" s="95"/>
      <c r="AB14" s="95" t="s">
        <v>46</v>
      </c>
      <c r="AC14" s="118">
        <v>45030</v>
      </c>
      <c r="AD14" s="119"/>
      <c r="AE14" s="46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  <c r="AAA14" s="117"/>
      <c r="AAB14" s="117"/>
      <c r="AAC14" s="117"/>
      <c r="AAD14" s="117"/>
      <c r="AAE14" s="117"/>
      <c r="AAF14" s="117"/>
      <c r="AAG14" s="117"/>
      <c r="AAH14" s="117"/>
      <c r="AAI14" s="117"/>
      <c r="AAJ14" s="117"/>
      <c r="AAK14" s="117"/>
      <c r="AAL14" s="117"/>
      <c r="AAM14" s="117"/>
      <c r="AAN14" s="117"/>
      <c r="AAO14" s="117"/>
      <c r="AAP14" s="117"/>
      <c r="AAQ14" s="117"/>
      <c r="AAR14" s="117"/>
      <c r="AAS14" s="117"/>
      <c r="AAT14" s="117"/>
      <c r="AAU14" s="117"/>
      <c r="AAV14" s="117"/>
      <c r="AAW14" s="117"/>
      <c r="AAX14" s="117"/>
      <c r="AAY14" s="117"/>
      <c r="AAZ14" s="117"/>
      <c r="ABA14" s="117"/>
      <c r="ABB14" s="117"/>
      <c r="ABC14" s="117"/>
      <c r="ABD14" s="117"/>
      <c r="ABE14" s="117"/>
      <c r="ABF14" s="117"/>
      <c r="ABG14" s="117"/>
      <c r="ABH14" s="117"/>
      <c r="ABI14" s="117"/>
      <c r="ABJ14" s="117"/>
      <c r="ABK14" s="117"/>
      <c r="ABL14" s="117"/>
      <c r="ABM14" s="117"/>
      <c r="ABN14" s="117"/>
      <c r="ABO14" s="117"/>
      <c r="ABP14" s="117"/>
      <c r="ABQ14" s="117"/>
      <c r="ABR14" s="117"/>
      <c r="ABS14" s="117"/>
      <c r="ABT14" s="117"/>
      <c r="ABU14" s="117"/>
      <c r="ABV14" s="117"/>
      <c r="ABW14" s="117"/>
      <c r="ABX14" s="117"/>
      <c r="ABY14" s="117"/>
      <c r="ABZ14" s="117"/>
      <c r="ACA14" s="117"/>
      <c r="ACB14" s="117"/>
      <c r="ACC14" s="117"/>
      <c r="ACD14" s="117"/>
      <c r="ACE14" s="117"/>
      <c r="ACF14" s="117"/>
      <c r="ACG14" s="117"/>
      <c r="ACH14" s="117"/>
      <c r="ACI14" s="117"/>
      <c r="ACJ14" s="117"/>
      <c r="ACK14" s="117"/>
      <c r="ACL14" s="117"/>
      <c r="ACM14" s="117"/>
      <c r="ACN14" s="117"/>
      <c r="ACO14" s="117"/>
      <c r="ACP14" s="117"/>
      <c r="ACQ14" s="117"/>
      <c r="ACR14" s="117"/>
      <c r="ACS14" s="117"/>
      <c r="ACT14" s="117"/>
      <c r="ACU14" s="117"/>
      <c r="ACV14" s="117"/>
      <c r="ACW14" s="117"/>
      <c r="ACX14" s="117"/>
      <c r="ACY14" s="117"/>
      <c r="ACZ14" s="117"/>
      <c r="ADA14" s="117"/>
      <c r="ADB14" s="117"/>
      <c r="ADC14" s="117"/>
      <c r="ADD14" s="117"/>
      <c r="ADE14" s="117"/>
      <c r="ADF14" s="117"/>
      <c r="ADG14" s="117"/>
      <c r="ADH14" s="117"/>
      <c r="ADI14" s="117"/>
      <c r="ADJ14" s="117"/>
      <c r="ADK14" s="117"/>
      <c r="ADL14" s="117"/>
      <c r="ADM14" s="117"/>
      <c r="ADN14" s="117"/>
      <c r="ADO14" s="117"/>
      <c r="ADP14" s="117"/>
      <c r="ADQ14" s="117"/>
      <c r="ADR14" s="117"/>
      <c r="ADS14" s="117"/>
      <c r="ADT14" s="117"/>
      <c r="ADU14" s="117"/>
      <c r="ADV14" s="117"/>
      <c r="ADW14" s="117"/>
      <c r="ADX14" s="117"/>
      <c r="ADY14" s="117"/>
      <c r="ADZ14" s="117"/>
      <c r="AEA14" s="117"/>
      <c r="AEB14" s="117"/>
      <c r="AEC14" s="117"/>
      <c r="AED14" s="117"/>
      <c r="AEE14" s="117"/>
      <c r="AEF14" s="117"/>
      <c r="AEG14" s="117"/>
      <c r="AEH14" s="117"/>
      <c r="AEI14" s="117"/>
      <c r="AEJ14" s="117"/>
      <c r="AEK14" s="117"/>
      <c r="AEL14" s="117"/>
      <c r="AEM14" s="117"/>
      <c r="AEN14" s="117"/>
      <c r="AEO14" s="117"/>
      <c r="AEP14" s="117"/>
      <c r="AEQ14" s="117"/>
      <c r="AER14" s="117"/>
      <c r="AES14" s="117"/>
      <c r="AET14" s="117"/>
      <c r="AEU14" s="117"/>
      <c r="AEV14" s="117"/>
      <c r="AEW14" s="117"/>
      <c r="AEX14" s="117"/>
      <c r="AEY14" s="117"/>
      <c r="AEZ14" s="117"/>
      <c r="AFA14" s="117"/>
      <c r="AFB14" s="117"/>
      <c r="AFC14" s="117"/>
      <c r="AFD14" s="117"/>
      <c r="AFE14" s="117"/>
      <c r="AFF14" s="117"/>
      <c r="AFG14" s="117"/>
      <c r="AFH14" s="117"/>
      <c r="AFI14" s="117"/>
      <c r="AFJ14" s="117"/>
      <c r="AFK14" s="117"/>
      <c r="AFL14" s="117"/>
      <c r="AFM14" s="117"/>
      <c r="AFN14" s="117"/>
      <c r="AFO14" s="117"/>
      <c r="AFP14" s="117"/>
      <c r="AFQ14" s="117"/>
      <c r="AFR14" s="117"/>
      <c r="AFS14" s="117"/>
      <c r="AFT14" s="117"/>
      <c r="AFU14" s="117"/>
      <c r="AFV14" s="117"/>
      <c r="AFW14" s="117"/>
      <c r="AFX14" s="117"/>
      <c r="AFY14" s="117"/>
      <c r="AFZ14" s="117"/>
      <c r="AGA14" s="117"/>
      <c r="AGB14" s="117"/>
      <c r="AGC14" s="117"/>
      <c r="AGD14" s="117"/>
      <c r="AGE14" s="117"/>
      <c r="AGF14" s="117"/>
      <c r="AGG14" s="117"/>
      <c r="AGH14" s="117"/>
      <c r="AGI14" s="117"/>
      <c r="AGJ14" s="117"/>
      <c r="AGK14" s="117"/>
      <c r="AGL14" s="117"/>
      <c r="AGM14" s="117"/>
      <c r="AGN14" s="117"/>
      <c r="AGO14" s="117"/>
      <c r="AGP14" s="117"/>
      <c r="AGQ14" s="117"/>
      <c r="AGR14" s="117"/>
      <c r="AGS14" s="117"/>
      <c r="AGT14" s="117"/>
      <c r="AGU14" s="117"/>
      <c r="AGV14" s="117"/>
      <c r="AGW14" s="117"/>
      <c r="AGX14" s="117"/>
      <c r="AGY14" s="117"/>
      <c r="AGZ14" s="117"/>
      <c r="AHA14" s="117"/>
      <c r="AHB14" s="117"/>
      <c r="AHC14" s="117"/>
      <c r="AHD14" s="117"/>
      <c r="AHE14" s="117"/>
      <c r="AHF14" s="117"/>
      <c r="AHG14" s="117"/>
      <c r="AHH14" s="117"/>
      <c r="AHI14" s="117"/>
      <c r="AHJ14" s="117"/>
      <c r="AHK14" s="117"/>
      <c r="AHL14" s="117"/>
      <c r="AHM14" s="117"/>
      <c r="AHN14" s="117"/>
      <c r="AHO14" s="117"/>
      <c r="AHP14" s="117"/>
      <c r="AHQ14" s="117"/>
      <c r="AHR14" s="117"/>
      <c r="AHS14" s="117"/>
      <c r="AHT14" s="117"/>
      <c r="AHU14" s="117"/>
      <c r="AHV14" s="117"/>
      <c r="AHW14" s="117"/>
      <c r="AHX14" s="117"/>
      <c r="AHY14" s="117"/>
      <c r="AHZ14" s="117"/>
      <c r="AIA14" s="117"/>
      <c r="AIB14" s="117"/>
      <c r="AIC14" s="117"/>
      <c r="AID14" s="117"/>
      <c r="AIE14" s="117"/>
      <c r="AIF14" s="117"/>
      <c r="AIG14" s="117"/>
      <c r="AIH14" s="117"/>
      <c r="AII14" s="117"/>
      <c r="AIJ14" s="117"/>
      <c r="AIK14" s="117"/>
      <c r="AIL14" s="117"/>
      <c r="AIM14" s="117"/>
      <c r="AIN14" s="117"/>
      <c r="AIO14" s="117"/>
      <c r="AIP14" s="117"/>
      <c r="AIQ14" s="117"/>
      <c r="AIR14" s="117"/>
      <c r="AIS14" s="117"/>
      <c r="AIT14" s="117"/>
      <c r="AIU14" s="117"/>
      <c r="AIV14" s="117"/>
      <c r="AIW14" s="117"/>
      <c r="AIX14" s="117"/>
      <c r="AIY14" s="117"/>
      <c r="AIZ14" s="117"/>
      <c r="AJA14" s="117"/>
      <c r="AJB14" s="117"/>
      <c r="AJC14" s="117"/>
      <c r="AJD14" s="117"/>
      <c r="AJE14" s="117"/>
      <c r="AJF14" s="117"/>
      <c r="AJG14" s="117"/>
      <c r="AJH14" s="117"/>
      <c r="AJI14" s="117"/>
      <c r="AJJ14" s="117"/>
      <c r="AJK14" s="117"/>
      <c r="AJL14" s="117"/>
      <c r="AJM14" s="117"/>
      <c r="AJN14" s="117"/>
      <c r="AJO14" s="117"/>
      <c r="AJP14" s="117"/>
      <c r="AJQ14" s="117"/>
      <c r="AJR14" s="117"/>
      <c r="AJS14" s="117"/>
      <c r="AJT14" s="117"/>
      <c r="AJU14" s="117"/>
      <c r="AJV14" s="117"/>
      <c r="AJW14" s="117"/>
      <c r="AJX14" s="117"/>
      <c r="AJY14" s="117"/>
      <c r="AJZ14" s="117"/>
      <c r="AKA14" s="117"/>
      <c r="AKB14" s="117"/>
      <c r="AKC14" s="117"/>
      <c r="AKD14" s="117"/>
      <c r="AKE14" s="117"/>
      <c r="AKF14" s="117"/>
      <c r="AKG14" s="117"/>
      <c r="AKH14" s="117"/>
      <c r="AKI14" s="117"/>
      <c r="AKJ14" s="117"/>
      <c r="AKK14" s="117"/>
      <c r="AKL14" s="117"/>
      <c r="AKM14" s="117"/>
      <c r="AKN14" s="117"/>
      <c r="AKO14" s="117"/>
      <c r="AKP14" s="117"/>
      <c r="AKQ14" s="117"/>
      <c r="AKR14" s="117"/>
      <c r="AKS14" s="117"/>
      <c r="AKT14" s="117"/>
      <c r="AKU14" s="117"/>
      <c r="AKV14" s="117"/>
      <c r="AKW14" s="117"/>
      <c r="AKX14" s="117"/>
      <c r="AKY14" s="117"/>
      <c r="AKZ14" s="117"/>
      <c r="ALA14" s="117"/>
      <c r="ALB14" s="117"/>
      <c r="ALC14" s="117"/>
      <c r="ALD14" s="117"/>
      <c r="ALE14" s="117"/>
      <c r="ALF14" s="117"/>
      <c r="ALG14" s="117"/>
      <c r="ALH14" s="117"/>
      <c r="ALI14" s="117"/>
      <c r="ALJ14" s="117"/>
      <c r="ALK14" s="117"/>
      <c r="ALL14" s="117"/>
      <c r="ALM14" s="117"/>
      <c r="ALN14" s="117"/>
      <c r="ALO14" s="117"/>
      <c r="ALP14" s="117"/>
      <c r="ALQ14" s="117"/>
      <c r="ALR14" s="117"/>
      <c r="ALS14" s="117"/>
      <c r="ALT14" s="117"/>
      <c r="ALU14" s="117"/>
      <c r="ALV14" s="117"/>
      <c r="ALW14" s="117"/>
      <c r="ALX14" s="117"/>
      <c r="ALY14" s="117"/>
      <c r="ALZ14" s="117"/>
      <c r="AMA14" s="117"/>
      <c r="AMB14" s="117"/>
      <c r="AMC14" s="117"/>
      <c r="AMD14" s="117"/>
      <c r="AME14" s="117"/>
      <c r="AMF14" s="117"/>
      <c r="AMG14" s="117"/>
      <c r="AMH14" s="117"/>
      <c r="AMI14" s="117"/>
      <c r="AMJ14" s="117"/>
      <c r="AMK14" s="117"/>
      <c r="AML14" s="117"/>
      <c r="AMM14" s="117"/>
      <c r="AMN14" s="117"/>
      <c r="AMO14" s="117"/>
      <c r="AMP14" s="117"/>
      <c r="AMQ14" s="117"/>
      <c r="AMR14" s="117"/>
      <c r="AMS14" s="117"/>
      <c r="AMT14" s="117"/>
      <c r="AMU14" s="117"/>
      <c r="AMV14" s="117"/>
      <c r="AMW14" s="117"/>
      <c r="AMX14" s="117"/>
      <c r="AMY14" s="117"/>
      <c r="AMZ14" s="117"/>
      <c r="ANA14" s="117"/>
      <c r="ANB14" s="117"/>
      <c r="ANC14" s="117"/>
      <c r="AND14" s="117"/>
      <c r="ANE14" s="117"/>
      <c r="ANF14" s="117"/>
      <c r="ANG14" s="117"/>
      <c r="ANH14" s="117"/>
      <c r="ANI14" s="117"/>
      <c r="ANJ14" s="117"/>
      <c r="ANK14" s="117"/>
      <c r="ANL14" s="117"/>
      <c r="ANM14" s="117"/>
      <c r="ANN14" s="117"/>
      <c r="ANO14" s="117"/>
      <c r="ANP14" s="117"/>
      <c r="ANQ14" s="117"/>
      <c r="ANR14" s="117"/>
      <c r="ANS14" s="117"/>
      <c r="ANT14" s="117"/>
      <c r="ANU14" s="117"/>
      <c r="ANV14" s="117"/>
      <c r="ANW14" s="117"/>
      <c r="ANX14" s="117"/>
      <c r="ANY14" s="117"/>
      <c r="ANZ14" s="117"/>
      <c r="AOA14" s="117"/>
      <c r="AOB14" s="117"/>
      <c r="AOC14" s="117"/>
      <c r="AOD14" s="117"/>
      <c r="AOE14" s="117"/>
      <c r="AOF14" s="117"/>
      <c r="AOG14" s="117"/>
      <c r="AOH14" s="117"/>
      <c r="AOI14" s="117"/>
      <c r="AOJ14" s="117"/>
      <c r="AOK14" s="117"/>
      <c r="AOL14" s="117"/>
      <c r="AOM14" s="117"/>
      <c r="AON14" s="117"/>
      <c r="AOO14" s="117"/>
      <c r="AOP14" s="117"/>
      <c r="AOQ14" s="117"/>
      <c r="AOR14" s="117"/>
      <c r="AOS14" s="117"/>
      <c r="AOT14" s="117"/>
      <c r="AOU14" s="117"/>
      <c r="AOV14" s="117"/>
      <c r="AOW14" s="117"/>
      <c r="AOX14" s="117"/>
      <c r="AOY14" s="117"/>
      <c r="AOZ14" s="117"/>
      <c r="APA14" s="117"/>
      <c r="APB14" s="117"/>
      <c r="APC14" s="117"/>
      <c r="APD14" s="117"/>
      <c r="APE14" s="117"/>
      <c r="APF14" s="117"/>
      <c r="APG14" s="117"/>
      <c r="APH14" s="117"/>
      <c r="API14" s="117"/>
      <c r="APJ14" s="117"/>
      <c r="APK14" s="117"/>
      <c r="APL14" s="117"/>
      <c r="APM14" s="117"/>
      <c r="APN14" s="117"/>
      <c r="APO14" s="117"/>
      <c r="APP14" s="117"/>
      <c r="APQ14" s="117"/>
      <c r="APR14" s="117"/>
      <c r="APS14" s="117"/>
      <c r="APT14" s="117"/>
      <c r="APU14" s="117"/>
      <c r="APV14" s="117"/>
      <c r="APW14" s="117"/>
      <c r="APX14" s="117"/>
      <c r="APY14" s="117"/>
      <c r="APZ14" s="117"/>
      <c r="AQA14" s="117"/>
      <c r="AQB14" s="117"/>
      <c r="AQC14" s="117"/>
      <c r="AQD14" s="117"/>
      <c r="AQE14" s="117"/>
      <c r="AQF14" s="117"/>
      <c r="AQG14" s="117"/>
      <c r="AQH14" s="117"/>
      <c r="AQI14" s="117"/>
      <c r="AQJ14" s="117"/>
      <c r="AQK14" s="117"/>
      <c r="AQL14" s="117"/>
      <c r="AQM14" s="117"/>
      <c r="AQN14" s="117"/>
      <c r="AQO14" s="117"/>
      <c r="AQP14" s="117"/>
      <c r="AQQ14" s="117"/>
      <c r="AQR14" s="117"/>
      <c r="AQS14" s="117"/>
      <c r="AQT14" s="117"/>
      <c r="AQU14" s="117"/>
      <c r="AQV14" s="117"/>
      <c r="AQW14" s="117"/>
      <c r="AQX14" s="117"/>
      <c r="AQY14" s="117"/>
      <c r="AQZ14" s="117"/>
      <c r="ARA14" s="117"/>
      <c r="ARB14" s="117"/>
      <c r="ARC14" s="117"/>
      <c r="ARD14" s="117"/>
      <c r="ARE14" s="117"/>
      <c r="ARF14" s="117"/>
      <c r="ARG14" s="117"/>
      <c r="ARH14" s="117"/>
      <c r="ARI14" s="117"/>
      <c r="ARJ14" s="117"/>
      <c r="ARK14" s="117"/>
      <c r="ARL14" s="117"/>
      <c r="ARM14" s="117"/>
      <c r="ARN14" s="117"/>
      <c r="ARO14" s="117"/>
      <c r="ARP14" s="117"/>
      <c r="ARQ14" s="117"/>
      <c r="ARR14" s="117"/>
      <c r="ARS14" s="117"/>
      <c r="ART14" s="117"/>
      <c r="ARU14" s="117"/>
      <c r="ARV14" s="117"/>
      <c r="ARW14" s="117"/>
      <c r="ARX14" s="117"/>
      <c r="ARY14" s="117"/>
      <c r="ARZ14" s="117"/>
      <c r="ASA14" s="117"/>
      <c r="ASB14" s="117"/>
      <c r="ASC14" s="117"/>
      <c r="ASD14" s="117"/>
      <c r="ASE14" s="117"/>
      <c r="ASF14" s="117"/>
      <c r="ASG14" s="117"/>
      <c r="ASH14" s="117"/>
      <c r="ASI14" s="117"/>
      <c r="ASJ14" s="117"/>
      <c r="ASK14" s="117"/>
      <c r="ASL14" s="117"/>
      <c r="ASM14" s="117"/>
      <c r="ASN14" s="117"/>
      <c r="ASO14" s="117"/>
      <c r="ASP14" s="117"/>
      <c r="ASQ14" s="117"/>
      <c r="ASR14" s="117"/>
      <c r="ASS14" s="117"/>
      <c r="AST14" s="117"/>
      <c r="ASU14" s="117"/>
      <c r="ASV14" s="117"/>
      <c r="ASW14" s="117"/>
      <c r="ASX14" s="117"/>
      <c r="ASY14" s="117"/>
      <c r="ASZ14" s="117"/>
      <c r="ATA14" s="117"/>
      <c r="ATB14" s="117"/>
      <c r="ATC14" s="117"/>
      <c r="ATD14" s="117"/>
      <c r="ATE14" s="117"/>
      <c r="ATF14" s="117"/>
      <c r="ATG14" s="117"/>
      <c r="ATH14" s="117"/>
      <c r="ATI14" s="117"/>
      <c r="ATJ14" s="117"/>
      <c r="ATK14" s="117"/>
      <c r="ATL14" s="117"/>
      <c r="ATM14" s="117"/>
      <c r="ATN14" s="117"/>
      <c r="ATO14" s="117"/>
      <c r="ATP14" s="117"/>
      <c r="ATQ14" s="117"/>
      <c r="ATR14" s="117"/>
      <c r="ATS14" s="117"/>
      <c r="ATT14" s="117"/>
      <c r="ATU14" s="117"/>
      <c r="ATV14" s="117"/>
      <c r="ATW14" s="117"/>
      <c r="ATX14" s="117"/>
      <c r="ATY14" s="117"/>
      <c r="ATZ14" s="117"/>
      <c r="AUA14" s="117"/>
      <c r="AUB14" s="117"/>
      <c r="AUC14" s="117"/>
      <c r="AUD14" s="117"/>
      <c r="AUE14" s="117"/>
      <c r="AUF14" s="117"/>
      <c r="AUG14" s="117"/>
      <c r="AUH14" s="117"/>
      <c r="AUI14" s="117"/>
      <c r="AUJ14" s="117"/>
      <c r="AUK14" s="117"/>
      <c r="AUL14" s="117"/>
      <c r="AUM14" s="117"/>
      <c r="AUN14" s="117"/>
      <c r="AUO14" s="117"/>
      <c r="AUP14" s="117"/>
      <c r="AUQ14" s="117"/>
      <c r="AUR14" s="117"/>
      <c r="AUS14" s="117"/>
      <c r="AUT14" s="117"/>
      <c r="AUU14" s="117"/>
      <c r="AUV14" s="117"/>
      <c r="AUW14" s="117"/>
      <c r="AUX14" s="117"/>
      <c r="AUY14" s="117"/>
      <c r="AUZ14" s="117"/>
      <c r="AVA14" s="117"/>
      <c r="AVB14" s="117"/>
      <c r="AVC14" s="117"/>
      <c r="AVD14" s="117"/>
      <c r="AVE14" s="117"/>
      <c r="AVF14" s="117"/>
      <c r="AVG14" s="117"/>
      <c r="AVH14" s="117"/>
      <c r="AVI14" s="117"/>
      <c r="AVJ14" s="117"/>
      <c r="AVK14" s="117"/>
      <c r="AVL14" s="117"/>
      <c r="AVM14" s="117"/>
      <c r="AVN14" s="117"/>
      <c r="AVO14" s="117"/>
      <c r="AVP14" s="117"/>
      <c r="AVQ14" s="117"/>
      <c r="AVR14" s="117"/>
      <c r="AVS14" s="117"/>
      <c r="AVT14" s="117"/>
      <c r="AVU14" s="117"/>
      <c r="AVV14" s="117"/>
      <c r="AVW14" s="117"/>
      <c r="AVX14" s="117"/>
      <c r="AVY14" s="117"/>
      <c r="AVZ14" s="117"/>
      <c r="AWA14" s="117"/>
      <c r="AWB14" s="117"/>
      <c r="AWC14" s="117"/>
      <c r="AWD14" s="117"/>
      <c r="AWE14" s="117"/>
      <c r="AWF14" s="117"/>
      <c r="AWG14" s="117"/>
      <c r="AWH14" s="117"/>
      <c r="AWI14" s="117"/>
      <c r="AWJ14" s="117"/>
      <c r="AWK14" s="117"/>
      <c r="AWL14" s="117"/>
      <c r="AWM14" s="117"/>
      <c r="AWN14" s="117"/>
      <c r="AWO14" s="117"/>
      <c r="AWP14" s="117"/>
      <c r="AWQ14" s="117"/>
      <c r="AWR14" s="117"/>
      <c r="AWS14" s="117"/>
      <c r="AWT14" s="117"/>
      <c r="AWU14" s="117"/>
      <c r="AWV14" s="117"/>
      <c r="AWW14" s="117"/>
      <c r="AWX14" s="117"/>
      <c r="AWY14" s="117"/>
      <c r="AWZ14" s="117"/>
      <c r="AXA14" s="117"/>
      <c r="AXB14" s="117"/>
      <c r="AXC14" s="117"/>
      <c r="AXD14" s="117"/>
      <c r="AXE14" s="117"/>
      <c r="AXF14" s="117"/>
      <c r="AXG14" s="117"/>
      <c r="AXH14" s="117"/>
      <c r="AXI14" s="117"/>
      <c r="AXJ14" s="117"/>
      <c r="AXK14" s="117"/>
      <c r="AXL14" s="117"/>
      <c r="AXM14" s="117"/>
      <c r="AXN14" s="117"/>
      <c r="AXO14" s="117"/>
      <c r="AXP14" s="117"/>
      <c r="AXQ14" s="117"/>
      <c r="AXR14" s="117"/>
      <c r="AXS14" s="117"/>
      <c r="AXT14" s="117"/>
      <c r="AXU14" s="117"/>
      <c r="AXV14" s="117"/>
      <c r="AXW14" s="117"/>
      <c r="AXX14" s="117"/>
      <c r="AXY14" s="117"/>
      <c r="AXZ14" s="117"/>
      <c r="AYA14" s="117"/>
      <c r="AYB14" s="117"/>
      <c r="AYC14" s="117"/>
      <c r="AYD14" s="117"/>
      <c r="AYE14" s="117"/>
      <c r="AYF14" s="117"/>
      <c r="AYG14" s="117"/>
      <c r="AYH14" s="117"/>
      <c r="AYI14" s="117"/>
      <c r="AYJ14" s="117"/>
      <c r="AYK14" s="117"/>
      <c r="AYL14" s="117"/>
      <c r="AYM14" s="117"/>
      <c r="AYN14" s="117"/>
      <c r="AYO14" s="117"/>
      <c r="AYP14" s="117"/>
      <c r="AYQ14" s="117"/>
      <c r="AYR14" s="117"/>
      <c r="AYS14" s="117"/>
      <c r="AYT14" s="117"/>
      <c r="AYU14" s="117"/>
      <c r="AYV14" s="117"/>
      <c r="AYW14" s="117"/>
      <c r="AYX14" s="117"/>
      <c r="AYY14" s="117"/>
      <c r="AYZ14" s="117"/>
      <c r="AZA14" s="117"/>
      <c r="AZB14" s="117"/>
      <c r="AZC14" s="117"/>
      <c r="AZD14" s="117"/>
      <c r="AZE14" s="117"/>
      <c r="AZF14" s="117"/>
      <c r="AZG14" s="117"/>
      <c r="AZH14" s="117"/>
      <c r="AZI14" s="117"/>
      <c r="AZJ14" s="117"/>
      <c r="AZK14" s="117"/>
      <c r="AZL14" s="117"/>
      <c r="AZM14" s="117"/>
      <c r="AZN14" s="117"/>
      <c r="AZO14" s="117"/>
      <c r="AZP14" s="117"/>
      <c r="AZQ14" s="117"/>
      <c r="AZR14" s="117"/>
      <c r="AZS14" s="117"/>
      <c r="AZT14" s="117"/>
      <c r="AZU14" s="117"/>
      <c r="AZV14" s="117"/>
      <c r="AZW14" s="117"/>
      <c r="AZX14" s="117"/>
      <c r="AZY14" s="117"/>
      <c r="AZZ14" s="117"/>
      <c r="BAA14" s="117"/>
      <c r="BAB14" s="117"/>
      <c r="BAC14" s="117"/>
      <c r="BAD14" s="117"/>
      <c r="BAE14" s="117"/>
      <c r="BAF14" s="117"/>
      <c r="BAG14" s="117"/>
      <c r="BAH14" s="117"/>
      <c r="BAI14" s="117"/>
      <c r="BAJ14" s="117"/>
      <c r="BAK14" s="117"/>
      <c r="BAL14" s="117"/>
      <c r="BAM14" s="117"/>
      <c r="BAN14" s="117"/>
      <c r="BAO14" s="117"/>
      <c r="BAP14" s="117"/>
      <c r="BAQ14" s="117"/>
      <c r="BAR14" s="117"/>
      <c r="BAS14" s="117"/>
      <c r="BAT14" s="117"/>
      <c r="BAU14" s="117"/>
      <c r="BAV14" s="117"/>
      <c r="BAW14" s="117"/>
      <c r="BAX14" s="117"/>
      <c r="BAY14" s="117"/>
      <c r="BAZ14" s="117"/>
      <c r="BBA14" s="117"/>
      <c r="BBB14" s="117"/>
      <c r="BBC14" s="117"/>
      <c r="BBD14" s="117"/>
      <c r="BBE14" s="117"/>
      <c r="BBF14" s="117"/>
      <c r="BBG14" s="117"/>
      <c r="BBH14" s="117"/>
      <c r="BBI14" s="117"/>
      <c r="BBJ14" s="117"/>
      <c r="BBK14" s="117"/>
      <c r="BBL14" s="117"/>
      <c r="BBM14" s="117"/>
      <c r="BBN14" s="117"/>
      <c r="BBO14" s="117"/>
      <c r="BBP14" s="117"/>
      <c r="BBQ14" s="117"/>
      <c r="BBR14" s="117"/>
      <c r="BBS14" s="117"/>
      <c r="BBT14" s="117"/>
      <c r="BBU14" s="117"/>
      <c r="BBV14" s="117"/>
      <c r="BBW14" s="117"/>
      <c r="BBX14" s="117"/>
      <c r="BBY14" s="117"/>
      <c r="BBZ14" s="117"/>
      <c r="BCA14" s="117"/>
      <c r="BCB14" s="117"/>
      <c r="BCC14" s="117"/>
      <c r="BCD14" s="117"/>
      <c r="BCE14" s="117"/>
      <c r="BCF14" s="117"/>
      <c r="BCG14" s="117"/>
      <c r="BCH14" s="117"/>
      <c r="BCI14" s="117"/>
      <c r="BCJ14" s="117"/>
      <c r="BCK14" s="117"/>
      <c r="BCL14" s="117"/>
      <c r="BCM14" s="117"/>
      <c r="BCN14" s="117"/>
      <c r="BCO14" s="117"/>
      <c r="BCP14" s="117"/>
      <c r="BCQ14" s="117"/>
      <c r="BCR14" s="117"/>
      <c r="BCS14" s="117"/>
      <c r="BCT14" s="117"/>
      <c r="BCU14" s="117"/>
      <c r="BCV14" s="117"/>
      <c r="BCW14" s="117"/>
      <c r="BCX14" s="117"/>
      <c r="BCY14" s="117"/>
      <c r="BCZ14" s="117"/>
      <c r="BDA14" s="117"/>
      <c r="BDB14" s="117"/>
      <c r="BDC14" s="117"/>
      <c r="BDD14" s="117"/>
      <c r="BDE14" s="117"/>
      <c r="BDF14" s="117"/>
      <c r="BDG14" s="117"/>
      <c r="BDH14" s="117"/>
      <c r="BDI14" s="117"/>
      <c r="BDJ14" s="117"/>
      <c r="BDK14" s="117"/>
      <c r="BDL14" s="117"/>
      <c r="BDM14" s="117"/>
      <c r="BDN14" s="117"/>
      <c r="BDO14" s="117"/>
      <c r="BDP14" s="117"/>
      <c r="BDQ14" s="117"/>
      <c r="BDR14" s="117"/>
      <c r="BDS14" s="117"/>
      <c r="BDT14" s="117"/>
      <c r="BDU14" s="117"/>
      <c r="BDV14" s="117"/>
      <c r="BDW14" s="117"/>
      <c r="BDX14" s="117"/>
      <c r="BDY14" s="117"/>
      <c r="BDZ14" s="117"/>
      <c r="BEA14" s="117"/>
      <c r="BEB14" s="117"/>
      <c r="BEC14" s="117"/>
      <c r="BED14" s="117"/>
      <c r="BEE14" s="117"/>
      <c r="BEF14" s="117"/>
      <c r="BEG14" s="117"/>
      <c r="BEH14" s="117"/>
      <c r="BEI14" s="117"/>
      <c r="BEJ14" s="117"/>
      <c r="BEK14" s="117"/>
      <c r="BEL14" s="117"/>
      <c r="BEM14" s="117"/>
      <c r="BEN14" s="117"/>
      <c r="BEO14" s="117"/>
      <c r="BEP14" s="117"/>
      <c r="BEQ14" s="117"/>
      <c r="BER14" s="117"/>
      <c r="BES14" s="117"/>
      <c r="BET14" s="117"/>
      <c r="BEU14" s="117"/>
      <c r="BEV14" s="117"/>
      <c r="BEW14" s="117"/>
      <c r="BEX14" s="117"/>
      <c r="BEY14" s="117"/>
      <c r="BEZ14" s="117"/>
      <c r="BFA14" s="117"/>
      <c r="BFB14" s="117"/>
      <c r="BFC14" s="117"/>
      <c r="BFD14" s="117"/>
      <c r="BFE14" s="117"/>
      <c r="BFF14" s="117"/>
      <c r="BFG14" s="117"/>
      <c r="BFH14" s="117"/>
      <c r="BFI14" s="117"/>
      <c r="BFJ14" s="117"/>
      <c r="BFK14" s="117"/>
      <c r="BFL14" s="117"/>
      <c r="BFM14" s="117"/>
      <c r="BFN14" s="117"/>
      <c r="BFO14" s="117"/>
      <c r="BFP14" s="117"/>
      <c r="BFQ14" s="117"/>
      <c r="BFR14" s="117"/>
      <c r="BFS14" s="117"/>
      <c r="BFT14" s="117"/>
      <c r="BFU14" s="117"/>
      <c r="BFV14" s="117"/>
      <c r="BFW14" s="117"/>
      <c r="BFX14" s="117"/>
      <c r="BFY14" s="117"/>
      <c r="BFZ14" s="117"/>
      <c r="BGA14" s="117"/>
      <c r="BGB14" s="117"/>
      <c r="BGC14" s="117"/>
      <c r="BGD14" s="117"/>
      <c r="BGE14" s="117"/>
      <c r="BGF14" s="117"/>
      <c r="BGG14" s="117"/>
      <c r="BGH14" s="117"/>
      <c r="BGI14" s="117"/>
      <c r="BGJ14" s="117"/>
      <c r="BGK14" s="117"/>
      <c r="BGL14" s="117"/>
      <c r="BGM14" s="117"/>
      <c r="BGN14" s="117"/>
      <c r="BGO14" s="117"/>
      <c r="BGP14" s="117"/>
      <c r="BGQ14" s="117"/>
      <c r="BGR14" s="117"/>
      <c r="BGS14" s="117"/>
      <c r="BGT14" s="117"/>
      <c r="BGU14" s="117"/>
      <c r="BGV14" s="117"/>
      <c r="BGW14" s="117"/>
      <c r="BGX14" s="117"/>
      <c r="BGY14" s="117"/>
      <c r="BGZ14" s="117"/>
      <c r="BHA14" s="117"/>
      <c r="BHB14" s="117"/>
      <c r="BHC14" s="117"/>
      <c r="BHD14" s="117"/>
      <c r="BHE14" s="117"/>
      <c r="BHF14" s="117"/>
      <c r="BHG14" s="117"/>
      <c r="BHH14" s="117"/>
      <c r="BHI14" s="117"/>
      <c r="BHJ14" s="117"/>
      <c r="BHK14" s="117"/>
      <c r="BHL14" s="117"/>
      <c r="BHM14" s="117"/>
      <c r="BHN14" s="117"/>
      <c r="BHO14" s="117"/>
      <c r="BHP14" s="117"/>
      <c r="BHQ14" s="117"/>
      <c r="BHR14" s="117"/>
      <c r="BHS14" s="117"/>
      <c r="BHT14" s="117"/>
      <c r="BHU14" s="117"/>
      <c r="BHV14" s="117"/>
      <c r="BHW14" s="117"/>
      <c r="BHX14" s="117"/>
      <c r="BHY14" s="117"/>
      <c r="BHZ14" s="117"/>
      <c r="BIA14" s="117"/>
      <c r="BIB14" s="117"/>
      <c r="BIC14" s="117"/>
      <c r="BID14" s="117"/>
      <c r="BIE14" s="117"/>
      <c r="BIF14" s="117"/>
      <c r="BIG14" s="117"/>
      <c r="BIH14" s="117"/>
      <c r="BII14" s="117"/>
      <c r="BIJ14" s="117"/>
      <c r="BIK14" s="117"/>
      <c r="BIL14" s="117"/>
      <c r="BIM14" s="117"/>
      <c r="BIN14" s="117"/>
      <c r="BIO14" s="117"/>
      <c r="BIP14" s="117"/>
      <c r="BIQ14" s="117"/>
      <c r="BIR14" s="117"/>
      <c r="BIS14" s="117"/>
      <c r="BIT14" s="117"/>
      <c r="BIU14" s="117"/>
      <c r="BIV14" s="117"/>
      <c r="BIW14" s="117"/>
      <c r="BIX14" s="117"/>
      <c r="BIY14" s="117"/>
      <c r="BIZ14" s="117"/>
      <c r="BJA14" s="117"/>
      <c r="BJB14" s="117"/>
      <c r="BJC14" s="117"/>
      <c r="BJD14" s="117"/>
      <c r="BJE14" s="117"/>
      <c r="BJF14" s="117"/>
      <c r="BJG14" s="117"/>
      <c r="BJH14" s="117"/>
      <c r="BJI14" s="117"/>
      <c r="BJJ14" s="117"/>
      <c r="BJK14" s="117"/>
      <c r="BJL14" s="117"/>
      <c r="BJM14" s="117"/>
      <c r="BJN14" s="117"/>
      <c r="BJO14" s="117"/>
      <c r="BJP14" s="117"/>
      <c r="BJQ14" s="117"/>
      <c r="BJR14" s="117"/>
      <c r="BJS14" s="117"/>
      <c r="BJT14" s="117"/>
      <c r="BJU14" s="117"/>
      <c r="BJV14" s="117"/>
      <c r="BJW14" s="117"/>
      <c r="BJX14" s="117"/>
      <c r="BJY14" s="117"/>
      <c r="BJZ14" s="117"/>
      <c r="BKA14" s="117"/>
      <c r="BKB14" s="117"/>
      <c r="BKC14" s="117"/>
      <c r="BKD14" s="117"/>
      <c r="BKE14" s="117"/>
      <c r="BKF14" s="117"/>
      <c r="BKG14" s="117"/>
      <c r="BKH14" s="117"/>
      <c r="BKI14" s="117"/>
      <c r="BKJ14" s="117"/>
      <c r="BKK14" s="117"/>
      <c r="BKL14" s="117"/>
      <c r="BKM14" s="117"/>
      <c r="BKN14" s="117"/>
      <c r="BKO14" s="117"/>
      <c r="BKP14" s="117"/>
      <c r="BKQ14" s="117"/>
      <c r="BKR14" s="117"/>
      <c r="BKS14" s="117"/>
      <c r="BKT14" s="117"/>
      <c r="BKU14" s="117"/>
      <c r="BKV14" s="117"/>
      <c r="BKW14" s="117"/>
      <c r="BKX14" s="117"/>
      <c r="BKY14" s="117"/>
      <c r="BKZ14" s="117"/>
      <c r="BLA14" s="117"/>
      <c r="BLB14" s="117"/>
      <c r="BLC14" s="117"/>
      <c r="BLD14" s="117"/>
      <c r="BLE14" s="117"/>
      <c r="BLF14" s="117"/>
      <c r="BLG14" s="117"/>
      <c r="BLH14" s="117"/>
      <c r="BLI14" s="117"/>
      <c r="BLJ14" s="117"/>
      <c r="BLK14" s="117"/>
      <c r="BLL14" s="117"/>
      <c r="BLM14" s="117"/>
      <c r="BLN14" s="117"/>
      <c r="BLO14" s="117"/>
      <c r="BLP14" s="117"/>
      <c r="BLQ14" s="117"/>
      <c r="BLR14" s="117"/>
      <c r="BLS14" s="117"/>
      <c r="BLT14" s="117"/>
      <c r="BLU14" s="117"/>
      <c r="BLV14" s="117"/>
      <c r="BLW14" s="117"/>
      <c r="BLX14" s="117"/>
      <c r="BLY14" s="117"/>
      <c r="BLZ14" s="117"/>
      <c r="BMA14" s="117"/>
      <c r="BMB14" s="117"/>
      <c r="BMC14" s="117"/>
      <c r="BMD14" s="117"/>
      <c r="BME14" s="117"/>
      <c r="BMF14" s="117"/>
      <c r="BMG14" s="117"/>
      <c r="BMH14" s="117"/>
      <c r="BMI14" s="117"/>
      <c r="BMJ14" s="117"/>
      <c r="BMK14" s="117"/>
      <c r="BML14" s="117"/>
      <c r="BMM14" s="117"/>
      <c r="BMN14" s="117"/>
      <c r="BMO14" s="117"/>
      <c r="BMP14" s="117"/>
      <c r="BMQ14" s="117"/>
      <c r="BMR14" s="117"/>
      <c r="BMS14" s="117"/>
      <c r="BMT14" s="117"/>
      <c r="BMU14" s="117"/>
      <c r="BMV14" s="117"/>
      <c r="BMW14" s="117"/>
      <c r="BMX14" s="117"/>
      <c r="BMY14" s="117"/>
      <c r="BMZ14" s="117"/>
      <c r="BNA14" s="117"/>
      <c r="BNB14" s="117"/>
      <c r="BNC14" s="117"/>
      <c r="BND14" s="117"/>
      <c r="BNE14" s="117"/>
      <c r="BNF14" s="117"/>
      <c r="BNG14" s="117"/>
      <c r="BNH14" s="117"/>
      <c r="BNI14" s="117"/>
      <c r="BNJ14" s="117"/>
      <c r="BNK14" s="117"/>
      <c r="BNL14" s="117"/>
      <c r="BNM14" s="117"/>
      <c r="BNN14" s="117"/>
      <c r="BNO14" s="117"/>
      <c r="BNP14" s="117"/>
      <c r="BNQ14" s="117"/>
      <c r="BNR14" s="117"/>
      <c r="BNS14" s="117"/>
      <c r="BNT14" s="117"/>
      <c r="BNU14" s="117"/>
      <c r="BNV14" s="117"/>
      <c r="BNW14" s="117"/>
      <c r="BNX14" s="117"/>
      <c r="BNY14" s="117"/>
      <c r="BNZ14" s="117"/>
      <c r="BOA14" s="117"/>
      <c r="BOB14" s="117"/>
      <c r="BOC14" s="117"/>
      <c r="BOD14" s="117"/>
      <c r="BOE14" s="117"/>
      <c r="BOF14" s="117"/>
      <c r="BOG14" s="117"/>
      <c r="BOH14" s="117"/>
      <c r="BOI14" s="117"/>
      <c r="BOJ14" s="117"/>
      <c r="BOK14" s="117"/>
      <c r="BOL14" s="117"/>
      <c r="BOM14" s="117"/>
      <c r="BON14" s="117"/>
      <c r="BOO14" s="117"/>
      <c r="BOP14" s="117"/>
      <c r="BOQ14" s="117"/>
      <c r="BOR14" s="117"/>
      <c r="BOS14" s="117"/>
      <c r="BOT14" s="117"/>
      <c r="BOU14" s="117"/>
      <c r="BOV14" s="117"/>
      <c r="BOW14" s="117"/>
      <c r="BOX14" s="117"/>
      <c r="BOY14" s="117"/>
      <c r="BOZ14" s="117"/>
      <c r="BPA14" s="117"/>
      <c r="BPB14" s="117"/>
      <c r="BPC14" s="117"/>
      <c r="BPD14" s="117"/>
      <c r="BPE14" s="117"/>
      <c r="BPF14" s="117"/>
      <c r="BPG14" s="117"/>
      <c r="BPH14" s="117"/>
      <c r="BPI14" s="117"/>
      <c r="BPJ14" s="117"/>
      <c r="BPK14" s="117"/>
      <c r="BPL14" s="117"/>
      <c r="BPM14" s="117"/>
      <c r="BPN14" s="117"/>
      <c r="BPO14" s="117"/>
      <c r="BPP14" s="117"/>
      <c r="BPQ14" s="117"/>
      <c r="BPR14" s="117"/>
      <c r="BPS14" s="117"/>
      <c r="BPT14" s="117"/>
      <c r="BPU14" s="117"/>
      <c r="BPV14" s="117"/>
      <c r="BPW14" s="117"/>
      <c r="BPX14" s="117"/>
      <c r="BPY14" s="117"/>
      <c r="BPZ14" s="117"/>
      <c r="BQA14" s="117"/>
      <c r="BQB14" s="117"/>
      <c r="BQC14" s="117"/>
      <c r="BQD14" s="117"/>
      <c r="BQE14" s="117"/>
      <c r="BQF14" s="117"/>
      <c r="BQG14" s="117"/>
      <c r="BQH14" s="117"/>
      <c r="BQI14" s="117"/>
      <c r="BQJ14" s="117"/>
      <c r="BQK14" s="117"/>
      <c r="BQL14" s="117"/>
      <c r="BQM14" s="117"/>
      <c r="BQN14" s="117"/>
      <c r="BQO14" s="117"/>
      <c r="BQP14" s="117"/>
      <c r="BQQ14" s="117"/>
      <c r="BQR14" s="117"/>
      <c r="BQS14" s="117"/>
      <c r="BQT14" s="117"/>
      <c r="BQU14" s="117"/>
      <c r="BQV14" s="117"/>
      <c r="BQW14" s="117"/>
      <c r="BQX14" s="117"/>
      <c r="BQY14" s="117"/>
      <c r="BQZ14" s="117"/>
      <c r="BRA14" s="117"/>
      <c r="BRB14" s="117"/>
      <c r="BRC14" s="117"/>
      <c r="BRD14" s="117"/>
      <c r="BRE14" s="117"/>
      <c r="BRF14" s="117"/>
      <c r="BRG14" s="117"/>
      <c r="BRH14" s="117"/>
      <c r="BRI14" s="117"/>
      <c r="BRJ14" s="117"/>
      <c r="BRK14" s="117"/>
      <c r="BRL14" s="117"/>
      <c r="BRM14" s="117"/>
      <c r="BRN14" s="117"/>
      <c r="BRO14" s="117"/>
      <c r="BRP14" s="117"/>
      <c r="BRQ14" s="117"/>
      <c r="BRR14" s="117"/>
      <c r="BRS14" s="117"/>
      <c r="BRT14" s="117"/>
      <c r="BRU14" s="117"/>
      <c r="BRV14" s="117"/>
      <c r="BRW14" s="117"/>
      <c r="BRX14" s="117"/>
      <c r="BRY14" s="117"/>
      <c r="BRZ14" s="117"/>
      <c r="BSA14" s="117"/>
      <c r="BSB14" s="117"/>
      <c r="BSC14" s="117"/>
      <c r="BSD14" s="117"/>
      <c r="BSE14" s="117"/>
      <c r="BSF14" s="117"/>
      <c r="BSG14" s="117"/>
      <c r="BSH14" s="117"/>
      <c r="BSI14" s="117"/>
      <c r="BSJ14" s="117"/>
      <c r="BSK14" s="117"/>
      <c r="BSL14" s="117"/>
      <c r="BSM14" s="117"/>
      <c r="BSN14" s="117"/>
      <c r="BSO14" s="117"/>
      <c r="BSP14" s="117"/>
      <c r="BSQ14" s="117"/>
      <c r="BSR14" s="117"/>
      <c r="BSS14" s="117"/>
      <c r="BST14" s="117"/>
      <c r="BSU14" s="117"/>
      <c r="BSV14" s="117"/>
      <c r="BSW14" s="117"/>
      <c r="BSX14" s="117"/>
      <c r="BSY14" s="117"/>
      <c r="BSZ14" s="117"/>
      <c r="BTA14" s="117"/>
      <c r="BTB14" s="117"/>
      <c r="BTC14" s="117"/>
      <c r="BTD14" s="117"/>
      <c r="BTE14" s="117"/>
      <c r="BTF14" s="117"/>
      <c r="BTG14" s="117"/>
      <c r="BTH14" s="117"/>
      <c r="BTI14" s="117"/>
      <c r="BTJ14" s="117"/>
      <c r="BTK14" s="117"/>
      <c r="BTL14" s="117"/>
      <c r="BTM14" s="117"/>
      <c r="BTN14" s="117"/>
      <c r="BTO14" s="117"/>
      <c r="BTP14" s="117"/>
      <c r="BTQ14" s="117"/>
      <c r="BTR14" s="117"/>
      <c r="BTS14" s="117"/>
      <c r="BTT14" s="117"/>
      <c r="BTU14" s="117"/>
      <c r="BTV14" s="117"/>
      <c r="BTW14" s="117"/>
      <c r="BTX14" s="117"/>
      <c r="BTY14" s="117"/>
      <c r="BTZ14" s="117"/>
      <c r="BUA14" s="117"/>
      <c r="BUB14" s="117"/>
      <c r="BUC14" s="117"/>
      <c r="BUD14" s="117"/>
      <c r="BUE14" s="117"/>
      <c r="BUF14" s="117"/>
      <c r="BUG14" s="117"/>
      <c r="BUH14" s="117"/>
      <c r="BUI14" s="117"/>
      <c r="BUJ14" s="117"/>
      <c r="BUK14" s="117"/>
      <c r="BUL14" s="117"/>
      <c r="BUM14" s="117"/>
      <c r="BUN14" s="117"/>
      <c r="BUO14" s="117"/>
      <c r="BUP14" s="117"/>
      <c r="BUQ14" s="117"/>
      <c r="BUR14" s="117"/>
      <c r="BUS14" s="117"/>
      <c r="BUT14" s="117"/>
      <c r="BUU14" s="117"/>
      <c r="BUV14" s="117"/>
      <c r="BUW14" s="117"/>
      <c r="BUX14" s="117"/>
      <c r="BUY14" s="117"/>
      <c r="BUZ14" s="117"/>
      <c r="BVA14" s="117"/>
      <c r="BVB14" s="117"/>
      <c r="BVC14" s="117"/>
      <c r="BVD14" s="117"/>
      <c r="BVE14" s="117"/>
      <c r="BVF14" s="117"/>
      <c r="BVG14" s="117"/>
      <c r="BVH14" s="117"/>
      <c r="BVI14" s="117"/>
      <c r="BVJ14" s="117"/>
      <c r="BVK14" s="117"/>
      <c r="BVL14" s="117"/>
      <c r="BVM14" s="117"/>
      <c r="BVN14" s="117"/>
      <c r="BVO14" s="117"/>
      <c r="BVP14" s="117"/>
      <c r="BVQ14" s="117"/>
      <c r="BVR14" s="117"/>
      <c r="BVS14" s="117"/>
      <c r="BVT14" s="117"/>
      <c r="BVU14" s="117"/>
      <c r="BVV14" s="117"/>
      <c r="BVW14" s="117"/>
      <c r="BVX14" s="117"/>
      <c r="BVY14" s="117"/>
      <c r="BVZ14" s="117"/>
      <c r="BWA14" s="117"/>
      <c r="BWB14" s="117"/>
      <c r="BWC14" s="117"/>
      <c r="BWD14" s="117"/>
      <c r="BWE14" s="117"/>
      <c r="BWF14" s="117"/>
      <c r="BWG14" s="117"/>
      <c r="BWH14" s="117"/>
      <c r="BWI14" s="117"/>
      <c r="BWJ14" s="117"/>
      <c r="BWK14" s="117"/>
      <c r="BWL14" s="117"/>
      <c r="BWM14" s="117"/>
      <c r="BWN14" s="117"/>
      <c r="BWO14" s="117"/>
      <c r="BWP14" s="117"/>
      <c r="BWQ14" s="117"/>
      <c r="BWR14" s="117"/>
      <c r="BWS14" s="117"/>
      <c r="BWT14" s="117"/>
      <c r="BWU14" s="117"/>
      <c r="BWV14" s="117"/>
      <c r="BWW14" s="117"/>
      <c r="BWX14" s="117"/>
      <c r="BWY14" s="117"/>
      <c r="BWZ14" s="117"/>
      <c r="BXA14" s="117"/>
      <c r="BXB14" s="117"/>
      <c r="BXC14" s="117"/>
      <c r="BXD14" s="117"/>
      <c r="BXE14" s="117"/>
      <c r="BXF14" s="117"/>
      <c r="BXG14" s="117"/>
      <c r="BXH14" s="117"/>
      <c r="BXI14" s="117"/>
      <c r="BXJ14" s="117"/>
      <c r="BXK14" s="117"/>
      <c r="BXL14" s="117"/>
      <c r="BXM14" s="117"/>
      <c r="BXN14" s="117"/>
      <c r="BXO14" s="117"/>
      <c r="BXP14" s="117"/>
      <c r="BXQ14" s="117"/>
      <c r="BXR14" s="117"/>
      <c r="BXS14" s="117"/>
      <c r="BXT14" s="117"/>
      <c r="BXU14" s="117"/>
      <c r="BXV14" s="117"/>
      <c r="BXW14" s="117"/>
      <c r="BXX14" s="117"/>
      <c r="BXY14" s="117"/>
      <c r="BXZ14" s="117"/>
      <c r="BYA14" s="117"/>
      <c r="BYB14" s="117"/>
      <c r="BYC14" s="117"/>
      <c r="BYD14" s="117"/>
      <c r="BYE14" s="117"/>
      <c r="BYF14" s="117"/>
      <c r="BYG14" s="117"/>
      <c r="BYH14" s="117"/>
      <c r="BYI14" s="117"/>
      <c r="BYJ14" s="117"/>
      <c r="BYK14" s="117"/>
      <c r="BYL14" s="117"/>
      <c r="BYM14" s="117"/>
      <c r="BYN14" s="117"/>
      <c r="BYO14" s="117"/>
      <c r="BYP14" s="117"/>
      <c r="BYQ14" s="117"/>
      <c r="BYR14" s="117"/>
      <c r="BYS14" s="117"/>
      <c r="BYT14" s="117"/>
      <c r="BYU14" s="117"/>
      <c r="BYV14" s="117"/>
      <c r="BYW14" s="117"/>
      <c r="BYX14" s="117"/>
      <c r="BYY14" s="117"/>
      <c r="BYZ14" s="117"/>
      <c r="BZA14" s="117"/>
      <c r="BZB14" s="117"/>
      <c r="BZC14" s="117"/>
      <c r="BZD14" s="117"/>
      <c r="BZE14" s="117"/>
      <c r="BZF14" s="117"/>
      <c r="BZG14" s="117"/>
      <c r="BZH14" s="117"/>
      <c r="BZI14" s="117"/>
      <c r="BZJ14" s="117"/>
      <c r="BZK14" s="117"/>
      <c r="BZL14" s="117"/>
      <c r="BZM14" s="117"/>
      <c r="BZN14" s="117"/>
      <c r="BZO14" s="117"/>
      <c r="BZP14" s="117"/>
      <c r="BZQ14" s="117"/>
      <c r="BZR14" s="117"/>
      <c r="BZS14" s="117"/>
      <c r="BZT14" s="117"/>
      <c r="BZU14" s="117"/>
      <c r="BZV14" s="117"/>
      <c r="BZW14" s="117"/>
      <c r="BZX14" s="117"/>
      <c r="BZY14" s="117"/>
      <c r="BZZ14" s="117"/>
      <c r="CAA14" s="117"/>
      <c r="CAB14" s="117"/>
      <c r="CAC14" s="117"/>
      <c r="CAD14" s="117"/>
      <c r="CAE14" s="117"/>
      <c r="CAF14" s="117"/>
      <c r="CAG14" s="117"/>
      <c r="CAH14" s="117"/>
      <c r="CAI14" s="117"/>
      <c r="CAJ14" s="117"/>
      <c r="CAK14" s="117"/>
      <c r="CAL14" s="117"/>
      <c r="CAM14" s="117"/>
      <c r="CAN14" s="117"/>
      <c r="CAO14" s="117"/>
      <c r="CAP14" s="117"/>
      <c r="CAQ14" s="117"/>
      <c r="CAR14" s="117"/>
      <c r="CAS14" s="117"/>
      <c r="CAT14" s="117"/>
      <c r="CAU14" s="117"/>
      <c r="CAV14" s="117"/>
      <c r="CAW14" s="117"/>
      <c r="CAX14" s="117"/>
      <c r="CAY14" s="117"/>
      <c r="CAZ14" s="117"/>
      <c r="CBA14" s="117"/>
      <c r="CBB14" s="117"/>
      <c r="CBC14" s="117"/>
      <c r="CBD14" s="117"/>
      <c r="CBE14" s="117"/>
      <c r="CBF14" s="117"/>
      <c r="CBG14" s="117"/>
      <c r="CBH14" s="117"/>
      <c r="CBI14" s="117"/>
      <c r="CBJ14" s="117"/>
      <c r="CBK14" s="117"/>
      <c r="CBL14" s="117"/>
      <c r="CBM14" s="117"/>
      <c r="CBN14" s="117"/>
      <c r="CBO14" s="117"/>
      <c r="CBP14" s="117"/>
      <c r="CBQ14" s="117"/>
      <c r="CBR14" s="117"/>
      <c r="CBS14" s="117"/>
      <c r="CBT14" s="117"/>
      <c r="CBU14" s="117"/>
      <c r="CBV14" s="117"/>
      <c r="CBW14" s="117"/>
      <c r="CBX14" s="117"/>
      <c r="CBY14" s="117"/>
      <c r="CBZ14" s="117"/>
      <c r="CCA14" s="117"/>
      <c r="CCB14" s="117"/>
      <c r="CCC14" s="117"/>
      <c r="CCD14" s="117"/>
      <c r="CCE14" s="117"/>
      <c r="CCF14" s="117"/>
      <c r="CCG14" s="117"/>
      <c r="CCH14" s="117"/>
      <c r="CCI14" s="117"/>
      <c r="CCJ14" s="117"/>
      <c r="CCK14" s="117"/>
      <c r="CCL14" s="117"/>
      <c r="CCM14" s="117"/>
      <c r="CCN14" s="117"/>
      <c r="CCO14" s="117"/>
      <c r="CCP14" s="117"/>
      <c r="CCQ14" s="117"/>
      <c r="CCR14" s="117"/>
      <c r="CCS14" s="117"/>
      <c r="CCT14" s="117"/>
      <c r="CCU14" s="117"/>
      <c r="CCV14" s="117"/>
      <c r="CCW14" s="117"/>
      <c r="CCX14" s="117"/>
      <c r="CCY14" s="117"/>
      <c r="CCZ14" s="117"/>
      <c r="CDA14" s="117"/>
      <c r="CDB14" s="117"/>
      <c r="CDC14" s="117"/>
      <c r="CDD14" s="117"/>
      <c r="CDE14" s="117"/>
      <c r="CDF14" s="117"/>
      <c r="CDG14" s="117"/>
      <c r="CDH14" s="117"/>
      <c r="CDI14" s="117"/>
      <c r="CDJ14" s="117"/>
      <c r="CDK14" s="117"/>
      <c r="CDL14" s="117"/>
      <c r="CDM14" s="117"/>
      <c r="CDN14" s="117"/>
      <c r="CDO14" s="117"/>
      <c r="CDP14" s="117"/>
      <c r="CDQ14" s="117"/>
      <c r="CDR14" s="117"/>
      <c r="CDS14" s="117"/>
      <c r="CDT14" s="117"/>
      <c r="CDU14" s="117"/>
      <c r="CDV14" s="117"/>
      <c r="CDW14" s="117"/>
      <c r="CDX14" s="117"/>
      <c r="CDY14" s="117"/>
      <c r="CDZ14" s="117"/>
      <c r="CEA14" s="117"/>
      <c r="CEB14" s="117"/>
      <c r="CEC14" s="117"/>
      <c r="CED14" s="117"/>
      <c r="CEE14" s="117"/>
      <c r="CEF14" s="117"/>
      <c r="CEG14" s="117"/>
      <c r="CEH14" s="117"/>
      <c r="CEI14" s="117"/>
      <c r="CEJ14" s="117"/>
      <c r="CEK14" s="117"/>
      <c r="CEL14" s="117"/>
      <c r="CEM14" s="117"/>
      <c r="CEN14" s="117"/>
      <c r="CEO14" s="117"/>
      <c r="CEP14" s="117"/>
      <c r="CEQ14" s="117"/>
      <c r="CER14" s="117"/>
      <c r="CES14" s="117"/>
      <c r="CET14" s="117"/>
      <c r="CEU14" s="117"/>
      <c r="CEV14" s="117"/>
      <c r="CEW14" s="117"/>
      <c r="CEX14" s="117"/>
      <c r="CEY14" s="117"/>
      <c r="CEZ14" s="117"/>
      <c r="CFA14" s="117"/>
      <c r="CFB14" s="117"/>
      <c r="CFC14" s="117"/>
      <c r="CFD14" s="117"/>
      <c r="CFE14" s="117"/>
      <c r="CFF14" s="117"/>
      <c r="CFG14" s="117"/>
      <c r="CFH14" s="117"/>
      <c r="CFI14" s="117"/>
      <c r="CFJ14" s="117"/>
      <c r="CFK14" s="117"/>
      <c r="CFL14" s="117"/>
      <c r="CFM14" s="117"/>
      <c r="CFN14" s="117"/>
      <c r="CFO14" s="117"/>
      <c r="CFP14" s="117"/>
      <c r="CFQ14" s="117"/>
      <c r="CFR14" s="117"/>
      <c r="CFS14" s="117"/>
      <c r="CFT14" s="117"/>
      <c r="CFU14" s="117"/>
      <c r="CFV14" s="117"/>
      <c r="CFW14" s="117"/>
      <c r="CFX14" s="117"/>
      <c r="CFY14" s="117"/>
      <c r="CFZ14" s="117"/>
      <c r="CGA14" s="117"/>
      <c r="CGB14" s="117"/>
      <c r="CGC14" s="117"/>
      <c r="CGD14" s="117"/>
      <c r="CGE14" s="117"/>
      <c r="CGF14" s="117"/>
      <c r="CGG14" s="117"/>
      <c r="CGH14" s="117"/>
      <c r="CGI14" s="117"/>
      <c r="CGJ14" s="117"/>
      <c r="CGK14" s="117"/>
      <c r="CGL14" s="117"/>
      <c r="CGM14" s="117"/>
      <c r="CGN14" s="117"/>
      <c r="CGO14" s="117"/>
      <c r="CGP14" s="117"/>
      <c r="CGQ14" s="117"/>
      <c r="CGR14" s="117"/>
      <c r="CGS14" s="117"/>
      <c r="CGT14" s="117"/>
      <c r="CGU14" s="117"/>
      <c r="CGV14" s="117"/>
      <c r="CGW14" s="117"/>
      <c r="CGX14" s="117"/>
      <c r="CGY14" s="117"/>
      <c r="CGZ14" s="117"/>
      <c r="CHA14" s="117"/>
      <c r="CHB14" s="117"/>
      <c r="CHC14" s="117"/>
      <c r="CHD14" s="117"/>
      <c r="CHE14" s="117"/>
      <c r="CHF14" s="117"/>
      <c r="CHG14" s="117"/>
      <c r="CHH14" s="117"/>
      <c r="CHI14" s="117"/>
      <c r="CHJ14" s="117"/>
      <c r="CHK14" s="117"/>
      <c r="CHL14" s="117"/>
      <c r="CHM14" s="117"/>
      <c r="CHN14" s="117"/>
      <c r="CHO14" s="117"/>
      <c r="CHP14" s="117"/>
      <c r="CHQ14" s="117"/>
      <c r="CHR14" s="117"/>
      <c r="CHS14" s="117"/>
      <c r="CHT14" s="117"/>
      <c r="CHU14" s="117"/>
      <c r="CHV14" s="117"/>
      <c r="CHW14" s="117"/>
      <c r="CHX14" s="117"/>
      <c r="CHY14" s="117"/>
      <c r="CHZ14" s="117"/>
      <c r="CIA14" s="117"/>
      <c r="CIB14" s="117"/>
      <c r="CIC14" s="117"/>
      <c r="CID14" s="117"/>
      <c r="CIE14" s="117"/>
      <c r="CIF14" s="117"/>
      <c r="CIG14" s="117"/>
      <c r="CIH14" s="117"/>
      <c r="CII14" s="117"/>
      <c r="CIJ14" s="117"/>
      <c r="CIK14" s="117"/>
      <c r="CIL14" s="117"/>
      <c r="CIM14" s="117"/>
      <c r="CIN14" s="117"/>
      <c r="CIO14" s="117"/>
      <c r="CIP14" s="117"/>
      <c r="CIQ14" s="117"/>
      <c r="CIR14" s="117"/>
      <c r="CIS14" s="117"/>
      <c r="CIT14" s="117"/>
      <c r="CIU14" s="117"/>
      <c r="CIV14" s="117"/>
      <c r="CIW14" s="117"/>
      <c r="CIX14" s="117"/>
      <c r="CIY14" s="117"/>
      <c r="CIZ14" s="117"/>
      <c r="CJA14" s="117"/>
      <c r="CJB14" s="117"/>
      <c r="CJC14" s="117"/>
      <c r="CJD14" s="117"/>
      <c r="CJE14" s="117"/>
      <c r="CJF14" s="117"/>
      <c r="CJG14" s="117"/>
      <c r="CJH14" s="117"/>
      <c r="CJI14" s="117"/>
      <c r="CJJ14" s="117"/>
      <c r="CJK14" s="117"/>
      <c r="CJL14" s="117"/>
      <c r="CJM14" s="117"/>
      <c r="CJN14" s="117"/>
      <c r="CJO14" s="117"/>
      <c r="CJP14" s="117"/>
      <c r="CJQ14" s="117"/>
      <c r="CJR14" s="117"/>
      <c r="CJS14" s="117"/>
      <c r="CJT14" s="117"/>
      <c r="CJU14" s="117"/>
      <c r="CJV14" s="117"/>
      <c r="CJW14" s="117"/>
      <c r="CJX14" s="117"/>
      <c r="CJY14" s="117"/>
      <c r="CJZ14" s="117"/>
      <c r="CKA14" s="117"/>
      <c r="CKB14" s="117"/>
      <c r="CKC14" s="117"/>
      <c r="CKD14" s="117"/>
      <c r="CKE14" s="117"/>
      <c r="CKF14" s="117"/>
      <c r="CKG14" s="117"/>
      <c r="CKH14" s="117"/>
      <c r="CKI14" s="117"/>
      <c r="CKJ14" s="117"/>
      <c r="CKK14" s="117"/>
      <c r="CKL14" s="117"/>
      <c r="CKM14" s="117"/>
      <c r="CKN14" s="117"/>
      <c r="CKO14" s="117"/>
      <c r="CKP14" s="117"/>
      <c r="CKQ14" s="117"/>
      <c r="CKR14" s="117"/>
      <c r="CKS14" s="117"/>
      <c r="CKT14" s="117"/>
      <c r="CKU14" s="117"/>
      <c r="CKV14" s="117"/>
      <c r="CKW14" s="117"/>
      <c r="CKX14" s="117"/>
      <c r="CKY14" s="117"/>
      <c r="CKZ14" s="117"/>
      <c r="CLA14" s="117"/>
      <c r="CLB14" s="117"/>
      <c r="CLC14" s="117"/>
      <c r="CLD14" s="117"/>
      <c r="CLE14" s="117"/>
      <c r="CLF14" s="117"/>
      <c r="CLG14" s="117"/>
      <c r="CLH14" s="117"/>
      <c r="CLI14" s="117"/>
      <c r="CLJ14" s="117"/>
      <c r="CLK14" s="117"/>
      <c r="CLL14" s="117"/>
      <c r="CLM14" s="117"/>
      <c r="CLN14" s="117"/>
      <c r="CLO14" s="117"/>
      <c r="CLP14" s="117"/>
      <c r="CLQ14" s="117"/>
      <c r="CLR14" s="117"/>
      <c r="CLS14" s="117"/>
      <c r="CLT14" s="117"/>
      <c r="CLU14" s="117"/>
      <c r="CLV14" s="117"/>
      <c r="CLW14" s="117"/>
      <c r="CLX14" s="117"/>
      <c r="CLY14" s="117"/>
      <c r="CLZ14" s="117"/>
      <c r="CMA14" s="117"/>
      <c r="CMB14" s="117"/>
      <c r="CMC14" s="117"/>
      <c r="CMD14" s="117"/>
      <c r="CME14" s="117"/>
      <c r="CMF14" s="117"/>
      <c r="CMG14" s="117"/>
      <c r="CMH14" s="117"/>
      <c r="CMI14" s="117"/>
      <c r="CMJ14" s="117"/>
      <c r="CMK14" s="117"/>
      <c r="CML14" s="117"/>
      <c r="CMM14" s="117"/>
      <c r="CMN14" s="117"/>
      <c r="CMO14" s="117"/>
      <c r="CMP14" s="117"/>
      <c r="CMQ14" s="117"/>
      <c r="CMR14" s="117"/>
      <c r="CMS14" s="117"/>
      <c r="CMT14" s="117"/>
      <c r="CMU14" s="117"/>
      <c r="CMV14" s="117"/>
      <c r="CMW14" s="117"/>
      <c r="CMX14" s="117"/>
      <c r="CMY14" s="117"/>
      <c r="CMZ14" s="117"/>
      <c r="CNA14" s="117"/>
      <c r="CNB14" s="117"/>
      <c r="CNC14" s="117"/>
      <c r="CND14" s="117"/>
      <c r="CNE14" s="117"/>
      <c r="CNF14" s="117"/>
      <c r="CNG14" s="117"/>
      <c r="CNH14" s="117"/>
      <c r="CNI14" s="117"/>
      <c r="CNJ14" s="117"/>
      <c r="CNK14" s="117"/>
      <c r="CNL14" s="117"/>
      <c r="CNM14" s="117"/>
      <c r="CNN14" s="117"/>
      <c r="CNO14" s="117"/>
      <c r="CNP14" s="117"/>
      <c r="CNQ14" s="117"/>
      <c r="CNR14" s="117"/>
      <c r="CNS14" s="117"/>
      <c r="CNT14" s="117"/>
      <c r="CNU14" s="117"/>
      <c r="CNV14" s="117"/>
      <c r="CNW14" s="117"/>
      <c r="CNX14" s="117"/>
      <c r="CNY14" s="117"/>
      <c r="CNZ14" s="117"/>
      <c r="COA14" s="117"/>
      <c r="COB14" s="117"/>
      <c r="COC14" s="117"/>
      <c r="COD14" s="117"/>
      <c r="COE14" s="117"/>
      <c r="COF14" s="117"/>
      <c r="COG14" s="117"/>
      <c r="COH14" s="117"/>
      <c r="COI14" s="117"/>
      <c r="COJ14" s="117"/>
      <c r="COK14" s="117"/>
      <c r="COL14" s="117"/>
      <c r="COM14" s="117"/>
      <c r="CON14" s="117"/>
      <c r="COO14" s="117"/>
      <c r="COP14" s="117"/>
      <c r="COQ14" s="117"/>
      <c r="COR14" s="117"/>
      <c r="COS14" s="117"/>
      <c r="COT14" s="117"/>
      <c r="COU14" s="117"/>
      <c r="COV14" s="117"/>
      <c r="COW14" s="117"/>
      <c r="COX14" s="117"/>
      <c r="COY14" s="117"/>
      <c r="COZ14" s="117"/>
      <c r="CPA14" s="117"/>
      <c r="CPB14" s="117"/>
      <c r="CPC14" s="117"/>
      <c r="CPD14" s="117"/>
      <c r="CPE14" s="117"/>
      <c r="CPF14" s="117"/>
      <c r="CPG14" s="117"/>
      <c r="CPH14" s="117"/>
      <c r="CPI14" s="117"/>
      <c r="CPJ14" s="117"/>
      <c r="CPK14" s="117"/>
      <c r="CPL14" s="117"/>
      <c r="CPM14" s="117"/>
      <c r="CPN14" s="117"/>
      <c r="CPO14" s="117"/>
      <c r="CPP14" s="117"/>
      <c r="CPQ14" s="117"/>
      <c r="CPR14" s="117"/>
      <c r="CPS14" s="117"/>
      <c r="CPT14" s="117"/>
      <c r="CPU14" s="117"/>
      <c r="CPV14" s="117"/>
      <c r="CPW14" s="117"/>
      <c r="CPX14" s="117"/>
      <c r="CPY14" s="117"/>
      <c r="CPZ14" s="117"/>
      <c r="CQA14" s="117"/>
      <c r="CQB14" s="117"/>
      <c r="CQC14" s="117"/>
      <c r="CQD14" s="117"/>
      <c r="CQE14" s="117"/>
      <c r="CQF14" s="117"/>
      <c r="CQG14" s="117"/>
      <c r="CQH14" s="117"/>
      <c r="CQI14" s="117"/>
      <c r="CQJ14" s="117"/>
      <c r="CQK14" s="117"/>
      <c r="CQL14" s="117"/>
      <c r="CQM14" s="117"/>
      <c r="CQN14" s="117"/>
      <c r="CQO14" s="117"/>
      <c r="CQP14" s="117"/>
      <c r="CQQ14" s="117"/>
      <c r="CQR14" s="117"/>
      <c r="CQS14" s="117"/>
      <c r="CQT14" s="117"/>
      <c r="CQU14" s="117"/>
      <c r="CQV14" s="117"/>
      <c r="CQW14" s="117"/>
      <c r="CQX14" s="117"/>
      <c r="CQY14" s="117"/>
      <c r="CQZ14" s="117"/>
      <c r="CRA14" s="117"/>
      <c r="CRB14" s="117"/>
      <c r="CRC14" s="117"/>
      <c r="CRD14" s="117"/>
      <c r="CRE14" s="117"/>
      <c r="CRF14" s="117"/>
      <c r="CRG14" s="117"/>
      <c r="CRH14" s="117"/>
      <c r="CRI14" s="117"/>
      <c r="CRJ14" s="117"/>
      <c r="CRK14" s="117"/>
      <c r="CRL14" s="117"/>
      <c r="CRM14" s="117"/>
      <c r="CRN14" s="117"/>
      <c r="CRO14" s="117"/>
      <c r="CRP14" s="117"/>
      <c r="CRQ14" s="117"/>
      <c r="CRR14" s="117"/>
      <c r="CRS14" s="117"/>
      <c r="CRT14" s="117"/>
      <c r="CRU14" s="117"/>
      <c r="CRV14" s="117"/>
      <c r="CRW14" s="117"/>
      <c r="CRX14" s="117"/>
      <c r="CRY14" s="117"/>
      <c r="CRZ14" s="117"/>
      <c r="CSA14" s="117"/>
      <c r="CSB14" s="117"/>
      <c r="CSC14" s="117"/>
      <c r="CSD14" s="117"/>
      <c r="CSE14" s="117"/>
      <c r="CSF14" s="117"/>
      <c r="CSG14" s="117"/>
      <c r="CSH14" s="117"/>
      <c r="CSI14" s="117"/>
      <c r="CSJ14" s="117"/>
      <c r="CSK14" s="117"/>
      <c r="CSL14" s="117"/>
      <c r="CSM14" s="117"/>
      <c r="CSN14" s="117"/>
      <c r="CSO14" s="117"/>
      <c r="CSP14" s="117"/>
      <c r="CSQ14" s="117"/>
      <c r="CSR14" s="117"/>
      <c r="CSS14" s="117"/>
      <c r="CST14" s="117"/>
      <c r="CSU14" s="117"/>
      <c r="CSV14" s="117"/>
      <c r="CSW14" s="117"/>
      <c r="CSX14" s="117"/>
      <c r="CSY14" s="117"/>
      <c r="CSZ14" s="117"/>
      <c r="CTA14" s="117"/>
      <c r="CTB14" s="117"/>
      <c r="CTC14" s="117"/>
      <c r="CTD14" s="117"/>
      <c r="CTE14" s="117"/>
      <c r="CTF14" s="117"/>
      <c r="CTG14" s="117"/>
      <c r="CTH14" s="117"/>
      <c r="CTI14" s="117"/>
      <c r="CTJ14" s="117"/>
      <c r="CTK14" s="117"/>
      <c r="CTL14" s="117"/>
      <c r="CTM14" s="117"/>
      <c r="CTN14" s="117"/>
      <c r="CTO14" s="117"/>
      <c r="CTP14" s="117"/>
      <c r="CTQ14" s="117"/>
      <c r="CTR14" s="117"/>
      <c r="CTS14" s="117"/>
      <c r="CTT14" s="117"/>
      <c r="CTU14" s="117"/>
      <c r="CTV14" s="117"/>
      <c r="CTW14" s="117"/>
      <c r="CTX14" s="117"/>
      <c r="CTY14" s="117"/>
      <c r="CTZ14" s="117"/>
      <c r="CUA14" s="117"/>
      <c r="CUB14" s="117"/>
      <c r="CUC14" s="117"/>
      <c r="CUD14" s="117"/>
      <c r="CUE14" s="117"/>
      <c r="CUF14" s="117"/>
      <c r="CUG14" s="117"/>
      <c r="CUH14" s="117"/>
      <c r="CUI14" s="117"/>
      <c r="CUJ14" s="117"/>
      <c r="CUK14" s="117"/>
      <c r="CUL14" s="117"/>
      <c r="CUM14" s="117"/>
      <c r="CUN14" s="117"/>
      <c r="CUO14" s="117"/>
      <c r="CUP14" s="117"/>
      <c r="CUQ14" s="117"/>
      <c r="CUR14" s="117"/>
      <c r="CUS14" s="117"/>
      <c r="CUT14" s="117"/>
      <c r="CUU14" s="117"/>
      <c r="CUV14" s="117"/>
      <c r="CUW14" s="117"/>
      <c r="CUX14" s="117"/>
      <c r="CUY14" s="117"/>
      <c r="CUZ14" s="117"/>
      <c r="CVA14" s="117"/>
      <c r="CVB14" s="117"/>
      <c r="CVC14" s="117"/>
      <c r="CVD14" s="117"/>
      <c r="CVE14" s="117"/>
      <c r="CVF14" s="117"/>
      <c r="CVG14" s="117"/>
      <c r="CVH14" s="117"/>
      <c r="CVI14" s="117"/>
      <c r="CVJ14" s="117"/>
      <c r="CVK14" s="117"/>
      <c r="CVL14" s="117"/>
      <c r="CVM14" s="117"/>
      <c r="CVN14" s="117"/>
      <c r="CVO14" s="117"/>
      <c r="CVP14" s="117"/>
      <c r="CVQ14" s="117"/>
      <c r="CVR14" s="117"/>
      <c r="CVS14" s="117"/>
      <c r="CVT14" s="117"/>
      <c r="CVU14" s="117"/>
      <c r="CVV14" s="117"/>
      <c r="CVW14" s="117"/>
      <c r="CVX14" s="117"/>
      <c r="CVY14" s="117"/>
      <c r="CVZ14" s="117"/>
      <c r="CWA14" s="117"/>
      <c r="CWB14" s="117"/>
      <c r="CWC14" s="117"/>
      <c r="CWD14" s="117"/>
      <c r="CWE14" s="117"/>
      <c r="CWF14" s="117"/>
      <c r="CWG14" s="117"/>
      <c r="CWH14" s="117"/>
      <c r="CWI14" s="117"/>
      <c r="CWJ14" s="117"/>
      <c r="CWK14" s="117"/>
      <c r="CWL14" s="117"/>
      <c r="CWM14" s="117"/>
      <c r="CWN14" s="117"/>
      <c r="CWO14" s="117"/>
      <c r="CWP14" s="117"/>
      <c r="CWQ14" s="117"/>
      <c r="CWR14" s="117"/>
      <c r="CWS14" s="117"/>
      <c r="CWT14" s="117"/>
      <c r="CWU14" s="117"/>
      <c r="CWV14" s="117"/>
      <c r="CWW14" s="117"/>
      <c r="CWX14" s="117"/>
      <c r="CWY14" s="117"/>
      <c r="CWZ14" s="117"/>
      <c r="CXA14" s="117"/>
      <c r="CXB14" s="117"/>
      <c r="CXC14" s="117"/>
      <c r="CXD14" s="117"/>
      <c r="CXE14" s="117"/>
      <c r="CXF14" s="117"/>
      <c r="CXG14" s="117"/>
      <c r="CXH14" s="117"/>
      <c r="CXI14" s="117"/>
      <c r="CXJ14" s="117"/>
      <c r="CXK14" s="117"/>
      <c r="CXL14" s="117"/>
      <c r="CXM14" s="117"/>
      <c r="CXN14" s="117"/>
      <c r="CXO14" s="117"/>
      <c r="CXP14" s="117"/>
      <c r="CXQ14" s="117"/>
      <c r="CXR14" s="117"/>
      <c r="CXS14" s="117"/>
      <c r="CXT14" s="117"/>
      <c r="CXU14" s="117"/>
      <c r="CXV14" s="117"/>
      <c r="CXW14" s="117"/>
      <c r="CXX14" s="117"/>
      <c r="CXY14" s="117"/>
      <c r="CXZ14" s="117"/>
      <c r="CYA14" s="117"/>
      <c r="CYB14" s="117"/>
      <c r="CYC14" s="117"/>
      <c r="CYD14" s="117"/>
      <c r="CYE14" s="117"/>
      <c r="CYF14" s="117"/>
      <c r="CYG14" s="117"/>
      <c r="CYH14" s="117"/>
      <c r="CYI14" s="117"/>
      <c r="CYJ14" s="117"/>
      <c r="CYK14" s="117"/>
      <c r="CYL14" s="117"/>
      <c r="CYM14" s="117"/>
      <c r="CYN14" s="117"/>
      <c r="CYO14" s="117"/>
      <c r="CYP14" s="117"/>
      <c r="CYQ14" s="117"/>
      <c r="CYR14" s="117"/>
      <c r="CYS14" s="117"/>
      <c r="CYT14" s="117"/>
      <c r="CYU14" s="117"/>
      <c r="CYV14" s="117"/>
      <c r="CYW14" s="117"/>
      <c r="CYX14" s="117"/>
      <c r="CYY14" s="117"/>
      <c r="CYZ14" s="117"/>
      <c r="CZA14" s="117"/>
      <c r="CZB14" s="117"/>
      <c r="CZC14" s="117"/>
      <c r="CZD14" s="117"/>
      <c r="CZE14" s="117"/>
      <c r="CZF14" s="117"/>
      <c r="CZG14" s="117"/>
      <c r="CZH14" s="117"/>
      <c r="CZI14" s="117"/>
      <c r="CZJ14" s="117"/>
      <c r="CZK14" s="117"/>
      <c r="CZL14" s="117"/>
      <c r="CZM14" s="117"/>
      <c r="CZN14" s="117"/>
      <c r="CZO14" s="117"/>
      <c r="CZP14" s="117"/>
      <c r="CZQ14" s="117"/>
      <c r="CZR14" s="117"/>
      <c r="CZS14" s="117"/>
      <c r="CZT14" s="117"/>
      <c r="CZU14" s="117"/>
      <c r="CZV14" s="117"/>
      <c r="CZW14" s="117"/>
      <c r="CZX14" s="117"/>
      <c r="CZY14" s="117"/>
      <c r="CZZ14" s="117"/>
      <c r="DAA14" s="117"/>
      <c r="DAB14" s="117"/>
      <c r="DAC14" s="117"/>
      <c r="DAD14" s="117"/>
      <c r="DAE14" s="117"/>
      <c r="DAF14" s="117"/>
      <c r="DAG14" s="117"/>
      <c r="DAH14" s="117"/>
      <c r="DAI14" s="117"/>
      <c r="DAJ14" s="117"/>
      <c r="DAK14" s="117"/>
      <c r="DAL14" s="117"/>
      <c r="DAM14" s="117"/>
      <c r="DAN14" s="117"/>
      <c r="DAO14" s="117"/>
      <c r="DAP14" s="117"/>
      <c r="DAQ14" s="117"/>
      <c r="DAR14" s="117"/>
      <c r="DAS14" s="117"/>
      <c r="DAT14" s="117"/>
      <c r="DAU14" s="117"/>
      <c r="DAV14" s="117"/>
      <c r="DAW14" s="117"/>
      <c r="DAX14" s="117"/>
      <c r="DAY14" s="117"/>
      <c r="DAZ14" s="117"/>
      <c r="DBA14" s="117"/>
      <c r="DBB14" s="117"/>
      <c r="DBC14" s="117"/>
      <c r="DBD14" s="117"/>
      <c r="DBE14" s="117"/>
      <c r="DBF14" s="117"/>
      <c r="DBG14" s="117"/>
      <c r="DBH14" s="117"/>
      <c r="DBI14" s="117"/>
      <c r="DBJ14" s="117"/>
      <c r="DBK14" s="117"/>
      <c r="DBL14" s="117"/>
      <c r="DBM14" s="117"/>
      <c r="DBN14" s="117"/>
      <c r="DBO14" s="117"/>
      <c r="DBP14" s="117"/>
      <c r="DBQ14" s="117"/>
      <c r="DBR14" s="117"/>
      <c r="DBS14" s="117"/>
      <c r="DBT14" s="117"/>
      <c r="DBU14" s="117"/>
      <c r="DBV14" s="117"/>
      <c r="DBW14" s="117"/>
      <c r="DBX14" s="117"/>
      <c r="DBY14" s="117"/>
      <c r="DBZ14" s="117"/>
      <c r="DCA14" s="117"/>
      <c r="DCB14" s="117"/>
      <c r="DCC14" s="117"/>
      <c r="DCD14" s="117"/>
      <c r="DCE14" s="117"/>
      <c r="DCF14" s="117"/>
      <c r="DCG14" s="117"/>
      <c r="DCH14" s="117"/>
      <c r="DCI14" s="117"/>
      <c r="DCJ14" s="117"/>
      <c r="DCK14" s="117"/>
      <c r="DCL14" s="117"/>
      <c r="DCM14" s="117"/>
      <c r="DCN14" s="117"/>
      <c r="DCO14" s="117"/>
      <c r="DCP14" s="117"/>
      <c r="DCQ14" s="117"/>
      <c r="DCR14" s="117"/>
      <c r="DCS14" s="117"/>
      <c r="DCT14" s="117"/>
      <c r="DCU14" s="117"/>
      <c r="DCV14" s="117"/>
      <c r="DCW14" s="117"/>
      <c r="DCX14" s="117"/>
      <c r="DCY14" s="117"/>
      <c r="DCZ14" s="117"/>
      <c r="DDA14" s="117"/>
      <c r="DDB14" s="117"/>
      <c r="DDC14" s="117"/>
      <c r="DDD14" s="117"/>
      <c r="DDE14" s="117"/>
      <c r="DDF14" s="117"/>
      <c r="DDG14" s="117"/>
      <c r="DDH14" s="117"/>
      <c r="DDI14" s="117"/>
      <c r="DDJ14" s="117"/>
      <c r="DDK14" s="117"/>
      <c r="DDL14" s="117"/>
      <c r="DDM14" s="117"/>
      <c r="DDN14" s="117"/>
      <c r="DDO14" s="117"/>
      <c r="DDP14" s="117"/>
      <c r="DDQ14" s="117"/>
      <c r="DDR14" s="117"/>
      <c r="DDS14" s="117"/>
      <c r="DDT14" s="117"/>
      <c r="DDU14" s="117"/>
      <c r="DDV14" s="117"/>
      <c r="DDW14" s="117"/>
      <c r="DDX14" s="117"/>
      <c r="DDY14" s="117"/>
      <c r="DDZ14" s="117"/>
      <c r="DEA14" s="117"/>
      <c r="DEB14" s="117"/>
      <c r="DEC14" s="117"/>
      <c r="DED14" s="117"/>
      <c r="DEE14" s="117"/>
      <c r="DEF14" s="117"/>
      <c r="DEG14" s="117"/>
      <c r="DEH14" s="117"/>
      <c r="DEI14" s="117"/>
      <c r="DEJ14" s="117"/>
      <c r="DEK14" s="117"/>
      <c r="DEL14" s="117"/>
      <c r="DEM14" s="117"/>
      <c r="DEN14" s="117"/>
      <c r="DEO14" s="117"/>
      <c r="DEP14" s="117"/>
      <c r="DEQ14" s="117"/>
      <c r="DER14" s="117"/>
      <c r="DES14" s="117"/>
      <c r="DET14" s="117"/>
      <c r="DEU14" s="117"/>
      <c r="DEV14" s="117"/>
      <c r="DEW14" s="117"/>
      <c r="DEX14" s="117"/>
      <c r="DEY14" s="117"/>
      <c r="DEZ14" s="117"/>
      <c r="DFA14" s="117"/>
      <c r="DFB14" s="117"/>
      <c r="DFC14" s="117"/>
      <c r="DFD14" s="117"/>
      <c r="DFE14" s="117"/>
      <c r="DFF14" s="117"/>
      <c r="DFG14" s="117"/>
      <c r="DFH14" s="117"/>
      <c r="DFI14" s="117"/>
      <c r="DFJ14" s="117"/>
      <c r="DFK14" s="117"/>
      <c r="DFL14" s="117"/>
      <c r="DFM14" s="117"/>
      <c r="DFN14" s="117"/>
      <c r="DFO14" s="117"/>
      <c r="DFP14" s="117"/>
      <c r="DFQ14" s="117"/>
      <c r="DFR14" s="117"/>
      <c r="DFS14" s="117"/>
      <c r="DFT14" s="117"/>
      <c r="DFU14" s="117"/>
      <c r="DFV14" s="117"/>
      <c r="DFW14" s="117"/>
      <c r="DFX14" s="117"/>
      <c r="DFY14" s="117"/>
      <c r="DFZ14" s="117"/>
      <c r="DGA14" s="117"/>
      <c r="DGB14" s="117"/>
      <c r="DGC14" s="117"/>
      <c r="DGD14" s="117"/>
      <c r="DGE14" s="117"/>
      <c r="DGF14" s="117"/>
      <c r="DGG14" s="117"/>
      <c r="DGH14" s="117"/>
      <c r="DGI14" s="117"/>
      <c r="DGJ14" s="117"/>
      <c r="DGK14" s="117"/>
      <c r="DGL14" s="117"/>
      <c r="DGM14" s="117"/>
      <c r="DGN14" s="117"/>
      <c r="DGO14" s="117"/>
      <c r="DGP14" s="117"/>
      <c r="DGQ14" s="117"/>
      <c r="DGR14" s="117"/>
      <c r="DGS14" s="117"/>
      <c r="DGT14" s="117"/>
      <c r="DGU14" s="117"/>
      <c r="DGV14" s="117"/>
      <c r="DGW14" s="117"/>
      <c r="DGX14" s="117"/>
      <c r="DGY14" s="117"/>
      <c r="DGZ14" s="117"/>
      <c r="DHA14" s="117"/>
      <c r="DHB14" s="117"/>
      <c r="DHC14" s="117"/>
      <c r="DHD14" s="117"/>
      <c r="DHE14" s="117"/>
      <c r="DHF14" s="117"/>
      <c r="DHG14" s="117"/>
      <c r="DHH14" s="117"/>
      <c r="DHI14" s="117"/>
      <c r="DHJ14" s="117"/>
      <c r="DHK14" s="117"/>
      <c r="DHL14" s="117"/>
      <c r="DHM14" s="117"/>
      <c r="DHN14" s="117"/>
      <c r="DHO14" s="117"/>
      <c r="DHP14" s="117"/>
      <c r="DHQ14" s="117"/>
      <c r="DHR14" s="117"/>
      <c r="DHS14" s="117"/>
      <c r="DHT14" s="117"/>
      <c r="DHU14" s="117"/>
      <c r="DHV14" s="117"/>
      <c r="DHW14" s="117"/>
      <c r="DHX14" s="117"/>
      <c r="DHY14" s="117"/>
      <c r="DHZ14" s="117"/>
      <c r="DIA14" s="117"/>
      <c r="DIB14" s="117"/>
      <c r="DIC14" s="117"/>
      <c r="DID14" s="117"/>
      <c r="DIE14" s="117"/>
      <c r="DIF14" s="117"/>
      <c r="DIG14" s="117"/>
      <c r="DIH14" s="117"/>
      <c r="DII14" s="117"/>
      <c r="DIJ14" s="117"/>
      <c r="DIK14" s="117"/>
      <c r="DIL14" s="117"/>
      <c r="DIM14" s="117"/>
      <c r="DIN14" s="117"/>
      <c r="DIO14" s="117"/>
      <c r="DIP14" s="117"/>
      <c r="DIQ14" s="117"/>
      <c r="DIR14" s="117"/>
      <c r="DIS14" s="117"/>
      <c r="DIT14" s="117"/>
      <c r="DIU14" s="117"/>
      <c r="DIV14" s="117"/>
      <c r="DIW14" s="117"/>
      <c r="DIX14" s="117"/>
      <c r="DIY14" s="117"/>
      <c r="DIZ14" s="117"/>
      <c r="DJA14" s="117"/>
      <c r="DJB14" s="117"/>
      <c r="DJC14" s="117"/>
      <c r="DJD14" s="117"/>
      <c r="DJE14" s="117"/>
      <c r="DJF14" s="117"/>
      <c r="DJG14" s="117"/>
      <c r="DJH14" s="117"/>
      <c r="DJI14" s="117"/>
      <c r="DJJ14" s="117"/>
      <c r="DJK14" s="117"/>
      <c r="DJL14" s="117"/>
      <c r="DJM14" s="117"/>
      <c r="DJN14" s="117"/>
      <c r="DJO14" s="117"/>
      <c r="DJP14" s="117"/>
      <c r="DJQ14" s="117"/>
      <c r="DJR14" s="117"/>
      <c r="DJS14" s="117"/>
      <c r="DJT14" s="117"/>
      <c r="DJU14" s="117"/>
      <c r="DJV14" s="117"/>
      <c r="DJW14" s="117"/>
      <c r="DJX14" s="117"/>
      <c r="DJY14" s="117"/>
      <c r="DJZ14" s="117"/>
      <c r="DKA14" s="117"/>
      <c r="DKB14" s="117"/>
      <c r="DKC14" s="117"/>
      <c r="DKD14" s="117"/>
      <c r="DKE14" s="117"/>
      <c r="DKF14" s="117"/>
      <c r="DKG14" s="117"/>
      <c r="DKH14" s="117"/>
      <c r="DKI14" s="117"/>
      <c r="DKJ14" s="117"/>
      <c r="DKK14" s="117"/>
      <c r="DKL14" s="117"/>
      <c r="DKM14" s="117"/>
      <c r="DKN14" s="117"/>
      <c r="DKO14" s="117"/>
      <c r="DKP14" s="117"/>
      <c r="DKQ14" s="117"/>
      <c r="DKR14" s="117"/>
      <c r="DKS14" s="117"/>
      <c r="DKT14" s="117"/>
      <c r="DKU14" s="117"/>
      <c r="DKV14" s="117"/>
      <c r="DKW14" s="117"/>
      <c r="DKX14" s="117"/>
      <c r="DKY14" s="117"/>
      <c r="DKZ14" s="117"/>
      <c r="DLA14" s="117"/>
      <c r="DLB14" s="117"/>
      <c r="DLC14" s="117"/>
      <c r="DLD14" s="117"/>
      <c r="DLE14" s="117"/>
      <c r="DLF14" s="117"/>
      <c r="DLG14" s="117"/>
      <c r="DLH14" s="117"/>
      <c r="DLI14" s="117"/>
      <c r="DLJ14" s="117"/>
      <c r="DLK14" s="117"/>
      <c r="DLL14" s="117"/>
      <c r="DLM14" s="117"/>
      <c r="DLN14" s="117"/>
      <c r="DLO14" s="117"/>
      <c r="DLP14" s="117"/>
      <c r="DLQ14" s="117"/>
      <c r="DLR14" s="117"/>
      <c r="DLS14" s="117"/>
      <c r="DLT14" s="117"/>
      <c r="DLU14" s="117"/>
      <c r="DLV14" s="117"/>
      <c r="DLW14" s="117"/>
      <c r="DLX14" s="117"/>
      <c r="DLY14" s="117"/>
      <c r="DLZ14" s="117"/>
      <c r="DMA14" s="117"/>
      <c r="DMB14" s="117"/>
      <c r="DMC14" s="117"/>
      <c r="DMD14" s="117"/>
      <c r="DME14" s="117"/>
      <c r="DMF14" s="117"/>
      <c r="DMG14" s="117"/>
      <c r="DMH14" s="117"/>
      <c r="DMI14" s="117"/>
      <c r="DMJ14" s="117"/>
      <c r="DMK14" s="117"/>
      <c r="DML14" s="117"/>
      <c r="DMM14" s="117"/>
      <c r="DMN14" s="117"/>
      <c r="DMO14" s="117"/>
      <c r="DMP14" s="117"/>
      <c r="DMQ14" s="117"/>
      <c r="DMR14" s="117"/>
      <c r="DMS14" s="117"/>
      <c r="DMT14" s="117"/>
      <c r="DMU14" s="117"/>
      <c r="DMV14" s="117"/>
      <c r="DMW14" s="117"/>
      <c r="DMX14" s="117"/>
      <c r="DMY14" s="117"/>
      <c r="DMZ14" s="117"/>
      <c r="DNA14" s="117"/>
      <c r="DNB14" s="117"/>
      <c r="DNC14" s="117"/>
      <c r="DND14" s="117"/>
      <c r="DNE14" s="117"/>
      <c r="DNF14" s="117"/>
      <c r="DNG14" s="117"/>
      <c r="DNH14" s="117"/>
      <c r="DNI14" s="117"/>
      <c r="DNJ14" s="117"/>
      <c r="DNK14" s="117"/>
      <c r="DNL14" s="117"/>
      <c r="DNM14" s="117"/>
      <c r="DNN14" s="117"/>
      <c r="DNO14" s="117"/>
      <c r="DNP14" s="117"/>
      <c r="DNQ14" s="117"/>
      <c r="DNR14" s="117"/>
      <c r="DNS14" s="117"/>
      <c r="DNT14" s="117"/>
      <c r="DNU14" s="117"/>
      <c r="DNV14" s="117"/>
      <c r="DNW14" s="117"/>
      <c r="DNX14" s="117"/>
      <c r="DNY14" s="117"/>
      <c r="DNZ14" s="117"/>
      <c r="DOA14" s="117"/>
      <c r="DOB14" s="117"/>
      <c r="DOC14" s="117"/>
      <c r="DOD14" s="117"/>
      <c r="DOE14" s="117"/>
      <c r="DOF14" s="117"/>
      <c r="DOG14" s="117"/>
      <c r="DOH14" s="117"/>
      <c r="DOI14" s="117"/>
      <c r="DOJ14" s="117"/>
      <c r="DOK14" s="117"/>
      <c r="DOL14" s="117"/>
      <c r="DOM14" s="117"/>
      <c r="DON14" s="117"/>
      <c r="DOO14" s="117"/>
      <c r="DOP14" s="117"/>
      <c r="DOQ14" s="117"/>
      <c r="DOR14" s="117"/>
      <c r="DOS14" s="117"/>
      <c r="DOT14" s="117"/>
      <c r="DOU14" s="117"/>
      <c r="DOV14" s="117"/>
      <c r="DOW14" s="117"/>
      <c r="DOX14" s="117"/>
      <c r="DOY14" s="117"/>
      <c r="DOZ14" s="117"/>
      <c r="DPA14" s="117"/>
      <c r="DPB14" s="117"/>
      <c r="DPC14" s="117"/>
      <c r="DPD14" s="117"/>
      <c r="DPE14" s="117"/>
      <c r="DPF14" s="117"/>
      <c r="DPG14" s="117"/>
      <c r="DPH14" s="117"/>
      <c r="DPI14" s="117"/>
      <c r="DPJ14" s="117"/>
      <c r="DPK14" s="117"/>
      <c r="DPL14" s="117"/>
      <c r="DPM14" s="117"/>
      <c r="DPN14" s="117"/>
      <c r="DPO14" s="117"/>
      <c r="DPP14" s="117"/>
      <c r="DPQ14" s="117"/>
      <c r="DPR14" s="117"/>
      <c r="DPS14" s="117"/>
      <c r="DPT14" s="117"/>
      <c r="DPU14" s="117"/>
      <c r="DPV14" s="117"/>
      <c r="DPW14" s="117"/>
      <c r="DPX14" s="117"/>
      <c r="DPY14" s="117"/>
      <c r="DPZ14" s="117"/>
      <c r="DQA14" s="117"/>
      <c r="DQB14" s="117"/>
      <c r="DQC14" s="117"/>
      <c r="DQD14" s="117"/>
      <c r="DQE14" s="117"/>
      <c r="DQF14" s="117"/>
      <c r="DQG14" s="117"/>
      <c r="DQH14" s="117"/>
      <c r="DQI14" s="117"/>
      <c r="DQJ14" s="117"/>
      <c r="DQK14" s="117"/>
      <c r="DQL14" s="117"/>
      <c r="DQM14" s="117"/>
      <c r="DQN14" s="117"/>
      <c r="DQO14" s="117"/>
      <c r="DQP14" s="117"/>
      <c r="DQQ14" s="117"/>
      <c r="DQR14" s="117"/>
      <c r="DQS14" s="117"/>
      <c r="DQT14" s="117"/>
      <c r="DQU14" s="117"/>
      <c r="DQV14" s="117"/>
      <c r="DQW14" s="117"/>
      <c r="DQX14" s="117"/>
      <c r="DQY14" s="117"/>
      <c r="DQZ14" s="117"/>
      <c r="DRA14" s="117"/>
      <c r="DRB14" s="117"/>
      <c r="DRC14" s="117"/>
      <c r="DRD14" s="117"/>
      <c r="DRE14" s="117"/>
      <c r="DRF14" s="117"/>
      <c r="DRG14" s="117"/>
      <c r="DRH14" s="117"/>
      <c r="DRI14" s="117"/>
      <c r="DRJ14" s="117"/>
      <c r="DRK14" s="117"/>
      <c r="DRL14" s="117"/>
      <c r="DRM14" s="117"/>
      <c r="DRN14" s="117"/>
      <c r="DRO14" s="117"/>
      <c r="DRP14" s="117"/>
      <c r="DRQ14" s="117"/>
      <c r="DRR14" s="117"/>
      <c r="DRS14" s="117"/>
      <c r="DRT14" s="117"/>
      <c r="DRU14" s="117"/>
      <c r="DRV14" s="117"/>
      <c r="DRW14" s="117"/>
      <c r="DRX14" s="117"/>
      <c r="DRY14" s="117"/>
      <c r="DRZ14" s="117"/>
      <c r="DSA14" s="117"/>
      <c r="DSB14" s="117"/>
      <c r="DSC14" s="117"/>
      <c r="DSD14" s="117"/>
      <c r="DSE14" s="117"/>
      <c r="DSF14" s="117"/>
      <c r="DSG14" s="117"/>
      <c r="DSH14" s="117"/>
      <c r="DSI14" s="117"/>
      <c r="DSJ14" s="117"/>
      <c r="DSK14" s="117"/>
      <c r="DSL14" s="117"/>
      <c r="DSM14" s="117"/>
      <c r="DSN14" s="117"/>
      <c r="DSO14" s="117"/>
      <c r="DSP14" s="117"/>
      <c r="DSQ14" s="117"/>
      <c r="DSR14" s="117"/>
      <c r="DSS14" s="117"/>
      <c r="DST14" s="117"/>
      <c r="DSU14" s="117"/>
      <c r="DSV14" s="117"/>
      <c r="DSW14" s="117"/>
      <c r="DSX14" s="117"/>
      <c r="DSY14" s="117"/>
      <c r="DSZ14" s="117"/>
      <c r="DTA14" s="117"/>
      <c r="DTB14" s="117"/>
      <c r="DTC14" s="117"/>
      <c r="DTD14" s="117"/>
      <c r="DTE14" s="117"/>
      <c r="DTF14" s="117"/>
      <c r="DTG14" s="117"/>
      <c r="DTH14" s="117"/>
      <c r="DTI14" s="117"/>
      <c r="DTJ14" s="117"/>
      <c r="DTK14" s="117"/>
      <c r="DTL14" s="117"/>
      <c r="DTM14" s="117"/>
      <c r="DTN14" s="117"/>
      <c r="DTO14" s="117"/>
      <c r="DTP14" s="117"/>
      <c r="DTQ14" s="117"/>
      <c r="DTR14" s="117"/>
      <c r="DTS14" s="117"/>
      <c r="DTT14" s="117"/>
      <c r="DTU14" s="117"/>
      <c r="DTV14" s="117"/>
      <c r="DTW14" s="117"/>
      <c r="DTX14" s="117"/>
      <c r="DTY14" s="117"/>
      <c r="DTZ14" s="117"/>
      <c r="DUA14" s="117"/>
      <c r="DUB14" s="117"/>
      <c r="DUC14" s="117"/>
      <c r="DUD14" s="117"/>
      <c r="DUE14" s="117"/>
      <c r="DUF14" s="117"/>
      <c r="DUG14" s="117"/>
      <c r="DUH14" s="117"/>
      <c r="DUI14" s="117"/>
      <c r="DUJ14" s="117"/>
      <c r="DUK14" s="117"/>
      <c r="DUL14" s="117"/>
      <c r="DUM14" s="117"/>
      <c r="DUN14" s="117"/>
      <c r="DUO14" s="117"/>
      <c r="DUP14" s="117"/>
      <c r="DUQ14" s="117"/>
      <c r="DUR14" s="117"/>
      <c r="DUS14" s="117"/>
      <c r="DUT14" s="117"/>
      <c r="DUU14" s="117"/>
      <c r="DUV14" s="117"/>
      <c r="DUW14" s="117"/>
      <c r="DUX14" s="117"/>
      <c r="DUY14" s="117"/>
      <c r="DUZ14" s="117"/>
      <c r="DVA14" s="117"/>
      <c r="DVB14" s="117"/>
      <c r="DVC14" s="117"/>
      <c r="DVD14" s="117"/>
      <c r="DVE14" s="117"/>
      <c r="DVF14" s="117"/>
      <c r="DVG14" s="117"/>
      <c r="DVH14" s="117"/>
      <c r="DVI14" s="117"/>
      <c r="DVJ14" s="117"/>
      <c r="DVK14" s="117"/>
      <c r="DVL14" s="117"/>
      <c r="DVM14" s="117"/>
      <c r="DVN14" s="117"/>
      <c r="DVO14" s="117"/>
      <c r="DVP14" s="117"/>
      <c r="DVQ14" s="117"/>
      <c r="DVR14" s="117"/>
      <c r="DVS14" s="117"/>
      <c r="DVT14" s="117"/>
      <c r="DVU14" s="117"/>
      <c r="DVV14" s="117"/>
      <c r="DVW14" s="117"/>
      <c r="DVX14" s="117"/>
      <c r="DVY14" s="117"/>
      <c r="DVZ14" s="117"/>
      <c r="DWA14" s="117"/>
      <c r="DWB14" s="117"/>
      <c r="DWC14" s="117"/>
      <c r="DWD14" s="117"/>
      <c r="DWE14" s="117"/>
      <c r="DWF14" s="117"/>
      <c r="DWG14" s="117"/>
      <c r="DWH14" s="117"/>
      <c r="DWI14" s="117"/>
      <c r="DWJ14" s="117"/>
      <c r="DWK14" s="117"/>
      <c r="DWL14" s="117"/>
      <c r="DWM14" s="117"/>
      <c r="DWN14" s="117"/>
      <c r="DWO14" s="117"/>
      <c r="DWP14" s="117"/>
      <c r="DWQ14" s="117"/>
      <c r="DWR14" s="117"/>
      <c r="DWS14" s="117"/>
      <c r="DWT14" s="117"/>
      <c r="DWU14" s="117"/>
      <c r="DWV14" s="117"/>
      <c r="DWW14" s="117"/>
      <c r="DWX14" s="117"/>
      <c r="DWY14" s="117"/>
      <c r="DWZ14" s="117"/>
      <c r="DXA14" s="117"/>
      <c r="DXB14" s="117"/>
      <c r="DXC14" s="117"/>
      <c r="DXD14" s="117"/>
      <c r="DXE14" s="117"/>
      <c r="DXF14" s="117"/>
      <c r="DXG14" s="117"/>
      <c r="DXH14" s="117"/>
      <c r="DXI14" s="117"/>
      <c r="DXJ14" s="117"/>
      <c r="DXK14" s="117"/>
      <c r="DXL14" s="117"/>
      <c r="DXM14" s="117"/>
      <c r="DXN14" s="117"/>
      <c r="DXO14" s="117"/>
      <c r="DXP14" s="117"/>
      <c r="DXQ14" s="117"/>
      <c r="DXR14" s="117"/>
      <c r="DXS14" s="117"/>
      <c r="DXT14" s="117"/>
      <c r="DXU14" s="117"/>
      <c r="DXV14" s="117"/>
      <c r="DXW14" s="117"/>
      <c r="DXX14" s="117"/>
      <c r="DXY14" s="117"/>
      <c r="DXZ14" s="117"/>
      <c r="DYA14" s="117"/>
      <c r="DYB14" s="117"/>
      <c r="DYC14" s="117"/>
      <c r="DYD14" s="117"/>
      <c r="DYE14" s="117"/>
      <c r="DYF14" s="117"/>
      <c r="DYG14" s="117"/>
      <c r="DYH14" s="117"/>
      <c r="DYI14" s="117"/>
      <c r="DYJ14" s="117"/>
      <c r="DYK14" s="117"/>
      <c r="DYL14" s="117"/>
      <c r="DYM14" s="117"/>
      <c r="DYN14" s="117"/>
      <c r="DYO14" s="117"/>
      <c r="DYP14" s="117"/>
      <c r="DYQ14" s="117"/>
      <c r="DYR14" s="117"/>
      <c r="DYS14" s="117"/>
      <c r="DYT14" s="117"/>
      <c r="DYU14" s="117"/>
      <c r="DYV14" s="117"/>
      <c r="DYW14" s="117"/>
      <c r="DYX14" s="117"/>
      <c r="DYY14" s="117"/>
      <c r="DYZ14" s="117"/>
      <c r="DZA14" s="117"/>
      <c r="DZB14" s="117"/>
      <c r="DZC14" s="117"/>
      <c r="DZD14" s="117"/>
      <c r="DZE14" s="117"/>
      <c r="DZF14" s="117"/>
      <c r="DZG14" s="117"/>
      <c r="DZH14" s="117"/>
      <c r="DZI14" s="117"/>
      <c r="DZJ14" s="117"/>
      <c r="DZK14" s="117"/>
      <c r="DZL14" s="117"/>
      <c r="DZM14" s="117"/>
      <c r="DZN14" s="117"/>
      <c r="DZO14" s="117"/>
      <c r="DZP14" s="117"/>
      <c r="DZQ14" s="117"/>
      <c r="DZR14" s="117"/>
      <c r="DZS14" s="117"/>
      <c r="DZT14" s="117"/>
      <c r="DZU14" s="117"/>
      <c r="DZV14" s="117"/>
      <c r="DZW14" s="117"/>
      <c r="DZX14" s="117"/>
      <c r="DZY14" s="117"/>
      <c r="DZZ14" s="117"/>
      <c r="EAA14" s="117"/>
      <c r="EAB14" s="117"/>
      <c r="EAC14" s="117"/>
      <c r="EAD14" s="117"/>
      <c r="EAE14" s="117"/>
      <c r="EAF14" s="117"/>
      <c r="EAG14" s="117"/>
      <c r="EAH14" s="117"/>
      <c r="EAI14" s="117"/>
      <c r="EAJ14" s="117"/>
      <c r="EAK14" s="117"/>
      <c r="EAL14" s="117"/>
      <c r="EAM14" s="117"/>
      <c r="EAN14" s="117"/>
      <c r="EAO14" s="117"/>
      <c r="EAP14" s="117"/>
      <c r="EAQ14" s="117"/>
      <c r="EAR14" s="117"/>
      <c r="EAS14" s="117"/>
      <c r="EAT14" s="117"/>
      <c r="EAU14" s="117"/>
      <c r="EAV14" s="117"/>
      <c r="EAW14" s="117"/>
      <c r="EAX14" s="117"/>
      <c r="EAY14" s="117"/>
      <c r="EAZ14" s="117"/>
      <c r="EBA14" s="117"/>
      <c r="EBB14" s="117"/>
      <c r="EBC14" s="117"/>
      <c r="EBD14" s="117"/>
      <c r="EBE14" s="117"/>
      <c r="EBF14" s="117"/>
      <c r="EBG14" s="117"/>
      <c r="EBH14" s="117"/>
      <c r="EBI14" s="117"/>
      <c r="EBJ14" s="117"/>
      <c r="EBK14" s="117"/>
      <c r="EBL14" s="117"/>
      <c r="EBM14" s="117"/>
      <c r="EBN14" s="117"/>
      <c r="EBO14" s="117"/>
      <c r="EBP14" s="117"/>
      <c r="EBQ14" s="117"/>
      <c r="EBR14" s="117"/>
      <c r="EBS14" s="117"/>
      <c r="EBT14" s="117"/>
      <c r="EBU14" s="117"/>
      <c r="EBV14" s="117"/>
      <c r="EBW14" s="117"/>
      <c r="EBX14" s="117"/>
      <c r="EBY14" s="117"/>
      <c r="EBZ14" s="117"/>
      <c r="ECA14" s="117"/>
      <c r="ECB14" s="117"/>
      <c r="ECC14" s="117"/>
      <c r="ECD14" s="117"/>
      <c r="ECE14" s="117"/>
      <c r="ECF14" s="117"/>
      <c r="ECG14" s="117"/>
      <c r="ECH14" s="117"/>
      <c r="ECI14" s="117"/>
      <c r="ECJ14" s="117"/>
      <c r="ECK14" s="117"/>
      <c r="ECL14" s="117"/>
      <c r="ECM14" s="117"/>
      <c r="ECN14" s="117"/>
      <c r="ECO14" s="117"/>
      <c r="ECP14" s="117"/>
      <c r="ECQ14" s="117"/>
      <c r="ECR14" s="117"/>
      <c r="ECS14" s="117"/>
      <c r="ECT14" s="117"/>
      <c r="ECU14" s="117"/>
      <c r="ECV14" s="117"/>
      <c r="ECW14" s="117"/>
      <c r="ECX14" s="117"/>
      <c r="ECY14" s="117"/>
      <c r="ECZ14" s="117"/>
      <c r="EDA14" s="117"/>
      <c r="EDB14" s="117"/>
      <c r="EDC14" s="117"/>
      <c r="EDD14" s="117"/>
      <c r="EDE14" s="117"/>
      <c r="EDF14" s="117"/>
      <c r="EDG14" s="117"/>
      <c r="EDH14" s="117"/>
      <c r="EDI14" s="117"/>
      <c r="EDJ14" s="117"/>
      <c r="EDK14" s="117"/>
      <c r="EDL14" s="117"/>
      <c r="EDM14" s="117"/>
      <c r="EDN14" s="117"/>
      <c r="EDO14" s="117"/>
      <c r="EDP14" s="117"/>
      <c r="EDQ14" s="117"/>
      <c r="EDR14" s="117"/>
      <c r="EDS14" s="117"/>
      <c r="EDT14" s="117"/>
      <c r="EDU14" s="117"/>
      <c r="EDV14" s="117"/>
      <c r="EDW14" s="117"/>
      <c r="EDX14" s="117"/>
      <c r="EDY14" s="117"/>
      <c r="EDZ14" s="117"/>
      <c r="EEA14" s="117"/>
      <c r="EEB14" s="117"/>
      <c r="EEC14" s="117"/>
      <c r="EED14" s="117"/>
      <c r="EEE14" s="117"/>
      <c r="EEF14" s="117"/>
      <c r="EEG14" s="117"/>
      <c r="EEH14" s="117"/>
      <c r="EEI14" s="117"/>
      <c r="EEJ14" s="117"/>
      <c r="EEK14" s="117"/>
      <c r="EEL14" s="117"/>
      <c r="EEM14" s="117"/>
      <c r="EEN14" s="117"/>
      <c r="EEO14" s="117"/>
      <c r="EEP14" s="117"/>
      <c r="EEQ14" s="117"/>
      <c r="EER14" s="117"/>
      <c r="EES14" s="117"/>
      <c r="EET14" s="117"/>
      <c r="EEU14" s="117"/>
      <c r="EEV14" s="117"/>
      <c r="EEW14" s="117"/>
      <c r="EEX14" s="117"/>
      <c r="EEY14" s="117"/>
      <c r="EEZ14" s="117"/>
      <c r="EFA14" s="117"/>
      <c r="EFB14" s="117"/>
      <c r="EFC14" s="117"/>
      <c r="EFD14" s="117"/>
      <c r="EFE14" s="117"/>
      <c r="EFF14" s="117"/>
      <c r="EFG14" s="117"/>
      <c r="EFH14" s="117"/>
      <c r="EFI14" s="117"/>
      <c r="EFJ14" s="117"/>
      <c r="EFK14" s="117"/>
      <c r="EFL14" s="117"/>
      <c r="EFM14" s="117"/>
      <c r="EFN14" s="117"/>
      <c r="EFO14" s="117"/>
      <c r="EFP14" s="117"/>
      <c r="EFQ14" s="117"/>
      <c r="EFR14" s="117"/>
      <c r="EFS14" s="117"/>
      <c r="EFT14" s="117"/>
      <c r="EFU14" s="117"/>
      <c r="EFV14" s="117"/>
      <c r="EFW14" s="117"/>
      <c r="EFX14" s="117"/>
      <c r="EFY14" s="117"/>
      <c r="EFZ14" s="117"/>
      <c r="EGA14" s="117"/>
      <c r="EGB14" s="117"/>
      <c r="EGC14" s="117"/>
      <c r="EGD14" s="117"/>
      <c r="EGE14" s="117"/>
      <c r="EGF14" s="117"/>
      <c r="EGG14" s="117"/>
      <c r="EGH14" s="117"/>
      <c r="EGI14" s="117"/>
      <c r="EGJ14" s="117"/>
      <c r="EGK14" s="117"/>
      <c r="EGL14" s="117"/>
      <c r="EGM14" s="117"/>
      <c r="EGN14" s="117"/>
      <c r="EGO14" s="117"/>
      <c r="EGP14" s="117"/>
      <c r="EGQ14" s="117"/>
      <c r="EGR14" s="117"/>
      <c r="EGS14" s="117"/>
      <c r="EGT14" s="117"/>
      <c r="EGU14" s="117"/>
      <c r="EGV14" s="117"/>
      <c r="EGW14" s="117"/>
      <c r="EGX14" s="117"/>
      <c r="EGY14" s="117"/>
      <c r="EGZ14" s="117"/>
      <c r="EHA14" s="117"/>
      <c r="EHB14" s="117"/>
      <c r="EHC14" s="117"/>
      <c r="EHD14" s="117"/>
      <c r="EHE14" s="117"/>
      <c r="EHF14" s="117"/>
      <c r="EHG14" s="117"/>
      <c r="EHH14" s="117"/>
      <c r="EHI14" s="117"/>
      <c r="EHJ14" s="117"/>
      <c r="EHK14" s="117"/>
      <c r="EHL14" s="117"/>
      <c r="EHM14" s="117"/>
      <c r="EHN14" s="117"/>
      <c r="EHO14" s="117"/>
      <c r="EHP14" s="117"/>
      <c r="EHQ14" s="117"/>
      <c r="EHR14" s="117"/>
      <c r="EHS14" s="117"/>
      <c r="EHT14" s="117"/>
      <c r="EHU14" s="117"/>
      <c r="EHV14" s="117"/>
      <c r="EHW14" s="117"/>
      <c r="EHX14" s="117"/>
      <c r="EHY14" s="117"/>
      <c r="EHZ14" s="117"/>
      <c r="EIA14" s="117"/>
      <c r="EIB14" s="117"/>
      <c r="EIC14" s="117"/>
      <c r="EID14" s="117"/>
      <c r="EIE14" s="117"/>
      <c r="EIF14" s="117"/>
      <c r="EIG14" s="117"/>
      <c r="EIH14" s="117"/>
      <c r="EII14" s="117"/>
      <c r="EIJ14" s="117"/>
      <c r="EIK14" s="117"/>
      <c r="EIL14" s="117"/>
      <c r="EIM14" s="117"/>
      <c r="EIN14" s="117"/>
      <c r="EIO14" s="117"/>
      <c r="EIP14" s="117"/>
      <c r="EIQ14" s="117"/>
      <c r="EIR14" s="117"/>
      <c r="EIS14" s="117"/>
      <c r="EIT14" s="117"/>
      <c r="EIU14" s="117"/>
      <c r="EIV14" s="117"/>
      <c r="EIW14" s="117"/>
      <c r="EIX14" s="117"/>
      <c r="EIY14" s="117"/>
      <c r="EIZ14" s="117"/>
      <c r="EJA14" s="117"/>
      <c r="EJB14" s="117"/>
      <c r="EJC14" s="117"/>
      <c r="EJD14" s="117"/>
      <c r="EJE14" s="117"/>
      <c r="EJF14" s="117"/>
      <c r="EJG14" s="117"/>
      <c r="EJH14" s="117"/>
      <c r="EJI14" s="117"/>
      <c r="EJJ14" s="117"/>
      <c r="EJK14" s="117"/>
      <c r="EJL14" s="117"/>
      <c r="EJM14" s="117"/>
      <c r="EJN14" s="117"/>
      <c r="EJO14" s="117"/>
      <c r="EJP14" s="117"/>
      <c r="EJQ14" s="117"/>
      <c r="EJR14" s="117"/>
      <c r="EJS14" s="117"/>
      <c r="EJT14" s="117"/>
      <c r="EJU14" s="117"/>
      <c r="EJV14" s="117"/>
      <c r="EJW14" s="117"/>
      <c r="EJX14" s="117"/>
      <c r="EJY14" s="117"/>
      <c r="EJZ14" s="117"/>
      <c r="EKA14" s="117"/>
      <c r="EKB14" s="117"/>
      <c r="EKC14" s="117"/>
      <c r="EKD14" s="117"/>
      <c r="EKE14" s="117"/>
      <c r="EKF14" s="117"/>
      <c r="EKG14" s="117"/>
      <c r="EKH14" s="117"/>
      <c r="EKI14" s="117"/>
      <c r="EKJ14" s="117"/>
      <c r="EKK14" s="117"/>
      <c r="EKL14" s="117"/>
      <c r="EKM14" s="117"/>
      <c r="EKN14" s="117"/>
      <c r="EKO14" s="117"/>
      <c r="EKP14" s="117"/>
      <c r="EKQ14" s="117"/>
      <c r="EKR14" s="117"/>
      <c r="EKS14" s="117"/>
      <c r="EKT14" s="117"/>
      <c r="EKU14" s="117"/>
      <c r="EKV14" s="117"/>
      <c r="EKW14" s="117"/>
      <c r="EKX14" s="117"/>
      <c r="EKY14" s="117"/>
      <c r="EKZ14" s="117"/>
      <c r="ELA14" s="117"/>
      <c r="ELB14" s="117"/>
      <c r="ELC14" s="117"/>
      <c r="ELD14" s="117"/>
      <c r="ELE14" s="117"/>
      <c r="ELF14" s="117"/>
      <c r="ELG14" s="117"/>
      <c r="ELH14" s="117"/>
      <c r="ELI14" s="117"/>
      <c r="ELJ14" s="117"/>
      <c r="ELK14" s="117"/>
      <c r="ELL14" s="117"/>
      <c r="ELM14" s="117"/>
      <c r="ELN14" s="117"/>
      <c r="ELO14" s="117"/>
      <c r="ELP14" s="117"/>
      <c r="ELQ14" s="117"/>
      <c r="ELR14" s="117"/>
      <c r="ELS14" s="117"/>
      <c r="ELT14" s="117"/>
      <c r="ELU14" s="117"/>
      <c r="ELV14" s="117"/>
      <c r="ELW14" s="117"/>
      <c r="ELX14" s="117"/>
      <c r="ELY14" s="117"/>
      <c r="ELZ14" s="117"/>
      <c r="EMA14" s="117"/>
      <c r="EMB14" s="117"/>
      <c r="EMC14" s="117"/>
      <c r="EMD14" s="117"/>
      <c r="EME14" s="117"/>
      <c r="EMF14" s="117"/>
      <c r="EMG14" s="117"/>
      <c r="EMH14" s="117"/>
      <c r="EMI14" s="117"/>
      <c r="EMJ14" s="117"/>
      <c r="EMK14" s="117"/>
      <c r="EML14" s="117"/>
      <c r="EMM14" s="117"/>
      <c r="EMN14" s="117"/>
      <c r="EMO14" s="117"/>
      <c r="EMP14" s="117"/>
      <c r="EMQ14" s="117"/>
      <c r="EMR14" s="117"/>
      <c r="EMS14" s="117"/>
      <c r="EMT14" s="117"/>
      <c r="EMU14" s="117"/>
      <c r="EMV14" s="117"/>
      <c r="EMW14" s="117"/>
      <c r="EMX14" s="117"/>
      <c r="EMY14" s="117"/>
      <c r="EMZ14" s="117"/>
      <c r="ENA14" s="117"/>
      <c r="ENB14" s="117"/>
      <c r="ENC14" s="117"/>
      <c r="END14" s="117"/>
      <c r="ENE14" s="117"/>
      <c r="ENF14" s="117"/>
      <c r="ENG14" s="117"/>
      <c r="ENH14" s="117"/>
      <c r="ENI14" s="117"/>
      <c r="ENJ14" s="117"/>
      <c r="ENK14" s="117"/>
      <c r="ENL14" s="117"/>
      <c r="ENM14" s="117"/>
      <c r="ENN14" s="117"/>
      <c r="ENO14" s="117"/>
      <c r="ENP14" s="117"/>
      <c r="ENQ14" s="117"/>
      <c r="ENR14" s="117"/>
      <c r="ENS14" s="117"/>
      <c r="ENT14" s="117"/>
      <c r="ENU14" s="117"/>
      <c r="ENV14" s="117"/>
      <c r="ENW14" s="117"/>
      <c r="ENX14" s="117"/>
      <c r="ENY14" s="117"/>
      <c r="ENZ14" s="117"/>
      <c r="EOA14" s="117"/>
      <c r="EOB14" s="117"/>
      <c r="EOC14" s="117"/>
      <c r="EOD14" s="117"/>
      <c r="EOE14" s="117"/>
      <c r="EOF14" s="117"/>
      <c r="EOG14" s="117"/>
      <c r="EOH14" s="117"/>
      <c r="EOI14" s="117"/>
      <c r="EOJ14" s="117"/>
      <c r="EOK14" s="117"/>
      <c r="EOL14" s="117"/>
      <c r="EOM14" s="117"/>
      <c r="EON14" s="117"/>
      <c r="EOO14" s="117"/>
      <c r="EOP14" s="117"/>
      <c r="EOQ14" s="117"/>
      <c r="EOR14" s="117"/>
      <c r="EOS14" s="117"/>
      <c r="EOT14" s="117"/>
      <c r="EOU14" s="117"/>
      <c r="EOV14" s="117"/>
      <c r="EOW14" s="117"/>
      <c r="EOX14" s="117"/>
      <c r="EOY14" s="117"/>
      <c r="EOZ14" s="117"/>
      <c r="EPA14" s="117"/>
      <c r="EPB14" s="117"/>
      <c r="EPC14" s="117"/>
      <c r="EPD14" s="117"/>
      <c r="EPE14" s="117"/>
      <c r="EPF14" s="117"/>
      <c r="EPG14" s="117"/>
      <c r="EPH14" s="117"/>
      <c r="EPI14" s="117"/>
      <c r="EPJ14" s="117"/>
      <c r="EPK14" s="117"/>
      <c r="EPL14" s="117"/>
      <c r="EPM14" s="117"/>
      <c r="EPN14" s="117"/>
      <c r="EPO14" s="117"/>
      <c r="EPP14" s="117"/>
      <c r="EPQ14" s="117"/>
      <c r="EPR14" s="117"/>
      <c r="EPS14" s="117"/>
      <c r="EPT14" s="117"/>
      <c r="EPU14" s="117"/>
      <c r="EPV14" s="117"/>
      <c r="EPW14" s="117"/>
      <c r="EPX14" s="117"/>
      <c r="EPY14" s="117"/>
      <c r="EPZ14" s="117"/>
      <c r="EQA14" s="117"/>
      <c r="EQB14" s="117"/>
      <c r="EQC14" s="117"/>
      <c r="EQD14" s="117"/>
      <c r="EQE14" s="117"/>
      <c r="EQF14" s="117"/>
      <c r="EQG14" s="117"/>
      <c r="EQH14" s="117"/>
      <c r="EQI14" s="117"/>
      <c r="EQJ14" s="117"/>
      <c r="EQK14" s="117"/>
      <c r="EQL14" s="117"/>
      <c r="EQM14" s="117"/>
      <c r="EQN14" s="117"/>
      <c r="EQO14" s="117"/>
      <c r="EQP14" s="117"/>
      <c r="EQQ14" s="117"/>
      <c r="EQR14" s="117"/>
      <c r="EQS14" s="117"/>
      <c r="EQT14" s="117"/>
      <c r="EQU14" s="117"/>
      <c r="EQV14" s="117"/>
      <c r="EQW14" s="117"/>
      <c r="EQX14" s="117"/>
      <c r="EQY14" s="117"/>
      <c r="EQZ14" s="117"/>
      <c r="ERA14" s="117"/>
      <c r="ERB14" s="117"/>
      <c r="ERC14" s="117"/>
      <c r="ERD14" s="117"/>
      <c r="ERE14" s="117"/>
      <c r="ERF14" s="117"/>
      <c r="ERG14" s="117"/>
      <c r="ERH14" s="117"/>
      <c r="ERI14" s="117"/>
      <c r="ERJ14" s="117"/>
      <c r="ERK14" s="117"/>
      <c r="ERL14" s="117"/>
      <c r="ERM14" s="117"/>
      <c r="ERN14" s="117"/>
      <c r="ERO14" s="117"/>
      <c r="ERP14" s="117"/>
      <c r="ERQ14" s="117"/>
      <c r="ERR14" s="117"/>
      <c r="ERS14" s="117"/>
      <c r="ERT14" s="117"/>
      <c r="ERU14" s="117"/>
      <c r="ERV14" s="117"/>
      <c r="ERW14" s="117"/>
      <c r="ERX14" s="117"/>
      <c r="ERY14" s="117"/>
      <c r="ERZ14" s="117"/>
      <c r="ESA14" s="117"/>
      <c r="ESB14" s="117"/>
      <c r="ESC14" s="117"/>
      <c r="ESD14" s="117"/>
      <c r="ESE14" s="117"/>
      <c r="ESF14" s="117"/>
      <c r="ESG14" s="117"/>
      <c r="ESH14" s="117"/>
      <c r="ESI14" s="117"/>
      <c r="ESJ14" s="117"/>
      <c r="ESK14" s="117"/>
      <c r="ESL14" s="117"/>
      <c r="ESM14" s="117"/>
      <c r="ESN14" s="117"/>
      <c r="ESO14" s="117"/>
      <c r="ESP14" s="117"/>
      <c r="ESQ14" s="117"/>
      <c r="ESR14" s="117"/>
      <c r="ESS14" s="117"/>
      <c r="EST14" s="117"/>
      <c r="ESU14" s="117"/>
      <c r="ESV14" s="117"/>
      <c r="ESW14" s="117"/>
      <c r="ESX14" s="117"/>
      <c r="ESY14" s="117"/>
      <c r="ESZ14" s="117"/>
      <c r="ETA14" s="117"/>
      <c r="ETB14" s="117"/>
      <c r="ETC14" s="117"/>
      <c r="ETD14" s="117"/>
      <c r="ETE14" s="117"/>
      <c r="ETF14" s="117"/>
      <c r="ETG14" s="117"/>
      <c r="ETH14" s="117"/>
      <c r="ETI14" s="117"/>
      <c r="ETJ14" s="117"/>
      <c r="ETK14" s="117"/>
      <c r="ETL14" s="117"/>
      <c r="ETM14" s="117"/>
      <c r="ETN14" s="117"/>
      <c r="ETO14" s="117"/>
      <c r="ETP14" s="117"/>
      <c r="ETQ14" s="117"/>
      <c r="ETR14" s="117"/>
      <c r="ETS14" s="117"/>
      <c r="ETT14" s="117"/>
      <c r="ETU14" s="117"/>
      <c r="ETV14" s="117"/>
      <c r="ETW14" s="117"/>
      <c r="ETX14" s="117"/>
      <c r="ETY14" s="117"/>
      <c r="ETZ14" s="117"/>
      <c r="EUA14" s="117"/>
      <c r="EUB14" s="117"/>
      <c r="EUC14" s="117"/>
      <c r="EUD14" s="117"/>
      <c r="EUE14" s="117"/>
      <c r="EUF14" s="117"/>
      <c r="EUG14" s="117"/>
      <c r="EUH14" s="117"/>
      <c r="EUI14" s="117"/>
      <c r="EUJ14" s="117"/>
      <c r="EUK14" s="117"/>
      <c r="EUL14" s="117"/>
      <c r="EUM14" s="117"/>
      <c r="EUN14" s="117"/>
      <c r="EUO14" s="117"/>
      <c r="EUP14" s="117"/>
      <c r="EUQ14" s="117"/>
      <c r="EUR14" s="117"/>
      <c r="EUS14" s="117"/>
      <c r="EUT14" s="117"/>
      <c r="EUU14" s="117"/>
      <c r="EUV14" s="117"/>
      <c r="EUW14" s="117"/>
      <c r="EUX14" s="117"/>
      <c r="EUY14" s="117"/>
      <c r="EUZ14" s="117"/>
      <c r="EVA14" s="117"/>
      <c r="EVB14" s="117"/>
      <c r="EVC14" s="117"/>
      <c r="EVD14" s="117"/>
      <c r="EVE14" s="117"/>
      <c r="EVF14" s="117"/>
      <c r="EVG14" s="117"/>
      <c r="EVH14" s="117"/>
      <c r="EVI14" s="117"/>
      <c r="EVJ14" s="117"/>
      <c r="EVK14" s="117"/>
      <c r="EVL14" s="117"/>
      <c r="EVM14" s="117"/>
      <c r="EVN14" s="117"/>
      <c r="EVO14" s="117"/>
      <c r="EVP14" s="117"/>
      <c r="EVQ14" s="117"/>
      <c r="EVR14" s="117"/>
      <c r="EVS14" s="117"/>
      <c r="EVT14" s="117"/>
      <c r="EVU14" s="117"/>
      <c r="EVV14" s="117"/>
      <c r="EVW14" s="117"/>
      <c r="EVX14" s="117"/>
      <c r="EVY14" s="117"/>
      <c r="EVZ14" s="117"/>
      <c r="EWA14" s="117"/>
      <c r="EWB14" s="117"/>
      <c r="EWC14" s="117"/>
      <c r="EWD14" s="117"/>
      <c r="EWE14" s="117"/>
      <c r="EWF14" s="117"/>
      <c r="EWG14" s="117"/>
      <c r="EWH14" s="117"/>
      <c r="EWI14" s="117"/>
      <c r="EWJ14" s="117"/>
      <c r="EWK14" s="117"/>
      <c r="EWL14" s="117"/>
      <c r="EWM14" s="117"/>
      <c r="EWN14" s="117"/>
      <c r="EWO14" s="117"/>
      <c r="EWP14" s="117"/>
      <c r="EWQ14" s="117"/>
      <c r="EWR14" s="117"/>
      <c r="EWS14" s="117"/>
      <c r="EWT14" s="117"/>
      <c r="EWU14" s="117"/>
      <c r="EWV14" s="117"/>
      <c r="EWW14" s="117"/>
      <c r="EWX14" s="117"/>
      <c r="EWY14" s="117"/>
      <c r="EWZ14" s="117"/>
      <c r="EXA14" s="117"/>
      <c r="EXB14" s="117"/>
      <c r="EXC14" s="117"/>
      <c r="EXD14" s="117"/>
      <c r="EXE14" s="117"/>
      <c r="EXF14" s="117"/>
      <c r="EXG14" s="117"/>
      <c r="EXH14" s="117"/>
      <c r="EXI14" s="117"/>
      <c r="EXJ14" s="117"/>
      <c r="EXK14" s="117"/>
      <c r="EXL14" s="117"/>
      <c r="EXM14" s="117"/>
      <c r="EXN14" s="117"/>
      <c r="EXO14" s="117"/>
      <c r="EXP14" s="117"/>
      <c r="EXQ14" s="117"/>
      <c r="EXR14" s="117"/>
      <c r="EXS14" s="117"/>
      <c r="EXT14" s="117"/>
      <c r="EXU14" s="117"/>
      <c r="EXV14" s="117"/>
      <c r="EXW14" s="117"/>
      <c r="EXX14" s="117"/>
      <c r="EXY14" s="117"/>
      <c r="EXZ14" s="117"/>
      <c r="EYA14" s="117"/>
      <c r="EYB14" s="117"/>
      <c r="EYC14" s="117"/>
      <c r="EYD14" s="117"/>
      <c r="EYE14" s="117"/>
      <c r="EYF14" s="117"/>
      <c r="EYG14" s="117"/>
      <c r="EYH14" s="117"/>
      <c r="EYI14" s="117"/>
      <c r="EYJ14" s="117"/>
      <c r="EYK14" s="117"/>
      <c r="EYL14" s="117"/>
      <c r="EYM14" s="117"/>
      <c r="EYN14" s="117"/>
      <c r="EYO14" s="117"/>
      <c r="EYP14" s="117"/>
      <c r="EYQ14" s="117"/>
      <c r="EYR14" s="117"/>
      <c r="EYS14" s="117"/>
      <c r="EYT14" s="117"/>
      <c r="EYU14" s="117"/>
      <c r="EYV14" s="117"/>
      <c r="EYW14" s="117"/>
      <c r="EYX14" s="117"/>
      <c r="EYY14" s="117"/>
      <c r="EYZ14" s="117"/>
      <c r="EZA14" s="117"/>
      <c r="EZB14" s="117"/>
      <c r="EZC14" s="117"/>
      <c r="EZD14" s="117"/>
      <c r="EZE14" s="117"/>
      <c r="EZF14" s="117"/>
      <c r="EZG14" s="117"/>
      <c r="EZH14" s="117"/>
      <c r="EZI14" s="117"/>
      <c r="EZJ14" s="117"/>
      <c r="EZK14" s="117"/>
      <c r="EZL14" s="117"/>
      <c r="EZM14" s="117"/>
      <c r="EZN14" s="117"/>
      <c r="EZO14" s="117"/>
      <c r="EZP14" s="117"/>
      <c r="EZQ14" s="117"/>
      <c r="EZR14" s="117"/>
      <c r="EZS14" s="117"/>
      <c r="EZT14" s="117"/>
      <c r="EZU14" s="117"/>
      <c r="EZV14" s="117"/>
      <c r="EZW14" s="117"/>
      <c r="EZX14" s="117"/>
      <c r="EZY14" s="117"/>
      <c r="EZZ14" s="117"/>
      <c r="FAA14" s="117"/>
      <c r="FAB14" s="117"/>
      <c r="FAC14" s="117"/>
      <c r="FAD14" s="117"/>
      <c r="FAE14" s="117"/>
      <c r="FAF14" s="117"/>
      <c r="FAG14" s="117"/>
      <c r="FAH14" s="117"/>
      <c r="FAI14" s="117"/>
      <c r="FAJ14" s="117"/>
      <c r="FAK14" s="117"/>
      <c r="FAL14" s="117"/>
      <c r="FAM14" s="117"/>
      <c r="FAN14" s="117"/>
      <c r="FAO14" s="117"/>
      <c r="FAP14" s="117"/>
      <c r="FAQ14" s="117"/>
      <c r="FAR14" s="117"/>
      <c r="FAS14" s="117"/>
      <c r="FAT14" s="117"/>
      <c r="FAU14" s="117"/>
      <c r="FAV14" s="117"/>
      <c r="FAW14" s="117"/>
      <c r="FAX14" s="117"/>
      <c r="FAY14" s="117"/>
      <c r="FAZ14" s="117"/>
      <c r="FBA14" s="117"/>
      <c r="FBB14" s="117"/>
      <c r="FBC14" s="117"/>
      <c r="FBD14" s="117"/>
      <c r="FBE14" s="117"/>
      <c r="FBF14" s="117"/>
      <c r="FBG14" s="117"/>
      <c r="FBH14" s="117"/>
      <c r="FBI14" s="117"/>
      <c r="FBJ14" s="117"/>
      <c r="FBK14" s="117"/>
      <c r="FBL14" s="117"/>
      <c r="FBM14" s="117"/>
      <c r="FBN14" s="117"/>
      <c r="FBO14" s="117"/>
      <c r="FBP14" s="117"/>
      <c r="FBQ14" s="117"/>
      <c r="FBR14" s="117"/>
      <c r="FBS14" s="117"/>
      <c r="FBT14" s="117"/>
      <c r="FBU14" s="117"/>
      <c r="FBV14" s="117"/>
      <c r="FBW14" s="117"/>
      <c r="FBX14" s="117"/>
      <c r="FBY14" s="117"/>
      <c r="FBZ14" s="117"/>
      <c r="FCA14" s="117"/>
      <c r="FCB14" s="117"/>
      <c r="FCC14" s="117"/>
      <c r="FCD14" s="117"/>
      <c r="FCE14" s="117"/>
      <c r="FCF14" s="117"/>
      <c r="FCG14" s="117"/>
      <c r="FCH14" s="117"/>
      <c r="FCI14" s="117"/>
      <c r="FCJ14" s="117"/>
      <c r="FCK14" s="117"/>
      <c r="FCL14" s="117"/>
      <c r="FCM14" s="117"/>
      <c r="FCN14" s="117"/>
      <c r="FCO14" s="117"/>
      <c r="FCP14" s="117"/>
      <c r="FCQ14" s="117"/>
      <c r="FCR14" s="117"/>
      <c r="FCS14" s="117"/>
      <c r="FCT14" s="117"/>
      <c r="FCU14" s="117"/>
      <c r="FCV14" s="117"/>
      <c r="FCW14" s="117"/>
      <c r="FCX14" s="117"/>
      <c r="FCY14" s="117"/>
      <c r="FCZ14" s="117"/>
      <c r="FDA14" s="117"/>
      <c r="FDB14" s="117"/>
      <c r="FDC14" s="117"/>
      <c r="FDD14" s="117"/>
      <c r="FDE14" s="117"/>
      <c r="FDF14" s="117"/>
      <c r="FDG14" s="117"/>
      <c r="FDH14" s="117"/>
      <c r="FDI14" s="117"/>
      <c r="FDJ14" s="117"/>
      <c r="FDK14" s="117"/>
      <c r="FDL14" s="117"/>
      <c r="FDM14" s="117"/>
      <c r="FDN14" s="117"/>
      <c r="FDO14" s="117"/>
      <c r="FDP14" s="117"/>
      <c r="FDQ14" s="117"/>
      <c r="FDR14" s="117"/>
      <c r="FDS14" s="117"/>
      <c r="FDT14" s="117"/>
      <c r="FDU14" s="117"/>
      <c r="FDV14" s="117"/>
      <c r="FDW14" s="117"/>
      <c r="FDX14" s="117"/>
      <c r="FDY14" s="117"/>
      <c r="FDZ14" s="117"/>
      <c r="FEA14" s="117"/>
      <c r="FEB14" s="117"/>
      <c r="FEC14" s="117"/>
      <c r="FED14" s="117"/>
      <c r="FEE14" s="117"/>
      <c r="FEF14" s="117"/>
      <c r="FEG14" s="117"/>
      <c r="FEH14" s="117"/>
      <c r="FEI14" s="117"/>
      <c r="FEJ14" s="117"/>
      <c r="FEK14" s="117"/>
      <c r="FEL14" s="117"/>
      <c r="FEM14" s="117"/>
      <c r="FEN14" s="117"/>
      <c r="FEO14" s="117"/>
      <c r="FEP14" s="117"/>
      <c r="FEQ14" s="117"/>
      <c r="FER14" s="117"/>
      <c r="FES14" s="117"/>
      <c r="FET14" s="117"/>
      <c r="FEU14" s="117"/>
      <c r="FEV14" s="117"/>
      <c r="FEW14" s="117"/>
      <c r="FEX14" s="117"/>
      <c r="FEY14" s="117"/>
      <c r="FEZ14" s="117"/>
      <c r="FFA14" s="117"/>
      <c r="FFB14" s="117"/>
      <c r="FFC14" s="117"/>
      <c r="FFD14" s="117"/>
      <c r="FFE14" s="117"/>
      <c r="FFF14" s="117"/>
      <c r="FFG14" s="117"/>
      <c r="FFH14" s="117"/>
      <c r="FFI14" s="117"/>
      <c r="FFJ14" s="117"/>
      <c r="FFK14" s="117"/>
      <c r="FFL14" s="117"/>
      <c r="FFM14" s="117"/>
      <c r="FFN14" s="117"/>
      <c r="FFO14" s="117"/>
      <c r="FFP14" s="117"/>
      <c r="FFQ14" s="117"/>
      <c r="FFR14" s="117"/>
      <c r="FFS14" s="117"/>
      <c r="FFT14" s="117"/>
      <c r="FFU14" s="117"/>
      <c r="FFV14" s="117"/>
      <c r="FFW14" s="117"/>
      <c r="FFX14" s="117"/>
      <c r="FFY14" s="117"/>
      <c r="FFZ14" s="117"/>
      <c r="FGA14" s="117"/>
      <c r="FGB14" s="117"/>
      <c r="FGC14" s="117"/>
      <c r="FGD14" s="117"/>
      <c r="FGE14" s="117"/>
      <c r="FGF14" s="117"/>
      <c r="FGG14" s="117"/>
      <c r="FGH14" s="117"/>
      <c r="FGI14" s="117"/>
      <c r="FGJ14" s="117"/>
      <c r="FGK14" s="117"/>
      <c r="FGL14" s="117"/>
      <c r="FGM14" s="117"/>
      <c r="FGN14" s="117"/>
      <c r="FGO14" s="117"/>
      <c r="FGP14" s="117"/>
      <c r="FGQ14" s="117"/>
      <c r="FGR14" s="117"/>
      <c r="FGS14" s="117"/>
      <c r="FGT14" s="117"/>
      <c r="FGU14" s="117"/>
      <c r="FGV14" s="117"/>
      <c r="FGW14" s="117"/>
      <c r="FGX14" s="117"/>
      <c r="FGY14" s="117"/>
      <c r="FGZ14" s="117"/>
      <c r="FHA14" s="117"/>
      <c r="FHB14" s="117"/>
      <c r="FHC14" s="117"/>
      <c r="FHD14" s="117"/>
      <c r="FHE14" s="117"/>
      <c r="FHF14" s="117"/>
      <c r="FHG14" s="117"/>
      <c r="FHH14" s="117"/>
      <c r="FHI14" s="117"/>
      <c r="FHJ14" s="117"/>
      <c r="FHK14" s="117"/>
      <c r="FHL14" s="117"/>
      <c r="FHM14" s="117"/>
      <c r="FHN14" s="117"/>
      <c r="FHO14" s="117"/>
      <c r="FHP14" s="117"/>
      <c r="FHQ14" s="117"/>
      <c r="FHR14" s="117"/>
      <c r="FHS14" s="117"/>
      <c r="FHT14" s="117"/>
      <c r="FHU14" s="117"/>
      <c r="FHV14" s="117"/>
      <c r="FHW14" s="117"/>
      <c r="FHX14" s="117"/>
      <c r="FHY14" s="117"/>
      <c r="FHZ14" s="117"/>
      <c r="FIA14" s="117"/>
      <c r="FIB14" s="117"/>
      <c r="FIC14" s="117"/>
      <c r="FID14" s="117"/>
      <c r="FIE14" s="117"/>
      <c r="FIF14" s="117"/>
      <c r="FIG14" s="117"/>
      <c r="FIH14" s="117"/>
      <c r="FII14" s="117"/>
      <c r="FIJ14" s="117"/>
      <c r="FIK14" s="117"/>
      <c r="FIL14" s="117"/>
      <c r="FIM14" s="117"/>
      <c r="FIN14" s="117"/>
      <c r="FIO14" s="117"/>
      <c r="FIP14" s="117"/>
      <c r="FIQ14" s="117"/>
      <c r="FIR14" s="117"/>
      <c r="FIS14" s="117"/>
      <c r="FIT14" s="117"/>
      <c r="FIU14" s="117"/>
      <c r="FIV14" s="117"/>
      <c r="FIW14" s="117"/>
      <c r="FIX14" s="117"/>
      <c r="FIY14" s="117"/>
      <c r="FIZ14" s="117"/>
      <c r="FJA14" s="117"/>
      <c r="FJB14" s="117"/>
      <c r="FJC14" s="117"/>
      <c r="FJD14" s="117"/>
      <c r="FJE14" s="117"/>
      <c r="FJF14" s="117"/>
      <c r="FJG14" s="117"/>
      <c r="FJH14" s="117"/>
      <c r="FJI14" s="117"/>
      <c r="FJJ14" s="117"/>
      <c r="FJK14" s="117"/>
      <c r="FJL14" s="117"/>
      <c r="FJM14" s="117"/>
      <c r="FJN14" s="117"/>
      <c r="FJO14" s="117"/>
      <c r="FJP14" s="117"/>
      <c r="FJQ14" s="117"/>
      <c r="FJR14" s="117"/>
      <c r="FJS14" s="117"/>
      <c r="FJT14" s="117"/>
      <c r="FJU14" s="117"/>
      <c r="FJV14" s="117"/>
      <c r="FJW14" s="117"/>
      <c r="FJX14" s="117"/>
      <c r="FJY14" s="117"/>
      <c r="FJZ14" s="117"/>
      <c r="FKA14" s="117"/>
      <c r="FKB14" s="117"/>
      <c r="FKC14" s="117"/>
      <c r="FKD14" s="117"/>
      <c r="FKE14" s="117"/>
      <c r="FKF14" s="117"/>
      <c r="FKG14" s="117"/>
      <c r="FKH14" s="117"/>
      <c r="FKI14" s="117"/>
      <c r="FKJ14" s="117"/>
      <c r="FKK14" s="117"/>
      <c r="FKL14" s="117"/>
      <c r="FKM14" s="117"/>
      <c r="FKN14" s="117"/>
      <c r="FKO14" s="117"/>
      <c r="FKP14" s="117"/>
      <c r="FKQ14" s="117"/>
      <c r="FKR14" s="117"/>
      <c r="FKS14" s="117"/>
      <c r="FKT14" s="117"/>
      <c r="FKU14" s="117"/>
      <c r="FKV14" s="117"/>
      <c r="FKW14" s="117"/>
      <c r="FKX14" s="117"/>
      <c r="FKY14" s="117"/>
      <c r="FKZ14" s="117"/>
      <c r="FLA14" s="117"/>
      <c r="FLB14" s="117"/>
      <c r="FLC14" s="117"/>
      <c r="FLD14" s="117"/>
      <c r="FLE14" s="117"/>
      <c r="FLF14" s="117"/>
      <c r="FLG14" s="117"/>
      <c r="FLH14" s="117"/>
      <c r="FLI14" s="117"/>
      <c r="FLJ14" s="117"/>
      <c r="FLK14" s="117"/>
      <c r="FLL14" s="117"/>
      <c r="FLM14" s="117"/>
      <c r="FLN14" s="117"/>
      <c r="FLO14" s="117"/>
      <c r="FLP14" s="117"/>
      <c r="FLQ14" s="117"/>
      <c r="FLR14" s="117"/>
      <c r="FLS14" s="117"/>
      <c r="FLT14" s="117"/>
      <c r="FLU14" s="117"/>
      <c r="FLV14" s="117"/>
      <c r="FLW14" s="117"/>
      <c r="FLX14" s="117"/>
      <c r="FLY14" s="117"/>
      <c r="FLZ14" s="117"/>
      <c r="FMA14" s="117"/>
      <c r="FMB14" s="117"/>
      <c r="FMC14" s="117"/>
      <c r="FMD14" s="117"/>
      <c r="FME14" s="117"/>
      <c r="FMF14" s="117"/>
      <c r="FMG14" s="117"/>
      <c r="FMH14" s="117"/>
      <c r="FMI14" s="117"/>
      <c r="FMJ14" s="117"/>
      <c r="FMK14" s="117"/>
      <c r="FML14" s="117"/>
      <c r="FMM14" s="117"/>
      <c r="FMN14" s="117"/>
      <c r="FMO14" s="117"/>
      <c r="FMP14" s="117"/>
      <c r="FMQ14" s="117"/>
      <c r="FMR14" s="117"/>
      <c r="FMS14" s="117"/>
      <c r="FMT14" s="117"/>
      <c r="FMU14" s="117"/>
      <c r="FMV14" s="117"/>
      <c r="FMW14" s="117"/>
      <c r="FMX14" s="117"/>
      <c r="FMY14" s="117"/>
      <c r="FMZ14" s="117"/>
      <c r="FNA14" s="117"/>
      <c r="FNB14" s="117"/>
      <c r="FNC14" s="117"/>
      <c r="FND14" s="117"/>
      <c r="FNE14" s="117"/>
      <c r="FNF14" s="117"/>
      <c r="FNG14" s="117"/>
      <c r="FNH14" s="117"/>
      <c r="FNI14" s="117"/>
      <c r="FNJ14" s="117"/>
      <c r="FNK14" s="117"/>
      <c r="FNL14" s="117"/>
      <c r="FNM14" s="117"/>
      <c r="FNN14" s="117"/>
      <c r="FNO14" s="117"/>
      <c r="FNP14" s="117"/>
      <c r="FNQ14" s="117"/>
      <c r="FNR14" s="117"/>
      <c r="FNS14" s="117"/>
      <c r="FNT14" s="117"/>
      <c r="FNU14" s="117"/>
      <c r="FNV14" s="117"/>
      <c r="FNW14" s="117"/>
      <c r="FNX14" s="117"/>
      <c r="FNY14" s="117"/>
      <c r="FNZ14" s="117"/>
      <c r="FOA14" s="117"/>
      <c r="FOB14" s="117"/>
      <c r="FOC14" s="117"/>
      <c r="FOD14" s="117"/>
      <c r="FOE14" s="117"/>
      <c r="FOF14" s="117"/>
      <c r="FOG14" s="117"/>
      <c r="FOH14" s="117"/>
      <c r="FOI14" s="117"/>
      <c r="FOJ14" s="117"/>
      <c r="FOK14" s="117"/>
      <c r="FOL14" s="117"/>
      <c r="FOM14" s="117"/>
      <c r="FON14" s="117"/>
      <c r="FOO14" s="117"/>
      <c r="FOP14" s="117"/>
      <c r="FOQ14" s="117"/>
      <c r="FOR14" s="117"/>
      <c r="FOS14" s="117"/>
      <c r="FOT14" s="117"/>
      <c r="FOU14" s="117"/>
      <c r="FOV14" s="117"/>
      <c r="FOW14" s="117"/>
      <c r="FOX14" s="117"/>
      <c r="FOY14" s="117"/>
      <c r="FOZ14" s="117"/>
      <c r="FPA14" s="117"/>
      <c r="FPB14" s="117"/>
      <c r="FPC14" s="117"/>
      <c r="FPD14" s="117"/>
      <c r="FPE14" s="117"/>
      <c r="FPF14" s="117"/>
      <c r="FPG14" s="117"/>
      <c r="FPH14" s="117"/>
      <c r="FPI14" s="117"/>
      <c r="FPJ14" s="117"/>
      <c r="FPK14" s="117"/>
      <c r="FPL14" s="117"/>
      <c r="FPM14" s="117"/>
      <c r="FPN14" s="117"/>
      <c r="FPO14" s="117"/>
      <c r="FPP14" s="117"/>
      <c r="FPQ14" s="117"/>
      <c r="FPR14" s="117"/>
      <c r="FPS14" s="117"/>
      <c r="FPT14" s="117"/>
      <c r="FPU14" s="117"/>
      <c r="FPV14" s="117"/>
      <c r="FPW14" s="117"/>
      <c r="FPX14" s="117"/>
      <c r="FPY14" s="117"/>
      <c r="FPZ14" s="117"/>
      <c r="FQA14" s="117"/>
      <c r="FQB14" s="117"/>
      <c r="FQC14" s="117"/>
      <c r="FQD14" s="117"/>
      <c r="FQE14" s="117"/>
      <c r="FQF14" s="117"/>
      <c r="FQG14" s="117"/>
      <c r="FQH14" s="117"/>
      <c r="FQI14" s="117"/>
      <c r="FQJ14" s="117"/>
      <c r="FQK14" s="117"/>
      <c r="FQL14" s="117"/>
      <c r="FQM14" s="117"/>
      <c r="FQN14" s="117"/>
      <c r="FQO14" s="117"/>
      <c r="FQP14" s="117"/>
      <c r="FQQ14" s="117"/>
      <c r="FQR14" s="117"/>
      <c r="FQS14" s="117"/>
      <c r="FQT14" s="117"/>
      <c r="FQU14" s="117"/>
      <c r="FQV14" s="117"/>
      <c r="FQW14" s="117"/>
      <c r="FQX14" s="117"/>
      <c r="FQY14" s="117"/>
      <c r="FQZ14" s="117"/>
      <c r="FRA14" s="117"/>
      <c r="FRB14" s="117"/>
      <c r="FRC14" s="117"/>
      <c r="FRD14" s="117"/>
      <c r="FRE14" s="117"/>
      <c r="FRF14" s="117"/>
      <c r="FRG14" s="117"/>
      <c r="FRH14" s="117"/>
      <c r="FRI14" s="117"/>
      <c r="FRJ14" s="117"/>
      <c r="FRK14" s="117"/>
      <c r="FRL14" s="117"/>
      <c r="FRM14" s="117"/>
      <c r="FRN14" s="117"/>
      <c r="FRO14" s="117"/>
      <c r="FRP14" s="117"/>
      <c r="FRQ14" s="117"/>
      <c r="FRR14" s="117"/>
      <c r="FRS14" s="117"/>
      <c r="FRT14" s="117"/>
      <c r="FRU14" s="117"/>
      <c r="FRV14" s="117"/>
      <c r="FRW14" s="117"/>
      <c r="FRX14" s="117"/>
      <c r="FRY14" s="117"/>
      <c r="FRZ14" s="117"/>
      <c r="FSA14" s="117"/>
      <c r="FSB14" s="117"/>
      <c r="FSC14" s="117"/>
      <c r="FSD14" s="117"/>
      <c r="FSE14" s="117"/>
      <c r="FSF14" s="117"/>
      <c r="FSG14" s="117"/>
      <c r="FSH14" s="117"/>
      <c r="FSI14" s="117"/>
      <c r="FSJ14" s="117"/>
      <c r="FSK14" s="117"/>
      <c r="FSL14" s="117"/>
      <c r="FSM14" s="117"/>
      <c r="FSN14" s="117"/>
      <c r="FSO14" s="117"/>
      <c r="FSP14" s="117"/>
      <c r="FSQ14" s="117"/>
      <c r="FSR14" s="117"/>
      <c r="FSS14" s="117"/>
      <c r="FST14" s="117"/>
      <c r="FSU14" s="117"/>
      <c r="FSV14" s="117"/>
      <c r="FSW14" s="117"/>
      <c r="FSX14" s="117"/>
      <c r="FSY14" s="117"/>
      <c r="FSZ14" s="117"/>
      <c r="FTA14" s="117"/>
      <c r="FTB14" s="117"/>
      <c r="FTC14" s="117"/>
      <c r="FTD14" s="117"/>
      <c r="FTE14" s="117"/>
      <c r="FTF14" s="117"/>
      <c r="FTG14" s="117"/>
      <c r="FTH14" s="117"/>
      <c r="FTI14" s="117"/>
      <c r="FTJ14" s="117"/>
      <c r="FTK14" s="117"/>
      <c r="FTL14" s="117"/>
      <c r="FTM14" s="117"/>
      <c r="FTN14" s="117"/>
      <c r="FTO14" s="117"/>
      <c r="FTP14" s="117"/>
      <c r="FTQ14" s="117"/>
      <c r="FTR14" s="117"/>
      <c r="FTS14" s="117"/>
      <c r="FTT14" s="117"/>
      <c r="FTU14" s="117"/>
      <c r="FTV14" s="117"/>
      <c r="FTW14" s="117"/>
      <c r="FTX14" s="117"/>
      <c r="FTY14" s="117"/>
      <c r="FTZ14" s="117"/>
      <c r="FUA14" s="117"/>
      <c r="FUB14" s="117"/>
      <c r="FUC14" s="117"/>
      <c r="FUD14" s="117"/>
      <c r="FUE14" s="117"/>
      <c r="FUF14" s="117"/>
      <c r="FUG14" s="117"/>
      <c r="FUH14" s="117"/>
      <c r="FUI14" s="117"/>
      <c r="FUJ14" s="117"/>
      <c r="FUK14" s="117"/>
      <c r="FUL14" s="117"/>
      <c r="FUM14" s="117"/>
      <c r="FUN14" s="117"/>
      <c r="FUO14" s="117"/>
      <c r="FUP14" s="117"/>
      <c r="FUQ14" s="117"/>
      <c r="FUR14" s="117"/>
      <c r="FUS14" s="117"/>
      <c r="FUT14" s="117"/>
      <c r="FUU14" s="117"/>
      <c r="FUV14" s="117"/>
      <c r="FUW14" s="117"/>
      <c r="FUX14" s="117"/>
      <c r="FUY14" s="117"/>
      <c r="FUZ14" s="117"/>
      <c r="FVA14" s="117"/>
      <c r="FVB14" s="117"/>
      <c r="FVC14" s="117"/>
      <c r="FVD14" s="117"/>
      <c r="FVE14" s="117"/>
      <c r="FVF14" s="117"/>
      <c r="FVG14" s="117"/>
      <c r="FVH14" s="117"/>
      <c r="FVI14" s="117"/>
      <c r="FVJ14" s="117"/>
      <c r="FVK14" s="117"/>
      <c r="FVL14" s="117"/>
      <c r="FVM14" s="117"/>
      <c r="FVN14" s="117"/>
      <c r="FVO14" s="117"/>
      <c r="FVP14" s="117"/>
      <c r="FVQ14" s="117"/>
      <c r="FVR14" s="117"/>
      <c r="FVS14" s="117"/>
      <c r="FVT14" s="117"/>
      <c r="FVU14" s="117"/>
      <c r="FVV14" s="117"/>
      <c r="FVW14" s="117"/>
      <c r="FVX14" s="117"/>
      <c r="FVY14" s="117"/>
      <c r="FVZ14" s="117"/>
      <c r="FWA14" s="117"/>
      <c r="FWB14" s="117"/>
      <c r="FWC14" s="117"/>
      <c r="FWD14" s="117"/>
      <c r="FWE14" s="117"/>
      <c r="FWF14" s="117"/>
      <c r="FWG14" s="117"/>
      <c r="FWH14" s="117"/>
      <c r="FWI14" s="117"/>
      <c r="FWJ14" s="117"/>
      <c r="FWK14" s="117"/>
      <c r="FWL14" s="117"/>
      <c r="FWM14" s="117"/>
      <c r="FWN14" s="117"/>
      <c r="FWO14" s="117"/>
      <c r="FWP14" s="117"/>
      <c r="FWQ14" s="117"/>
      <c r="FWR14" s="117"/>
      <c r="FWS14" s="117"/>
      <c r="FWT14" s="117"/>
      <c r="FWU14" s="117"/>
      <c r="FWV14" s="117"/>
      <c r="FWW14" s="117"/>
      <c r="FWX14" s="117"/>
      <c r="FWY14" s="117"/>
      <c r="FWZ14" s="117"/>
      <c r="FXA14" s="117"/>
      <c r="FXB14" s="117"/>
      <c r="FXC14" s="117"/>
      <c r="FXD14" s="117"/>
      <c r="FXE14" s="117"/>
      <c r="FXF14" s="117"/>
      <c r="FXG14" s="117"/>
      <c r="FXH14" s="117"/>
      <c r="FXI14" s="117"/>
      <c r="FXJ14" s="117"/>
      <c r="FXK14" s="117"/>
      <c r="FXL14" s="117"/>
      <c r="FXM14" s="117"/>
      <c r="FXN14" s="117"/>
      <c r="FXO14" s="117"/>
      <c r="FXP14" s="117"/>
      <c r="FXQ14" s="117"/>
      <c r="FXR14" s="117"/>
      <c r="FXS14" s="117"/>
      <c r="FXT14" s="117"/>
      <c r="FXU14" s="117"/>
      <c r="FXV14" s="117"/>
      <c r="FXW14" s="117"/>
      <c r="FXX14" s="117"/>
      <c r="FXY14" s="117"/>
      <c r="FXZ14" s="117"/>
      <c r="FYA14" s="117"/>
      <c r="FYB14" s="117"/>
      <c r="FYC14" s="117"/>
      <c r="FYD14" s="117"/>
      <c r="FYE14" s="117"/>
      <c r="FYF14" s="117"/>
      <c r="FYG14" s="117"/>
      <c r="FYH14" s="117"/>
      <c r="FYI14" s="117"/>
      <c r="FYJ14" s="117"/>
      <c r="FYK14" s="117"/>
      <c r="FYL14" s="117"/>
      <c r="FYM14" s="117"/>
      <c r="FYN14" s="117"/>
      <c r="FYO14" s="117"/>
      <c r="FYP14" s="117"/>
      <c r="FYQ14" s="117"/>
      <c r="FYR14" s="117"/>
      <c r="FYS14" s="117"/>
      <c r="FYT14" s="117"/>
      <c r="FYU14" s="117"/>
      <c r="FYV14" s="117"/>
      <c r="FYW14" s="117"/>
      <c r="FYX14" s="117"/>
      <c r="FYY14" s="117"/>
      <c r="FYZ14" s="117"/>
      <c r="FZA14" s="117"/>
      <c r="FZB14" s="117"/>
      <c r="FZC14" s="117"/>
      <c r="FZD14" s="117"/>
      <c r="FZE14" s="117"/>
      <c r="FZF14" s="117"/>
      <c r="FZG14" s="117"/>
      <c r="FZH14" s="117"/>
      <c r="FZI14" s="117"/>
      <c r="FZJ14" s="117"/>
      <c r="FZK14" s="117"/>
      <c r="FZL14" s="117"/>
      <c r="FZM14" s="117"/>
      <c r="FZN14" s="117"/>
      <c r="FZO14" s="117"/>
      <c r="FZP14" s="117"/>
      <c r="FZQ14" s="117"/>
      <c r="FZR14" s="117"/>
      <c r="FZS14" s="117"/>
      <c r="FZT14" s="117"/>
      <c r="FZU14" s="117"/>
      <c r="FZV14" s="117"/>
      <c r="FZW14" s="117"/>
      <c r="FZX14" s="117"/>
      <c r="FZY14" s="117"/>
      <c r="FZZ14" s="117"/>
      <c r="GAA14" s="117"/>
      <c r="GAB14" s="117"/>
      <c r="GAC14" s="117"/>
      <c r="GAD14" s="117"/>
      <c r="GAE14" s="117"/>
      <c r="GAF14" s="117"/>
      <c r="GAG14" s="117"/>
      <c r="GAH14" s="117"/>
      <c r="GAI14" s="117"/>
      <c r="GAJ14" s="117"/>
      <c r="GAK14" s="117"/>
      <c r="GAL14" s="117"/>
      <c r="GAM14" s="117"/>
      <c r="GAN14" s="117"/>
      <c r="GAO14" s="117"/>
      <c r="GAP14" s="117"/>
      <c r="GAQ14" s="117"/>
      <c r="GAR14" s="117"/>
      <c r="GAS14" s="117"/>
      <c r="GAT14" s="117"/>
      <c r="GAU14" s="117"/>
      <c r="GAV14" s="117"/>
      <c r="GAW14" s="117"/>
      <c r="GAX14" s="117"/>
      <c r="GAY14" s="117"/>
      <c r="GAZ14" s="117"/>
      <c r="GBA14" s="117"/>
      <c r="GBB14" s="117"/>
      <c r="GBC14" s="117"/>
      <c r="GBD14" s="117"/>
      <c r="GBE14" s="117"/>
      <c r="GBF14" s="117"/>
      <c r="GBG14" s="117"/>
      <c r="GBH14" s="117"/>
      <c r="GBI14" s="117"/>
      <c r="GBJ14" s="117"/>
      <c r="GBK14" s="117"/>
      <c r="GBL14" s="117"/>
      <c r="GBM14" s="117"/>
      <c r="GBN14" s="117"/>
      <c r="GBO14" s="117"/>
      <c r="GBP14" s="117"/>
      <c r="GBQ14" s="117"/>
      <c r="GBR14" s="117"/>
      <c r="GBS14" s="117"/>
      <c r="GBT14" s="117"/>
      <c r="GBU14" s="117"/>
      <c r="GBV14" s="117"/>
      <c r="GBW14" s="117"/>
      <c r="GBX14" s="117"/>
      <c r="GBY14" s="117"/>
      <c r="GBZ14" s="117"/>
      <c r="GCA14" s="117"/>
      <c r="GCB14" s="117"/>
      <c r="GCC14" s="117"/>
      <c r="GCD14" s="117"/>
      <c r="GCE14" s="117"/>
      <c r="GCF14" s="117"/>
      <c r="GCG14" s="117"/>
      <c r="GCH14" s="117"/>
      <c r="GCI14" s="117"/>
      <c r="GCJ14" s="117"/>
      <c r="GCK14" s="117"/>
      <c r="GCL14" s="117"/>
      <c r="GCM14" s="117"/>
      <c r="GCN14" s="117"/>
      <c r="GCO14" s="117"/>
      <c r="GCP14" s="117"/>
      <c r="GCQ14" s="117"/>
      <c r="GCR14" s="117"/>
      <c r="GCS14" s="117"/>
      <c r="GCT14" s="117"/>
      <c r="GCU14" s="117"/>
      <c r="GCV14" s="117"/>
      <c r="GCW14" s="117"/>
      <c r="GCX14" s="117"/>
      <c r="GCY14" s="117"/>
      <c r="GCZ14" s="117"/>
      <c r="GDA14" s="117"/>
      <c r="GDB14" s="117"/>
      <c r="GDC14" s="117"/>
      <c r="GDD14" s="117"/>
      <c r="GDE14" s="117"/>
      <c r="GDF14" s="117"/>
      <c r="GDG14" s="117"/>
      <c r="GDH14" s="117"/>
      <c r="GDI14" s="117"/>
      <c r="GDJ14" s="117"/>
      <c r="GDK14" s="117"/>
      <c r="GDL14" s="117"/>
      <c r="GDM14" s="117"/>
      <c r="GDN14" s="117"/>
      <c r="GDO14" s="117"/>
      <c r="GDP14" s="117"/>
      <c r="GDQ14" s="117"/>
      <c r="GDR14" s="117"/>
      <c r="GDS14" s="117"/>
      <c r="GDT14" s="117"/>
      <c r="GDU14" s="117"/>
      <c r="GDV14" s="117"/>
      <c r="GDW14" s="117"/>
      <c r="GDX14" s="117"/>
      <c r="GDY14" s="117"/>
      <c r="GDZ14" s="117"/>
      <c r="GEA14" s="117"/>
      <c r="GEB14" s="117"/>
      <c r="GEC14" s="117"/>
      <c r="GED14" s="117"/>
      <c r="GEE14" s="117"/>
      <c r="GEF14" s="117"/>
      <c r="GEG14" s="117"/>
      <c r="GEH14" s="117"/>
      <c r="GEI14" s="117"/>
      <c r="GEJ14" s="117"/>
      <c r="GEK14" s="117"/>
      <c r="GEL14" s="117"/>
      <c r="GEM14" s="117"/>
      <c r="GEN14" s="117"/>
      <c r="GEO14" s="117"/>
      <c r="GEP14" s="117"/>
      <c r="GEQ14" s="117"/>
      <c r="GER14" s="117"/>
      <c r="GES14" s="117"/>
      <c r="GET14" s="117"/>
      <c r="GEU14" s="117"/>
      <c r="GEV14" s="117"/>
      <c r="GEW14" s="117"/>
      <c r="GEX14" s="117"/>
      <c r="GEY14" s="117"/>
      <c r="GEZ14" s="117"/>
      <c r="GFA14" s="117"/>
      <c r="GFB14" s="117"/>
      <c r="GFC14" s="117"/>
      <c r="GFD14" s="117"/>
      <c r="GFE14" s="117"/>
      <c r="GFF14" s="117"/>
      <c r="GFG14" s="117"/>
      <c r="GFH14" s="117"/>
      <c r="GFI14" s="117"/>
      <c r="GFJ14" s="117"/>
      <c r="GFK14" s="117"/>
      <c r="GFL14" s="117"/>
      <c r="GFM14" s="117"/>
      <c r="GFN14" s="117"/>
      <c r="GFO14" s="117"/>
      <c r="GFP14" s="117"/>
      <c r="GFQ14" s="117"/>
      <c r="GFR14" s="117"/>
      <c r="GFS14" s="117"/>
      <c r="GFT14" s="117"/>
      <c r="GFU14" s="117"/>
      <c r="GFV14" s="117"/>
      <c r="GFW14" s="117"/>
      <c r="GFX14" s="117"/>
      <c r="GFY14" s="117"/>
      <c r="GFZ14" s="117"/>
      <c r="GGA14" s="117"/>
      <c r="GGB14" s="117"/>
      <c r="GGC14" s="117"/>
      <c r="GGD14" s="117"/>
      <c r="GGE14" s="117"/>
      <c r="GGF14" s="117"/>
      <c r="GGG14" s="117"/>
      <c r="GGH14" s="117"/>
      <c r="GGI14" s="117"/>
      <c r="GGJ14" s="117"/>
      <c r="GGK14" s="117"/>
      <c r="GGL14" s="117"/>
      <c r="GGM14" s="117"/>
      <c r="GGN14" s="117"/>
      <c r="GGO14" s="117"/>
      <c r="GGP14" s="117"/>
      <c r="GGQ14" s="117"/>
      <c r="GGR14" s="117"/>
      <c r="GGS14" s="117"/>
      <c r="GGT14" s="117"/>
      <c r="GGU14" s="117"/>
      <c r="GGV14" s="117"/>
      <c r="GGW14" s="117"/>
      <c r="GGX14" s="117"/>
      <c r="GGY14" s="117"/>
      <c r="GGZ14" s="117"/>
      <c r="GHA14" s="117"/>
      <c r="GHB14" s="117"/>
      <c r="GHC14" s="117"/>
      <c r="GHD14" s="117"/>
      <c r="GHE14" s="117"/>
      <c r="GHF14" s="117"/>
      <c r="GHG14" s="117"/>
      <c r="GHH14" s="117"/>
      <c r="GHI14" s="117"/>
      <c r="GHJ14" s="117"/>
      <c r="GHK14" s="117"/>
      <c r="GHL14" s="117"/>
      <c r="GHM14" s="117"/>
      <c r="GHN14" s="117"/>
      <c r="GHO14" s="117"/>
      <c r="GHP14" s="117"/>
      <c r="GHQ14" s="117"/>
      <c r="GHR14" s="117"/>
      <c r="GHS14" s="117"/>
      <c r="GHT14" s="117"/>
      <c r="GHU14" s="117"/>
      <c r="GHV14" s="117"/>
      <c r="GHW14" s="117"/>
      <c r="GHX14" s="117"/>
      <c r="GHY14" s="117"/>
      <c r="GHZ14" s="117"/>
      <c r="GIA14" s="117"/>
      <c r="GIB14" s="117"/>
      <c r="GIC14" s="117"/>
      <c r="GID14" s="117"/>
      <c r="GIE14" s="117"/>
      <c r="GIF14" s="117"/>
      <c r="GIG14" s="117"/>
      <c r="GIH14" s="117"/>
      <c r="GII14" s="117"/>
      <c r="GIJ14" s="117"/>
      <c r="GIK14" s="117"/>
      <c r="GIL14" s="117"/>
      <c r="GIM14" s="117"/>
      <c r="GIN14" s="117"/>
      <c r="GIO14" s="117"/>
      <c r="GIP14" s="117"/>
      <c r="GIQ14" s="117"/>
      <c r="GIR14" s="117"/>
      <c r="GIS14" s="117"/>
      <c r="GIT14" s="117"/>
      <c r="GIU14" s="117"/>
      <c r="GIV14" s="117"/>
      <c r="GIW14" s="117"/>
      <c r="GIX14" s="117"/>
      <c r="GIY14" s="117"/>
      <c r="GIZ14" s="117"/>
      <c r="GJA14" s="117"/>
      <c r="GJB14" s="117"/>
      <c r="GJC14" s="117"/>
      <c r="GJD14" s="117"/>
      <c r="GJE14" s="117"/>
      <c r="GJF14" s="117"/>
      <c r="GJG14" s="117"/>
      <c r="GJH14" s="117"/>
      <c r="GJI14" s="117"/>
      <c r="GJJ14" s="117"/>
      <c r="GJK14" s="117"/>
      <c r="GJL14" s="117"/>
      <c r="GJM14" s="117"/>
      <c r="GJN14" s="117"/>
      <c r="GJO14" s="117"/>
      <c r="GJP14" s="117"/>
      <c r="GJQ14" s="117"/>
      <c r="GJR14" s="117"/>
      <c r="GJS14" s="117"/>
      <c r="GJT14" s="117"/>
      <c r="GJU14" s="117"/>
      <c r="GJV14" s="117"/>
      <c r="GJW14" s="117"/>
      <c r="GJX14" s="117"/>
      <c r="GJY14" s="117"/>
      <c r="GJZ14" s="117"/>
      <c r="GKA14" s="117"/>
      <c r="GKB14" s="117"/>
      <c r="GKC14" s="117"/>
      <c r="GKD14" s="117"/>
      <c r="GKE14" s="117"/>
      <c r="GKF14" s="117"/>
      <c r="GKG14" s="117"/>
      <c r="GKH14" s="117"/>
      <c r="GKI14" s="117"/>
      <c r="GKJ14" s="117"/>
      <c r="GKK14" s="117"/>
      <c r="GKL14" s="117"/>
      <c r="GKM14" s="117"/>
      <c r="GKN14" s="117"/>
      <c r="GKO14" s="117"/>
      <c r="GKP14" s="117"/>
      <c r="GKQ14" s="117"/>
      <c r="GKR14" s="117"/>
      <c r="GKS14" s="117"/>
      <c r="GKT14" s="117"/>
      <c r="GKU14" s="117"/>
      <c r="GKV14" s="117"/>
      <c r="GKW14" s="117"/>
      <c r="GKX14" s="117"/>
      <c r="GKY14" s="117"/>
      <c r="GKZ14" s="117"/>
      <c r="GLA14" s="117"/>
      <c r="GLB14" s="117"/>
      <c r="GLC14" s="117"/>
      <c r="GLD14" s="117"/>
      <c r="GLE14" s="117"/>
      <c r="GLF14" s="117"/>
      <c r="GLG14" s="117"/>
      <c r="GLH14" s="117"/>
      <c r="GLI14" s="117"/>
      <c r="GLJ14" s="117"/>
      <c r="GLK14" s="117"/>
      <c r="GLL14" s="117"/>
      <c r="GLM14" s="117"/>
      <c r="GLN14" s="117"/>
      <c r="GLO14" s="117"/>
      <c r="GLP14" s="117"/>
      <c r="GLQ14" s="117"/>
      <c r="GLR14" s="117"/>
      <c r="GLS14" s="117"/>
      <c r="GLT14" s="117"/>
      <c r="GLU14" s="117"/>
      <c r="GLV14" s="117"/>
      <c r="GLW14" s="117"/>
      <c r="GLX14" s="117"/>
      <c r="GLY14" s="117"/>
      <c r="GLZ14" s="117"/>
      <c r="GMA14" s="117"/>
      <c r="GMB14" s="117"/>
      <c r="GMC14" s="117"/>
      <c r="GMD14" s="117"/>
      <c r="GME14" s="117"/>
      <c r="GMF14" s="117"/>
      <c r="GMG14" s="117"/>
      <c r="GMH14" s="117"/>
      <c r="GMI14" s="117"/>
      <c r="GMJ14" s="117"/>
      <c r="GMK14" s="117"/>
      <c r="GML14" s="117"/>
      <c r="GMM14" s="117"/>
      <c r="GMN14" s="117"/>
      <c r="GMO14" s="117"/>
      <c r="GMP14" s="117"/>
      <c r="GMQ14" s="117"/>
      <c r="GMR14" s="117"/>
      <c r="GMS14" s="117"/>
      <c r="GMT14" s="117"/>
      <c r="GMU14" s="117"/>
      <c r="GMV14" s="117"/>
      <c r="GMW14" s="117"/>
      <c r="GMX14" s="117"/>
      <c r="GMY14" s="117"/>
      <c r="GMZ14" s="117"/>
      <c r="GNA14" s="117"/>
      <c r="GNB14" s="117"/>
      <c r="GNC14" s="117"/>
      <c r="GND14" s="117"/>
      <c r="GNE14" s="117"/>
      <c r="GNF14" s="117"/>
      <c r="GNG14" s="117"/>
      <c r="GNH14" s="117"/>
      <c r="GNI14" s="117"/>
      <c r="GNJ14" s="117"/>
      <c r="GNK14" s="117"/>
      <c r="GNL14" s="117"/>
      <c r="GNM14" s="117"/>
      <c r="GNN14" s="117"/>
      <c r="GNO14" s="117"/>
      <c r="GNP14" s="117"/>
      <c r="GNQ14" s="117"/>
      <c r="GNR14" s="117"/>
      <c r="GNS14" s="117"/>
      <c r="GNT14" s="117"/>
      <c r="GNU14" s="117"/>
      <c r="GNV14" s="117"/>
      <c r="GNW14" s="117"/>
      <c r="GNX14" s="117"/>
      <c r="GNY14" s="117"/>
      <c r="GNZ14" s="117"/>
      <c r="GOA14" s="117"/>
      <c r="GOB14" s="117"/>
      <c r="GOC14" s="117"/>
      <c r="GOD14" s="117"/>
      <c r="GOE14" s="117"/>
      <c r="GOF14" s="117"/>
      <c r="GOG14" s="117"/>
      <c r="GOH14" s="117"/>
      <c r="GOI14" s="117"/>
      <c r="GOJ14" s="117"/>
      <c r="GOK14" s="117"/>
      <c r="GOL14" s="117"/>
      <c r="GOM14" s="117"/>
      <c r="GON14" s="117"/>
      <c r="GOO14" s="117"/>
      <c r="GOP14" s="117"/>
      <c r="GOQ14" s="117"/>
      <c r="GOR14" s="117"/>
      <c r="GOS14" s="117"/>
      <c r="GOT14" s="117"/>
      <c r="GOU14" s="117"/>
      <c r="GOV14" s="117"/>
      <c r="GOW14" s="117"/>
      <c r="GOX14" s="117"/>
      <c r="GOY14" s="117"/>
      <c r="GOZ14" s="117"/>
      <c r="GPA14" s="117"/>
      <c r="GPB14" s="117"/>
      <c r="GPC14" s="117"/>
      <c r="GPD14" s="117"/>
      <c r="GPE14" s="117"/>
      <c r="GPF14" s="117"/>
      <c r="GPG14" s="117"/>
      <c r="GPH14" s="117"/>
      <c r="GPI14" s="117"/>
      <c r="GPJ14" s="117"/>
      <c r="GPK14" s="117"/>
      <c r="GPL14" s="117"/>
      <c r="GPM14" s="117"/>
      <c r="GPN14" s="117"/>
      <c r="GPO14" s="117"/>
      <c r="GPP14" s="117"/>
      <c r="GPQ14" s="117"/>
      <c r="GPR14" s="117"/>
      <c r="GPS14" s="117"/>
      <c r="GPT14" s="117"/>
      <c r="GPU14" s="117"/>
      <c r="GPV14" s="117"/>
      <c r="GPW14" s="117"/>
      <c r="GPX14" s="117"/>
      <c r="GPY14" s="117"/>
      <c r="GPZ14" s="117"/>
      <c r="GQA14" s="117"/>
      <c r="GQB14" s="117"/>
      <c r="GQC14" s="117"/>
      <c r="GQD14" s="117"/>
      <c r="GQE14" s="117"/>
      <c r="GQF14" s="117"/>
      <c r="GQG14" s="117"/>
      <c r="GQH14" s="117"/>
      <c r="GQI14" s="117"/>
      <c r="GQJ14" s="117"/>
      <c r="GQK14" s="117"/>
      <c r="GQL14" s="117"/>
      <c r="GQM14" s="117"/>
      <c r="GQN14" s="117"/>
      <c r="GQO14" s="117"/>
      <c r="GQP14" s="117"/>
      <c r="GQQ14" s="117"/>
      <c r="GQR14" s="117"/>
      <c r="GQS14" s="117"/>
      <c r="GQT14" s="117"/>
      <c r="GQU14" s="117"/>
      <c r="GQV14" s="117"/>
      <c r="GQW14" s="117"/>
      <c r="GQX14" s="117"/>
      <c r="GQY14" s="117"/>
      <c r="GQZ14" s="117"/>
      <c r="GRA14" s="117"/>
      <c r="GRB14" s="117"/>
      <c r="GRC14" s="117"/>
      <c r="GRD14" s="117"/>
      <c r="GRE14" s="117"/>
      <c r="GRF14" s="117"/>
      <c r="GRG14" s="117"/>
      <c r="GRH14" s="117"/>
      <c r="GRI14" s="117"/>
      <c r="GRJ14" s="117"/>
      <c r="GRK14" s="117"/>
      <c r="GRL14" s="117"/>
      <c r="GRM14" s="117"/>
      <c r="GRN14" s="117"/>
      <c r="GRO14" s="117"/>
      <c r="GRP14" s="117"/>
      <c r="GRQ14" s="117"/>
      <c r="GRR14" s="117"/>
      <c r="GRS14" s="117"/>
      <c r="GRT14" s="117"/>
      <c r="GRU14" s="117"/>
      <c r="GRV14" s="117"/>
      <c r="GRW14" s="117"/>
      <c r="GRX14" s="117"/>
      <c r="GRY14" s="117"/>
      <c r="GRZ14" s="117"/>
      <c r="GSA14" s="117"/>
      <c r="GSB14" s="117"/>
      <c r="GSC14" s="117"/>
      <c r="GSD14" s="117"/>
      <c r="GSE14" s="117"/>
      <c r="GSF14" s="117"/>
      <c r="GSG14" s="117"/>
      <c r="GSH14" s="117"/>
      <c r="GSI14" s="117"/>
      <c r="GSJ14" s="117"/>
      <c r="GSK14" s="117"/>
      <c r="GSL14" s="117"/>
      <c r="GSM14" s="117"/>
      <c r="GSN14" s="117"/>
      <c r="GSO14" s="117"/>
      <c r="GSP14" s="117"/>
      <c r="GSQ14" s="117"/>
      <c r="GSR14" s="117"/>
      <c r="GSS14" s="117"/>
      <c r="GST14" s="117"/>
      <c r="GSU14" s="117"/>
      <c r="GSV14" s="117"/>
      <c r="GSW14" s="117"/>
      <c r="GSX14" s="117"/>
      <c r="GSY14" s="117"/>
      <c r="GSZ14" s="117"/>
      <c r="GTA14" s="117"/>
      <c r="GTB14" s="117"/>
      <c r="GTC14" s="117"/>
      <c r="GTD14" s="117"/>
      <c r="GTE14" s="117"/>
      <c r="GTF14" s="117"/>
      <c r="GTG14" s="117"/>
      <c r="GTH14" s="117"/>
      <c r="GTI14" s="117"/>
      <c r="GTJ14" s="117"/>
      <c r="GTK14" s="117"/>
      <c r="GTL14" s="117"/>
      <c r="GTM14" s="117"/>
      <c r="GTN14" s="117"/>
      <c r="GTO14" s="117"/>
      <c r="GTP14" s="117"/>
      <c r="GTQ14" s="117"/>
      <c r="GTR14" s="117"/>
      <c r="GTS14" s="117"/>
      <c r="GTT14" s="117"/>
      <c r="GTU14" s="117"/>
      <c r="GTV14" s="117"/>
      <c r="GTW14" s="117"/>
      <c r="GTX14" s="117"/>
      <c r="GTY14" s="117"/>
      <c r="GTZ14" s="117"/>
      <c r="GUA14" s="117"/>
      <c r="GUB14" s="117"/>
      <c r="GUC14" s="117"/>
      <c r="GUD14" s="117"/>
      <c r="GUE14" s="117"/>
      <c r="GUF14" s="117"/>
      <c r="GUG14" s="117"/>
      <c r="GUH14" s="117"/>
      <c r="GUI14" s="117"/>
      <c r="GUJ14" s="117"/>
      <c r="GUK14" s="117"/>
      <c r="GUL14" s="117"/>
      <c r="GUM14" s="117"/>
      <c r="GUN14" s="117"/>
      <c r="GUO14" s="117"/>
      <c r="GUP14" s="117"/>
      <c r="GUQ14" s="117"/>
      <c r="GUR14" s="117"/>
      <c r="GUS14" s="117"/>
      <c r="GUT14" s="117"/>
      <c r="GUU14" s="117"/>
      <c r="GUV14" s="117"/>
      <c r="GUW14" s="117"/>
      <c r="GUX14" s="117"/>
      <c r="GUY14" s="117"/>
      <c r="GUZ14" s="117"/>
      <c r="GVA14" s="117"/>
      <c r="GVB14" s="117"/>
      <c r="GVC14" s="117"/>
      <c r="GVD14" s="117"/>
      <c r="GVE14" s="117"/>
      <c r="GVF14" s="117"/>
      <c r="GVG14" s="117"/>
      <c r="GVH14" s="117"/>
      <c r="GVI14" s="117"/>
      <c r="GVJ14" s="117"/>
      <c r="GVK14" s="117"/>
      <c r="GVL14" s="117"/>
      <c r="GVM14" s="117"/>
      <c r="GVN14" s="117"/>
      <c r="GVO14" s="117"/>
      <c r="GVP14" s="117"/>
      <c r="GVQ14" s="117"/>
      <c r="GVR14" s="117"/>
      <c r="GVS14" s="117"/>
      <c r="GVT14" s="117"/>
      <c r="GVU14" s="117"/>
      <c r="GVV14" s="117"/>
      <c r="GVW14" s="117"/>
      <c r="GVX14" s="117"/>
      <c r="GVY14" s="117"/>
      <c r="GVZ14" s="117"/>
      <c r="GWA14" s="117"/>
      <c r="GWB14" s="117"/>
      <c r="GWC14" s="117"/>
      <c r="GWD14" s="117"/>
      <c r="GWE14" s="117"/>
      <c r="GWF14" s="117"/>
      <c r="GWG14" s="117"/>
      <c r="GWH14" s="117"/>
      <c r="GWI14" s="117"/>
      <c r="GWJ14" s="117"/>
      <c r="GWK14" s="117"/>
      <c r="GWL14" s="117"/>
      <c r="GWM14" s="117"/>
      <c r="GWN14" s="117"/>
      <c r="GWO14" s="117"/>
      <c r="GWP14" s="117"/>
      <c r="GWQ14" s="117"/>
      <c r="GWR14" s="117"/>
      <c r="GWS14" s="117"/>
      <c r="GWT14" s="117"/>
      <c r="GWU14" s="117"/>
      <c r="GWV14" s="117"/>
      <c r="GWW14" s="117"/>
      <c r="GWX14" s="117"/>
      <c r="GWY14" s="117"/>
      <c r="GWZ14" s="117"/>
      <c r="GXA14" s="117"/>
      <c r="GXB14" s="117"/>
      <c r="GXC14" s="117"/>
      <c r="GXD14" s="117"/>
      <c r="GXE14" s="117"/>
      <c r="GXF14" s="117"/>
      <c r="GXG14" s="117"/>
      <c r="GXH14" s="117"/>
      <c r="GXI14" s="117"/>
      <c r="GXJ14" s="117"/>
      <c r="GXK14" s="117"/>
      <c r="GXL14" s="117"/>
      <c r="GXM14" s="117"/>
      <c r="GXN14" s="117"/>
      <c r="GXO14" s="117"/>
      <c r="GXP14" s="117"/>
      <c r="GXQ14" s="117"/>
      <c r="GXR14" s="117"/>
      <c r="GXS14" s="117"/>
      <c r="GXT14" s="117"/>
      <c r="GXU14" s="117"/>
      <c r="GXV14" s="117"/>
      <c r="GXW14" s="117"/>
      <c r="GXX14" s="117"/>
      <c r="GXY14" s="117"/>
      <c r="GXZ14" s="117"/>
      <c r="GYA14" s="117"/>
      <c r="GYB14" s="117"/>
      <c r="GYC14" s="117"/>
      <c r="GYD14" s="117"/>
      <c r="GYE14" s="117"/>
      <c r="GYF14" s="117"/>
      <c r="GYG14" s="117"/>
      <c r="GYH14" s="117"/>
      <c r="GYI14" s="117"/>
      <c r="GYJ14" s="117"/>
      <c r="GYK14" s="117"/>
      <c r="GYL14" s="117"/>
      <c r="GYM14" s="117"/>
      <c r="GYN14" s="117"/>
      <c r="GYO14" s="117"/>
      <c r="GYP14" s="117"/>
      <c r="GYQ14" s="117"/>
      <c r="GYR14" s="117"/>
      <c r="GYS14" s="117"/>
      <c r="GYT14" s="117"/>
      <c r="GYU14" s="117"/>
      <c r="GYV14" s="117"/>
      <c r="GYW14" s="117"/>
      <c r="GYX14" s="117"/>
      <c r="GYY14" s="117"/>
      <c r="GYZ14" s="117"/>
      <c r="GZA14" s="117"/>
      <c r="GZB14" s="117"/>
      <c r="GZC14" s="117"/>
      <c r="GZD14" s="117"/>
      <c r="GZE14" s="117"/>
      <c r="GZF14" s="117"/>
      <c r="GZG14" s="117"/>
      <c r="GZH14" s="117"/>
      <c r="GZI14" s="117"/>
      <c r="GZJ14" s="117"/>
      <c r="GZK14" s="117"/>
      <c r="GZL14" s="117"/>
      <c r="GZM14" s="117"/>
      <c r="GZN14" s="117"/>
      <c r="GZO14" s="117"/>
      <c r="GZP14" s="117"/>
      <c r="GZQ14" s="117"/>
      <c r="GZR14" s="117"/>
      <c r="GZS14" s="117"/>
      <c r="GZT14" s="117"/>
      <c r="GZU14" s="117"/>
      <c r="GZV14" s="117"/>
      <c r="GZW14" s="117"/>
      <c r="GZX14" s="117"/>
      <c r="GZY14" s="117"/>
      <c r="GZZ14" s="117"/>
      <c r="HAA14" s="117"/>
      <c r="HAB14" s="117"/>
      <c r="HAC14" s="117"/>
      <c r="HAD14" s="117"/>
      <c r="HAE14" s="117"/>
      <c r="HAF14" s="117"/>
      <c r="HAG14" s="117"/>
      <c r="HAH14" s="117"/>
      <c r="HAI14" s="117"/>
      <c r="HAJ14" s="117"/>
      <c r="HAK14" s="117"/>
      <c r="HAL14" s="117"/>
      <c r="HAM14" s="117"/>
      <c r="HAN14" s="117"/>
      <c r="HAO14" s="117"/>
      <c r="HAP14" s="117"/>
      <c r="HAQ14" s="117"/>
      <c r="HAR14" s="117"/>
      <c r="HAS14" s="117"/>
      <c r="HAT14" s="117"/>
      <c r="HAU14" s="117"/>
      <c r="HAV14" s="117"/>
      <c r="HAW14" s="117"/>
      <c r="HAX14" s="117"/>
      <c r="HAY14" s="117"/>
      <c r="HAZ14" s="117"/>
      <c r="HBA14" s="117"/>
      <c r="HBB14" s="117"/>
      <c r="HBC14" s="117"/>
      <c r="HBD14" s="117"/>
      <c r="HBE14" s="117"/>
      <c r="HBF14" s="117"/>
      <c r="HBG14" s="117"/>
      <c r="HBH14" s="117"/>
      <c r="HBI14" s="117"/>
      <c r="HBJ14" s="117"/>
      <c r="HBK14" s="117"/>
      <c r="HBL14" s="117"/>
      <c r="HBM14" s="117"/>
      <c r="HBN14" s="117"/>
      <c r="HBO14" s="117"/>
      <c r="HBP14" s="117"/>
      <c r="HBQ14" s="117"/>
      <c r="HBR14" s="117"/>
      <c r="HBS14" s="117"/>
      <c r="HBT14" s="117"/>
      <c r="HBU14" s="117"/>
      <c r="HBV14" s="117"/>
      <c r="HBW14" s="117"/>
      <c r="HBX14" s="117"/>
      <c r="HBY14" s="117"/>
      <c r="HBZ14" s="117"/>
      <c r="HCA14" s="117"/>
      <c r="HCB14" s="117"/>
      <c r="HCC14" s="117"/>
      <c r="HCD14" s="117"/>
      <c r="HCE14" s="117"/>
      <c r="HCF14" s="117"/>
      <c r="HCG14" s="117"/>
      <c r="HCH14" s="117"/>
      <c r="HCI14" s="117"/>
      <c r="HCJ14" s="117"/>
      <c r="HCK14" s="117"/>
      <c r="HCL14" s="117"/>
      <c r="HCM14" s="117"/>
      <c r="HCN14" s="117"/>
      <c r="HCO14" s="117"/>
      <c r="HCP14" s="117"/>
      <c r="HCQ14" s="117"/>
      <c r="HCR14" s="117"/>
      <c r="HCS14" s="117"/>
      <c r="HCT14" s="117"/>
      <c r="HCU14" s="117"/>
      <c r="HCV14" s="117"/>
      <c r="HCW14" s="117"/>
      <c r="HCX14" s="117"/>
      <c r="HCY14" s="117"/>
      <c r="HCZ14" s="117"/>
      <c r="HDA14" s="117"/>
      <c r="HDB14" s="117"/>
      <c r="HDC14" s="117"/>
      <c r="HDD14" s="117"/>
      <c r="HDE14" s="117"/>
      <c r="HDF14" s="117"/>
      <c r="HDG14" s="117"/>
      <c r="HDH14" s="117"/>
      <c r="HDI14" s="117"/>
      <c r="HDJ14" s="117"/>
      <c r="HDK14" s="117"/>
      <c r="HDL14" s="117"/>
      <c r="HDM14" s="117"/>
      <c r="HDN14" s="117"/>
      <c r="HDO14" s="117"/>
      <c r="HDP14" s="117"/>
      <c r="HDQ14" s="117"/>
      <c r="HDR14" s="117"/>
      <c r="HDS14" s="117"/>
      <c r="HDT14" s="117"/>
      <c r="HDU14" s="117"/>
      <c r="HDV14" s="117"/>
      <c r="HDW14" s="117"/>
      <c r="HDX14" s="117"/>
      <c r="HDY14" s="117"/>
      <c r="HDZ14" s="117"/>
      <c r="HEA14" s="117"/>
      <c r="HEB14" s="117"/>
      <c r="HEC14" s="117"/>
      <c r="HED14" s="117"/>
      <c r="HEE14" s="117"/>
      <c r="HEF14" s="117"/>
      <c r="HEG14" s="117"/>
      <c r="HEH14" s="117"/>
      <c r="HEI14" s="117"/>
      <c r="HEJ14" s="117"/>
      <c r="HEK14" s="117"/>
      <c r="HEL14" s="117"/>
      <c r="HEM14" s="117"/>
      <c r="HEN14" s="117"/>
      <c r="HEO14" s="117"/>
      <c r="HEP14" s="117"/>
      <c r="HEQ14" s="117"/>
      <c r="HER14" s="117"/>
      <c r="HES14" s="117"/>
      <c r="HET14" s="117"/>
      <c r="HEU14" s="117"/>
      <c r="HEV14" s="117"/>
      <c r="HEW14" s="117"/>
      <c r="HEX14" s="117"/>
      <c r="HEY14" s="117"/>
      <c r="HEZ14" s="117"/>
      <c r="HFA14" s="117"/>
      <c r="HFB14" s="117"/>
      <c r="HFC14" s="117"/>
      <c r="HFD14" s="117"/>
      <c r="HFE14" s="117"/>
      <c r="HFF14" s="117"/>
      <c r="HFG14" s="117"/>
      <c r="HFH14" s="117"/>
      <c r="HFI14" s="117"/>
      <c r="HFJ14" s="117"/>
      <c r="HFK14" s="117"/>
      <c r="HFL14" s="117"/>
      <c r="HFM14" s="117"/>
      <c r="HFN14" s="117"/>
      <c r="HFO14" s="117"/>
      <c r="HFP14" s="117"/>
      <c r="HFQ14" s="117"/>
      <c r="HFR14" s="117"/>
      <c r="HFS14" s="117"/>
      <c r="HFT14" s="117"/>
      <c r="HFU14" s="117"/>
      <c r="HFV14" s="117"/>
      <c r="HFW14" s="117"/>
      <c r="HFX14" s="117"/>
      <c r="HFY14" s="117"/>
      <c r="HFZ14" s="117"/>
      <c r="HGA14" s="117"/>
      <c r="HGB14" s="117"/>
      <c r="HGC14" s="117"/>
      <c r="HGD14" s="117"/>
      <c r="HGE14" s="117"/>
      <c r="HGF14" s="117"/>
      <c r="HGG14" s="117"/>
      <c r="HGH14" s="117"/>
      <c r="HGI14" s="117"/>
      <c r="HGJ14" s="117"/>
      <c r="HGK14" s="117"/>
      <c r="HGL14" s="117"/>
      <c r="HGM14" s="117"/>
      <c r="HGN14" s="117"/>
      <c r="HGO14" s="117"/>
      <c r="HGP14" s="117"/>
      <c r="HGQ14" s="117"/>
      <c r="HGR14" s="117"/>
      <c r="HGS14" s="117"/>
      <c r="HGT14" s="117"/>
      <c r="HGU14" s="117"/>
      <c r="HGV14" s="117"/>
      <c r="HGW14" s="117"/>
      <c r="HGX14" s="117"/>
      <c r="HGY14" s="117"/>
      <c r="HGZ14" s="117"/>
      <c r="HHA14" s="117"/>
      <c r="HHB14" s="117"/>
      <c r="HHC14" s="117"/>
      <c r="HHD14" s="117"/>
      <c r="HHE14" s="117"/>
      <c r="HHF14" s="117"/>
      <c r="HHG14" s="117"/>
      <c r="HHH14" s="117"/>
      <c r="HHI14" s="117"/>
      <c r="HHJ14" s="117"/>
      <c r="HHK14" s="117"/>
      <c r="HHL14" s="117"/>
      <c r="HHM14" s="117"/>
      <c r="HHN14" s="117"/>
      <c r="HHO14" s="117"/>
      <c r="HHP14" s="117"/>
      <c r="HHQ14" s="117"/>
      <c r="HHR14" s="117"/>
      <c r="HHS14" s="117"/>
      <c r="HHT14" s="117"/>
      <c r="HHU14" s="117"/>
      <c r="HHV14" s="117"/>
      <c r="HHW14" s="117"/>
      <c r="HHX14" s="117"/>
      <c r="HHY14" s="117"/>
      <c r="HHZ14" s="117"/>
      <c r="HIA14" s="117"/>
      <c r="HIB14" s="117"/>
      <c r="HIC14" s="117"/>
      <c r="HID14" s="117"/>
      <c r="HIE14" s="117"/>
      <c r="HIF14" s="117"/>
      <c r="HIG14" s="117"/>
      <c r="HIH14" s="117"/>
      <c r="HII14" s="117"/>
      <c r="HIJ14" s="117"/>
      <c r="HIK14" s="117"/>
      <c r="HIL14" s="117"/>
      <c r="HIM14" s="117"/>
      <c r="HIN14" s="117"/>
      <c r="HIO14" s="117"/>
      <c r="HIP14" s="117"/>
      <c r="HIQ14" s="117"/>
      <c r="HIR14" s="117"/>
      <c r="HIS14" s="117"/>
      <c r="HIT14" s="117"/>
      <c r="HIU14" s="117"/>
      <c r="HIV14" s="117"/>
      <c r="HIW14" s="117"/>
      <c r="HIX14" s="117"/>
      <c r="HIY14" s="117"/>
      <c r="HIZ14" s="117"/>
      <c r="HJA14" s="117"/>
      <c r="HJB14" s="117"/>
      <c r="HJC14" s="117"/>
      <c r="HJD14" s="117"/>
      <c r="HJE14" s="117"/>
      <c r="HJF14" s="117"/>
      <c r="HJG14" s="117"/>
      <c r="HJH14" s="117"/>
      <c r="HJI14" s="117"/>
      <c r="HJJ14" s="117"/>
      <c r="HJK14" s="117"/>
      <c r="HJL14" s="117"/>
      <c r="HJM14" s="117"/>
      <c r="HJN14" s="117"/>
      <c r="HJO14" s="117"/>
      <c r="HJP14" s="117"/>
      <c r="HJQ14" s="117"/>
      <c r="HJR14" s="117"/>
      <c r="HJS14" s="117"/>
      <c r="HJT14" s="117"/>
      <c r="HJU14" s="117"/>
      <c r="HJV14" s="117"/>
      <c r="HJW14" s="117"/>
      <c r="HJX14" s="117"/>
      <c r="HJY14" s="117"/>
      <c r="HJZ14" s="117"/>
      <c r="HKA14" s="117"/>
      <c r="HKB14" s="117"/>
      <c r="HKC14" s="117"/>
      <c r="HKD14" s="117"/>
      <c r="HKE14" s="117"/>
      <c r="HKF14" s="117"/>
      <c r="HKG14" s="117"/>
      <c r="HKH14" s="117"/>
      <c r="HKI14" s="117"/>
      <c r="HKJ14" s="117"/>
      <c r="HKK14" s="117"/>
      <c r="HKL14" s="117"/>
      <c r="HKM14" s="117"/>
      <c r="HKN14" s="117"/>
      <c r="HKO14" s="117"/>
      <c r="HKP14" s="117"/>
      <c r="HKQ14" s="117"/>
      <c r="HKR14" s="117"/>
      <c r="HKS14" s="117"/>
      <c r="HKT14" s="117"/>
      <c r="HKU14" s="117"/>
      <c r="HKV14" s="117"/>
      <c r="HKW14" s="117"/>
      <c r="HKX14" s="117"/>
      <c r="HKY14" s="117"/>
      <c r="HKZ14" s="117"/>
      <c r="HLA14" s="117"/>
      <c r="HLB14" s="117"/>
      <c r="HLC14" s="117"/>
      <c r="HLD14" s="117"/>
      <c r="HLE14" s="117"/>
      <c r="HLF14" s="117"/>
      <c r="HLG14" s="117"/>
      <c r="HLH14" s="117"/>
      <c r="HLI14" s="117"/>
      <c r="HLJ14" s="117"/>
      <c r="HLK14" s="117"/>
      <c r="HLL14" s="117"/>
      <c r="HLM14" s="117"/>
      <c r="HLN14" s="117"/>
      <c r="HLO14" s="117"/>
      <c r="HLP14" s="117"/>
      <c r="HLQ14" s="117"/>
      <c r="HLR14" s="117"/>
      <c r="HLS14" s="117"/>
      <c r="HLT14" s="117"/>
      <c r="HLU14" s="117"/>
      <c r="HLV14" s="117"/>
      <c r="HLW14" s="117"/>
      <c r="HLX14" s="117"/>
      <c r="HLY14" s="117"/>
      <c r="HLZ14" s="117"/>
      <c r="HMA14" s="117"/>
      <c r="HMB14" s="117"/>
      <c r="HMC14" s="117"/>
      <c r="HMD14" s="117"/>
      <c r="HME14" s="117"/>
      <c r="HMF14" s="117"/>
      <c r="HMG14" s="117"/>
      <c r="HMH14" s="117"/>
      <c r="HMI14" s="117"/>
      <c r="HMJ14" s="117"/>
      <c r="HMK14" s="117"/>
      <c r="HML14" s="117"/>
      <c r="HMM14" s="117"/>
      <c r="HMN14" s="117"/>
      <c r="HMO14" s="117"/>
      <c r="HMP14" s="117"/>
      <c r="HMQ14" s="117"/>
      <c r="HMR14" s="117"/>
      <c r="HMS14" s="117"/>
      <c r="HMT14" s="117"/>
      <c r="HMU14" s="117"/>
      <c r="HMV14" s="117"/>
      <c r="HMW14" s="117"/>
      <c r="HMX14" s="117"/>
      <c r="HMY14" s="117"/>
      <c r="HMZ14" s="117"/>
      <c r="HNA14" s="117"/>
      <c r="HNB14" s="117"/>
      <c r="HNC14" s="117"/>
      <c r="HND14" s="117"/>
      <c r="HNE14" s="117"/>
      <c r="HNF14" s="117"/>
      <c r="HNG14" s="117"/>
      <c r="HNH14" s="117"/>
      <c r="HNI14" s="117"/>
      <c r="HNJ14" s="117"/>
      <c r="HNK14" s="117"/>
      <c r="HNL14" s="117"/>
      <c r="HNM14" s="117"/>
      <c r="HNN14" s="117"/>
      <c r="HNO14" s="117"/>
      <c r="HNP14" s="117"/>
      <c r="HNQ14" s="117"/>
      <c r="HNR14" s="117"/>
      <c r="HNS14" s="117"/>
      <c r="HNT14" s="117"/>
      <c r="HNU14" s="117"/>
      <c r="HNV14" s="117"/>
      <c r="HNW14" s="117"/>
      <c r="HNX14" s="117"/>
      <c r="HNY14" s="117"/>
      <c r="HNZ14" s="117"/>
      <c r="HOA14" s="117"/>
      <c r="HOB14" s="117"/>
      <c r="HOC14" s="117"/>
      <c r="HOD14" s="117"/>
      <c r="HOE14" s="117"/>
      <c r="HOF14" s="117"/>
      <c r="HOG14" s="117"/>
      <c r="HOH14" s="117"/>
      <c r="HOI14" s="117"/>
      <c r="HOJ14" s="117"/>
      <c r="HOK14" s="117"/>
      <c r="HOL14" s="117"/>
      <c r="HOM14" s="117"/>
      <c r="HON14" s="117"/>
      <c r="HOO14" s="117"/>
      <c r="HOP14" s="117"/>
      <c r="HOQ14" s="117"/>
      <c r="HOR14" s="117"/>
      <c r="HOS14" s="117"/>
      <c r="HOT14" s="117"/>
      <c r="HOU14" s="117"/>
      <c r="HOV14" s="117"/>
      <c r="HOW14" s="117"/>
      <c r="HOX14" s="117"/>
      <c r="HOY14" s="117"/>
      <c r="HOZ14" s="117"/>
      <c r="HPA14" s="117"/>
      <c r="HPB14" s="117"/>
      <c r="HPC14" s="117"/>
      <c r="HPD14" s="117"/>
      <c r="HPE14" s="117"/>
      <c r="HPF14" s="117"/>
      <c r="HPG14" s="117"/>
      <c r="HPH14" s="117"/>
      <c r="HPI14" s="117"/>
      <c r="HPJ14" s="117"/>
      <c r="HPK14" s="117"/>
      <c r="HPL14" s="117"/>
      <c r="HPM14" s="117"/>
      <c r="HPN14" s="117"/>
      <c r="HPO14" s="117"/>
      <c r="HPP14" s="117"/>
      <c r="HPQ14" s="117"/>
      <c r="HPR14" s="117"/>
      <c r="HPS14" s="117"/>
      <c r="HPT14" s="117"/>
      <c r="HPU14" s="117"/>
      <c r="HPV14" s="117"/>
      <c r="HPW14" s="117"/>
      <c r="HPX14" s="117"/>
      <c r="HPY14" s="117"/>
      <c r="HPZ14" s="117"/>
      <c r="HQA14" s="117"/>
      <c r="HQB14" s="117"/>
      <c r="HQC14" s="117"/>
      <c r="HQD14" s="117"/>
      <c r="HQE14" s="117"/>
      <c r="HQF14" s="117"/>
      <c r="HQG14" s="117"/>
      <c r="HQH14" s="117"/>
      <c r="HQI14" s="117"/>
      <c r="HQJ14" s="117"/>
      <c r="HQK14" s="117"/>
      <c r="HQL14" s="117"/>
      <c r="HQM14" s="117"/>
      <c r="HQN14" s="117"/>
      <c r="HQO14" s="117"/>
      <c r="HQP14" s="117"/>
      <c r="HQQ14" s="117"/>
      <c r="HQR14" s="117"/>
      <c r="HQS14" s="117"/>
      <c r="HQT14" s="117"/>
      <c r="HQU14" s="117"/>
      <c r="HQV14" s="117"/>
      <c r="HQW14" s="117"/>
      <c r="HQX14" s="117"/>
      <c r="HQY14" s="117"/>
      <c r="HQZ14" s="117"/>
      <c r="HRA14" s="117"/>
      <c r="HRB14" s="117"/>
      <c r="HRC14" s="117"/>
      <c r="HRD14" s="117"/>
      <c r="HRE14" s="117"/>
      <c r="HRF14" s="117"/>
      <c r="HRG14" s="117"/>
      <c r="HRH14" s="117"/>
      <c r="HRI14" s="117"/>
      <c r="HRJ14" s="117"/>
      <c r="HRK14" s="117"/>
      <c r="HRL14" s="117"/>
      <c r="HRM14" s="117"/>
      <c r="HRN14" s="117"/>
      <c r="HRO14" s="117"/>
      <c r="HRP14" s="117"/>
      <c r="HRQ14" s="117"/>
      <c r="HRR14" s="117"/>
      <c r="HRS14" s="117"/>
      <c r="HRT14" s="117"/>
      <c r="HRU14" s="117"/>
      <c r="HRV14" s="117"/>
      <c r="HRW14" s="117"/>
      <c r="HRX14" s="117"/>
      <c r="HRY14" s="117"/>
      <c r="HRZ14" s="117"/>
      <c r="HSA14" s="117"/>
      <c r="HSB14" s="117"/>
      <c r="HSC14" s="117"/>
      <c r="HSD14" s="117"/>
      <c r="HSE14" s="117"/>
      <c r="HSF14" s="117"/>
      <c r="HSG14" s="117"/>
      <c r="HSH14" s="117"/>
      <c r="HSI14" s="117"/>
      <c r="HSJ14" s="117"/>
      <c r="HSK14" s="117"/>
      <c r="HSL14" s="117"/>
      <c r="HSM14" s="117"/>
      <c r="HSN14" s="117"/>
      <c r="HSO14" s="117"/>
      <c r="HSP14" s="117"/>
      <c r="HSQ14" s="117"/>
      <c r="HSR14" s="117"/>
      <c r="HSS14" s="117"/>
      <c r="HST14" s="117"/>
      <c r="HSU14" s="117"/>
      <c r="HSV14" s="117"/>
      <c r="HSW14" s="117"/>
      <c r="HSX14" s="117"/>
      <c r="HSY14" s="117"/>
      <c r="HSZ14" s="117"/>
      <c r="HTA14" s="117"/>
      <c r="HTB14" s="117"/>
      <c r="HTC14" s="117"/>
      <c r="HTD14" s="117"/>
      <c r="HTE14" s="117"/>
      <c r="HTF14" s="117"/>
      <c r="HTG14" s="117"/>
      <c r="HTH14" s="117"/>
      <c r="HTI14" s="117"/>
      <c r="HTJ14" s="117"/>
      <c r="HTK14" s="117"/>
      <c r="HTL14" s="117"/>
      <c r="HTM14" s="117"/>
      <c r="HTN14" s="117"/>
      <c r="HTO14" s="117"/>
      <c r="HTP14" s="117"/>
      <c r="HTQ14" s="117"/>
      <c r="HTR14" s="117"/>
      <c r="HTS14" s="117"/>
      <c r="HTT14" s="117"/>
      <c r="HTU14" s="117"/>
      <c r="HTV14" s="117"/>
      <c r="HTW14" s="117"/>
      <c r="HTX14" s="117"/>
      <c r="HTY14" s="117"/>
      <c r="HTZ14" s="117"/>
      <c r="HUA14" s="117"/>
      <c r="HUB14" s="117"/>
      <c r="HUC14" s="117"/>
      <c r="HUD14" s="117"/>
      <c r="HUE14" s="117"/>
      <c r="HUF14" s="117"/>
      <c r="HUG14" s="117"/>
      <c r="HUH14" s="117"/>
      <c r="HUI14" s="117"/>
      <c r="HUJ14" s="117"/>
      <c r="HUK14" s="117"/>
      <c r="HUL14" s="117"/>
      <c r="HUM14" s="117"/>
      <c r="HUN14" s="117"/>
      <c r="HUO14" s="117"/>
      <c r="HUP14" s="117"/>
      <c r="HUQ14" s="117"/>
      <c r="HUR14" s="117"/>
      <c r="HUS14" s="117"/>
      <c r="HUT14" s="117"/>
      <c r="HUU14" s="117"/>
      <c r="HUV14" s="117"/>
      <c r="HUW14" s="117"/>
      <c r="HUX14" s="117"/>
      <c r="HUY14" s="117"/>
      <c r="HUZ14" s="117"/>
      <c r="HVA14" s="117"/>
      <c r="HVB14" s="117"/>
      <c r="HVC14" s="117"/>
      <c r="HVD14" s="117"/>
      <c r="HVE14" s="117"/>
      <c r="HVF14" s="117"/>
      <c r="HVG14" s="117"/>
      <c r="HVH14" s="117"/>
      <c r="HVI14" s="117"/>
      <c r="HVJ14" s="117"/>
      <c r="HVK14" s="117"/>
      <c r="HVL14" s="117"/>
      <c r="HVM14" s="117"/>
      <c r="HVN14" s="117"/>
      <c r="HVO14" s="117"/>
      <c r="HVP14" s="117"/>
      <c r="HVQ14" s="117"/>
      <c r="HVR14" s="117"/>
      <c r="HVS14" s="117"/>
      <c r="HVT14" s="117"/>
      <c r="HVU14" s="117"/>
      <c r="HVV14" s="117"/>
      <c r="HVW14" s="117"/>
      <c r="HVX14" s="117"/>
      <c r="HVY14" s="117"/>
      <c r="HVZ14" s="117"/>
      <c r="HWA14" s="117"/>
      <c r="HWB14" s="117"/>
      <c r="HWC14" s="117"/>
      <c r="HWD14" s="117"/>
      <c r="HWE14" s="117"/>
      <c r="HWF14" s="117"/>
      <c r="HWG14" s="117"/>
      <c r="HWH14" s="117"/>
      <c r="HWI14" s="117"/>
      <c r="HWJ14" s="117"/>
      <c r="HWK14" s="117"/>
      <c r="HWL14" s="117"/>
      <c r="HWM14" s="117"/>
      <c r="HWN14" s="117"/>
      <c r="HWO14" s="117"/>
      <c r="HWP14" s="117"/>
      <c r="HWQ14" s="117"/>
      <c r="HWR14" s="117"/>
      <c r="HWS14" s="117"/>
      <c r="HWT14" s="117"/>
      <c r="HWU14" s="117"/>
      <c r="HWV14" s="117"/>
      <c r="HWW14" s="117"/>
      <c r="HWX14" s="117"/>
      <c r="HWY14" s="117"/>
      <c r="HWZ14" s="117"/>
      <c r="HXA14" s="117"/>
      <c r="HXB14" s="117"/>
      <c r="HXC14" s="117"/>
      <c r="HXD14" s="117"/>
      <c r="HXE14" s="117"/>
      <c r="HXF14" s="117"/>
      <c r="HXG14" s="117"/>
      <c r="HXH14" s="117"/>
      <c r="HXI14" s="117"/>
      <c r="HXJ14" s="117"/>
      <c r="HXK14" s="117"/>
      <c r="HXL14" s="117"/>
      <c r="HXM14" s="117"/>
      <c r="HXN14" s="117"/>
      <c r="HXO14" s="117"/>
      <c r="HXP14" s="117"/>
      <c r="HXQ14" s="117"/>
      <c r="HXR14" s="117"/>
      <c r="HXS14" s="117"/>
      <c r="HXT14" s="117"/>
      <c r="HXU14" s="117"/>
      <c r="HXV14" s="117"/>
      <c r="HXW14" s="117"/>
      <c r="HXX14" s="117"/>
      <c r="HXY14" s="117"/>
      <c r="HXZ14" s="117"/>
      <c r="HYA14" s="117"/>
      <c r="HYB14" s="117"/>
      <c r="HYC14" s="117"/>
      <c r="HYD14" s="117"/>
      <c r="HYE14" s="117"/>
      <c r="HYF14" s="117"/>
      <c r="HYG14" s="117"/>
      <c r="HYH14" s="117"/>
      <c r="HYI14" s="117"/>
      <c r="HYJ14" s="117"/>
      <c r="HYK14" s="117"/>
      <c r="HYL14" s="117"/>
      <c r="HYM14" s="117"/>
      <c r="HYN14" s="117"/>
      <c r="HYO14" s="117"/>
      <c r="HYP14" s="117"/>
      <c r="HYQ14" s="117"/>
      <c r="HYR14" s="117"/>
      <c r="HYS14" s="117"/>
      <c r="HYT14" s="117"/>
      <c r="HYU14" s="117"/>
      <c r="HYV14" s="117"/>
      <c r="HYW14" s="117"/>
      <c r="HYX14" s="117"/>
      <c r="HYY14" s="117"/>
      <c r="HYZ14" s="117"/>
      <c r="HZA14" s="117"/>
      <c r="HZB14" s="117"/>
      <c r="HZC14" s="117"/>
      <c r="HZD14" s="117"/>
      <c r="HZE14" s="117"/>
      <c r="HZF14" s="117"/>
      <c r="HZG14" s="117"/>
      <c r="HZH14" s="117"/>
      <c r="HZI14" s="117"/>
      <c r="HZJ14" s="117"/>
      <c r="HZK14" s="117"/>
      <c r="HZL14" s="117"/>
      <c r="HZM14" s="117"/>
      <c r="HZN14" s="117"/>
      <c r="HZO14" s="117"/>
      <c r="HZP14" s="117"/>
      <c r="HZQ14" s="117"/>
      <c r="HZR14" s="117"/>
      <c r="HZS14" s="117"/>
      <c r="HZT14" s="117"/>
      <c r="HZU14" s="117"/>
      <c r="HZV14" s="117"/>
      <c r="HZW14" s="117"/>
      <c r="HZX14" s="117"/>
      <c r="HZY14" s="117"/>
      <c r="HZZ14" s="117"/>
      <c r="IAA14" s="117"/>
      <c r="IAB14" s="117"/>
      <c r="IAC14" s="117"/>
      <c r="IAD14" s="117"/>
      <c r="IAE14" s="117"/>
      <c r="IAF14" s="117"/>
      <c r="IAG14" s="117"/>
      <c r="IAH14" s="117"/>
      <c r="IAI14" s="117"/>
      <c r="IAJ14" s="117"/>
      <c r="IAK14" s="117"/>
      <c r="IAL14" s="117"/>
      <c r="IAM14" s="117"/>
      <c r="IAN14" s="117"/>
      <c r="IAO14" s="117"/>
      <c r="IAP14" s="117"/>
      <c r="IAQ14" s="117"/>
      <c r="IAR14" s="117"/>
      <c r="IAS14" s="117"/>
      <c r="IAT14" s="117"/>
      <c r="IAU14" s="117"/>
      <c r="IAV14" s="117"/>
      <c r="IAW14" s="117"/>
      <c r="IAX14" s="117"/>
      <c r="IAY14" s="117"/>
      <c r="IAZ14" s="117"/>
      <c r="IBA14" s="117"/>
      <c r="IBB14" s="117"/>
      <c r="IBC14" s="117"/>
      <c r="IBD14" s="117"/>
      <c r="IBE14" s="117"/>
      <c r="IBF14" s="117"/>
      <c r="IBG14" s="117"/>
      <c r="IBH14" s="117"/>
      <c r="IBI14" s="117"/>
      <c r="IBJ14" s="117"/>
      <c r="IBK14" s="117"/>
      <c r="IBL14" s="117"/>
      <c r="IBM14" s="117"/>
      <c r="IBN14" s="117"/>
      <c r="IBO14" s="117"/>
      <c r="IBP14" s="117"/>
      <c r="IBQ14" s="117"/>
      <c r="IBR14" s="117"/>
      <c r="IBS14" s="117"/>
      <c r="IBT14" s="117"/>
      <c r="IBU14" s="117"/>
      <c r="IBV14" s="117"/>
      <c r="IBW14" s="117"/>
      <c r="IBX14" s="117"/>
      <c r="IBY14" s="117"/>
      <c r="IBZ14" s="117"/>
      <c r="ICA14" s="117"/>
      <c r="ICB14" s="117"/>
      <c r="ICC14" s="117"/>
      <c r="ICD14" s="117"/>
      <c r="ICE14" s="117"/>
      <c r="ICF14" s="117"/>
      <c r="ICG14" s="117"/>
      <c r="ICH14" s="117"/>
      <c r="ICI14" s="117"/>
      <c r="ICJ14" s="117"/>
      <c r="ICK14" s="117"/>
      <c r="ICL14" s="117"/>
      <c r="ICM14" s="117"/>
      <c r="ICN14" s="117"/>
      <c r="ICO14" s="117"/>
      <c r="ICP14" s="117"/>
      <c r="ICQ14" s="117"/>
      <c r="ICR14" s="117"/>
      <c r="ICS14" s="117"/>
      <c r="ICT14" s="117"/>
      <c r="ICU14" s="117"/>
      <c r="ICV14" s="117"/>
      <c r="ICW14" s="117"/>
      <c r="ICX14" s="117"/>
      <c r="ICY14" s="117"/>
      <c r="ICZ14" s="117"/>
      <c r="IDA14" s="117"/>
      <c r="IDB14" s="117"/>
      <c r="IDC14" s="117"/>
      <c r="IDD14" s="117"/>
      <c r="IDE14" s="117"/>
      <c r="IDF14" s="117"/>
      <c r="IDG14" s="117"/>
      <c r="IDH14" s="117"/>
      <c r="IDI14" s="117"/>
      <c r="IDJ14" s="117"/>
      <c r="IDK14" s="117"/>
      <c r="IDL14" s="117"/>
      <c r="IDM14" s="117"/>
      <c r="IDN14" s="117"/>
      <c r="IDO14" s="117"/>
      <c r="IDP14" s="117"/>
      <c r="IDQ14" s="117"/>
      <c r="IDR14" s="117"/>
      <c r="IDS14" s="117"/>
      <c r="IDT14" s="117"/>
      <c r="IDU14" s="117"/>
      <c r="IDV14" s="117"/>
      <c r="IDW14" s="117"/>
      <c r="IDX14" s="117"/>
      <c r="IDY14" s="117"/>
      <c r="IDZ14" s="117"/>
      <c r="IEA14" s="117"/>
      <c r="IEB14" s="117"/>
      <c r="IEC14" s="117"/>
      <c r="IED14" s="117"/>
      <c r="IEE14" s="117"/>
      <c r="IEF14" s="117"/>
      <c r="IEG14" s="117"/>
      <c r="IEH14" s="117"/>
      <c r="IEI14" s="117"/>
      <c r="IEJ14" s="117"/>
      <c r="IEK14" s="117"/>
      <c r="IEL14" s="117"/>
      <c r="IEM14" s="117"/>
      <c r="IEN14" s="117"/>
      <c r="IEO14" s="117"/>
      <c r="IEP14" s="117"/>
      <c r="IEQ14" s="117"/>
      <c r="IER14" s="117"/>
      <c r="IES14" s="117"/>
      <c r="IET14" s="117"/>
      <c r="IEU14" s="117"/>
      <c r="IEV14" s="117"/>
      <c r="IEW14" s="117"/>
      <c r="IEX14" s="117"/>
      <c r="IEY14" s="117"/>
      <c r="IEZ14" s="117"/>
      <c r="IFA14" s="117"/>
      <c r="IFB14" s="117"/>
      <c r="IFC14" s="117"/>
      <c r="IFD14" s="117"/>
      <c r="IFE14" s="117"/>
      <c r="IFF14" s="117"/>
      <c r="IFG14" s="117"/>
      <c r="IFH14" s="117"/>
      <c r="IFI14" s="117"/>
      <c r="IFJ14" s="117"/>
      <c r="IFK14" s="117"/>
      <c r="IFL14" s="117"/>
      <c r="IFM14" s="117"/>
      <c r="IFN14" s="117"/>
      <c r="IFO14" s="117"/>
      <c r="IFP14" s="117"/>
      <c r="IFQ14" s="117"/>
      <c r="IFR14" s="117"/>
      <c r="IFS14" s="117"/>
      <c r="IFT14" s="117"/>
      <c r="IFU14" s="117"/>
      <c r="IFV14" s="117"/>
      <c r="IFW14" s="117"/>
      <c r="IFX14" s="117"/>
      <c r="IFY14" s="117"/>
      <c r="IFZ14" s="117"/>
      <c r="IGA14" s="117"/>
      <c r="IGB14" s="117"/>
      <c r="IGC14" s="117"/>
      <c r="IGD14" s="117"/>
      <c r="IGE14" s="117"/>
      <c r="IGF14" s="117"/>
      <c r="IGG14" s="117"/>
      <c r="IGH14" s="117"/>
      <c r="IGI14" s="117"/>
      <c r="IGJ14" s="117"/>
      <c r="IGK14" s="117"/>
      <c r="IGL14" s="117"/>
      <c r="IGM14" s="117"/>
      <c r="IGN14" s="117"/>
      <c r="IGO14" s="117"/>
      <c r="IGP14" s="117"/>
      <c r="IGQ14" s="117"/>
      <c r="IGR14" s="117"/>
      <c r="IGS14" s="117"/>
      <c r="IGT14" s="117"/>
      <c r="IGU14" s="117"/>
      <c r="IGV14" s="117"/>
      <c r="IGW14" s="117"/>
      <c r="IGX14" s="117"/>
      <c r="IGY14" s="117"/>
      <c r="IGZ14" s="117"/>
      <c r="IHA14" s="117"/>
      <c r="IHB14" s="117"/>
      <c r="IHC14" s="117"/>
      <c r="IHD14" s="117"/>
      <c r="IHE14" s="117"/>
      <c r="IHF14" s="117"/>
      <c r="IHG14" s="117"/>
      <c r="IHH14" s="117"/>
      <c r="IHI14" s="117"/>
      <c r="IHJ14" s="117"/>
      <c r="IHK14" s="117"/>
      <c r="IHL14" s="117"/>
      <c r="IHM14" s="117"/>
      <c r="IHN14" s="117"/>
      <c r="IHO14" s="117"/>
      <c r="IHP14" s="117"/>
      <c r="IHQ14" s="117"/>
      <c r="IHR14" s="117"/>
      <c r="IHS14" s="117"/>
      <c r="IHT14" s="117"/>
      <c r="IHU14" s="117"/>
      <c r="IHV14" s="117"/>
      <c r="IHW14" s="117"/>
      <c r="IHX14" s="117"/>
      <c r="IHY14" s="117"/>
      <c r="IHZ14" s="117"/>
      <c r="IIA14" s="117"/>
      <c r="IIB14" s="117"/>
      <c r="IIC14" s="117"/>
      <c r="IID14" s="117"/>
      <c r="IIE14" s="117"/>
      <c r="IIF14" s="117"/>
      <c r="IIG14" s="117"/>
      <c r="IIH14" s="117"/>
      <c r="III14" s="117"/>
      <c r="IIJ14" s="117"/>
      <c r="IIK14" s="117"/>
      <c r="IIL14" s="117"/>
      <c r="IIM14" s="117"/>
      <c r="IIN14" s="117"/>
      <c r="IIO14" s="117"/>
      <c r="IIP14" s="117"/>
      <c r="IIQ14" s="117"/>
      <c r="IIR14" s="117"/>
      <c r="IIS14" s="117"/>
      <c r="IIT14" s="117"/>
      <c r="IIU14" s="117"/>
      <c r="IIV14" s="117"/>
      <c r="IIW14" s="117"/>
      <c r="IIX14" s="117"/>
      <c r="IIY14" s="117"/>
      <c r="IIZ14" s="117"/>
      <c r="IJA14" s="117"/>
      <c r="IJB14" s="117"/>
      <c r="IJC14" s="117"/>
      <c r="IJD14" s="117"/>
      <c r="IJE14" s="117"/>
      <c r="IJF14" s="117"/>
      <c r="IJG14" s="117"/>
      <c r="IJH14" s="117"/>
      <c r="IJI14" s="117"/>
      <c r="IJJ14" s="117"/>
      <c r="IJK14" s="117"/>
      <c r="IJL14" s="117"/>
      <c r="IJM14" s="117"/>
      <c r="IJN14" s="117"/>
      <c r="IJO14" s="117"/>
      <c r="IJP14" s="117"/>
      <c r="IJQ14" s="117"/>
      <c r="IJR14" s="117"/>
      <c r="IJS14" s="117"/>
      <c r="IJT14" s="117"/>
      <c r="IJU14" s="117"/>
      <c r="IJV14" s="117"/>
      <c r="IJW14" s="117"/>
      <c r="IJX14" s="117"/>
      <c r="IJY14" s="117"/>
      <c r="IJZ14" s="117"/>
      <c r="IKA14" s="117"/>
      <c r="IKB14" s="117"/>
      <c r="IKC14" s="117"/>
      <c r="IKD14" s="117"/>
      <c r="IKE14" s="117"/>
      <c r="IKF14" s="117"/>
      <c r="IKG14" s="117"/>
      <c r="IKH14" s="117"/>
      <c r="IKI14" s="117"/>
      <c r="IKJ14" s="117"/>
      <c r="IKK14" s="117"/>
      <c r="IKL14" s="117"/>
      <c r="IKM14" s="117"/>
      <c r="IKN14" s="117"/>
      <c r="IKO14" s="117"/>
      <c r="IKP14" s="117"/>
      <c r="IKQ14" s="117"/>
      <c r="IKR14" s="117"/>
      <c r="IKS14" s="117"/>
      <c r="IKT14" s="117"/>
      <c r="IKU14" s="117"/>
      <c r="IKV14" s="117"/>
      <c r="IKW14" s="117"/>
      <c r="IKX14" s="117"/>
      <c r="IKY14" s="117"/>
      <c r="IKZ14" s="117"/>
      <c r="ILA14" s="117"/>
      <c r="ILB14" s="117"/>
      <c r="ILC14" s="117"/>
      <c r="ILD14" s="117"/>
      <c r="ILE14" s="117"/>
      <c r="ILF14" s="117"/>
      <c r="ILG14" s="117"/>
      <c r="ILH14" s="117"/>
      <c r="ILI14" s="117"/>
      <c r="ILJ14" s="117"/>
      <c r="ILK14" s="117"/>
      <c r="ILL14" s="117"/>
      <c r="ILM14" s="117"/>
      <c r="ILN14" s="117"/>
      <c r="ILO14" s="117"/>
      <c r="ILP14" s="117"/>
      <c r="ILQ14" s="117"/>
      <c r="ILR14" s="117"/>
      <c r="ILS14" s="117"/>
      <c r="ILT14" s="117"/>
      <c r="ILU14" s="117"/>
      <c r="ILV14" s="117"/>
      <c r="ILW14" s="117"/>
      <c r="ILX14" s="117"/>
      <c r="ILY14" s="117"/>
      <c r="ILZ14" s="117"/>
      <c r="IMA14" s="117"/>
      <c r="IMB14" s="117"/>
      <c r="IMC14" s="117"/>
      <c r="IMD14" s="117"/>
      <c r="IME14" s="117"/>
      <c r="IMF14" s="117"/>
      <c r="IMG14" s="117"/>
      <c r="IMH14" s="117"/>
      <c r="IMI14" s="117"/>
      <c r="IMJ14" s="117"/>
      <c r="IMK14" s="117"/>
      <c r="IML14" s="117"/>
      <c r="IMM14" s="117"/>
      <c r="IMN14" s="117"/>
      <c r="IMO14" s="117"/>
      <c r="IMP14" s="117"/>
      <c r="IMQ14" s="117"/>
      <c r="IMR14" s="117"/>
      <c r="IMS14" s="117"/>
      <c r="IMT14" s="117"/>
      <c r="IMU14" s="117"/>
      <c r="IMV14" s="117"/>
      <c r="IMW14" s="117"/>
      <c r="IMX14" s="117"/>
      <c r="IMY14" s="117"/>
      <c r="IMZ14" s="117"/>
      <c r="INA14" s="117"/>
      <c r="INB14" s="117"/>
      <c r="INC14" s="117"/>
      <c r="IND14" s="117"/>
      <c r="INE14" s="117"/>
      <c r="INF14" s="117"/>
      <c r="ING14" s="117"/>
      <c r="INH14" s="117"/>
      <c r="INI14" s="117"/>
      <c r="INJ14" s="117"/>
      <c r="INK14" s="117"/>
      <c r="INL14" s="117"/>
      <c r="INM14" s="117"/>
      <c r="INN14" s="117"/>
      <c r="INO14" s="117"/>
      <c r="INP14" s="117"/>
      <c r="INQ14" s="117"/>
      <c r="INR14" s="117"/>
      <c r="INS14" s="117"/>
      <c r="INT14" s="117"/>
      <c r="INU14" s="117"/>
      <c r="INV14" s="117"/>
      <c r="INW14" s="117"/>
      <c r="INX14" s="117"/>
      <c r="INY14" s="117"/>
      <c r="INZ14" s="117"/>
      <c r="IOA14" s="117"/>
      <c r="IOB14" s="117"/>
      <c r="IOC14" s="117"/>
      <c r="IOD14" s="117"/>
      <c r="IOE14" s="117"/>
      <c r="IOF14" s="117"/>
      <c r="IOG14" s="117"/>
      <c r="IOH14" s="117"/>
      <c r="IOI14" s="117"/>
      <c r="IOJ14" s="117"/>
      <c r="IOK14" s="117"/>
      <c r="IOL14" s="117"/>
      <c r="IOM14" s="117"/>
      <c r="ION14" s="117"/>
      <c r="IOO14" s="117"/>
      <c r="IOP14" s="117"/>
      <c r="IOQ14" s="117"/>
      <c r="IOR14" s="117"/>
      <c r="IOS14" s="117"/>
      <c r="IOT14" s="117"/>
      <c r="IOU14" s="117"/>
      <c r="IOV14" s="117"/>
      <c r="IOW14" s="117"/>
      <c r="IOX14" s="117"/>
      <c r="IOY14" s="117"/>
      <c r="IOZ14" s="117"/>
      <c r="IPA14" s="117"/>
      <c r="IPB14" s="117"/>
      <c r="IPC14" s="117"/>
      <c r="IPD14" s="117"/>
      <c r="IPE14" s="117"/>
      <c r="IPF14" s="117"/>
      <c r="IPG14" s="117"/>
      <c r="IPH14" s="117"/>
      <c r="IPI14" s="117"/>
      <c r="IPJ14" s="117"/>
      <c r="IPK14" s="117"/>
      <c r="IPL14" s="117"/>
      <c r="IPM14" s="117"/>
      <c r="IPN14" s="117"/>
      <c r="IPO14" s="117"/>
      <c r="IPP14" s="117"/>
      <c r="IPQ14" s="117"/>
      <c r="IPR14" s="117"/>
      <c r="IPS14" s="117"/>
      <c r="IPT14" s="117"/>
      <c r="IPU14" s="117"/>
      <c r="IPV14" s="117"/>
      <c r="IPW14" s="117"/>
      <c r="IPX14" s="117"/>
      <c r="IPY14" s="117"/>
      <c r="IPZ14" s="117"/>
      <c r="IQA14" s="117"/>
      <c r="IQB14" s="117"/>
      <c r="IQC14" s="117"/>
      <c r="IQD14" s="117"/>
      <c r="IQE14" s="117"/>
      <c r="IQF14" s="117"/>
      <c r="IQG14" s="117"/>
      <c r="IQH14" s="117"/>
      <c r="IQI14" s="117"/>
      <c r="IQJ14" s="117"/>
      <c r="IQK14" s="117"/>
      <c r="IQL14" s="117"/>
      <c r="IQM14" s="117"/>
      <c r="IQN14" s="117"/>
      <c r="IQO14" s="117"/>
      <c r="IQP14" s="117"/>
      <c r="IQQ14" s="117"/>
      <c r="IQR14" s="117"/>
      <c r="IQS14" s="117"/>
      <c r="IQT14" s="117"/>
      <c r="IQU14" s="117"/>
      <c r="IQV14" s="117"/>
      <c r="IQW14" s="117"/>
      <c r="IQX14" s="117"/>
      <c r="IQY14" s="117"/>
      <c r="IQZ14" s="117"/>
      <c r="IRA14" s="117"/>
      <c r="IRB14" s="117"/>
      <c r="IRC14" s="117"/>
      <c r="IRD14" s="117"/>
      <c r="IRE14" s="117"/>
      <c r="IRF14" s="117"/>
      <c r="IRG14" s="117"/>
      <c r="IRH14" s="117"/>
      <c r="IRI14" s="117"/>
      <c r="IRJ14" s="117"/>
      <c r="IRK14" s="117"/>
      <c r="IRL14" s="117"/>
      <c r="IRM14" s="117"/>
      <c r="IRN14" s="117"/>
      <c r="IRO14" s="117"/>
      <c r="IRP14" s="117"/>
      <c r="IRQ14" s="117"/>
      <c r="IRR14" s="117"/>
      <c r="IRS14" s="117"/>
      <c r="IRT14" s="117"/>
      <c r="IRU14" s="117"/>
      <c r="IRV14" s="117"/>
      <c r="IRW14" s="117"/>
      <c r="IRX14" s="117"/>
      <c r="IRY14" s="117"/>
      <c r="IRZ14" s="117"/>
      <c r="ISA14" s="117"/>
      <c r="ISB14" s="117"/>
      <c r="ISC14" s="117"/>
      <c r="ISD14" s="117"/>
      <c r="ISE14" s="117"/>
      <c r="ISF14" s="117"/>
      <c r="ISG14" s="117"/>
      <c r="ISH14" s="117"/>
      <c r="ISI14" s="117"/>
      <c r="ISJ14" s="117"/>
      <c r="ISK14" s="117"/>
      <c r="ISL14" s="117"/>
      <c r="ISM14" s="117"/>
      <c r="ISN14" s="117"/>
      <c r="ISO14" s="117"/>
      <c r="ISP14" s="117"/>
      <c r="ISQ14" s="117"/>
      <c r="ISR14" s="117"/>
      <c r="ISS14" s="117"/>
      <c r="IST14" s="117"/>
      <c r="ISU14" s="117"/>
      <c r="ISV14" s="117"/>
      <c r="ISW14" s="117"/>
      <c r="ISX14" s="117"/>
      <c r="ISY14" s="117"/>
      <c r="ISZ14" s="117"/>
      <c r="ITA14" s="117"/>
      <c r="ITB14" s="117"/>
      <c r="ITC14" s="117"/>
      <c r="ITD14" s="117"/>
      <c r="ITE14" s="117"/>
      <c r="ITF14" s="117"/>
      <c r="ITG14" s="117"/>
      <c r="ITH14" s="117"/>
      <c r="ITI14" s="117"/>
      <c r="ITJ14" s="117"/>
      <c r="ITK14" s="117"/>
      <c r="ITL14" s="117"/>
      <c r="ITM14" s="117"/>
      <c r="ITN14" s="117"/>
      <c r="ITO14" s="117"/>
      <c r="ITP14" s="117"/>
      <c r="ITQ14" s="117"/>
      <c r="ITR14" s="117"/>
      <c r="ITS14" s="117"/>
      <c r="ITT14" s="117"/>
      <c r="ITU14" s="117"/>
      <c r="ITV14" s="117"/>
      <c r="ITW14" s="117"/>
      <c r="ITX14" s="117"/>
      <c r="ITY14" s="117"/>
      <c r="ITZ14" s="117"/>
      <c r="IUA14" s="117"/>
      <c r="IUB14" s="117"/>
      <c r="IUC14" s="117"/>
      <c r="IUD14" s="117"/>
      <c r="IUE14" s="117"/>
      <c r="IUF14" s="117"/>
      <c r="IUG14" s="117"/>
      <c r="IUH14" s="117"/>
      <c r="IUI14" s="117"/>
      <c r="IUJ14" s="117"/>
      <c r="IUK14" s="117"/>
      <c r="IUL14" s="117"/>
      <c r="IUM14" s="117"/>
      <c r="IUN14" s="117"/>
      <c r="IUO14" s="117"/>
      <c r="IUP14" s="117"/>
      <c r="IUQ14" s="117"/>
      <c r="IUR14" s="117"/>
      <c r="IUS14" s="117"/>
      <c r="IUT14" s="117"/>
      <c r="IUU14" s="117"/>
      <c r="IUV14" s="117"/>
      <c r="IUW14" s="117"/>
      <c r="IUX14" s="117"/>
      <c r="IUY14" s="117"/>
      <c r="IUZ14" s="117"/>
      <c r="IVA14" s="117"/>
      <c r="IVB14" s="117"/>
      <c r="IVC14" s="117"/>
      <c r="IVD14" s="117"/>
      <c r="IVE14" s="117"/>
      <c r="IVF14" s="117"/>
      <c r="IVG14" s="117"/>
      <c r="IVH14" s="117"/>
      <c r="IVI14" s="117"/>
      <c r="IVJ14" s="117"/>
      <c r="IVK14" s="117"/>
      <c r="IVL14" s="117"/>
      <c r="IVM14" s="117"/>
      <c r="IVN14" s="117"/>
      <c r="IVO14" s="117"/>
      <c r="IVP14" s="117"/>
      <c r="IVQ14" s="117"/>
      <c r="IVR14" s="117"/>
      <c r="IVS14" s="117"/>
      <c r="IVT14" s="117"/>
      <c r="IVU14" s="117"/>
      <c r="IVV14" s="117"/>
      <c r="IVW14" s="117"/>
      <c r="IVX14" s="117"/>
      <c r="IVY14" s="117"/>
      <c r="IVZ14" s="117"/>
      <c r="IWA14" s="117"/>
      <c r="IWB14" s="117"/>
      <c r="IWC14" s="117"/>
      <c r="IWD14" s="117"/>
      <c r="IWE14" s="117"/>
      <c r="IWF14" s="117"/>
      <c r="IWG14" s="117"/>
      <c r="IWH14" s="117"/>
      <c r="IWI14" s="117"/>
      <c r="IWJ14" s="117"/>
      <c r="IWK14" s="117"/>
      <c r="IWL14" s="117"/>
      <c r="IWM14" s="117"/>
      <c r="IWN14" s="117"/>
      <c r="IWO14" s="117"/>
      <c r="IWP14" s="117"/>
      <c r="IWQ14" s="117"/>
      <c r="IWR14" s="117"/>
      <c r="IWS14" s="117"/>
      <c r="IWT14" s="117"/>
      <c r="IWU14" s="117"/>
      <c r="IWV14" s="117"/>
      <c r="IWW14" s="117"/>
      <c r="IWX14" s="117"/>
      <c r="IWY14" s="117"/>
      <c r="IWZ14" s="117"/>
      <c r="IXA14" s="117"/>
      <c r="IXB14" s="117"/>
      <c r="IXC14" s="117"/>
      <c r="IXD14" s="117"/>
      <c r="IXE14" s="117"/>
      <c r="IXF14" s="117"/>
      <c r="IXG14" s="117"/>
      <c r="IXH14" s="117"/>
      <c r="IXI14" s="117"/>
      <c r="IXJ14" s="117"/>
      <c r="IXK14" s="117"/>
      <c r="IXL14" s="117"/>
      <c r="IXM14" s="117"/>
      <c r="IXN14" s="117"/>
      <c r="IXO14" s="117"/>
      <c r="IXP14" s="117"/>
      <c r="IXQ14" s="117"/>
      <c r="IXR14" s="117"/>
      <c r="IXS14" s="117"/>
      <c r="IXT14" s="117"/>
      <c r="IXU14" s="117"/>
      <c r="IXV14" s="117"/>
      <c r="IXW14" s="117"/>
      <c r="IXX14" s="117"/>
      <c r="IXY14" s="117"/>
      <c r="IXZ14" s="117"/>
      <c r="IYA14" s="117"/>
      <c r="IYB14" s="117"/>
      <c r="IYC14" s="117"/>
      <c r="IYD14" s="117"/>
      <c r="IYE14" s="117"/>
      <c r="IYF14" s="117"/>
      <c r="IYG14" s="117"/>
      <c r="IYH14" s="117"/>
      <c r="IYI14" s="117"/>
      <c r="IYJ14" s="117"/>
      <c r="IYK14" s="117"/>
      <c r="IYL14" s="117"/>
      <c r="IYM14" s="117"/>
      <c r="IYN14" s="117"/>
      <c r="IYO14" s="117"/>
      <c r="IYP14" s="117"/>
      <c r="IYQ14" s="117"/>
      <c r="IYR14" s="117"/>
      <c r="IYS14" s="117"/>
      <c r="IYT14" s="117"/>
      <c r="IYU14" s="117"/>
      <c r="IYV14" s="117"/>
      <c r="IYW14" s="117"/>
      <c r="IYX14" s="117"/>
      <c r="IYY14" s="117"/>
      <c r="IYZ14" s="117"/>
      <c r="IZA14" s="117"/>
      <c r="IZB14" s="117"/>
      <c r="IZC14" s="117"/>
      <c r="IZD14" s="117"/>
      <c r="IZE14" s="117"/>
      <c r="IZF14" s="117"/>
      <c r="IZG14" s="117"/>
      <c r="IZH14" s="117"/>
      <c r="IZI14" s="117"/>
      <c r="IZJ14" s="117"/>
      <c r="IZK14" s="117"/>
      <c r="IZL14" s="117"/>
      <c r="IZM14" s="117"/>
      <c r="IZN14" s="117"/>
      <c r="IZO14" s="117"/>
      <c r="IZP14" s="117"/>
      <c r="IZQ14" s="117"/>
      <c r="IZR14" s="117"/>
      <c r="IZS14" s="117"/>
      <c r="IZT14" s="117"/>
      <c r="IZU14" s="117"/>
      <c r="IZV14" s="117"/>
      <c r="IZW14" s="117"/>
      <c r="IZX14" s="117"/>
      <c r="IZY14" s="117"/>
      <c r="IZZ14" s="117"/>
      <c r="JAA14" s="117"/>
      <c r="JAB14" s="117"/>
      <c r="JAC14" s="117"/>
      <c r="JAD14" s="117"/>
      <c r="JAE14" s="117"/>
      <c r="JAF14" s="117"/>
      <c r="JAG14" s="117"/>
      <c r="JAH14" s="117"/>
      <c r="JAI14" s="117"/>
      <c r="JAJ14" s="117"/>
      <c r="JAK14" s="117"/>
      <c r="JAL14" s="117"/>
      <c r="JAM14" s="117"/>
      <c r="JAN14" s="117"/>
      <c r="JAO14" s="117"/>
      <c r="JAP14" s="117"/>
      <c r="JAQ14" s="117"/>
      <c r="JAR14" s="117"/>
      <c r="JAS14" s="117"/>
      <c r="JAT14" s="117"/>
      <c r="JAU14" s="117"/>
      <c r="JAV14" s="117"/>
      <c r="JAW14" s="117"/>
      <c r="JAX14" s="117"/>
      <c r="JAY14" s="117"/>
      <c r="JAZ14" s="117"/>
      <c r="JBA14" s="117"/>
      <c r="JBB14" s="117"/>
      <c r="JBC14" s="117"/>
      <c r="JBD14" s="117"/>
      <c r="JBE14" s="117"/>
      <c r="JBF14" s="117"/>
      <c r="JBG14" s="117"/>
      <c r="JBH14" s="117"/>
      <c r="JBI14" s="117"/>
      <c r="JBJ14" s="117"/>
      <c r="JBK14" s="117"/>
      <c r="JBL14" s="117"/>
      <c r="JBM14" s="117"/>
      <c r="JBN14" s="117"/>
      <c r="JBO14" s="117"/>
      <c r="JBP14" s="117"/>
      <c r="JBQ14" s="117"/>
      <c r="JBR14" s="117"/>
      <c r="JBS14" s="117"/>
      <c r="JBT14" s="117"/>
      <c r="JBU14" s="117"/>
      <c r="JBV14" s="117"/>
      <c r="JBW14" s="117"/>
      <c r="JBX14" s="117"/>
      <c r="JBY14" s="117"/>
      <c r="JBZ14" s="117"/>
      <c r="JCA14" s="117"/>
      <c r="JCB14" s="117"/>
      <c r="JCC14" s="117"/>
      <c r="JCD14" s="117"/>
      <c r="JCE14" s="117"/>
      <c r="JCF14" s="117"/>
      <c r="JCG14" s="117"/>
      <c r="JCH14" s="117"/>
      <c r="JCI14" s="117"/>
      <c r="JCJ14" s="117"/>
      <c r="JCK14" s="117"/>
      <c r="JCL14" s="117"/>
      <c r="JCM14" s="117"/>
      <c r="JCN14" s="117"/>
      <c r="JCO14" s="117"/>
      <c r="JCP14" s="117"/>
      <c r="JCQ14" s="117"/>
      <c r="JCR14" s="117"/>
      <c r="JCS14" s="117"/>
      <c r="JCT14" s="117"/>
      <c r="JCU14" s="117"/>
      <c r="JCV14" s="117"/>
      <c r="JCW14" s="117"/>
      <c r="JCX14" s="117"/>
      <c r="JCY14" s="117"/>
      <c r="JCZ14" s="117"/>
      <c r="JDA14" s="117"/>
      <c r="JDB14" s="117"/>
      <c r="JDC14" s="117"/>
      <c r="JDD14" s="117"/>
      <c r="JDE14" s="117"/>
      <c r="JDF14" s="117"/>
      <c r="JDG14" s="117"/>
      <c r="JDH14" s="117"/>
      <c r="JDI14" s="117"/>
      <c r="JDJ14" s="117"/>
      <c r="JDK14" s="117"/>
      <c r="JDL14" s="117"/>
      <c r="JDM14" s="117"/>
      <c r="JDN14" s="117"/>
      <c r="JDO14" s="117"/>
      <c r="JDP14" s="117"/>
      <c r="JDQ14" s="117"/>
      <c r="JDR14" s="117"/>
      <c r="JDS14" s="117"/>
      <c r="JDT14" s="117"/>
      <c r="JDU14" s="117"/>
      <c r="JDV14" s="117"/>
      <c r="JDW14" s="117"/>
      <c r="JDX14" s="117"/>
      <c r="JDY14" s="117"/>
      <c r="JDZ14" s="117"/>
      <c r="JEA14" s="117"/>
      <c r="JEB14" s="117"/>
      <c r="JEC14" s="117"/>
      <c r="JED14" s="117"/>
      <c r="JEE14" s="117"/>
      <c r="JEF14" s="117"/>
      <c r="JEG14" s="117"/>
      <c r="JEH14" s="117"/>
      <c r="JEI14" s="117"/>
      <c r="JEJ14" s="117"/>
      <c r="JEK14" s="117"/>
      <c r="JEL14" s="117"/>
      <c r="JEM14" s="117"/>
      <c r="JEN14" s="117"/>
      <c r="JEO14" s="117"/>
      <c r="JEP14" s="117"/>
      <c r="JEQ14" s="117"/>
      <c r="JER14" s="117"/>
      <c r="JES14" s="117"/>
      <c r="JET14" s="117"/>
      <c r="JEU14" s="117"/>
      <c r="JEV14" s="117"/>
      <c r="JEW14" s="117"/>
      <c r="JEX14" s="117"/>
      <c r="JEY14" s="117"/>
      <c r="JEZ14" s="117"/>
      <c r="JFA14" s="117"/>
      <c r="JFB14" s="117"/>
      <c r="JFC14" s="117"/>
      <c r="JFD14" s="117"/>
      <c r="JFE14" s="117"/>
      <c r="JFF14" s="117"/>
      <c r="JFG14" s="117"/>
      <c r="JFH14" s="117"/>
      <c r="JFI14" s="117"/>
      <c r="JFJ14" s="117"/>
      <c r="JFK14" s="117"/>
      <c r="JFL14" s="117"/>
      <c r="JFM14" s="117"/>
      <c r="JFN14" s="117"/>
      <c r="JFO14" s="117"/>
      <c r="JFP14" s="117"/>
      <c r="JFQ14" s="117"/>
      <c r="JFR14" s="117"/>
      <c r="JFS14" s="117"/>
      <c r="JFT14" s="117"/>
      <c r="JFU14" s="117"/>
      <c r="JFV14" s="117"/>
      <c r="JFW14" s="117"/>
      <c r="JFX14" s="117"/>
      <c r="JFY14" s="117"/>
      <c r="JFZ14" s="117"/>
      <c r="JGA14" s="117"/>
      <c r="JGB14" s="117"/>
      <c r="JGC14" s="117"/>
      <c r="JGD14" s="117"/>
      <c r="JGE14" s="117"/>
      <c r="JGF14" s="117"/>
      <c r="JGG14" s="117"/>
      <c r="JGH14" s="117"/>
      <c r="JGI14" s="117"/>
      <c r="JGJ14" s="117"/>
      <c r="JGK14" s="117"/>
      <c r="JGL14" s="117"/>
      <c r="JGM14" s="117"/>
      <c r="JGN14" s="117"/>
      <c r="JGO14" s="117"/>
      <c r="JGP14" s="117"/>
      <c r="JGQ14" s="117"/>
      <c r="JGR14" s="117"/>
      <c r="JGS14" s="117"/>
      <c r="JGT14" s="117"/>
      <c r="JGU14" s="117"/>
      <c r="JGV14" s="117"/>
      <c r="JGW14" s="117"/>
      <c r="JGX14" s="117"/>
      <c r="JGY14" s="117"/>
      <c r="JGZ14" s="117"/>
      <c r="JHA14" s="117"/>
      <c r="JHB14" s="117"/>
      <c r="JHC14" s="117"/>
      <c r="JHD14" s="117"/>
      <c r="JHE14" s="117"/>
      <c r="JHF14" s="117"/>
      <c r="JHG14" s="117"/>
      <c r="JHH14" s="117"/>
      <c r="JHI14" s="117"/>
      <c r="JHJ14" s="117"/>
      <c r="JHK14" s="117"/>
      <c r="JHL14" s="117"/>
      <c r="JHM14" s="117"/>
      <c r="JHN14" s="117"/>
      <c r="JHO14" s="117"/>
      <c r="JHP14" s="117"/>
      <c r="JHQ14" s="117"/>
      <c r="JHR14" s="117"/>
      <c r="JHS14" s="117"/>
      <c r="JHT14" s="117"/>
      <c r="JHU14" s="117"/>
      <c r="JHV14" s="117"/>
      <c r="JHW14" s="117"/>
      <c r="JHX14" s="117"/>
      <c r="JHY14" s="117"/>
      <c r="JHZ14" s="117"/>
      <c r="JIA14" s="117"/>
      <c r="JIB14" s="117"/>
      <c r="JIC14" s="117"/>
      <c r="JID14" s="117"/>
      <c r="JIE14" s="117"/>
      <c r="JIF14" s="117"/>
      <c r="JIG14" s="117"/>
      <c r="JIH14" s="117"/>
      <c r="JII14" s="117"/>
      <c r="JIJ14" s="117"/>
      <c r="JIK14" s="117"/>
      <c r="JIL14" s="117"/>
      <c r="JIM14" s="117"/>
      <c r="JIN14" s="117"/>
      <c r="JIO14" s="117"/>
      <c r="JIP14" s="117"/>
      <c r="JIQ14" s="117"/>
      <c r="JIR14" s="117"/>
      <c r="JIS14" s="117"/>
      <c r="JIT14" s="117"/>
      <c r="JIU14" s="117"/>
      <c r="JIV14" s="117"/>
      <c r="JIW14" s="117"/>
      <c r="JIX14" s="117"/>
      <c r="JIY14" s="117"/>
      <c r="JIZ14" s="117"/>
      <c r="JJA14" s="117"/>
      <c r="JJB14" s="117"/>
      <c r="JJC14" s="117"/>
      <c r="JJD14" s="117"/>
      <c r="JJE14" s="117"/>
      <c r="JJF14" s="117"/>
      <c r="JJG14" s="117"/>
      <c r="JJH14" s="117"/>
      <c r="JJI14" s="117"/>
      <c r="JJJ14" s="117"/>
      <c r="JJK14" s="117"/>
      <c r="JJL14" s="117"/>
      <c r="JJM14" s="117"/>
      <c r="JJN14" s="117"/>
      <c r="JJO14" s="117"/>
      <c r="JJP14" s="117"/>
      <c r="JJQ14" s="117"/>
      <c r="JJR14" s="117"/>
      <c r="JJS14" s="117"/>
      <c r="JJT14" s="117"/>
      <c r="JJU14" s="117"/>
      <c r="JJV14" s="117"/>
      <c r="JJW14" s="117"/>
      <c r="JJX14" s="117"/>
      <c r="JJY14" s="117"/>
      <c r="JJZ14" s="117"/>
      <c r="JKA14" s="117"/>
      <c r="JKB14" s="117"/>
      <c r="JKC14" s="117"/>
      <c r="JKD14" s="117"/>
      <c r="JKE14" s="117"/>
      <c r="JKF14" s="117"/>
      <c r="JKG14" s="117"/>
      <c r="JKH14" s="117"/>
      <c r="JKI14" s="117"/>
      <c r="JKJ14" s="117"/>
      <c r="JKK14" s="117"/>
      <c r="JKL14" s="117"/>
      <c r="JKM14" s="117"/>
      <c r="JKN14" s="117"/>
      <c r="JKO14" s="117"/>
      <c r="JKP14" s="117"/>
      <c r="JKQ14" s="117"/>
      <c r="JKR14" s="117"/>
      <c r="JKS14" s="117"/>
      <c r="JKT14" s="117"/>
      <c r="JKU14" s="117"/>
      <c r="JKV14" s="117"/>
      <c r="JKW14" s="117"/>
      <c r="JKX14" s="117"/>
      <c r="JKY14" s="117"/>
      <c r="JKZ14" s="117"/>
      <c r="JLA14" s="117"/>
      <c r="JLB14" s="117"/>
      <c r="JLC14" s="117"/>
      <c r="JLD14" s="117"/>
      <c r="JLE14" s="117"/>
      <c r="JLF14" s="117"/>
      <c r="JLG14" s="117"/>
      <c r="JLH14" s="117"/>
      <c r="JLI14" s="117"/>
      <c r="JLJ14" s="117"/>
      <c r="JLK14" s="117"/>
      <c r="JLL14" s="117"/>
      <c r="JLM14" s="117"/>
      <c r="JLN14" s="117"/>
      <c r="JLO14" s="117"/>
      <c r="JLP14" s="117"/>
      <c r="JLQ14" s="117"/>
      <c r="JLR14" s="117"/>
      <c r="JLS14" s="117"/>
      <c r="JLT14" s="117"/>
      <c r="JLU14" s="117"/>
      <c r="JLV14" s="117"/>
      <c r="JLW14" s="117"/>
      <c r="JLX14" s="117"/>
      <c r="JLY14" s="117"/>
      <c r="JLZ14" s="117"/>
      <c r="JMA14" s="117"/>
      <c r="JMB14" s="117"/>
      <c r="JMC14" s="117"/>
      <c r="JMD14" s="117"/>
      <c r="JME14" s="117"/>
      <c r="JMF14" s="117"/>
      <c r="JMG14" s="117"/>
      <c r="JMH14" s="117"/>
      <c r="JMI14" s="117"/>
      <c r="JMJ14" s="117"/>
      <c r="JMK14" s="117"/>
      <c r="JML14" s="117"/>
      <c r="JMM14" s="117"/>
      <c r="JMN14" s="117"/>
      <c r="JMO14" s="117"/>
      <c r="JMP14" s="117"/>
      <c r="JMQ14" s="117"/>
      <c r="JMR14" s="117"/>
      <c r="JMS14" s="117"/>
      <c r="JMT14" s="117"/>
      <c r="JMU14" s="117"/>
      <c r="JMV14" s="117"/>
      <c r="JMW14" s="117"/>
      <c r="JMX14" s="117"/>
      <c r="JMY14" s="117"/>
      <c r="JMZ14" s="117"/>
      <c r="JNA14" s="117"/>
      <c r="JNB14" s="117"/>
      <c r="JNC14" s="117"/>
      <c r="JND14" s="117"/>
      <c r="JNE14" s="117"/>
      <c r="JNF14" s="117"/>
      <c r="JNG14" s="117"/>
      <c r="JNH14" s="117"/>
      <c r="JNI14" s="117"/>
      <c r="JNJ14" s="117"/>
      <c r="JNK14" s="117"/>
      <c r="JNL14" s="117"/>
      <c r="JNM14" s="117"/>
      <c r="JNN14" s="117"/>
      <c r="JNO14" s="117"/>
      <c r="JNP14" s="117"/>
      <c r="JNQ14" s="117"/>
      <c r="JNR14" s="117"/>
      <c r="JNS14" s="117"/>
      <c r="JNT14" s="117"/>
      <c r="JNU14" s="117"/>
      <c r="JNV14" s="117"/>
      <c r="JNW14" s="117"/>
      <c r="JNX14" s="117"/>
      <c r="JNY14" s="117"/>
      <c r="JNZ14" s="117"/>
      <c r="JOA14" s="117"/>
      <c r="JOB14" s="117"/>
      <c r="JOC14" s="117"/>
      <c r="JOD14" s="117"/>
      <c r="JOE14" s="117"/>
      <c r="JOF14" s="117"/>
      <c r="JOG14" s="117"/>
      <c r="JOH14" s="117"/>
      <c r="JOI14" s="117"/>
      <c r="JOJ14" s="117"/>
      <c r="JOK14" s="117"/>
      <c r="JOL14" s="117"/>
      <c r="JOM14" s="117"/>
      <c r="JON14" s="117"/>
      <c r="JOO14" s="117"/>
      <c r="JOP14" s="117"/>
      <c r="JOQ14" s="117"/>
      <c r="JOR14" s="117"/>
      <c r="JOS14" s="117"/>
      <c r="JOT14" s="117"/>
      <c r="JOU14" s="117"/>
      <c r="JOV14" s="117"/>
      <c r="JOW14" s="117"/>
      <c r="JOX14" s="117"/>
      <c r="JOY14" s="117"/>
      <c r="JOZ14" s="117"/>
      <c r="JPA14" s="117"/>
      <c r="JPB14" s="117"/>
      <c r="JPC14" s="117"/>
      <c r="JPD14" s="117"/>
      <c r="JPE14" s="117"/>
      <c r="JPF14" s="117"/>
      <c r="JPG14" s="117"/>
      <c r="JPH14" s="117"/>
      <c r="JPI14" s="117"/>
      <c r="JPJ14" s="117"/>
      <c r="JPK14" s="117"/>
      <c r="JPL14" s="117"/>
      <c r="JPM14" s="117"/>
      <c r="JPN14" s="117"/>
      <c r="JPO14" s="117"/>
      <c r="JPP14" s="117"/>
      <c r="JPQ14" s="117"/>
      <c r="JPR14" s="117"/>
      <c r="JPS14" s="117"/>
      <c r="JPT14" s="117"/>
      <c r="JPU14" s="117"/>
      <c r="JPV14" s="117"/>
      <c r="JPW14" s="117"/>
      <c r="JPX14" s="117"/>
      <c r="JPY14" s="117"/>
      <c r="JPZ14" s="117"/>
      <c r="JQA14" s="117"/>
      <c r="JQB14" s="117"/>
      <c r="JQC14" s="117"/>
      <c r="JQD14" s="117"/>
      <c r="JQE14" s="117"/>
      <c r="JQF14" s="117"/>
      <c r="JQG14" s="117"/>
      <c r="JQH14" s="117"/>
      <c r="JQI14" s="117"/>
      <c r="JQJ14" s="117"/>
      <c r="JQK14" s="117"/>
      <c r="JQL14" s="117"/>
      <c r="JQM14" s="117"/>
      <c r="JQN14" s="117"/>
      <c r="JQO14" s="117"/>
      <c r="JQP14" s="117"/>
      <c r="JQQ14" s="117"/>
      <c r="JQR14" s="117"/>
      <c r="JQS14" s="117"/>
      <c r="JQT14" s="117"/>
      <c r="JQU14" s="117"/>
      <c r="JQV14" s="117"/>
      <c r="JQW14" s="117"/>
      <c r="JQX14" s="117"/>
      <c r="JQY14" s="117"/>
      <c r="JQZ14" s="117"/>
      <c r="JRA14" s="117"/>
      <c r="JRB14" s="117"/>
      <c r="JRC14" s="117"/>
      <c r="JRD14" s="117"/>
      <c r="JRE14" s="117"/>
      <c r="JRF14" s="117"/>
      <c r="JRG14" s="117"/>
      <c r="JRH14" s="117"/>
      <c r="JRI14" s="117"/>
      <c r="JRJ14" s="117"/>
      <c r="JRK14" s="117"/>
      <c r="JRL14" s="117"/>
      <c r="JRM14" s="117"/>
      <c r="JRN14" s="117"/>
      <c r="JRO14" s="117"/>
      <c r="JRP14" s="117"/>
      <c r="JRQ14" s="117"/>
      <c r="JRR14" s="117"/>
      <c r="JRS14" s="117"/>
      <c r="JRT14" s="117"/>
      <c r="JRU14" s="117"/>
      <c r="JRV14" s="117"/>
      <c r="JRW14" s="117"/>
      <c r="JRX14" s="117"/>
      <c r="JRY14" s="117"/>
      <c r="JRZ14" s="117"/>
      <c r="JSA14" s="117"/>
      <c r="JSB14" s="117"/>
      <c r="JSC14" s="117"/>
      <c r="JSD14" s="117"/>
      <c r="JSE14" s="117"/>
      <c r="JSF14" s="117"/>
      <c r="JSG14" s="117"/>
      <c r="JSH14" s="117"/>
      <c r="JSI14" s="117"/>
      <c r="JSJ14" s="117"/>
      <c r="JSK14" s="117"/>
      <c r="JSL14" s="117"/>
      <c r="JSM14" s="117"/>
      <c r="JSN14" s="117"/>
      <c r="JSO14" s="117"/>
      <c r="JSP14" s="117"/>
      <c r="JSQ14" s="117"/>
      <c r="JSR14" s="117"/>
      <c r="JSS14" s="117"/>
      <c r="JST14" s="117"/>
      <c r="JSU14" s="117"/>
      <c r="JSV14" s="117"/>
      <c r="JSW14" s="117"/>
      <c r="JSX14" s="117"/>
      <c r="JSY14" s="117"/>
      <c r="JSZ14" s="117"/>
      <c r="JTA14" s="117"/>
      <c r="JTB14" s="117"/>
      <c r="JTC14" s="117"/>
      <c r="JTD14" s="117"/>
      <c r="JTE14" s="117"/>
      <c r="JTF14" s="117"/>
      <c r="JTG14" s="117"/>
      <c r="JTH14" s="117"/>
      <c r="JTI14" s="117"/>
      <c r="JTJ14" s="117"/>
      <c r="JTK14" s="117"/>
      <c r="JTL14" s="117"/>
      <c r="JTM14" s="117"/>
      <c r="JTN14" s="117"/>
      <c r="JTO14" s="117"/>
      <c r="JTP14" s="117"/>
      <c r="JTQ14" s="117"/>
      <c r="JTR14" s="117"/>
      <c r="JTS14" s="117"/>
      <c r="JTT14" s="117"/>
      <c r="JTU14" s="117"/>
      <c r="JTV14" s="117"/>
      <c r="JTW14" s="117"/>
      <c r="JTX14" s="117"/>
      <c r="JTY14" s="117"/>
      <c r="JTZ14" s="117"/>
      <c r="JUA14" s="117"/>
      <c r="JUB14" s="117"/>
      <c r="JUC14" s="117"/>
      <c r="JUD14" s="117"/>
      <c r="JUE14" s="117"/>
      <c r="JUF14" s="117"/>
      <c r="JUG14" s="117"/>
      <c r="JUH14" s="117"/>
      <c r="JUI14" s="117"/>
      <c r="JUJ14" s="117"/>
      <c r="JUK14" s="117"/>
      <c r="JUL14" s="117"/>
      <c r="JUM14" s="117"/>
      <c r="JUN14" s="117"/>
      <c r="JUO14" s="117"/>
      <c r="JUP14" s="117"/>
      <c r="JUQ14" s="117"/>
      <c r="JUR14" s="117"/>
      <c r="JUS14" s="117"/>
      <c r="JUT14" s="117"/>
      <c r="JUU14" s="117"/>
      <c r="JUV14" s="117"/>
      <c r="JUW14" s="117"/>
      <c r="JUX14" s="117"/>
      <c r="JUY14" s="117"/>
      <c r="JUZ14" s="117"/>
      <c r="JVA14" s="117"/>
      <c r="JVB14" s="117"/>
      <c r="JVC14" s="117"/>
      <c r="JVD14" s="117"/>
      <c r="JVE14" s="117"/>
      <c r="JVF14" s="117"/>
      <c r="JVG14" s="117"/>
      <c r="JVH14" s="117"/>
      <c r="JVI14" s="117"/>
      <c r="JVJ14" s="117"/>
      <c r="JVK14" s="117"/>
      <c r="JVL14" s="117"/>
      <c r="JVM14" s="117"/>
      <c r="JVN14" s="117"/>
      <c r="JVO14" s="117"/>
      <c r="JVP14" s="117"/>
      <c r="JVQ14" s="117"/>
      <c r="JVR14" s="117"/>
      <c r="JVS14" s="117"/>
      <c r="JVT14" s="117"/>
      <c r="JVU14" s="117"/>
      <c r="JVV14" s="117"/>
      <c r="JVW14" s="117"/>
      <c r="JVX14" s="117"/>
      <c r="JVY14" s="117"/>
      <c r="JVZ14" s="117"/>
      <c r="JWA14" s="117"/>
      <c r="JWB14" s="117"/>
      <c r="JWC14" s="117"/>
      <c r="JWD14" s="117"/>
      <c r="JWE14" s="117"/>
      <c r="JWF14" s="117"/>
      <c r="JWG14" s="117"/>
      <c r="JWH14" s="117"/>
      <c r="JWI14" s="117"/>
      <c r="JWJ14" s="117"/>
      <c r="JWK14" s="117"/>
      <c r="JWL14" s="117"/>
      <c r="JWM14" s="117"/>
      <c r="JWN14" s="117"/>
      <c r="JWO14" s="117"/>
      <c r="JWP14" s="117"/>
      <c r="JWQ14" s="117"/>
      <c r="JWR14" s="117"/>
      <c r="JWS14" s="117"/>
      <c r="JWT14" s="117"/>
      <c r="JWU14" s="117"/>
      <c r="JWV14" s="117"/>
      <c r="JWW14" s="117"/>
      <c r="JWX14" s="117"/>
      <c r="JWY14" s="117"/>
      <c r="JWZ14" s="117"/>
      <c r="JXA14" s="117"/>
      <c r="JXB14" s="117"/>
      <c r="JXC14" s="117"/>
      <c r="JXD14" s="117"/>
      <c r="JXE14" s="117"/>
      <c r="JXF14" s="117"/>
      <c r="JXG14" s="117"/>
      <c r="JXH14" s="117"/>
      <c r="JXI14" s="117"/>
      <c r="JXJ14" s="117"/>
      <c r="JXK14" s="117"/>
      <c r="JXL14" s="117"/>
      <c r="JXM14" s="117"/>
      <c r="JXN14" s="117"/>
      <c r="JXO14" s="117"/>
      <c r="JXP14" s="117"/>
      <c r="JXQ14" s="117"/>
      <c r="JXR14" s="117"/>
      <c r="JXS14" s="117"/>
      <c r="JXT14" s="117"/>
      <c r="JXU14" s="117"/>
      <c r="JXV14" s="117"/>
      <c r="JXW14" s="117"/>
      <c r="JXX14" s="117"/>
      <c r="JXY14" s="117"/>
      <c r="JXZ14" s="117"/>
      <c r="JYA14" s="117"/>
      <c r="JYB14" s="117"/>
      <c r="JYC14" s="117"/>
      <c r="JYD14" s="117"/>
      <c r="JYE14" s="117"/>
      <c r="JYF14" s="117"/>
      <c r="JYG14" s="117"/>
      <c r="JYH14" s="117"/>
      <c r="JYI14" s="117"/>
      <c r="JYJ14" s="117"/>
      <c r="JYK14" s="117"/>
      <c r="JYL14" s="117"/>
      <c r="JYM14" s="117"/>
      <c r="JYN14" s="117"/>
      <c r="JYO14" s="117"/>
      <c r="JYP14" s="117"/>
      <c r="JYQ14" s="117"/>
      <c r="JYR14" s="117"/>
      <c r="JYS14" s="117"/>
      <c r="JYT14" s="117"/>
      <c r="JYU14" s="117"/>
      <c r="JYV14" s="117"/>
      <c r="JYW14" s="117"/>
      <c r="JYX14" s="117"/>
      <c r="JYY14" s="117"/>
      <c r="JYZ14" s="117"/>
      <c r="JZA14" s="117"/>
      <c r="JZB14" s="117"/>
      <c r="JZC14" s="117"/>
      <c r="JZD14" s="117"/>
      <c r="JZE14" s="117"/>
      <c r="JZF14" s="117"/>
      <c r="JZG14" s="117"/>
      <c r="JZH14" s="117"/>
      <c r="JZI14" s="117"/>
      <c r="JZJ14" s="117"/>
      <c r="JZK14" s="117"/>
      <c r="JZL14" s="117"/>
      <c r="JZM14" s="117"/>
      <c r="JZN14" s="117"/>
      <c r="JZO14" s="117"/>
      <c r="JZP14" s="117"/>
      <c r="JZQ14" s="117"/>
      <c r="JZR14" s="117"/>
      <c r="JZS14" s="117"/>
      <c r="JZT14" s="117"/>
      <c r="JZU14" s="117"/>
      <c r="JZV14" s="117"/>
      <c r="JZW14" s="117"/>
      <c r="JZX14" s="117"/>
      <c r="JZY14" s="117"/>
      <c r="JZZ14" s="117"/>
      <c r="KAA14" s="117"/>
      <c r="KAB14" s="117"/>
      <c r="KAC14" s="117"/>
      <c r="KAD14" s="117"/>
      <c r="KAE14" s="117"/>
      <c r="KAF14" s="117"/>
      <c r="KAG14" s="117"/>
      <c r="KAH14" s="117"/>
      <c r="KAI14" s="117"/>
      <c r="KAJ14" s="117"/>
      <c r="KAK14" s="117"/>
      <c r="KAL14" s="117"/>
      <c r="KAM14" s="117"/>
      <c r="KAN14" s="117"/>
      <c r="KAO14" s="117"/>
      <c r="KAP14" s="117"/>
      <c r="KAQ14" s="117"/>
      <c r="KAR14" s="117"/>
      <c r="KAS14" s="117"/>
      <c r="KAT14" s="117"/>
      <c r="KAU14" s="117"/>
      <c r="KAV14" s="117"/>
      <c r="KAW14" s="117"/>
      <c r="KAX14" s="117"/>
      <c r="KAY14" s="117"/>
      <c r="KAZ14" s="117"/>
      <c r="KBA14" s="117"/>
      <c r="KBB14" s="117"/>
      <c r="KBC14" s="117"/>
      <c r="KBD14" s="117"/>
      <c r="KBE14" s="117"/>
      <c r="KBF14" s="117"/>
      <c r="KBG14" s="117"/>
      <c r="KBH14" s="117"/>
      <c r="KBI14" s="117"/>
      <c r="KBJ14" s="117"/>
      <c r="KBK14" s="117"/>
      <c r="KBL14" s="117"/>
      <c r="KBM14" s="117"/>
      <c r="KBN14" s="117"/>
      <c r="KBO14" s="117"/>
      <c r="KBP14" s="117"/>
      <c r="KBQ14" s="117"/>
      <c r="KBR14" s="117"/>
      <c r="KBS14" s="117"/>
      <c r="KBT14" s="117"/>
      <c r="KBU14" s="117"/>
      <c r="KBV14" s="117"/>
      <c r="KBW14" s="117"/>
      <c r="KBX14" s="117"/>
      <c r="KBY14" s="117"/>
      <c r="KBZ14" s="117"/>
      <c r="KCA14" s="117"/>
      <c r="KCB14" s="117"/>
      <c r="KCC14" s="117"/>
      <c r="KCD14" s="117"/>
      <c r="KCE14" s="117"/>
      <c r="KCF14" s="117"/>
      <c r="KCG14" s="117"/>
      <c r="KCH14" s="117"/>
      <c r="KCI14" s="117"/>
      <c r="KCJ14" s="117"/>
      <c r="KCK14" s="117"/>
      <c r="KCL14" s="117"/>
      <c r="KCM14" s="117"/>
      <c r="KCN14" s="117"/>
      <c r="KCO14" s="117"/>
      <c r="KCP14" s="117"/>
      <c r="KCQ14" s="117"/>
      <c r="KCR14" s="117"/>
      <c r="KCS14" s="117"/>
      <c r="KCT14" s="117"/>
      <c r="KCU14" s="117"/>
      <c r="KCV14" s="117"/>
      <c r="KCW14" s="117"/>
      <c r="KCX14" s="117"/>
      <c r="KCY14" s="117"/>
      <c r="KCZ14" s="117"/>
      <c r="KDA14" s="117"/>
      <c r="KDB14" s="117"/>
      <c r="KDC14" s="117"/>
      <c r="KDD14" s="117"/>
      <c r="KDE14" s="117"/>
      <c r="KDF14" s="117"/>
      <c r="KDG14" s="117"/>
      <c r="KDH14" s="117"/>
      <c r="KDI14" s="117"/>
      <c r="KDJ14" s="117"/>
      <c r="KDK14" s="117"/>
      <c r="KDL14" s="117"/>
      <c r="KDM14" s="117"/>
      <c r="KDN14" s="117"/>
      <c r="KDO14" s="117"/>
      <c r="KDP14" s="117"/>
      <c r="KDQ14" s="117"/>
      <c r="KDR14" s="117"/>
      <c r="KDS14" s="117"/>
      <c r="KDT14" s="117"/>
      <c r="KDU14" s="117"/>
      <c r="KDV14" s="117"/>
      <c r="KDW14" s="117"/>
      <c r="KDX14" s="117"/>
      <c r="KDY14" s="117"/>
      <c r="KDZ14" s="117"/>
      <c r="KEA14" s="117"/>
      <c r="KEB14" s="117"/>
      <c r="KEC14" s="117"/>
      <c r="KED14" s="117"/>
      <c r="KEE14" s="117"/>
      <c r="KEF14" s="117"/>
      <c r="KEG14" s="117"/>
      <c r="KEH14" s="117"/>
      <c r="KEI14" s="117"/>
      <c r="KEJ14" s="117"/>
      <c r="KEK14" s="117"/>
      <c r="KEL14" s="117"/>
      <c r="KEM14" s="117"/>
      <c r="KEN14" s="117"/>
      <c r="KEO14" s="117"/>
      <c r="KEP14" s="117"/>
      <c r="KEQ14" s="117"/>
      <c r="KER14" s="117"/>
      <c r="KES14" s="117"/>
      <c r="KET14" s="117"/>
      <c r="KEU14" s="117"/>
      <c r="KEV14" s="117"/>
      <c r="KEW14" s="117"/>
      <c r="KEX14" s="117"/>
      <c r="KEY14" s="117"/>
      <c r="KEZ14" s="117"/>
      <c r="KFA14" s="117"/>
      <c r="KFB14" s="117"/>
      <c r="KFC14" s="117"/>
      <c r="KFD14" s="117"/>
      <c r="KFE14" s="117"/>
      <c r="KFF14" s="117"/>
      <c r="KFG14" s="117"/>
      <c r="KFH14" s="117"/>
      <c r="KFI14" s="117"/>
      <c r="KFJ14" s="117"/>
      <c r="KFK14" s="117"/>
      <c r="KFL14" s="117"/>
      <c r="KFM14" s="117"/>
      <c r="KFN14" s="117"/>
      <c r="KFO14" s="117"/>
      <c r="KFP14" s="117"/>
      <c r="KFQ14" s="117"/>
      <c r="KFR14" s="117"/>
      <c r="KFS14" s="117"/>
      <c r="KFT14" s="117"/>
      <c r="KFU14" s="117"/>
      <c r="KFV14" s="117"/>
      <c r="KFW14" s="117"/>
      <c r="KFX14" s="117"/>
      <c r="KFY14" s="117"/>
      <c r="KFZ14" s="117"/>
      <c r="KGA14" s="117"/>
      <c r="KGB14" s="117"/>
      <c r="KGC14" s="117"/>
      <c r="KGD14" s="117"/>
      <c r="KGE14" s="117"/>
      <c r="KGF14" s="117"/>
      <c r="KGG14" s="117"/>
      <c r="KGH14" s="117"/>
      <c r="KGI14" s="117"/>
      <c r="KGJ14" s="117"/>
      <c r="KGK14" s="117"/>
      <c r="KGL14" s="117"/>
      <c r="KGM14" s="117"/>
      <c r="KGN14" s="117"/>
      <c r="KGO14" s="117"/>
      <c r="KGP14" s="117"/>
      <c r="KGQ14" s="117"/>
      <c r="KGR14" s="117"/>
      <c r="KGS14" s="117"/>
      <c r="KGT14" s="117"/>
      <c r="KGU14" s="117"/>
      <c r="KGV14" s="117"/>
      <c r="KGW14" s="117"/>
      <c r="KGX14" s="117"/>
      <c r="KGY14" s="117"/>
      <c r="KGZ14" s="117"/>
      <c r="KHA14" s="117"/>
      <c r="KHB14" s="117"/>
      <c r="KHC14" s="117"/>
      <c r="KHD14" s="117"/>
      <c r="KHE14" s="117"/>
      <c r="KHF14" s="117"/>
      <c r="KHG14" s="117"/>
      <c r="KHH14" s="117"/>
      <c r="KHI14" s="117"/>
      <c r="KHJ14" s="117"/>
      <c r="KHK14" s="117"/>
      <c r="KHL14" s="117"/>
      <c r="KHM14" s="117"/>
      <c r="KHN14" s="117"/>
      <c r="KHO14" s="117"/>
      <c r="KHP14" s="117"/>
      <c r="KHQ14" s="117"/>
      <c r="KHR14" s="117"/>
      <c r="KHS14" s="117"/>
      <c r="KHT14" s="117"/>
      <c r="KHU14" s="117"/>
      <c r="KHV14" s="117"/>
      <c r="KHW14" s="117"/>
      <c r="KHX14" s="117"/>
      <c r="KHY14" s="117"/>
      <c r="KHZ14" s="117"/>
      <c r="KIA14" s="117"/>
      <c r="KIB14" s="117"/>
      <c r="KIC14" s="117"/>
      <c r="KID14" s="117"/>
      <c r="KIE14" s="117"/>
      <c r="KIF14" s="117"/>
      <c r="KIG14" s="117"/>
      <c r="KIH14" s="117"/>
      <c r="KII14" s="117"/>
      <c r="KIJ14" s="117"/>
      <c r="KIK14" s="117"/>
      <c r="KIL14" s="117"/>
      <c r="KIM14" s="117"/>
      <c r="KIN14" s="117"/>
      <c r="KIO14" s="117"/>
      <c r="KIP14" s="117"/>
      <c r="KIQ14" s="117"/>
      <c r="KIR14" s="117"/>
      <c r="KIS14" s="117"/>
      <c r="KIT14" s="117"/>
      <c r="KIU14" s="117"/>
      <c r="KIV14" s="117"/>
      <c r="KIW14" s="117"/>
      <c r="KIX14" s="117"/>
      <c r="KIY14" s="117"/>
      <c r="KIZ14" s="117"/>
      <c r="KJA14" s="117"/>
      <c r="KJB14" s="117"/>
      <c r="KJC14" s="117"/>
      <c r="KJD14" s="117"/>
      <c r="KJE14" s="117"/>
      <c r="KJF14" s="117"/>
      <c r="KJG14" s="117"/>
      <c r="KJH14" s="117"/>
      <c r="KJI14" s="117"/>
      <c r="KJJ14" s="117"/>
      <c r="KJK14" s="117"/>
      <c r="KJL14" s="117"/>
      <c r="KJM14" s="117"/>
      <c r="KJN14" s="117"/>
      <c r="KJO14" s="117"/>
      <c r="KJP14" s="117"/>
      <c r="KJQ14" s="117"/>
      <c r="KJR14" s="117"/>
      <c r="KJS14" s="117"/>
      <c r="KJT14" s="117"/>
      <c r="KJU14" s="117"/>
      <c r="KJV14" s="117"/>
      <c r="KJW14" s="117"/>
      <c r="KJX14" s="117"/>
      <c r="KJY14" s="117"/>
      <c r="KJZ14" s="117"/>
      <c r="KKA14" s="117"/>
      <c r="KKB14" s="117"/>
      <c r="KKC14" s="117"/>
      <c r="KKD14" s="117"/>
      <c r="KKE14" s="117"/>
      <c r="KKF14" s="117"/>
      <c r="KKG14" s="117"/>
      <c r="KKH14" s="117"/>
      <c r="KKI14" s="117"/>
      <c r="KKJ14" s="117"/>
      <c r="KKK14" s="117"/>
      <c r="KKL14" s="117"/>
      <c r="KKM14" s="117"/>
      <c r="KKN14" s="117"/>
      <c r="KKO14" s="117"/>
      <c r="KKP14" s="117"/>
      <c r="KKQ14" s="117"/>
      <c r="KKR14" s="117"/>
      <c r="KKS14" s="117"/>
      <c r="KKT14" s="117"/>
      <c r="KKU14" s="117"/>
      <c r="KKV14" s="117"/>
      <c r="KKW14" s="117"/>
      <c r="KKX14" s="117"/>
      <c r="KKY14" s="117"/>
      <c r="KKZ14" s="117"/>
      <c r="KLA14" s="117"/>
      <c r="KLB14" s="117"/>
      <c r="KLC14" s="117"/>
      <c r="KLD14" s="117"/>
      <c r="KLE14" s="117"/>
      <c r="KLF14" s="117"/>
      <c r="KLG14" s="117"/>
      <c r="KLH14" s="117"/>
      <c r="KLI14" s="117"/>
      <c r="KLJ14" s="117"/>
      <c r="KLK14" s="117"/>
      <c r="KLL14" s="117"/>
      <c r="KLM14" s="117"/>
      <c r="KLN14" s="117"/>
      <c r="KLO14" s="117"/>
      <c r="KLP14" s="117"/>
      <c r="KLQ14" s="117"/>
      <c r="KLR14" s="117"/>
      <c r="KLS14" s="117"/>
      <c r="KLT14" s="117"/>
      <c r="KLU14" s="117"/>
      <c r="KLV14" s="117"/>
      <c r="KLW14" s="117"/>
      <c r="KLX14" s="117"/>
      <c r="KLY14" s="117"/>
      <c r="KLZ14" s="117"/>
      <c r="KMA14" s="117"/>
      <c r="KMB14" s="117"/>
      <c r="KMC14" s="117"/>
      <c r="KMD14" s="117"/>
      <c r="KME14" s="117"/>
      <c r="KMF14" s="117"/>
      <c r="KMG14" s="117"/>
      <c r="KMH14" s="117"/>
      <c r="KMI14" s="117"/>
      <c r="KMJ14" s="117"/>
      <c r="KMK14" s="117"/>
      <c r="KML14" s="117"/>
      <c r="KMM14" s="117"/>
      <c r="KMN14" s="117"/>
      <c r="KMO14" s="117"/>
      <c r="KMP14" s="117"/>
      <c r="KMQ14" s="117"/>
      <c r="KMR14" s="117"/>
      <c r="KMS14" s="117"/>
      <c r="KMT14" s="117"/>
      <c r="KMU14" s="117"/>
      <c r="KMV14" s="117"/>
      <c r="KMW14" s="117"/>
      <c r="KMX14" s="117"/>
      <c r="KMY14" s="117"/>
      <c r="KMZ14" s="117"/>
      <c r="KNA14" s="117"/>
      <c r="KNB14" s="117"/>
      <c r="KNC14" s="117"/>
      <c r="KND14" s="117"/>
      <c r="KNE14" s="117"/>
      <c r="KNF14" s="117"/>
      <c r="KNG14" s="117"/>
      <c r="KNH14" s="117"/>
      <c r="KNI14" s="117"/>
      <c r="KNJ14" s="117"/>
      <c r="KNK14" s="117"/>
      <c r="KNL14" s="117"/>
      <c r="KNM14" s="117"/>
      <c r="KNN14" s="117"/>
      <c r="KNO14" s="117"/>
      <c r="KNP14" s="117"/>
      <c r="KNQ14" s="117"/>
      <c r="KNR14" s="117"/>
      <c r="KNS14" s="117"/>
      <c r="KNT14" s="117"/>
      <c r="KNU14" s="117"/>
      <c r="KNV14" s="117"/>
      <c r="KNW14" s="117"/>
      <c r="KNX14" s="117"/>
      <c r="KNY14" s="117"/>
      <c r="KNZ14" s="117"/>
      <c r="KOA14" s="117"/>
      <c r="KOB14" s="117"/>
      <c r="KOC14" s="117"/>
      <c r="KOD14" s="117"/>
      <c r="KOE14" s="117"/>
      <c r="KOF14" s="117"/>
      <c r="KOG14" s="117"/>
      <c r="KOH14" s="117"/>
      <c r="KOI14" s="117"/>
      <c r="KOJ14" s="117"/>
      <c r="KOK14" s="117"/>
      <c r="KOL14" s="117"/>
      <c r="KOM14" s="117"/>
      <c r="KON14" s="117"/>
      <c r="KOO14" s="117"/>
      <c r="KOP14" s="117"/>
      <c r="KOQ14" s="117"/>
      <c r="KOR14" s="117"/>
      <c r="KOS14" s="117"/>
      <c r="KOT14" s="117"/>
      <c r="KOU14" s="117"/>
      <c r="KOV14" s="117"/>
      <c r="KOW14" s="117"/>
      <c r="KOX14" s="117"/>
      <c r="KOY14" s="117"/>
      <c r="KOZ14" s="117"/>
      <c r="KPA14" s="117"/>
      <c r="KPB14" s="117"/>
      <c r="KPC14" s="117"/>
      <c r="KPD14" s="117"/>
      <c r="KPE14" s="117"/>
      <c r="KPF14" s="117"/>
      <c r="KPG14" s="117"/>
      <c r="KPH14" s="117"/>
      <c r="KPI14" s="117"/>
      <c r="KPJ14" s="117"/>
      <c r="KPK14" s="117"/>
      <c r="KPL14" s="117"/>
      <c r="KPM14" s="117"/>
      <c r="KPN14" s="117"/>
      <c r="KPO14" s="117"/>
      <c r="KPP14" s="117"/>
      <c r="KPQ14" s="117"/>
      <c r="KPR14" s="117"/>
      <c r="KPS14" s="117"/>
      <c r="KPT14" s="117"/>
      <c r="KPU14" s="117"/>
      <c r="KPV14" s="117"/>
      <c r="KPW14" s="117"/>
      <c r="KPX14" s="117"/>
      <c r="KPY14" s="117"/>
      <c r="KPZ14" s="117"/>
      <c r="KQA14" s="117"/>
      <c r="KQB14" s="117"/>
      <c r="KQC14" s="117"/>
      <c r="KQD14" s="117"/>
      <c r="KQE14" s="117"/>
      <c r="KQF14" s="117"/>
      <c r="KQG14" s="117"/>
      <c r="KQH14" s="117"/>
      <c r="KQI14" s="117"/>
      <c r="KQJ14" s="117"/>
      <c r="KQK14" s="117"/>
      <c r="KQL14" s="117"/>
      <c r="KQM14" s="117"/>
      <c r="KQN14" s="117"/>
      <c r="KQO14" s="117"/>
      <c r="KQP14" s="117"/>
      <c r="KQQ14" s="117"/>
      <c r="KQR14" s="117"/>
      <c r="KQS14" s="117"/>
      <c r="KQT14" s="117"/>
      <c r="KQU14" s="117"/>
      <c r="KQV14" s="117"/>
      <c r="KQW14" s="117"/>
      <c r="KQX14" s="117"/>
      <c r="KQY14" s="117"/>
      <c r="KQZ14" s="117"/>
      <c r="KRA14" s="117"/>
      <c r="KRB14" s="117"/>
      <c r="KRC14" s="117"/>
      <c r="KRD14" s="117"/>
      <c r="KRE14" s="117"/>
      <c r="KRF14" s="117"/>
      <c r="KRG14" s="117"/>
      <c r="KRH14" s="117"/>
      <c r="KRI14" s="117"/>
      <c r="KRJ14" s="117"/>
      <c r="KRK14" s="117"/>
      <c r="KRL14" s="117"/>
      <c r="KRM14" s="117"/>
      <c r="KRN14" s="117"/>
      <c r="KRO14" s="117"/>
      <c r="KRP14" s="117"/>
      <c r="KRQ14" s="117"/>
      <c r="KRR14" s="117"/>
      <c r="KRS14" s="117"/>
      <c r="KRT14" s="117"/>
      <c r="KRU14" s="117"/>
      <c r="KRV14" s="117"/>
      <c r="KRW14" s="117"/>
      <c r="KRX14" s="117"/>
      <c r="KRY14" s="117"/>
      <c r="KRZ14" s="117"/>
      <c r="KSA14" s="117"/>
      <c r="KSB14" s="117"/>
      <c r="KSC14" s="117"/>
      <c r="KSD14" s="117"/>
      <c r="KSE14" s="117"/>
      <c r="KSF14" s="117"/>
      <c r="KSG14" s="117"/>
      <c r="KSH14" s="117"/>
      <c r="KSI14" s="117"/>
      <c r="KSJ14" s="117"/>
      <c r="KSK14" s="117"/>
      <c r="KSL14" s="117"/>
      <c r="KSM14" s="117"/>
      <c r="KSN14" s="117"/>
      <c r="KSO14" s="117"/>
      <c r="KSP14" s="117"/>
      <c r="KSQ14" s="117"/>
      <c r="KSR14" s="117"/>
      <c r="KSS14" s="117"/>
      <c r="KST14" s="117"/>
      <c r="KSU14" s="117"/>
      <c r="KSV14" s="117"/>
      <c r="KSW14" s="117"/>
      <c r="KSX14" s="117"/>
      <c r="KSY14" s="117"/>
      <c r="KSZ14" s="117"/>
      <c r="KTA14" s="117"/>
      <c r="KTB14" s="117"/>
      <c r="KTC14" s="117"/>
      <c r="KTD14" s="117"/>
      <c r="KTE14" s="117"/>
      <c r="KTF14" s="117"/>
      <c r="KTG14" s="117"/>
      <c r="KTH14" s="117"/>
      <c r="KTI14" s="117"/>
      <c r="KTJ14" s="117"/>
      <c r="KTK14" s="117"/>
      <c r="KTL14" s="117"/>
      <c r="KTM14" s="117"/>
      <c r="KTN14" s="117"/>
      <c r="KTO14" s="117"/>
      <c r="KTP14" s="117"/>
      <c r="KTQ14" s="117"/>
      <c r="KTR14" s="117"/>
      <c r="KTS14" s="117"/>
      <c r="KTT14" s="117"/>
      <c r="KTU14" s="117"/>
      <c r="KTV14" s="117"/>
      <c r="KTW14" s="117"/>
      <c r="KTX14" s="117"/>
      <c r="KTY14" s="117"/>
      <c r="KTZ14" s="117"/>
      <c r="KUA14" s="117"/>
      <c r="KUB14" s="117"/>
      <c r="KUC14" s="117"/>
      <c r="KUD14" s="117"/>
      <c r="KUE14" s="117"/>
      <c r="KUF14" s="117"/>
      <c r="KUG14" s="117"/>
      <c r="KUH14" s="117"/>
      <c r="KUI14" s="117"/>
      <c r="KUJ14" s="117"/>
      <c r="KUK14" s="117"/>
      <c r="KUL14" s="117"/>
      <c r="KUM14" s="117"/>
      <c r="KUN14" s="117"/>
      <c r="KUO14" s="117"/>
      <c r="KUP14" s="117"/>
      <c r="KUQ14" s="117"/>
      <c r="KUR14" s="117"/>
      <c r="KUS14" s="117"/>
      <c r="KUT14" s="117"/>
      <c r="KUU14" s="117"/>
      <c r="KUV14" s="117"/>
      <c r="KUW14" s="117"/>
      <c r="KUX14" s="117"/>
      <c r="KUY14" s="117"/>
      <c r="KUZ14" s="117"/>
      <c r="KVA14" s="117"/>
      <c r="KVB14" s="117"/>
      <c r="KVC14" s="117"/>
      <c r="KVD14" s="117"/>
      <c r="KVE14" s="117"/>
      <c r="KVF14" s="117"/>
      <c r="KVG14" s="117"/>
      <c r="KVH14" s="117"/>
      <c r="KVI14" s="117"/>
      <c r="KVJ14" s="117"/>
      <c r="KVK14" s="117"/>
      <c r="KVL14" s="117"/>
      <c r="KVM14" s="117"/>
      <c r="KVN14" s="117"/>
      <c r="KVO14" s="117"/>
      <c r="KVP14" s="117"/>
      <c r="KVQ14" s="117"/>
      <c r="KVR14" s="117"/>
      <c r="KVS14" s="117"/>
      <c r="KVT14" s="117"/>
      <c r="KVU14" s="117"/>
      <c r="KVV14" s="117"/>
      <c r="KVW14" s="117"/>
      <c r="KVX14" s="117"/>
      <c r="KVY14" s="117"/>
      <c r="KVZ14" s="117"/>
      <c r="KWA14" s="117"/>
      <c r="KWB14" s="117"/>
      <c r="KWC14" s="117"/>
      <c r="KWD14" s="117"/>
      <c r="KWE14" s="117"/>
      <c r="KWF14" s="117"/>
      <c r="KWG14" s="117"/>
      <c r="KWH14" s="117"/>
      <c r="KWI14" s="117"/>
      <c r="KWJ14" s="117"/>
      <c r="KWK14" s="117"/>
      <c r="KWL14" s="117"/>
      <c r="KWM14" s="117"/>
      <c r="KWN14" s="117"/>
      <c r="KWO14" s="117"/>
      <c r="KWP14" s="117"/>
      <c r="KWQ14" s="117"/>
      <c r="KWR14" s="117"/>
      <c r="KWS14" s="117"/>
      <c r="KWT14" s="117"/>
      <c r="KWU14" s="117"/>
      <c r="KWV14" s="117"/>
      <c r="KWW14" s="117"/>
      <c r="KWX14" s="117"/>
      <c r="KWY14" s="117"/>
      <c r="KWZ14" s="117"/>
      <c r="KXA14" s="117"/>
      <c r="KXB14" s="117"/>
      <c r="KXC14" s="117"/>
      <c r="KXD14" s="117"/>
      <c r="KXE14" s="117"/>
      <c r="KXF14" s="117"/>
      <c r="KXG14" s="117"/>
      <c r="KXH14" s="117"/>
      <c r="KXI14" s="117"/>
      <c r="KXJ14" s="117"/>
      <c r="KXK14" s="117"/>
      <c r="KXL14" s="117"/>
      <c r="KXM14" s="117"/>
      <c r="KXN14" s="117"/>
      <c r="KXO14" s="117"/>
      <c r="KXP14" s="117"/>
      <c r="KXQ14" s="117"/>
      <c r="KXR14" s="117"/>
      <c r="KXS14" s="117"/>
      <c r="KXT14" s="117"/>
      <c r="KXU14" s="117"/>
      <c r="KXV14" s="117"/>
      <c r="KXW14" s="117"/>
      <c r="KXX14" s="117"/>
      <c r="KXY14" s="117"/>
      <c r="KXZ14" s="117"/>
      <c r="KYA14" s="117"/>
      <c r="KYB14" s="117"/>
      <c r="KYC14" s="117"/>
      <c r="KYD14" s="117"/>
      <c r="KYE14" s="117"/>
      <c r="KYF14" s="117"/>
      <c r="KYG14" s="117"/>
      <c r="KYH14" s="117"/>
      <c r="KYI14" s="117"/>
      <c r="KYJ14" s="117"/>
      <c r="KYK14" s="117"/>
      <c r="KYL14" s="117"/>
      <c r="KYM14" s="117"/>
      <c r="KYN14" s="117"/>
      <c r="KYO14" s="117"/>
      <c r="KYP14" s="117"/>
      <c r="KYQ14" s="117"/>
      <c r="KYR14" s="117"/>
      <c r="KYS14" s="117"/>
      <c r="KYT14" s="117"/>
      <c r="KYU14" s="117"/>
      <c r="KYV14" s="117"/>
      <c r="KYW14" s="117"/>
      <c r="KYX14" s="117"/>
      <c r="KYY14" s="117"/>
      <c r="KYZ14" s="117"/>
      <c r="KZA14" s="117"/>
      <c r="KZB14" s="117"/>
      <c r="KZC14" s="117"/>
      <c r="KZD14" s="117"/>
      <c r="KZE14" s="117"/>
      <c r="KZF14" s="117"/>
      <c r="KZG14" s="117"/>
      <c r="KZH14" s="117"/>
      <c r="KZI14" s="117"/>
      <c r="KZJ14" s="117"/>
      <c r="KZK14" s="117"/>
      <c r="KZL14" s="117"/>
      <c r="KZM14" s="117"/>
      <c r="KZN14" s="117"/>
      <c r="KZO14" s="117"/>
      <c r="KZP14" s="117"/>
      <c r="KZQ14" s="117"/>
      <c r="KZR14" s="117"/>
      <c r="KZS14" s="117"/>
      <c r="KZT14" s="117"/>
      <c r="KZU14" s="117"/>
      <c r="KZV14" s="117"/>
      <c r="KZW14" s="117"/>
      <c r="KZX14" s="117"/>
      <c r="KZY14" s="117"/>
      <c r="KZZ14" s="117"/>
      <c r="LAA14" s="117"/>
      <c r="LAB14" s="117"/>
      <c r="LAC14" s="117"/>
      <c r="LAD14" s="117"/>
      <c r="LAE14" s="117"/>
      <c r="LAF14" s="117"/>
      <c r="LAG14" s="117"/>
      <c r="LAH14" s="117"/>
      <c r="LAI14" s="117"/>
      <c r="LAJ14" s="117"/>
      <c r="LAK14" s="117"/>
      <c r="LAL14" s="117"/>
      <c r="LAM14" s="117"/>
      <c r="LAN14" s="117"/>
      <c r="LAO14" s="117"/>
      <c r="LAP14" s="117"/>
      <c r="LAQ14" s="117"/>
      <c r="LAR14" s="117"/>
      <c r="LAS14" s="117"/>
      <c r="LAT14" s="117"/>
      <c r="LAU14" s="117"/>
      <c r="LAV14" s="117"/>
      <c r="LAW14" s="117"/>
      <c r="LAX14" s="117"/>
      <c r="LAY14" s="117"/>
      <c r="LAZ14" s="117"/>
      <c r="LBA14" s="117"/>
      <c r="LBB14" s="117"/>
      <c r="LBC14" s="117"/>
      <c r="LBD14" s="117"/>
      <c r="LBE14" s="117"/>
      <c r="LBF14" s="117"/>
      <c r="LBG14" s="117"/>
      <c r="LBH14" s="117"/>
      <c r="LBI14" s="117"/>
      <c r="LBJ14" s="117"/>
      <c r="LBK14" s="117"/>
      <c r="LBL14" s="117"/>
      <c r="LBM14" s="117"/>
      <c r="LBN14" s="117"/>
      <c r="LBO14" s="117"/>
      <c r="LBP14" s="117"/>
      <c r="LBQ14" s="117"/>
      <c r="LBR14" s="117"/>
      <c r="LBS14" s="117"/>
      <c r="LBT14" s="117"/>
      <c r="LBU14" s="117"/>
      <c r="LBV14" s="117"/>
      <c r="LBW14" s="117"/>
      <c r="LBX14" s="117"/>
      <c r="LBY14" s="117"/>
      <c r="LBZ14" s="117"/>
      <c r="LCA14" s="117"/>
      <c r="LCB14" s="117"/>
      <c r="LCC14" s="117"/>
      <c r="LCD14" s="117"/>
      <c r="LCE14" s="117"/>
      <c r="LCF14" s="117"/>
      <c r="LCG14" s="117"/>
      <c r="LCH14" s="117"/>
      <c r="LCI14" s="117"/>
      <c r="LCJ14" s="117"/>
      <c r="LCK14" s="117"/>
      <c r="LCL14" s="117"/>
      <c r="LCM14" s="117"/>
      <c r="LCN14" s="117"/>
      <c r="LCO14" s="117"/>
      <c r="LCP14" s="117"/>
      <c r="LCQ14" s="117"/>
      <c r="LCR14" s="117"/>
      <c r="LCS14" s="117"/>
      <c r="LCT14" s="117"/>
      <c r="LCU14" s="117"/>
      <c r="LCV14" s="117"/>
      <c r="LCW14" s="117"/>
      <c r="LCX14" s="117"/>
      <c r="LCY14" s="117"/>
      <c r="LCZ14" s="117"/>
      <c r="LDA14" s="117"/>
      <c r="LDB14" s="117"/>
      <c r="LDC14" s="117"/>
      <c r="LDD14" s="117"/>
      <c r="LDE14" s="117"/>
      <c r="LDF14" s="117"/>
      <c r="LDG14" s="117"/>
      <c r="LDH14" s="117"/>
      <c r="LDI14" s="117"/>
      <c r="LDJ14" s="117"/>
      <c r="LDK14" s="117"/>
      <c r="LDL14" s="117"/>
      <c r="LDM14" s="117"/>
      <c r="LDN14" s="117"/>
      <c r="LDO14" s="117"/>
      <c r="LDP14" s="117"/>
      <c r="LDQ14" s="117"/>
      <c r="LDR14" s="117"/>
      <c r="LDS14" s="117"/>
      <c r="LDT14" s="117"/>
      <c r="LDU14" s="117"/>
      <c r="LDV14" s="117"/>
      <c r="LDW14" s="117"/>
      <c r="LDX14" s="117"/>
      <c r="LDY14" s="117"/>
      <c r="LDZ14" s="117"/>
      <c r="LEA14" s="117"/>
      <c r="LEB14" s="117"/>
      <c r="LEC14" s="117"/>
      <c r="LED14" s="117"/>
      <c r="LEE14" s="117"/>
      <c r="LEF14" s="117"/>
      <c r="LEG14" s="117"/>
      <c r="LEH14" s="117"/>
      <c r="LEI14" s="117"/>
      <c r="LEJ14" s="117"/>
      <c r="LEK14" s="117"/>
      <c r="LEL14" s="117"/>
      <c r="LEM14" s="117"/>
      <c r="LEN14" s="117"/>
      <c r="LEO14" s="117"/>
      <c r="LEP14" s="117"/>
      <c r="LEQ14" s="117"/>
      <c r="LER14" s="117"/>
      <c r="LES14" s="117"/>
      <c r="LET14" s="117"/>
      <c r="LEU14" s="117"/>
      <c r="LEV14" s="117"/>
      <c r="LEW14" s="117"/>
      <c r="LEX14" s="117"/>
      <c r="LEY14" s="117"/>
      <c r="LEZ14" s="117"/>
      <c r="LFA14" s="117"/>
      <c r="LFB14" s="117"/>
      <c r="LFC14" s="117"/>
      <c r="LFD14" s="117"/>
      <c r="LFE14" s="117"/>
      <c r="LFF14" s="117"/>
      <c r="LFG14" s="117"/>
      <c r="LFH14" s="117"/>
      <c r="LFI14" s="117"/>
      <c r="LFJ14" s="117"/>
      <c r="LFK14" s="117"/>
      <c r="LFL14" s="117"/>
      <c r="LFM14" s="117"/>
      <c r="LFN14" s="117"/>
      <c r="LFO14" s="117"/>
      <c r="LFP14" s="117"/>
      <c r="LFQ14" s="117"/>
      <c r="LFR14" s="117"/>
      <c r="LFS14" s="117"/>
      <c r="LFT14" s="117"/>
      <c r="LFU14" s="117"/>
      <c r="LFV14" s="117"/>
      <c r="LFW14" s="117"/>
      <c r="LFX14" s="117"/>
      <c r="LFY14" s="117"/>
      <c r="LFZ14" s="117"/>
      <c r="LGA14" s="117"/>
      <c r="LGB14" s="117"/>
      <c r="LGC14" s="117"/>
      <c r="LGD14" s="117"/>
      <c r="LGE14" s="117"/>
      <c r="LGF14" s="117"/>
      <c r="LGG14" s="117"/>
      <c r="LGH14" s="117"/>
      <c r="LGI14" s="117"/>
      <c r="LGJ14" s="117"/>
      <c r="LGK14" s="117"/>
      <c r="LGL14" s="117"/>
      <c r="LGM14" s="117"/>
      <c r="LGN14" s="117"/>
      <c r="LGO14" s="117"/>
      <c r="LGP14" s="117"/>
      <c r="LGQ14" s="117"/>
      <c r="LGR14" s="117"/>
      <c r="LGS14" s="117"/>
      <c r="LGT14" s="117"/>
      <c r="LGU14" s="117"/>
      <c r="LGV14" s="117"/>
      <c r="LGW14" s="117"/>
      <c r="LGX14" s="117"/>
      <c r="LGY14" s="117"/>
      <c r="LGZ14" s="117"/>
      <c r="LHA14" s="117"/>
      <c r="LHB14" s="117"/>
      <c r="LHC14" s="117"/>
      <c r="LHD14" s="117"/>
      <c r="LHE14" s="117"/>
      <c r="LHF14" s="117"/>
      <c r="LHG14" s="117"/>
      <c r="LHH14" s="117"/>
      <c r="LHI14" s="117"/>
      <c r="LHJ14" s="117"/>
      <c r="LHK14" s="117"/>
      <c r="LHL14" s="117"/>
      <c r="LHM14" s="117"/>
      <c r="LHN14" s="117"/>
      <c r="LHO14" s="117"/>
      <c r="LHP14" s="117"/>
      <c r="LHQ14" s="117"/>
      <c r="LHR14" s="117"/>
      <c r="LHS14" s="117"/>
      <c r="LHT14" s="117"/>
      <c r="LHU14" s="117"/>
      <c r="LHV14" s="117"/>
      <c r="LHW14" s="117"/>
      <c r="LHX14" s="117"/>
      <c r="LHY14" s="117"/>
      <c r="LHZ14" s="117"/>
      <c r="LIA14" s="117"/>
      <c r="LIB14" s="117"/>
      <c r="LIC14" s="117"/>
      <c r="LID14" s="117"/>
      <c r="LIE14" s="117"/>
      <c r="LIF14" s="117"/>
      <c r="LIG14" s="117"/>
      <c r="LIH14" s="117"/>
      <c r="LII14" s="117"/>
      <c r="LIJ14" s="117"/>
      <c r="LIK14" s="117"/>
      <c r="LIL14" s="117"/>
      <c r="LIM14" s="117"/>
      <c r="LIN14" s="117"/>
      <c r="LIO14" s="117"/>
      <c r="LIP14" s="117"/>
      <c r="LIQ14" s="117"/>
      <c r="LIR14" s="117"/>
      <c r="LIS14" s="117"/>
      <c r="LIT14" s="117"/>
      <c r="LIU14" s="117"/>
      <c r="LIV14" s="117"/>
      <c r="LIW14" s="117"/>
      <c r="LIX14" s="117"/>
      <c r="LIY14" s="117"/>
      <c r="LIZ14" s="117"/>
      <c r="LJA14" s="117"/>
      <c r="LJB14" s="117"/>
      <c r="LJC14" s="117"/>
      <c r="LJD14" s="117"/>
      <c r="LJE14" s="117"/>
      <c r="LJF14" s="117"/>
      <c r="LJG14" s="117"/>
      <c r="LJH14" s="117"/>
      <c r="LJI14" s="117"/>
      <c r="LJJ14" s="117"/>
      <c r="LJK14" s="117"/>
      <c r="LJL14" s="117"/>
      <c r="LJM14" s="117"/>
      <c r="LJN14" s="117"/>
      <c r="LJO14" s="117"/>
      <c r="LJP14" s="117"/>
      <c r="LJQ14" s="117"/>
      <c r="LJR14" s="117"/>
      <c r="LJS14" s="117"/>
      <c r="LJT14" s="117"/>
      <c r="LJU14" s="117"/>
      <c r="LJV14" s="117"/>
      <c r="LJW14" s="117"/>
      <c r="LJX14" s="117"/>
      <c r="LJY14" s="117"/>
      <c r="LJZ14" s="117"/>
      <c r="LKA14" s="117"/>
      <c r="LKB14" s="117"/>
      <c r="LKC14" s="117"/>
      <c r="LKD14" s="117"/>
      <c r="LKE14" s="117"/>
      <c r="LKF14" s="117"/>
      <c r="LKG14" s="117"/>
      <c r="LKH14" s="117"/>
      <c r="LKI14" s="117"/>
      <c r="LKJ14" s="117"/>
      <c r="LKK14" s="117"/>
      <c r="LKL14" s="117"/>
      <c r="LKM14" s="117"/>
      <c r="LKN14" s="117"/>
      <c r="LKO14" s="117"/>
      <c r="LKP14" s="117"/>
      <c r="LKQ14" s="117"/>
      <c r="LKR14" s="117"/>
      <c r="LKS14" s="117"/>
      <c r="LKT14" s="117"/>
      <c r="LKU14" s="117"/>
      <c r="LKV14" s="117"/>
      <c r="LKW14" s="117"/>
      <c r="LKX14" s="117"/>
      <c r="LKY14" s="117"/>
      <c r="LKZ14" s="117"/>
      <c r="LLA14" s="117"/>
      <c r="LLB14" s="117"/>
      <c r="LLC14" s="117"/>
      <c r="LLD14" s="117"/>
      <c r="LLE14" s="117"/>
      <c r="LLF14" s="117"/>
      <c r="LLG14" s="117"/>
      <c r="LLH14" s="117"/>
      <c r="LLI14" s="117"/>
      <c r="LLJ14" s="117"/>
      <c r="LLK14" s="117"/>
      <c r="LLL14" s="117"/>
      <c r="LLM14" s="117"/>
      <c r="LLN14" s="117"/>
      <c r="LLO14" s="117"/>
      <c r="LLP14" s="117"/>
      <c r="LLQ14" s="117"/>
      <c r="LLR14" s="117"/>
      <c r="LLS14" s="117"/>
      <c r="LLT14" s="117"/>
      <c r="LLU14" s="117"/>
      <c r="LLV14" s="117"/>
      <c r="LLW14" s="117"/>
      <c r="LLX14" s="117"/>
      <c r="LLY14" s="117"/>
      <c r="LLZ14" s="117"/>
      <c r="LMA14" s="117"/>
      <c r="LMB14" s="117"/>
      <c r="LMC14" s="117"/>
      <c r="LMD14" s="117"/>
      <c r="LME14" s="117"/>
      <c r="LMF14" s="117"/>
      <c r="LMG14" s="117"/>
      <c r="LMH14" s="117"/>
      <c r="LMI14" s="117"/>
      <c r="LMJ14" s="117"/>
      <c r="LMK14" s="117"/>
      <c r="LML14" s="117"/>
      <c r="LMM14" s="117"/>
      <c r="LMN14" s="117"/>
      <c r="LMO14" s="117"/>
      <c r="LMP14" s="117"/>
      <c r="LMQ14" s="117"/>
      <c r="LMR14" s="117"/>
      <c r="LMS14" s="117"/>
      <c r="LMT14" s="117"/>
      <c r="LMU14" s="117"/>
      <c r="LMV14" s="117"/>
      <c r="LMW14" s="117"/>
      <c r="LMX14" s="117"/>
      <c r="LMY14" s="117"/>
      <c r="LMZ14" s="117"/>
      <c r="LNA14" s="117"/>
      <c r="LNB14" s="117"/>
      <c r="LNC14" s="117"/>
      <c r="LND14" s="117"/>
      <c r="LNE14" s="117"/>
      <c r="LNF14" s="117"/>
      <c r="LNG14" s="117"/>
      <c r="LNH14" s="117"/>
      <c r="LNI14" s="117"/>
      <c r="LNJ14" s="117"/>
      <c r="LNK14" s="117"/>
      <c r="LNL14" s="117"/>
      <c r="LNM14" s="117"/>
      <c r="LNN14" s="117"/>
      <c r="LNO14" s="117"/>
      <c r="LNP14" s="117"/>
      <c r="LNQ14" s="117"/>
      <c r="LNR14" s="117"/>
      <c r="LNS14" s="117"/>
      <c r="LNT14" s="117"/>
      <c r="LNU14" s="117"/>
      <c r="LNV14" s="117"/>
      <c r="LNW14" s="117"/>
      <c r="LNX14" s="117"/>
      <c r="LNY14" s="117"/>
      <c r="LNZ14" s="117"/>
      <c r="LOA14" s="117"/>
      <c r="LOB14" s="117"/>
      <c r="LOC14" s="117"/>
      <c r="LOD14" s="117"/>
      <c r="LOE14" s="117"/>
      <c r="LOF14" s="117"/>
      <c r="LOG14" s="117"/>
      <c r="LOH14" s="117"/>
      <c r="LOI14" s="117"/>
      <c r="LOJ14" s="117"/>
      <c r="LOK14" s="117"/>
      <c r="LOL14" s="117"/>
      <c r="LOM14" s="117"/>
      <c r="LON14" s="117"/>
      <c r="LOO14" s="117"/>
      <c r="LOP14" s="117"/>
      <c r="LOQ14" s="117"/>
      <c r="LOR14" s="117"/>
      <c r="LOS14" s="117"/>
      <c r="LOT14" s="117"/>
      <c r="LOU14" s="117"/>
      <c r="LOV14" s="117"/>
      <c r="LOW14" s="117"/>
      <c r="LOX14" s="117"/>
      <c r="LOY14" s="117"/>
      <c r="LOZ14" s="117"/>
      <c r="LPA14" s="117"/>
      <c r="LPB14" s="117"/>
      <c r="LPC14" s="117"/>
      <c r="LPD14" s="117"/>
      <c r="LPE14" s="117"/>
      <c r="LPF14" s="117"/>
      <c r="LPG14" s="117"/>
      <c r="LPH14" s="117"/>
      <c r="LPI14" s="117"/>
      <c r="LPJ14" s="117"/>
      <c r="LPK14" s="117"/>
      <c r="LPL14" s="117"/>
      <c r="LPM14" s="117"/>
      <c r="LPN14" s="117"/>
      <c r="LPO14" s="117"/>
      <c r="LPP14" s="117"/>
      <c r="LPQ14" s="117"/>
      <c r="LPR14" s="117"/>
      <c r="LPS14" s="117"/>
      <c r="LPT14" s="117"/>
      <c r="LPU14" s="117"/>
      <c r="LPV14" s="117"/>
      <c r="LPW14" s="117"/>
      <c r="LPX14" s="117"/>
      <c r="LPY14" s="117"/>
      <c r="LPZ14" s="117"/>
      <c r="LQA14" s="117"/>
      <c r="LQB14" s="117"/>
      <c r="LQC14" s="117"/>
      <c r="LQD14" s="117"/>
      <c r="LQE14" s="117"/>
      <c r="LQF14" s="117"/>
      <c r="LQG14" s="117"/>
      <c r="LQH14" s="117"/>
      <c r="LQI14" s="117"/>
      <c r="LQJ14" s="117"/>
      <c r="LQK14" s="117"/>
      <c r="LQL14" s="117"/>
      <c r="LQM14" s="117"/>
      <c r="LQN14" s="117"/>
      <c r="LQO14" s="117"/>
      <c r="LQP14" s="117"/>
      <c r="LQQ14" s="117"/>
      <c r="LQR14" s="117"/>
      <c r="LQS14" s="117"/>
      <c r="LQT14" s="117"/>
      <c r="LQU14" s="117"/>
      <c r="LQV14" s="117"/>
      <c r="LQW14" s="117"/>
      <c r="LQX14" s="117"/>
      <c r="LQY14" s="117"/>
      <c r="LQZ14" s="117"/>
      <c r="LRA14" s="117"/>
      <c r="LRB14" s="117"/>
      <c r="LRC14" s="117"/>
      <c r="LRD14" s="117"/>
      <c r="LRE14" s="117"/>
      <c r="LRF14" s="117"/>
      <c r="LRG14" s="117"/>
      <c r="LRH14" s="117"/>
      <c r="LRI14" s="117"/>
      <c r="LRJ14" s="117"/>
      <c r="LRK14" s="117"/>
      <c r="LRL14" s="117"/>
      <c r="LRM14" s="117"/>
      <c r="LRN14" s="117"/>
      <c r="LRO14" s="117"/>
      <c r="LRP14" s="117"/>
      <c r="LRQ14" s="117"/>
      <c r="LRR14" s="117"/>
      <c r="LRS14" s="117"/>
      <c r="LRT14" s="117"/>
      <c r="LRU14" s="117"/>
      <c r="LRV14" s="117"/>
      <c r="LRW14" s="117"/>
      <c r="LRX14" s="117"/>
      <c r="LRY14" s="117"/>
      <c r="LRZ14" s="117"/>
      <c r="LSA14" s="117"/>
      <c r="LSB14" s="117"/>
      <c r="LSC14" s="117"/>
      <c r="LSD14" s="117"/>
      <c r="LSE14" s="117"/>
      <c r="LSF14" s="117"/>
      <c r="LSG14" s="117"/>
      <c r="LSH14" s="117"/>
      <c r="LSI14" s="117"/>
      <c r="LSJ14" s="117"/>
      <c r="LSK14" s="117"/>
      <c r="LSL14" s="117"/>
      <c r="LSM14" s="117"/>
      <c r="LSN14" s="117"/>
      <c r="LSO14" s="117"/>
      <c r="LSP14" s="117"/>
      <c r="LSQ14" s="117"/>
      <c r="LSR14" s="117"/>
      <c r="LSS14" s="117"/>
      <c r="LST14" s="117"/>
      <c r="LSU14" s="117"/>
      <c r="LSV14" s="117"/>
      <c r="LSW14" s="117"/>
      <c r="LSX14" s="117"/>
      <c r="LSY14" s="117"/>
      <c r="LSZ14" s="117"/>
      <c r="LTA14" s="117"/>
      <c r="LTB14" s="117"/>
      <c r="LTC14" s="117"/>
      <c r="LTD14" s="117"/>
      <c r="LTE14" s="117"/>
      <c r="LTF14" s="117"/>
      <c r="LTG14" s="117"/>
      <c r="LTH14" s="117"/>
      <c r="LTI14" s="117"/>
      <c r="LTJ14" s="117"/>
      <c r="LTK14" s="117"/>
      <c r="LTL14" s="117"/>
      <c r="LTM14" s="117"/>
      <c r="LTN14" s="117"/>
      <c r="LTO14" s="117"/>
      <c r="LTP14" s="117"/>
      <c r="LTQ14" s="117"/>
      <c r="LTR14" s="117"/>
      <c r="LTS14" s="117"/>
      <c r="LTT14" s="117"/>
      <c r="LTU14" s="117"/>
      <c r="LTV14" s="117"/>
      <c r="LTW14" s="117"/>
      <c r="LTX14" s="117"/>
      <c r="LTY14" s="117"/>
      <c r="LTZ14" s="117"/>
      <c r="LUA14" s="117"/>
      <c r="LUB14" s="117"/>
      <c r="LUC14" s="117"/>
      <c r="LUD14" s="117"/>
      <c r="LUE14" s="117"/>
      <c r="LUF14" s="117"/>
      <c r="LUG14" s="117"/>
      <c r="LUH14" s="117"/>
      <c r="LUI14" s="117"/>
      <c r="LUJ14" s="117"/>
      <c r="LUK14" s="117"/>
      <c r="LUL14" s="117"/>
      <c r="LUM14" s="117"/>
      <c r="LUN14" s="117"/>
      <c r="LUO14" s="117"/>
      <c r="LUP14" s="117"/>
      <c r="LUQ14" s="117"/>
      <c r="LUR14" s="117"/>
      <c r="LUS14" s="117"/>
      <c r="LUT14" s="117"/>
      <c r="LUU14" s="117"/>
      <c r="LUV14" s="117"/>
      <c r="LUW14" s="117"/>
      <c r="LUX14" s="117"/>
      <c r="LUY14" s="117"/>
      <c r="LUZ14" s="117"/>
      <c r="LVA14" s="117"/>
      <c r="LVB14" s="117"/>
      <c r="LVC14" s="117"/>
      <c r="LVD14" s="117"/>
      <c r="LVE14" s="117"/>
      <c r="LVF14" s="117"/>
      <c r="LVG14" s="117"/>
      <c r="LVH14" s="117"/>
      <c r="LVI14" s="117"/>
      <c r="LVJ14" s="117"/>
      <c r="LVK14" s="117"/>
      <c r="LVL14" s="117"/>
      <c r="LVM14" s="117"/>
      <c r="LVN14" s="117"/>
      <c r="LVO14" s="117"/>
      <c r="LVP14" s="117"/>
      <c r="LVQ14" s="117"/>
      <c r="LVR14" s="117"/>
      <c r="LVS14" s="117"/>
      <c r="LVT14" s="117"/>
      <c r="LVU14" s="117"/>
      <c r="LVV14" s="117"/>
      <c r="LVW14" s="117"/>
      <c r="LVX14" s="117"/>
      <c r="LVY14" s="117"/>
      <c r="LVZ14" s="117"/>
      <c r="LWA14" s="117"/>
      <c r="LWB14" s="117"/>
      <c r="LWC14" s="117"/>
      <c r="LWD14" s="117"/>
      <c r="LWE14" s="117"/>
      <c r="LWF14" s="117"/>
      <c r="LWG14" s="117"/>
      <c r="LWH14" s="117"/>
      <c r="LWI14" s="117"/>
      <c r="LWJ14" s="117"/>
      <c r="LWK14" s="117"/>
      <c r="LWL14" s="117"/>
      <c r="LWM14" s="117"/>
      <c r="LWN14" s="117"/>
      <c r="LWO14" s="117"/>
      <c r="LWP14" s="117"/>
      <c r="LWQ14" s="117"/>
      <c r="LWR14" s="117"/>
      <c r="LWS14" s="117"/>
      <c r="LWT14" s="117"/>
      <c r="LWU14" s="117"/>
      <c r="LWV14" s="117"/>
      <c r="LWW14" s="117"/>
      <c r="LWX14" s="117"/>
      <c r="LWY14" s="117"/>
      <c r="LWZ14" s="117"/>
      <c r="LXA14" s="117"/>
      <c r="LXB14" s="117"/>
      <c r="LXC14" s="117"/>
      <c r="LXD14" s="117"/>
      <c r="LXE14" s="117"/>
      <c r="LXF14" s="117"/>
      <c r="LXG14" s="117"/>
      <c r="LXH14" s="117"/>
      <c r="LXI14" s="117"/>
      <c r="LXJ14" s="117"/>
      <c r="LXK14" s="117"/>
      <c r="LXL14" s="117"/>
      <c r="LXM14" s="117"/>
      <c r="LXN14" s="117"/>
      <c r="LXO14" s="117"/>
      <c r="LXP14" s="117"/>
      <c r="LXQ14" s="117"/>
      <c r="LXR14" s="117"/>
      <c r="LXS14" s="117"/>
      <c r="LXT14" s="117"/>
      <c r="LXU14" s="117"/>
      <c r="LXV14" s="117"/>
      <c r="LXW14" s="117"/>
      <c r="LXX14" s="117"/>
      <c r="LXY14" s="117"/>
      <c r="LXZ14" s="117"/>
      <c r="LYA14" s="117"/>
      <c r="LYB14" s="117"/>
      <c r="LYC14" s="117"/>
      <c r="LYD14" s="117"/>
      <c r="LYE14" s="117"/>
      <c r="LYF14" s="117"/>
      <c r="LYG14" s="117"/>
      <c r="LYH14" s="117"/>
      <c r="LYI14" s="117"/>
      <c r="LYJ14" s="117"/>
      <c r="LYK14" s="117"/>
      <c r="LYL14" s="117"/>
      <c r="LYM14" s="117"/>
      <c r="LYN14" s="117"/>
      <c r="LYO14" s="117"/>
      <c r="LYP14" s="117"/>
      <c r="LYQ14" s="117"/>
      <c r="LYR14" s="117"/>
      <c r="LYS14" s="117"/>
      <c r="LYT14" s="117"/>
      <c r="LYU14" s="117"/>
      <c r="LYV14" s="117"/>
      <c r="LYW14" s="117"/>
      <c r="LYX14" s="117"/>
      <c r="LYY14" s="117"/>
      <c r="LYZ14" s="117"/>
      <c r="LZA14" s="117"/>
      <c r="LZB14" s="117"/>
      <c r="LZC14" s="117"/>
      <c r="LZD14" s="117"/>
      <c r="LZE14" s="117"/>
      <c r="LZF14" s="117"/>
      <c r="LZG14" s="117"/>
      <c r="LZH14" s="117"/>
      <c r="LZI14" s="117"/>
      <c r="LZJ14" s="117"/>
      <c r="LZK14" s="117"/>
      <c r="LZL14" s="117"/>
      <c r="LZM14" s="117"/>
      <c r="LZN14" s="117"/>
      <c r="LZO14" s="117"/>
      <c r="LZP14" s="117"/>
      <c r="LZQ14" s="117"/>
      <c r="LZR14" s="117"/>
      <c r="LZS14" s="117"/>
      <c r="LZT14" s="117"/>
      <c r="LZU14" s="117"/>
      <c r="LZV14" s="117"/>
      <c r="LZW14" s="117"/>
      <c r="LZX14" s="117"/>
      <c r="LZY14" s="117"/>
      <c r="LZZ14" s="117"/>
      <c r="MAA14" s="117"/>
      <c r="MAB14" s="117"/>
      <c r="MAC14" s="117"/>
      <c r="MAD14" s="117"/>
      <c r="MAE14" s="117"/>
      <c r="MAF14" s="117"/>
      <c r="MAG14" s="117"/>
      <c r="MAH14" s="117"/>
      <c r="MAI14" s="117"/>
      <c r="MAJ14" s="117"/>
      <c r="MAK14" s="117"/>
      <c r="MAL14" s="117"/>
      <c r="MAM14" s="117"/>
      <c r="MAN14" s="117"/>
      <c r="MAO14" s="117"/>
      <c r="MAP14" s="117"/>
      <c r="MAQ14" s="117"/>
      <c r="MAR14" s="117"/>
      <c r="MAS14" s="117"/>
      <c r="MAT14" s="117"/>
      <c r="MAU14" s="117"/>
      <c r="MAV14" s="117"/>
      <c r="MAW14" s="117"/>
      <c r="MAX14" s="117"/>
      <c r="MAY14" s="117"/>
      <c r="MAZ14" s="117"/>
      <c r="MBA14" s="117"/>
      <c r="MBB14" s="117"/>
      <c r="MBC14" s="117"/>
      <c r="MBD14" s="117"/>
      <c r="MBE14" s="117"/>
      <c r="MBF14" s="117"/>
      <c r="MBG14" s="117"/>
      <c r="MBH14" s="117"/>
      <c r="MBI14" s="117"/>
      <c r="MBJ14" s="117"/>
      <c r="MBK14" s="117"/>
      <c r="MBL14" s="117"/>
      <c r="MBM14" s="117"/>
      <c r="MBN14" s="117"/>
      <c r="MBO14" s="117"/>
      <c r="MBP14" s="117"/>
      <c r="MBQ14" s="117"/>
      <c r="MBR14" s="117"/>
      <c r="MBS14" s="117"/>
      <c r="MBT14" s="117"/>
      <c r="MBU14" s="117"/>
      <c r="MBV14" s="117"/>
      <c r="MBW14" s="117"/>
      <c r="MBX14" s="117"/>
      <c r="MBY14" s="117"/>
      <c r="MBZ14" s="117"/>
      <c r="MCA14" s="117"/>
      <c r="MCB14" s="117"/>
      <c r="MCC14" s="117"/>
      <c r="MCD14" s="117"/>
      <c r="MCE14" s="117"/>
      <c r="MCF14" s="117"/>
      <c r="MCG14" s="117"/>
      <c r="MCH14" s="117"/>
      <c r="MCI14" s="117"/>
      <c r="MCJ14" s="117"/>
      <c r="MCK14" s="117"/>
      <c r="MCL14" s="117"/>
      <c r="MCM14" s="117"/>
      <c r="MCN14" s="117"/>
      <c r="MCO14" s="117"/>
      <c r="MCP14" s="117"/>
      <c r="MCQ14" s="117"/>
      <c r="MCR14" s="117"/>
      <c r="MCS14" s="117"/>
      <c r="MCT14" s="117"/>
      <c r="MCU14" s="117"/>
      <c r="MCV14" s="117"/>
      <c r="MCW14" s="117"/>
      <c r="MCX14" s="117"/>
      <c r="MCY14" s="117"/>
      <c r="MCZ14" s="117"/>
      <c r="MDA14" s="117"/>
      <c r="MDB14" s="117"/>
      <c r="MDC14" s="117"/>
      <c r="MDD14" s="117"/>
      <c r="MDE14" s="117"/>
      <c r="MDF14" s="117"/>
      <c r="MDG14" s="117"/>
      <c r="MDH14" s="117"/>
      <c r="MDI14" s="117"/>
      <c r="MDJ14" s="117"/>
      <c r="MDK14" s="117"/>
      <c r="MDL14" s="117"/>
      <c r="MDM14" s="117"/>
      <c r="MDN14" s="117"/>
      <c r="MDO14" s="117"/>
      <c r="MDP14" s="117"/>
      <c r="MDQ14" s="117"/>
      <c r="MDR14" s="117"/>
      <c r="MDS14" s="117"/>
      <c r="MDT14" s="117"/>
      <c r="MDU14" s="117"/>
      <c r="MDV14" s="117"/>
      <c r="MDW14" s="117"/>
      <c r="MDX14" s="117"/>
      <c r="MDY14" s="117"/>
      <c r="MDZ14" s="117"/>
      <c r="MEA14" s="117"/>
      <c r="MEB14" s="117"/>
      <c r="MEC14" s="117"/>
      <c r="MED14" s="117"/>
      <c r="MEE14" s="117"/>
      <c r="MEF14" s="117"/>
      <c r="MEG14" s="117"/>
      <c r="MEH14" s="117"/>
      <c r="MEI14" s="117"/>
      <c r="MEJ14" s="117"/>
      <c r="MEK14" s="117"/>
      <c r="MEL14" s="117"/>
      <c r="MEM14" s="117"/>
      <c r="MEN14" s="117"/>
      <c r="MEO14" s="117"/>
      <c r="MEP14" s="117"/>
      <c r="MEQ14" s="117"/>
      <c r="MER14" s="117"/>
      <c r="MES14" s="117"/>
      <c r="MET14" s="117"/>
      <c r="MEU14" s="117"/>
      <c r="MEV14" s="117"/>
      <c r="MEW14" s="117"/>
      <c r="MEX14" s="117"/>
      <c r="MEY14" s="117"/>
      <c r="MEZ14" s="117"/>
      <c r="MFA14" s="117"/>
      <c r="MFB14" s="117"/>
      <c r="MFC14" s="117"/>
      <c r="MFD14" s="117"/>
      <c r="MFE14" s="117"/>
      <c r="MFF14" s="117"/>
      <c r="MFG14" s="117"/>
      <c r="MFH14" s="117"/>
      <c r="MFI14" s="117"/>
      <c r="MFJ14" s="117"/>
      <c r="MFK14" s="117"/>
      <c r="MFL14" s="117"/>
      <c r="MFM14" s="117"/>
      <c r="MFN14" s="117"/>
      <c r="MFO14" s="117"/>
      <c r="MFP14" s="117"/>
      <c r="MFQ14" s="117"/>
      <c r="MFR14" s="117"/>
      <c r="MFS14" s="117"/>
      <c r="MFT14" s="117"/>
      <c r="MFU14" s="117"/>
      <c r="MFV14" s="117"/>
      <c r="MFW14" s="117"/>
      <c r="MFX14" s="117"/>
      <c r="MFY14" s="117"/>
      <c r="MFZ14" s="117"/>
      <c r="MGA14" s="117"/>
      <c r="MGB14" s="117"/>
      <c r="MGC14" s="117"/>
      <c r="MGD14" s="117"/>
      <c r="MGE14" s="117"/>
      <c r="MGF14" s="117"/>
      <c r="MGG14" s="117"/>
      <c r="MGH14" s="117"/>
      <c r="MGI14" s="117"/>
      <c r="MGJ14" s="117"/>
      <c r="MGK14" s="117"/>
      <c r="MGL14" s="117"/>
      <c r="MGM14" s="117"/>
      <c r="MGN14" s="117"/>
      <c r="MGO14" s="117"/>
      <c r="MGP14" s="117"/>
      <c r="MGQ14" s="117"/>
      <c r="MGR14" s="117"/>
      <c r="MGS14" s="117"/>
      <c r="MGT14" s="117"/>
      <c r="MGU14" s="117"/>
      <c r="MGV14" s="117"/>
      <c r="MGW14" s="117"/>
      <c r="MGX14" s="117"/>
      <c r="MGY14" s="117"/>
      <c r="MGZ14" s="117"/>
      <c r="MHA14" s="117"/>
      <c r="MHB14" s="117"/>
      <c r="MHC14" s="117"/>
      <c r="MHD14" s="117"/>
      <c r="MHE14" s="117"/>
      <c r="MHF14" s="117"/>
      <c r="MHG14" s="117"/>
      <c r="MHH14" s="117"/>
      <c r="MHI14" s="117"/>
      <c r="MHJ14" s="117"/>
      <c r="MHK14" s="117"/>
      <c r="MHL14" s="117"/>
      <c r="MHM14" s="117"/>
      <c r="MHN14" s="117"/>
      <c r="MHO14" s="117"/>
      <c r="MHP14" s="117"/>
      <c r="MHQ14" s="117"/>
      <c r="MHR14" s="117"/>
      <c r="MHS14" s="117"/>
      <c r="MHT14" s="117"/>
      <c r="MHU14" s="117"/>
      <c r="MHV14" s="117"/>
      <c r="MHW14" s="117"/>
      <c r="MHX14" s="117"/>
      <c r="MHY14" s="117"/>
      <c r="MHZ14" s="117"/>
      <c r="MIA14" s="117"/>
      <c r="MIB14" s="117"/>
      <c r="MIC14" s="117"/>
      <c r="MID14" s="117"/>
      <c r="MIE14" s="117"/>
      <c r="MIF14" s="117"/>
      <c r="MIG14" s="117"/>
      <c r="MIH14" s="117"/>
      <c r="MII14" s="117"/>
      <c r="MIJ14" s="117"/>
      <c r="MIK14" s="117"/>
      <c r="MIL14" s="117"/>
      <c r="MIM14" s="117"/>
      <c r="MIN14" s="117"/>
      <c r="MIO14" s="117"/>
      <c r="MIP14" s="117"/>
      <c r="MIQ14" s="117"/>
      <c r="MIR14" s="117"/>
      <c r="MIS14" s="117"/>
      <c r="MIT14" s="117"/>
      <c r="MIU14" s="117"/>
      <c r="MIV14" s="117"/>
      <c r="MIW14" s="117"/>
      <c r="MIX14" s="117"/>
      <c r="MIY14" s="117"/>
      <c r="MIZ14" s="117"/>
      <c r="MJA14" s="117"/>
      <c r="MJB14" s="117"/>
      <c r="MJC14" s="117"/>
      <c r="MJD14" s="117"/>
      <c r="MJE14" s="117"/>
      <c r="MJF14" s="117"/>
      <c r="MJG14" s="117"/>
      <c r="MJH14" s="117"/>
      <c r="MJI14" s="117"/>
      <c r="MJJ14" s="117"/>
      <c r="MJK14" s="117"/>
      <c r="MJL14" s="117"/>
      <c r="MJM14" s="117"/>
      <c r="MJN14" s="117"/>
      <c r="MJO14" s="117"/>
      <c r="MJP14" s="117"/>
      <c r="MJQ14" s="117"/>
      <c r="MJR14" s="117"/>
      <c r="MJS14" s="117"/>
      <c r="MJT14" s="117"/>
      <c r="MJU14" s="117"/>
      <c r="MJV14" s="117"/>
      <c r="MJW14" s="117"/>
      <c r="MJX14" s="117"/>
      <c r="MJY14" s="117"/>
      <c r="MJZ14" s="117"/>
      <c r="MKA14" s="117"/>
      <c r="MKB14" s="117"/>
      <c r="MKC14" s="117"/>
      <c r="MKD14" s="117"/>
      <c r="MKE14" s="117"/>
      <c r="MKF14" s="117"/>
      <c r="MKG14" s="117"/>
      <c r="MKH14" s="117"/>
      <c r="MKI14" s="117"/>
      <c r="MKJ14" s="117"/>
      <c r="MKK14" s="117"/>
      <c r="MKL14" s="117"/>
      <c r="MKM14" s="117"/>
      <c r="MKN14" s="117"/>
      <c r="MKO14" s="117"/>
      <c r="MKP14" s="117"/>
      <c r="MKQ14" s="117"/>
      <c r="MKR14" s="117"/>
      <c r="MKS14" s="117"/>
      <c r="MKT14" s="117"/>
      <c r="MKU14" s="117"/>
      <c r="MKV14" s="117"/>
      <c r="MKW14" s="117"/>
      <c r="MKX14" s="117"/>
      <c r="MKY14" s="117"/>
      <c r="MKZ14" s="117"/>
      <c r="MLA14" s="117"/>
      <c r="MLB14" s="117"/>
      <c r="MLC14" s="117"/>
      <c r="MLD14" s="117"/>
      <c r="MLE14" s="117"/>
      <c r="MLF14" s="117"/>
      <c r="MLG14" s="117"/>
      <c r="MLH14" s="117"/>
      <c r="MLI14" s="117"/>
      <c r="MLJ14" s="117"/>
      <c r="MLK14" s="117"/>
      <c r="MLL14" s="117"/>
      <c r="MLM14" s="117"/>
      <c r="MLN14" s="117"/>
      <c r="MLO14" s="117"/>
      <c r="MLP14" s="117"/>
      <c r="MLQ14" s="117"/>
      <c r="MLR14" s="117"/>
      <c r="MLS14" s="117"/>
      <c r="MLT14" s="117"/>
      <c r="MLU14" s="117"/>
      <c r="MLV14" s="117"/>
      <c r="MLW14" s="117"/>
      <c r="MLX14" s="117"/>
      <c r="MLY14" s="117"/>
      <c r="MLZ14" s="117"/>
      <c r="MMA14" s="117"/>
      <c r="MMB14" s="117"/>
      <c r="MMC14" s="117"/>
      <c r="MMD14" s="117"/>
      <c r="MME14" s="117"/>
      <c r="MMF14" s="117"/>
      <c r="MMG14" s="117"/>
      <c r="MMH14" s="117"/>
      <c r="MMI14" s="117"/>
      <c r="MMJ14" s="117"/>
      <c r="MMK14" s="117"/>
      <c r="MML14" s="117"/>
      <c r="MMM14" s="117"/>
      <c r="MMN14" s="117"/>
      <c r="MMO14" s="117"/>
      <c r="MMP14" s="117"/>
      <c r="MMQ14" s="117"/>
      <c r="MMR14" s="117"/>
      <c r="MMS14" s="117"/>
      <c r="MMT14" s="117"/>
      <c r="MMU14" s="117"/>
      <c r="MMV14" s="117"/>
      <c r="MMW14" s="117"/>
      <c r="MMX14" s="117"/>
      <c r="MMY14" s="117"/>
      <c r="MMZ14" s="117"/>
      <c r="MNA14" s="117"/>
      <c r="MNB14" s="117"/>
      <c r="MNC14" s="117"/>
      <c r="MND14" s="117"/>
      <c r="MNE14" s="117"/>
      <c r="MNF14" s="117"/>
      <c r="MNG14" s="117"/>
      <c r="MNH14" s="117"/>
      <c r="MNI14" s="117"/>
      <c r="MNJ14" s="117"/>
      <c r="MNK14" s="117"/>
      <c r="MNL14" s="117"/>
      <c r="MNM14" s="117"/>
      <c r="MNN14" s="117"/>
      <c r="MNO14" s="117"/>
      <c r="MNP14" s="117"/>
      <c r="MNQ14" s="117"/>
      <c r="MNR14" s="117"/>
      <c r="MNS14" s="117"/>
      <c r="MNT14" s="117"/>
      <c r="MNU14" s="117"/>
      <c r="MNV14" s="117"/>
      <c r="MNW14" s="117"/>
      <c r="MNX14" s="117"/>
      <c r="MNY14" s="117"/>
      <c r="MNZ14" s="117"/>
      <c r="MOA14" s="117"/>
      <c r="MOB14" s="117"/>
      <c r="MOC14" s="117"/>
      <c r="MOD14" s="117"/>
      <c r="MOE14" s="117"/>
      <c r="MOF14" s="117"/>
      <c r="MOG14" s="117"/>
      <c r="MOH14" s="117"/>
      <c r="MOI14" s="117"/>
      <c r="MOJ14" s="117"/>
      <c r="MOK14" s="117"/>
      <c r="MOL14" s="117"/>
      <c r="MOM14" s="117"/>
      <c r="MON14" s="117"/>
      <c r="MOO14" s="117"/>
      <c r="MOP14" s="117"/>
      <c r="MOQ14" s="117"/>
      <c r="MOR14" s="117"/>
      <c r="MOS14" s="117"/>
      <c r="MOT14" s="117"/>
      <c r="MOU14" s="117"/>
      <c r="MOV14" s="117"/>
      <c r="MOW14" s="117"/>
      <c r="MOX14" s="117"/>
      <c r="MOY14" s="117"/>
      <c r="MOZ14" s="117"/>
      <c r="MPA14" s="117"/>
      <c r="MPB14" s="117"/>
      <c r="MPC14" s="117"/>
      <c r="MPD14" s="117"/>
      <c r="MPE14" s="117"/>
      <c r="MPF14" s="117"/>
      <c r="MPG14" s="117"/>
      <c r="MPH14" s="117"/>
      <c r="MPI14" s="117"/>
      <c r="MPJ14" s="117"/>
      <c r="MPK14" s="117"/>
      <c r="MPL14" s="117"/>
      <c r="MPM14" s="117"/>
      <c r="MPN14" s="117"/>
      <c r="MPO14" s="117"/>
      <c r="MPP14" s="117"/>
      <c r="MPQ14" s="117"/>
      <c r="MPR14" s="117"/>
      <c r="MPS14" s="117"/>
      <c r="MPT14" s="117"/>
      <c r="MPU14" s="117"/>
      <c r="MPV14" s="117"/>
      <c r="MPW14" s="117"/>
      <c r="MPX14" s="117"/>
      <c r="MPY14" s="117"/>
      <c r="MPZ14" s="117"/>
      <c r="MQA14" s="117"/>
      <c r="MQB14" s="117"/>
      <c r="MQC14" s="117"/>
      <c r="MQD14" s="117"/>
      <c r="MQE14" s="117"/>
      <c r="MQF14" s="117"/>
      <c r="MQG14" s="117"/>
      <c r="MQH14" s="117"/>
      <c r="MQI14" s="117"/>
      <c r="MQJ14" s="117"/>
      <c r="MQK14" s="117"/>
      <c r="MQL14" s="117"/>
      <c r="MQM14" s="117"/>
      <c r="MQN14" s="117"/>
      <c r="MQO14" s="117"/>
      <c r="MQP14" s="117"/>
      <c r="MQQ14" s="117"/>
      <c r="MQR14" s="117"/>
      <c r="MQS14" s="117"/>
      <c r="MQT14" s="117"/>
      <c r="MQU14" s="117"/>
      <c r="MQV14" s="117"/>
      <c r="MQW14" s="117"/>
      <c r="MQX14" s="117"/>
      <c r="MQY14" s="117"/>
      <c r="MQZ14" s="117"/>
      <c r="MRA14" s="117"/>
      <c r="MRB14" s="117"/>
      <c r="MRC14" s="117"/>
      <c r="MRD14" s="117"/>
      <c r="MRE14" s="117"/>
      <c r="MRF14" s="117"/>
      <c r="MRG14" s="117"/>
      <c r="MRH14" s="117"/>
      <c r="MRI14" s="117"/>
      <c r="MRJ14" s="117"/>
      <c r="MRK14" s="117"/>
      <c r="MRL14" s="117"/>
      <c r="MRM14" s="117"/>
      <c r="MRN14" s="117"/>
      <c r="MRO14" s="117"/>
      <c r="MRP14" s="117"/>
      <c r="MRQ14" s="117"/>
      <c r="MRR14" s="117"/>
      <c r="MRS14" s="117"/>
      <c r="MRT14" s="117"/>
      <c r="MRU14" s="117"/>
      <c r="MRV14" s="117"/>
      <c r="MRW14" s="117"/>
      <c r="MRX14" s="117"/>
      <c r="MRY14" s="117"/>
      <c r="MRZ14" s="117"/>
      <c r="MSA14" s="117"/>
      <c r="MSB14" s="117"/>
      <c r="MSC14" s="117"/>
      <c r="MSD14" s="117"/>
      <c r="MSE14" s="117"/>
      <c r="MSF14" s="117"/>
      <c r="MSG14" s="117"/>
      <c r="MSH14" s="117"/>
      <c r="MSI14" s="117"/>
      <c r="MSJ14" s="117"/>
      <c r="MSK14" s="117"/>
      <c r="MSL14" s="117"/>
      <c r="MSM14" s="117"/>
      <c r="MSN14" s="117"/>
      <c r="MSO14" s="117"/>
      <c r="MSP14" s="117"/>
      <c r="MSQ14" s="117"/>
      <c r="MSR14" s="117"/>
      <c r="MSS14" s="117"/>
      <c r="MST14" s="117"/>
      <c r="MSU14" s="117"/>
      <c r="MSV14" s="117"/>
      <c r="MSW14" s="117"/>
      <c r="MSX14" s="117"/>
      <c r="MSY14" s="117"/>
      <c r="MSZ14" s="117"/>
      <c r="MTA14" s="117"/>
      <c r="MTB14" s="117"/>
      <c r="MTC14" s="117"/>
      <c r="MTD14" s="117"/>
      <c r="MTE14" s="117"/>
      <c r="MTF14" s="117"/>
      <c r="MTG14" s="117"/>
      <c r="MTH14" s="117"/>
      <c r="MTI14" s="117"/>
      <c r="MTJ14" s="117"/>
      <c r="MTK14" s="117"/>
      <c r="MTL14" s="117"/>
      <c r="MTM14" s="117"/>
      <c r="MTN14" s="117"/>
      <c r="MTO14" s="117"/>
      <c r="MTP14" s="117"/>
      <c r="MTQ14" s="117"/>
      <c r="MTR14" s="117"/>
      <c r="MTS14" s="117"/>
      <c r="MTT14" s="117"/>
      <c r="MTU14" s="117"/>
      <c r="MTV14" s="117"/>
      <c r="MTW14" s="117"/>
      <c r="MTX14" s="117"/>
      <c r="MTY14" s="117"/>
      <c r="MTZ14" s="117"/>
      <c r="MUA14" s="117"/>
      <c r="MUB14" s="117"/>
      <c r="MUC14" s="117"/>
      <c r="MUD14" s="117"/>
      <c r="MUE14" s="117"/>
      <c r="MUF14" s="117"/>
      <c r="MUG14" s="117"/>
      <c r="MUH14" s="117"/>
      <c r="MUI14" s="117"/>
      <c r="MUJ14" s="117"/>
      <c r="MUK14" s="117"/>
      <c r="MUL14" s="117"/>
      <c r="MUM14" s="117"/>
      <c r="MUN14" s="117"/>
      <c r="MUO14" s="117"/>
      <c r="MUP14" s="117"/>
      <c r="MUQ14" s="117"/>
      <c r="MUR14" s="117"/>
      <c r="MUS14" s="117"/>
      <c r="MUT14" s="117"/>
      <c r="MUU14" s="117"/>
      <c r="MUV14" s="117"/>
      <c r="MUW14" s="117"/>
      <c r="MUX14" s="117"/>
      <c r="MUY14" s="117"/>
      <c r="MUZ14" s="117"/>
      <c r="MVA14" s="117"/>
      <c r="MVB14" s="117"/>
      <c r="MVC14" s="117"/>
      <c r="MVD14" s="117"/>
      <c r="MVE14" s="117"/>
      <c r="MVF14" s="117"/>
      <c r="MVG14" s="117"/>
      <c r="MVH14" s="117"/>
      <c r="MVI14" s="117"/>
      <c r="MVJ14" s="117"/>
      <c r="MVK14" s="117"/>
      <c r="MVL14" s="117"/>
      <c r="MVM14" s="117"/>
      <c r="MVN14" s="117"/>
      <c r="MVO14" s="117"/>
      <c r="MVP14" s="117"/>
      <c r="MVQ14" s="117"/>
      <c r="MVR14" s="117"/>
      <c r="MVS14" s="117"/>
      <c r="MVT14" s="117"/>
      <c r="MVU14" s="117"/>
      <c r="MVV14" s="117"/>
      <c r="MVW14" s="117"/>
      <c r="MVX14" s="117"/>
      <c r="MVY14" s="117"/>
      <c r="MVZ14" s="117"/>
      <c r="MWA14" s="117"/>
      <c r="MWB14" s="117"/>
      <c r="MWC14" s="117"/>
      <c r="MWD14" s="117"/>
      <c r="MWE14" s="117"/>
      <c r="MWF14" s="117"/>
      <c r="MWG14" s="117"/>
      <c r="MWH14" s="117"/>
      <c r="MWI14" s="117"/>
      <c r="MWJ14" s="117"/>
      <c r="MWK14" s="117"/>
      <c r="MWL14" s="117"/>
      <c r="MWM14" s="117"/>
      <c r="MWN14" s="117"/>
      <c r="MWO14" s="117"/>
      <c r="MWP14" s="117"/>
      <c r="MWQ14" s="117"/>
      <c r="MWR14" s="117"/>
      <c r="MWS14" s="117"/>
      <c r="MWT14" s="117"/>
      <c r="MWU14" s="117"/>
      <c r="MWV14" s="117"/>
      <c r="MWW14" s="117"/>
      <c r="MWX14" s="117"/>
      <c r="MWY14" s="117"/>
      <c r="MWZ14" s="117"/>
      <c r="MXA14" s="117"/>
      <c r="MXB14" s="117"/>
      <c r="MXC14" s="117"/>
      <c r="MXD14" s="117"/>
      <c r="MXE14" s="117"/>
      <c r="MXF14" s="117"/>
      <c r="MXG14" s="117"/>
      <c r="MXH14" s="117"/>
      <c r="MXI14" s="117"/>
      <c r="MXJ14" s="117"/>
      <c r="MXK14" s="117"/>
      <c r="MXL14" s="117"/>
      <c r="MXM14" s="117"/>
      <c r="MXN14" s="117"/>
      <c r="MXO14" s="117"/>
      <c r="MXP14" s="117"/>
      <c r="MXQ14" s="117"/>
      <c r="MXR14" s="117"/>
      <c r="MXS14" s="117"/>
      <c r="MXT14" s="117"/>
      <c r="MXU14" s="117"/>
      <c r="MXV14" s="117"/>
      <c r="MXW14" s="117"/>
      <c r="MXX14" s="117"/>
      <c r="MXY14" s="117"/>
      <c r="MXZ14" s="117"/>
      <c r="MYA14" s="117"/>
      <c r="MYB14" s="117"/>
      <c r="MYC14" s="117"/>
      <c r="MYD14" s="117"/>
      <c r="MYE14" s="117"/>
      <c r="MYF14" s="117"/>
      <c r="MYG14" s="117"/>
      <c r="MYH14" s="117"/>
      <c r="MYI14" s="117"/>
      <c r="MYJ14" s="117"/>
      <c r="MYK14" s="117"/>
      <c r="MYL14" s="117"/>
      <c r="MYM14" s="117"/>
      <c r="MYN14" s="117"/>
      <c r="MYO14" s="117"/>
      <c r="MYP14" s="117"/>
      <c r="MYQ14" s="117"/>
      <c r="MYR14" s="117"/>
      <c r="MYS14" s="117"/>
      <c r="MYT14" s="117"/>
      <c r="MYU14" s="117"/>
      <c r="MYV14" s="117"/>
      <c r="MYW14" s="117"/>
      <c r="MYX14" s="117"/>
      <c r="MYY14" s="117"/>
      <c r="MYZ14" s="117"/>
      <c r="MZA14" s="117"/>
      <c r="MZB14" s="117"/>
      <c r="MZC14" s="117"/>
      <c r="MZD14" s="117"/>
      <c r="MZE14" s="117"/>
      <c r="MZF14" s="117"/>
      <c r="MZG14" s="117"/>
      <c r="MZH14" s="117"/>
      <c r="MZI14" s="117"/>
      <c r="MZJ14" s="117"/>
      <c r="MZK14" s="117"/>
      <c r="MZL14" s="117"/>
      <c r="MZM14" s="117"/>
      <c r="MZN14" s="117"/>
      <c r="MZO14" s="117"/>
      <c r="MZP14" s="117"/>
      <c r="MZQ14" s="117"/>
      <c r="MZR14" s="117"/>
      <c r="MZS14" s="117"/>
      <c r="MZT14" s="117"/>
      <c r="MZU14" s="117"/>
      <c r="MZV14" s="117"/>
      <c r="MZW14" s="117"/>
      <c r="MZX14" s="117"/>
      <c r="MZY14" s="117"/>
      <c r="MZZ14" s="117"/>
      <c r="NAA14" s="117"/>
      <c r="NAB14" s="117"/>
      <c r="NAC14" s="117"/>
      <c r="NAD14" s="117"/>
      <c r="NAE14" s="117"/>
      <c r="NAF14" s="117"/>
      <c r="NAG14" s="117"/>
      <c r="NAH14" s="117"/>
      <c r="NAI14" s="117"/>
      <c r="NAJ14" s="117"/>
      <c r="NAK14" s="117"/>
      <c r="NAL14" s="117"/>
      <c r="NAM14" s="117"/>
      <c r="NAN14" s="117"/>
      <c r="NAO14" s="117"/>
      <c r="NAP14" s="117"/>
      <c r="NAQ14" s="117"/>
      <c r="NAR14" s="117"/>
      <c r="NAS14" s="117"/>
      <c r="NAT14" s="117"/>
      <c r="NAU14" s="117"/>
      <c r="NAV14" s="117"/>
      <c r="NAW14" s="117"/>
      <c r="NAX14" s="117"/>
      <c r="NAY14" s="117"/>
      <c r="NAZ14" s="117"/>
      <c r="NBA14" s="117"/>
      <c r="NBB14" s="117"/>
      <c r="NBC14" s="117"/>
      <c r="NBD14" s="117"/>
      <c r="NBE14" s="117"/>
      <c r="NBF14" s="117"/>
      <c r="NBG14" s="117"/>
      <c r="NBH14" s="117"/>
      <c r="NBI14" s="117"/>
      <c r="NBJ14" s="117"/>
      <c r="NBK14" s="117"/>
      <c r="NBL14" s="117"/>
      <c r="NBM14" s="117"/>
      <c r="NBN14" s="117"/>
      <c r="NBO14" s="117"/>
      <c r="NBP14" s="117"/>
      <c r="NBQ14" s="117"/>
      <c r="NBR14" s="117"/>
      <c r="NBS14" s="117"/>
      <c r="NBT14" s="117"/>
      <c r="NBU14" s="117"/>
      <c r="NBV14" s="117"/>
      <c r="NBW14" s="117"/>
      <c r="NBX14" s="117"/>
      <c r="NBY14" s="117"/>
      <c r="NBZ14" s="117"/>
      <c r="NCA14" s="117"/>
      <c r="NCB14" s="117"/>
      <c r="NCC14" s="117"/>
      <c r="NCD14" s="117"/>
      <c r="NCE14" s="117"/>
      <c r="NCF14" s="117"/>
      <c r="NCG14" s="117"/>
      <c r="NCH14" s="117"/>
      <c r="NCI14" s="117"/>
      <c r="NCJ14" s="117"/>
      <c r="NCK14" s="117"/>
      <c r="NCL14" s="117"/>
      <c r="NCM14" s="117"/>
      <c r="NCN14" s="117"/>
      <c r="NCO14" s="117"/>
      <c r="NCP14" s="117"/>
      <c r="NCQ14" s="117"/>
      <c r="NCR14" s="117"/>
      <c r="NCS14" s="117"/>
      <c r="NCT14" s="117"/>
      <c r="NCU14" s="117"/>
      <c r="NCV14" s="117"/>
      <c r="NCW14" s="117"/>
      <c r="NCX14" s="117"/>
      <c r="NCY14" s="117"/>
      <c r="NCZ14" s="117"/>
      <c r="NDA14" s="117"/>
      <c r="NDB14" s="117"/>
      <c r="NDC14" s="117"/>
      <c r="NDD14" s="117"/>
      <c r="NDE14" s="117"/>
      <c r="NDF14" s="117"/>
      <c r="NDG14" s="117"/>
      <c r="NDH14" s="117"/>
      <c r="NDI14" s="117"/>
      <c r="NDJ14" s="117"/>
      <c r="NDK14" s="117"/>
      <c r="NDL14" s="117"/>
      <c r="NDM14" s="117"/>
      <c r="NDN14" s="117"/>
      <c r="NDO14" s="117"/>
      <c r="NDP14" s="117"/>
      <c r="NDQ14" s="117"/>
      <c r="NDR14" s="117"/>
      <c r="NDS14" s="117"/>
      <c r="NDT14" s="117"/>
      <c r="NDU14" s="117"/>
      <c r="NDV14" s="117"/>
      <c r="NDW14" s="117"/>
      <c r="NDX14" s="117"/>
      <c r="NDY14" s="117"/>
      <c r="NDZ14" s="117"/>
      <c r="NEA14" s="117"/>
      <c r="NEB14" s="117"/>
      <c r="NEC14" s="117"/>
      <c r="NED14" s="117"/>
      <c r="NEE14" s="117"/>
      <c r="NEF14" s="117"/>
      <c r="NEG14" s="117"/>
      <c r="NEH14" s="117"/>
      <c r="NEI14" s="117"/>
      <c r="NEJ14" s="117"/>
      <c r="NEK14" s="117"/>
      <c r="NEL14" s="117"/>
      <c r="NEM14" s="117"/>
      <c r="NEN14" s="117"/>
      <c r="NEO14" s="117"/>
      <c r="NEP14" s="117"/>
      <c r="NEQ14" s="117"/>
      <c r="NER14" s="117"/>
      <c r="NES14" s="117"/>
      <c r="NET14" s="117"/>
      <c r="NEU14" s="117"/>
      <c r="NEV14" s="117"/>
      <c r="NEW14" s="117"/>
      <c r="NEX14" s="117"/>
      <c r="NEY14" s="117"/>
      <c r="NEZ14" s="117"/>
      <c r="NFA14" s="117"/>
      <c r="NFB14" s="117"/>
      <c r="NFC14" s="117"/>
      <c r="NFD14" s="117"/>
      <c r="NFE14" s="117"/>
      <c r="NFF14" s="117"/>
      <c r="NFG14" s="117"/>
      <c r="NFH14" s="117"/>
      <c r="NFI14" s="117"/>
      <c r="NFJ14" s="117"/>
      <c r="NFK14" s="117"/>
      <c r="NFL14" s="117"/>
      <c r="NFM14" s="117"/>
      <c r="NFN14" s="117"/>
      <c r="NFO14" s="117"/>
      <c r="NFP14" s="117"/>
      <c r="NFQ14" s="117"/>
      <c r="NFR14" s="117"/>
      <c r="NFS14" s="117"/>
      <c r="NFT14" s="117"/>
      <c r="NFU14" s="117"/>
      <c r="NFV14" s="117"/>
      <c r="NFW14" s="117"/>
      <c r="NFX14" s="117"/>
      <c r="NFY14" s="117"/>
      <c r="NFZ14" s="117"/>
      <c r="NGA14" s="117"/>
      <c r="NGB14" s="117"/>
      <c r="NGC14" s="117"/>
      <c r="NGD14" s="117"/>
      <c r="NGE14" s="117"/>
      <c r="NGF14" s="117"/>
      <c r="NGG14" s="117"/>
      <c r="NGH14" s="117"/>
      <c r="NGI14" s="117"/>
      <c r="NGJ14" s="117"/>
      <c r="NGK14" s="117"/>
      <c r="NGL14" s="117"/>
      <c r="NGM14" s="117"/>
      <c r="NGN14" s="117"/>
      <c r="NGO14" s="117"/>
      <c r="NGP14" s="117"/>
      <c r="NGQ14" s="117"/>
      <c r="NGR14" s="117"/>
      <c r="NGS14" s="117"/>
      <c r="NGT14" s="117"/>
      <c r="NGU14" s="117"/>
      <c r="NGV14" s="117"/>
      <c r="NGW14" s="117"/>
      <c r="NGX14" s="117"/>
      <c r="NGY14" s="117"/>
      <c r="NGZ14" s="117"/>
      <c r="NHA14" s="117"/>
      <c r="NHB14" s="117"/>
      <c r="NHC14" s="117"/>
      <c r="NHD14" s="117"/>
      <c r="NHE14" s="117"/>
      <c r="NHF14" s="117"/>
      <c r="NHG14" s="117"/>
      <c r="NHH14" s="117"/>
      <c r="NHI14" s="117"/>
      <c r="NHJ14" s="117"/>
      <c r="NHK14" s="117"/>
      <c r="NHL14" s="117"/>
      <c r="NHM14" s="117"/>
      <c r="NHN14" s="117"/>
      <c r="NHO14" s="117"/>
      <c r="NHP14" s="117"/>
      <c r="NHQ14" s="117"/>
      <c r="NHR14" s="117"/>
      <c r="NHS14" s="117"/>
      <c r="NHT14" s="117"/>
      <c r="NHU14" s="117"/>
      <c r="NHV14" s="117"/>
      <c r="NHW14" s="117"/>
      <c r="NHX14" s="117"/>
      <c r="NHY14" s="117"/>
      <c r="NHZ14" s="117"/>
      <c r="NIA14" s="117"/>
      <c r="NIB14" s="117"/>
      <c r="NIC14" s="117"/>
      <c r="NID14" s="117"/>
      <c r="NIE14" s="117"/>
      <c r="NIF14" s="117"/>
      <c r="NIG14" s="117"/>
      <c r="NIH14" s="117"/>
      <c r="NII14" s="117"/>
      <c r="NIJ14" s="117"/>
      <c r="NIK14" s="117"/>
      <c r="NIL14" s="117"/>
      <c r="NIM14" s="117"/>
      <c r="NIN14" s="117"/>
      <c r="NIO14" s="117"/>
      <c r="NIP14" s="117"/>
      <c r="NIQ14" s="117"/>
      <c r="NIR14" s="117"/>
      <c r="NIS14" s="117"/>
      <c r="NIT14" s="117"/>
      <c r="NIU14" s="117"/>
      <c r="NIV14" s="117"/>
      <c r="NIW14" s="117"/>
      <c r="NIX14" s="117"/>
      <c r="NIY14" s="117"/>
      <c r="NIZ14" s="117"/>
      <c r="NJA14" s="117"/>
      <c r="NJB14" s="117"/>
      <c r="NJC14" s="117"/>
      <c r="NJD14" s="117"/>
      <c r="NJE14" s="117"/>
      <c r="NJF14" s="117"/>
      <c r="NJG14" s="117"/>
      <c r="NJH14" s="117"/>
      <c r="NJI14" s="117"/>
      <c r="NJJ14" s="117"/>
      <c r="NJK14" s="117"/>
      <c r="NJL14" s="117"/>
      <c r="NJM14" s="117"/>
      <c r="NJN14" s="117"/>
      <c r="NJO14" s="117"/>
      <c r="NJP14" s="117"/>
      <c r="NJQ14" s="117"/>
      <c r="NJR14" s="117"/>
      <c r="NJS14" s="117"/>
      <c r="NJT14" s="117"/>
      <c r="NJU14" s="117"/>
      <c r="NJV14" s="117"/>
      <c r="NJW14" s="117"/>
      <c r="NJX14" s="117"/>
      <c r="NJY14" s="117"/>
      <c r="NJZ14" s="117"/>
      <c r="NKA14" s="117"/>
      <c r="NKB14" s="117"/>
      <c r="NKC14" s="117"/>
      <c r="NKD14" s="117"/>
      <c r="NKE14" s="117"/>
      <c r="NKF14" s="117"/>
      <c r="NKG14" s="117"/>
      <c r="NKH14" s="117"/>
      <c r="NKI14" s="117"/>
      <c r="NKJ14" s="117"/>
      <c r="NKK14" s="117"/>
      <c r="NKL14" s="117"/>
      <c r="NKM14" s="117"/>
      <c r="NKN14" s="117"/>
      <c r="NKO14" s="117"/>
      <c r="NKP14" s="117"/>
      <c r="NKQ14" s="117"/>
      <c r="NKR14" s="117"/>
      <c r="NKS14" s="117"/>
      <c r="NKT14" s="117"/>
      <c r="NKU14" s="117"/>
      <c r="NKV14" s="117"/>
      <c r="NKW14" s="117"/>
      <c r="NKX14" s="117"/>
      <c r="NKY14" s="117"/>
      <c r="NKZ14" s="117"/>
      <c r="NLA14" s="117"/>
      <c r="NLB14" s="117"/>
      <c r="NLC14" s="117"/>
      <c r="NLD14" s="117"/>
      <c r="NLE14" s="117"/>
      <c r="NLF14" s="117"/>
      <c r="NLG14" s="117"/>
      <c r="NLH14" s="117"/>
      <c r="NLI14" s="117"/>
      <c r="NLJ14" s="117"/>
      <c r="NLK14" s="117"/>
      <c r="NLL14" s="117"/>
      <c r="NLM14" s="117"/>
      <c r="NLN14" s="117"/>
      <c r="NLO14" s="117"/>
      <c r="NLP14" s="117"/>
      <c r="NLQ14" s="117"/>
      <c r="NLR14" s="117"/>
      <c r="NLS14" s="117"/>
      <c r="NLT14" s="117"/>
      <c r="NLU14" s="117"/>
      <c r="NLV14" s="117"/>
      <c r="NLW14" s="117"/>
      <c r="NLX14" s="117"/>
      <c r="NLY14" s="117"/>
      <c r="NLZ14" s="117"/>
      <c r="NMA14" s="117"/>
      <c r="NMB14" s="117"/>
      <c r="NMC14" s="117"/>
      <c r="NMD14" s="117"/>
      <c r="NME14" s="117"/>
      <c r="NMF14" s="117"/>
      <c r="NMG14" s="117"/>
      <c r="NMH14" s="117"/>
      <c r="NMI14" s="117"/>
      <c r="NMJ14" s="117"/>
      <c r="NMK14" s="117"/>
      <c r="NML14" s="117"/>
      <c r="NMM14" s="117"/>
      <c r="NMN14" s="117"/>
      <c r="NMO14" s="117"/>
      <c r="NMP14" s="117"/>
      <c r="NMQ14" s="117"/>
      <c r="NMR14" s="117"/>
      <c r="NMS14" s="117"/>
      <c r="NMT14" s="117"/>
      <c r="NMU14" s="117"/>
      <c r="NMV14" s="117"/>
      <c r="NMW14" s="117"/>
      <c r="NMX14" s="117"/>
      <c r="NMY14" s="117"/>
      <c r="NMZ14" s="117"/>
      <c r="NNA14" s="117"/>
      <c r="NNB14" s="117"/>
      <c r="NNC14" s="117"/>
      <c r="NND14" s="117"/>
      <c r="NNE14" s="117"/>
      <c r="NNF14" s="117"/>
      <c r="NNG14" s="117"/>
      <c r="NNH14" s="117"/>
      <c r="NNI14" s="117"/>
      <c r="NNJ14" s="117"/>
      <c r="NNK14" s="117"/>
      <c r="NNL14" s="117"/>
      <c r="NNM14" s="117"/>
      <c r="NNN14" s="117"/>
      <c r="NNO14" s="117"/>
      <c r="NNP14" s="117"/>
      <c r="NNQ14" s="117"/>
      <c r="NNR14" s="117"/>
      <c r="NNS14" s="117"/>
      <c r="NNT14" s="117"/>
      <c r="NNU14" s="117"/>
      <c r="NNV14" s="117"/>
      <c r="NNW14" s="117"/>
      <c r="NNX14" s="117"/>
      <c r="NNY14" s="117"/>
      <c r="NNZ14" s="117"/>
      <c r="NOA14" s="117"/>
      <c r="NOB14" s="117"/>
      <c r="NOC14" s="117"/>
      <c r="NOD14" s="117"/>
      <c r="NOE14" s="117"/>
      <c r="NOF14" s="117"/>
      <c r="NOG14" s="117"/>
      <c r="NOH14" s="117"/>
      <c r="NOI14" s="117"/>
      <c r="NOJ14" s="117"/>
      <c r="NOK14" s="117"/>
      <c r="NOL14" s="117"/>
      <c r="NOM14" s="117"/>
      <c r="NON14" s="117"/>
      <c r="NOO14" s="117"/>
      <c r="NOP14" s="117"/>
      <c r="NOQ14" s="117"/>
      <c r="NOR14" s="117"/>
      <c r="NOS14" s="117"/>
      <c r="NOT14" s="117"/>
      <c r="NOU14" s="117"/>
      <c r="NOV14" s="117"/>
      <c r="NOW14" s="117"/>
      <c r="NOX14" s="117"/>
      <c r="NOY14" s="117"/>
      <c r="NOZ14" s="117"/>
      <c r="NPA14" s="117"/>
      <c r="NPB14" s="117"/>
      <c r="NPC14" s="117"/>
      <c r="NPD14" s="117"/>
      <c r="NPE14" s="117"/>
      <c r="NPF14" s="117"/>
      <c r="NPG14" s="117"/>
      <c r="NPH14" s="117"/>
      <c r="NPI14" s="117"/>
      <c r="NPJ14" s="117"/>
      <c r="NPK14" s="117"/>
      <c r="NPL14" s="117"/>
      <c r="NPM14" s="117"/>
      <c r="NPN14" s="117"/>
      <c r="NPO14" s="117"/>
      <c r="NPP14" s="117"/>
      <c r="NPQ14" s="117"/>
      <c r="NPR14" s="117"/>
      <c r="NPS14" s="117"/>
      <c r="NPT14" s="117"/>
      <c r="NPU14" s="117"/>
      <c r="NPV14" s="117"/>
      <c r="NPW14" s="117"/>
      <c r="NPX14" s="117"/>
      <c r="NPY14" s="117"/>
      <c r="NPZ14" s="117"/>
      <c r="NQA14" s="117"/>
      <c r="NQB14" s="117"/>
      <c r="NQC14" s="117"/>
      <c r="NQD14" s="117"/>
      <c r="NQE14" s="117"/>
      <c r="NQF14" s="117"/>
      <c r="NQG14" s="117"/>
      <c r="NQH14" s="117"/>
      <c r="NQI14" s="117"/>
      <c r="NQJ14" s="117"/>
      <c r="NQK14" s="117"/>
      <c r="NQL14" s="117"/>
      <c r="NQM14" s="117"/>
      <c r="NQN14" s="117"/>
      <c r="NQO14" s="117"/>
      <c r="NQP14" s="117"/>
      <c r="NQQ14" s="117"/>
      <c r="NQR14" s="117"/>
      <c r="NQS14" s="117"/>
      <c r="NQT14" s="117"/>
      <c r="NQU14" s="117"/>
      <c r="NQV14" s="117"/>
      <c r="NQW14" s="117"/>
      <c r="NQX14" s="117"/>
      <c r="NQY14" s="117"/>
      <c r="NQZ14" s="117"/>
      <c r="NRA14" s="117"/>
      <c r="NRB14" s="117"/>
      <c r="NRC14" s="117"/>
      <c r="NRD14" s="117"/>
      <c r="NRE14" s="117"/>
      <c r="NRF14" s="117"/>
      <c r="NRG14" s="117"/>
      <c r="NRH14" s="117"/>
      <c r="NRI14" s="117"/>
      <c r="NRJ14" s="117"/>
      <c r="NRK14" s="117"/>
      <c r="NRL14" s="117"/>
      <c r="NRM14" s="117"/>
      <c r="NRN14" s="117"/>
      <c r="NRO14" s="117"/>
      <c r="NRP14" s="117"/>
      <c r="NRQ14" s="117"/>
      <c r="NRR14" s="117"/>
      <c r="NRS14" s="117"/>
      <c r="NRT14" s="117"/>
      <c r="NRU14" s="117"/>
      <c r="NRV14" s="117"/>
      <c r="NRW14" s="117"/>
      <c r="NRX14" s="117"/>
      <c r="NRY14" s="117"/>
      <c r="NRZ14" s="117"/>
      <c r="NSA14" s="117"/>
      <c r="NSB14" s="117"/>
      <c r="NSC14" s="117"/>
      <c r="NSD14" s="117"/>
      <c r="NSE14" s="117"/>
      <c r="NSF14" s="117"/>
      <c r="NSG14" s="117"/>
      <c r="NSH14" s="117"/>
      <c r="NSI14" s="117"/>
      <c r="NSJ14" s="117"/>
      <c r="NSK14" s="117"/>
      <c r="NSL14" s="117"/>
      <c r="NSM14" s="117"/>
      <c r="NSN14" s="117"/>
      <c r="NSO14" s="117"/>
      <c r="NSP14" s="117"/>
      <c r="NSQ14" s="117"/>
      <c r="NSR14" s="117"/>
      <c r="NSS14" s="117"/>
      <c r="NST14" s="117"/>
      <c r="NSU14" s="117"/>
      <c r="NSV14" s="117"/>
      <c r="NSW14" s="117"/>
      <c r="NSX14" s="117"/>
      <c r="NSY14" s="117"/>
      <c r="NSZ14" s="117"/>
      <c r="NTA14" s="117"/>
      <c r="NTB14" s="117"/>
      <c r="NTC14" s="117"/>
      <c r="NTD14" s="117"/>
      <c r="NTE14" s="117"/>
      <c r="NTF14" s="117"/>
      <c r="NTG14" s="117"/>
      <c r="NTH14" s="117"/>
      <c r="NTI14" s="117"/>
      <c r="NTJ14" s="117"/>
      <c r="NTK14" s="117"/>
      <c r="NTL14" s="117"/>
      <c r="NTM14" s="117"/>
      <c r="NTN14" s="117"/>
      <c r="NTO14" s="117"/>
      <c r="NTP14" s="117"/>
      <c r="NTQ14" s="117"/>
      <c r="NTR14" s="117"/>
      <c r="NTS14" s="117"/>
      <c r="NTT14" s="117"/>
      <c r="NTU14" s="117"/>
      <c r="NTV14" s="117"/>
      <c r="NTW14" s="117"/>
      <c r="NTX14" s="117"/>
      <c r="NTY14" s="117"/>
      <c r="NTZ14" s="117"/>
      <c r="NUA14" s="117"/>
      <c r="NUB14" s="117"/>
      <c r="NUC14" s="117"/>
      <c r="NUD14" s="117"/>
      <c r="NUE14" s="117"/>
      <c r="NUF14" s="117"/>
      <c r="NUG14" s="117"/>
      <c r="NUH14" s="117"/>
      <c r="NUI14" s="117"/>
      <c r="NUJ14" s="117"/>
      <c r="NUK14" s="117"/>
      <c r="NUL14" s="117"/>
      <c r="NUM14" s="117"/>
      <c r="NUN14" s="117"/>
      <c r="NUO14" s="117"/>
      <c r="NUP14" s="117"/>
      <c r="NUQ14" s="117"/>
      <c r="NUR14" s="117"/>
      <c r="NUS14" s="117"/>
      <c r="NUT14" s="117"/>
      <c r="NUU14" s="117"/>
      <c r="NUV14" s="117"/>
      <c r="NUW14" s="117"/>
      <c r="NUX14" s="117"/>
      <c r="NUY14" s="117"/>
      <c r="NUZ14" s="117"/>
      <c r="NVA14" s="117"/>
      <c r="NVB14" s="117"/>
      <c r="NVC14" s="117"/>
      <c r="NVD14" s="117"/>
      <c r="NVE14" s="117"/>
      <c r="NVF14" s="117"/>
      <c r="NVG14" s="117"/>
      <c r="NVH14" s="117"/>
      <c r="NVI14" s="117"/>
      <c r="NVJ14" s="117"/>
      <c r="NVK14" s="117"/>
      <c r="NVL14" s="117"/>
      <c r="NVM14" s="117"/>
      <c r="NVN14" s="117"/>
      <c r="NVO14" s="117"/>
      <c r="NVP14" s="117"/>
      <c r="NVQ14" s="117"/>
      <c r="NVR14" s="117"/>
      <c r="NVS14" s="117"/>
      <c r="NVT14" s="117"/>
      <c r="NVU14" s="117"/>
      <c r="NVV14" s="117"/>
      <c r="NVW14" s="117"/>
      <c r="NVX14" s="117"/>
      <c r="NVY14" s="117"/>
      <c r="NVZ14" s="117"/>
      <c r="NWA14" s="117"/>
      <c r="NWB14" s="117"/>
      <c r="NWC14" s="117"/>
      <c r="NWD14" s="117"/>
      <c r="NWE14" s="117"/>
      <c r="NWF14" s="117"/>
      <c r="NWG14" s="117"/>
      <c r="NWH14" s="117"/>
      <c r="NWI14" s="117"/>
      <c r="NWJ14" s="117"/>
      <c r="NWK14" s="117"/>
      <c r="NWL14" s="117"/>
      <c r="NWM14" s="117"/>
      <c r="NWN14" s="117"/>
      <c r="NWO14" s="117"/>
      <c r="NWP14" s="117"/>
      <c r="NWQ14" s="117"/>
      <c r="NWR14" s="117"/>
      <c r="NWS14" s="117"/>
      <c r="NWT14" s="117"/>
      <c r="NWU14" s="117"/>
      <c r="NWV14" s="117"/>
      <c r="NWW14" s="117"/>
      <c r="NWX14" s="117"/>
      <c r="NWY14" s="117"/>
      <c r="NWZ14" s="117"/>
      <c r="NXA14" s="117"/>
      <c r="NXB14" s="117"/>
      <c r="NXC14" s="117"/>
      <c r="NXD14" s="117"/>
      <c r="NXE14" s="117"/>
      <c r="NXF14" s="117"/>
      <c r="NXG14" s="117"/>
      <c r="NXH14" s="117"/>
      <c r="NXI14" s="117"/>
      <c r="NXJ14" s="117"/>
      <c r="NXK14" s="117"/>
      <c r="NXL14" s="117"/>
      <c r="NXM14" s="117"/>
      <c r="NXN14" s="117"/>
      <c r="NXO14" s="117"/>
      <c r="NXP14" s="117"/>
      <c r="NXQ14" s="117"/>
      <c r="NXR14" s="117"/>
      <c r="NXS14" s="117"/>
      <c r="NXT14" s="117"/>
      <c r="NXU14" s="117"/>
      <c r="NXV14" s="117"/>
      <c r="NXW14" s="117"/>
      <c r="NXX14" s="117"/>
      <c r="NXY14" s="117"/>
      <c r="NXZ14" s="117"/>
      <c r="NYA14" s="117"/>
      <c r="NYB14" s="117"/>
      <c r="NYC14" s="117"/>
      <c r="NYD14" s="117"/>
      <c r="NYE14" s="117"/>
      <c r="NYF14" s="117"/>
      <c r="NYG14" s="117"/>
      <c r="NYH14" s="117"/>
      <c r="NYI14" s="117"/>
      <c r="NYJ14" s="117"/>
      <c r="NYK14" s="117"/>
      <c r="NYL14" s="117"/>
      <c r="NYM14" s="117"/>
      <c r="NYN14" s="117"/>
      <c r="NYO14" s="117"/>
      <c r="NYP14" s="117"/>
      <c r="NYQ14" s="117"/>
      <c r="NYR14" s="117"/>
      <c r="NYS14" s="117"/>
      <c r="NYT14" s="117"/>
      <c r="NYU14" s="117"/>
      <c r="NYV14" s="117"/>
      <c r="NYW14" s="117"/>
      <c r="NYX14" s="117"/>
      <c r="NYY14" s="117"/>
      <c r="NYZ14" s="117"/>
      <c r="NZA14" s="117"/>
      <c r="NZB14" s="117"/>
      <c r="NZC14" s="117"/>
      <c r="NZD14" s="117"/>
      <c r="NZE14" s="117"/>
      <c r="NZF14" s="117"/>
      <c r="NZG14" s="117"/>
      <c r="NZH14" s="117"/>
      <c r="NZI14" s="117"/>
      <c r="NZJ14" s="117"/>
      <c r="NZK14" s="117"/>
      <c r="NZL14" s="117"/>
      <c r="NZM14" s="117"/>
      <c r="NZN14" s="117"/>
      <c r="NZO14" s="117"/>
      <c r="NZP14" s="117"/>
      <c r="NZQ14" s="117"/>
      <c r="NZR14" s="117"/>
      <c r="NZS14" s="117"/>
      <c r="NZT14" s="117"/>
      <c r="NZU14" s="117"/>
      <c r="NZV14" s="117"/>
      <c r="NZW14" s="117"/>
      <c r="NZX14" s="117"/>
      <c r="NZY14" s="117"/>
      <c r="NZZ14" s="117"/>
      <c r="OAA14" s="117"/>
      <c r="OAB14" s="117"/>
      <c r="OAC14" s="117"/>
      <c r="OAD14" s="117"/>
      <c r="OAE14" s="117"/>
      <c r="OAF14" s="117"/>
      <c r="OAG14" s="117"/>
      <c r="OAH14" s="117"/>
      <c r="OAI14" s="117"/>
      <c r="OAJ14" s="117"/>
      <c r="OAK14" s="117"/>
      <c r="OAL14" s="117"/>
      <c r="OAM14" s="117"/>
      <c r="OAN14" s="117"/>
      <c r="OAO14" s="117"/>
      <c r="OAP14" s="117"/>
      <c r="OAQ14" s="117"/>
      <c r="OAR14" s="117"/>
      <c r="OAS14" s="117"/>
      <c r="OAT14" s="117"/>
      <c r="OAU14" s="117"/>
      <c r="OAV14" s="117"/>
      <c r="OAW14" s="117"/>
      <c r="OAX14" s="117"/>
      <c r="OAY14" s="117"/>
      <c r="OAZ14" s="117"/>
      <c r="OBA14" s="117"/>
      <c r="OBB14" s="117"/>
      <c r="OBC14" s="117"/>
      <c r="OBD14" s="117"/>
      <c r="OBE14" s="117"/>
      <c r="OBF14" s="117"/>
      <c r="OBG14" s="117"/>
      <c r="OBH14" s="117"/>
      <c r="OBI14" s="117"/>
      <c r="OBJ14" s="117"/>
      <c r="OBK14" s="117"/>
      <c r="OBL14" s="117"/>
      <c r="OBM14" s="117"/>
      <c r="OBN14" s="117"/>
      <c r="OBO14" s="117"/>
      <c r="OBP14" s="117"/>
      <c r="OBQ14" s="117"/>
      <c r="OBR14" s="117"/>
      <c r="OBS14" s="117"/>
      <c r="OBT14" s="117"/>
      <c r="OBU14" s="117"/>
      <c r="OBV14" s="117"/>
      <c r="OBW14" s="117"/>
      <c r="OBX14" s="117"/>
      <c r="OBY14" s="117"/>
      <c r="OBZ14" s="117"/>
      <c r="OCA14" s="117"/>
      <c r="OCB14" s="117"/>
      <c r="OCC14" s="117"/>
      <c r="OCD14" s="117"/>
      <c r="OCE14" s="117"/>
      <c r="OCF14" s="117"/>
      <c r="OCG14" s="117"/>
      <c r="OCH14" s="117"/>
      <c r="OCI14" s="117"/>
      <c r="OCJ14" s="117"/>
      <c r="OCK14" s="117"/>
      <c r="OCL14" s="117"/>
      <c r="OCM14" s="117"/>
      <c r="OCN14" s="117"/>
      <c r="OCO14" s="117"/>
      <c r="OCP14" s="117"/>
      <c r="OCQ14" s="117"/>
      <c r="OCR14" s="117"/>
      <c r="OCS14" s="117"/>
      <c r="OCT14" s="117"/>
      <c r="OCU14" s="117"/>
      <c r="OCV14" s="117"/>
      <c r="OCW14" s="117"/>
      <c r="OCX14" s="117"/>
      <c r="OCY14" s="117"/>
      <c r="OCZ14" s="117"/>
      <c r="ODA14" s="117"/>
      <c r="ODB14" s="117"/>
      <c r="ODC14" s="117"/>
      <c r="ODD14" s="117"/>
      <c r="ODE14" s="117"/>
      <c r="ODF14" s="117"/>
      <c r="ODG14" s="117"/>
      <c r="ODH14" s="117"/>
      <c r="ODI14" s="117"/>
      <c r="ODJ14" s="117"/>
      <c r="ODK14" s="117"/>
      <c r="ODL14" s="117"/>
      <c r="ODM14" s="117"/>
      <c r="ODN14" s="117"/>
      <c r="ODO14" s="117"/>
      <c r="ODP14" s="117"/>
      <c r="ODQ14" s="117"/>
      <c r="ODR14" s="117"/>
      <c r="ODS14" s="117"/>
      <c r="ODT14" s="117"/>
      <c r="ODU14" s="117"/>
      <c r="ODV14" s="117"/>
      <c r="ODW14" s="117"/>
      <c r="ODX14" s="117"/>
      <c r="ODY14" s="117"/>
      <c r="ODZ14" s="117"/>
      <c r="OEA14" s="117"/>
      <c r="OEB14" s="117"/>
      <c r="OEC14" s="117"/>
      <c r="OED14" s="117"/>
      <c r="OEE14" s="117"/>
      <c r="OEF14" s="117"/>
      <c r="OEG14" s="117"/>
      <c r="OEH14" s="117"/>
      <c r="OEI14" s="117"/>
      <c r="OEJ14" s="117"/>
      <c r="OEK14" s="117"/>
      <c r="OEL14" s="117"/>
      <c r="OEM14" s="117"/>
      <c r="OEN14" s="117"/>
      <c r="OEO14" s="117"/>
      <c r="OEP14" s="117"/>
      <c r="OEQ14" s="117"/>
      <c r="OER14" s="117"/>
      <c r="OES14" s="117"/>
      <c r="OET14" s="117"/>
      <c r="OEU14" s="117"/>
      <c r="OEV14" s="117"/>
      <c r="OEW14" s="117"/>
      <c r="OEX14" s="117"/>
      <c r="OEY14" s="117"/>
      <c r="OEZ14" s="117"/>
      <c r="OFA14" s="117"/>
      <c r="OFB14" s="117"/>
      <c r="OFC14" s="117"/>
      <c r="OFD14" s="117"/>
      <c r="OFE14" s="117"/>
      <c r="OFF14" s="117"/>
      <c r="OFG14" s="117"/>
      <c r="OFH14" s="117"/>
      <c r="OFI14" s="117"/>
      <c r="OFJ14" s="117"/>
      <c r="OFK14" s="117"/>
      <c r="OFL14" s="117"/>
      <c r="OFM14" s="117"/>
      <c r="OFN14" s="117"/>
      <c r="OFO14" s="117"/>
      <c r="OFP14" s="117"/>
      <c r="OFQ14" s="117"/>
      <c r="OFR14" s="117"/>
      <c r="OFS14" s="117"/>
      <c r="OFT14" s="117"/>
      <c r="OFU14" s="117"/>
      <c r="OFV14" s="117"/>
      <c r="OFW14" s="117"/>
      <c r="OFX14" s="117"/>
      <c r="OFY14" s="117"/>
      <c r="OFZ14" s="117"/>
      <c r="OGA14" s="117"/>
      <c r="OGB14" s="117"/>
      <c r="OGC14" s="117"/>
      <c r="OGD14" s="117"/>
      <c r="OGE14" s="117"/>
      <c r="OGF14" s="117"/>
      <c r="OGG14" s="117"/>
      <c r="OGH14" s="117"/>
      <c r="OGI14" s="117"/>
      <c r="OGJ14" s="117"/>
      <c r="OGK14" s="117"/>
      <c r="OGL14" s="117"/>
      <c r="OGM14" s="117"/>
      <c r="OGN14" s="117"/>
      <c r="OGO14" s="117"/>
      <c r="OGP14" s="117"/>
      <c r="OGQ14" s="117"/>
      <c r="OGR14" s="117"/>
      <c r="OGS14" s="117"/>
      <c r="OGT14" s="117"/>
      <c r="OGU14" s="117"/>
      <c r="OGV14" s="117"/>
      <c r="OGW14" s="117"/>
      <c r="OGX14" s="117"/>
      <c r="OGY14" s="117"/>
      <c r="OGZ14" s="117"/>
      <c r="OHA14" s="117"/>
      <c r="OHB14" s="117"/>
      <c r="OHC14" s="117"/>
      <c r="OHD14" s="117"/>
      <c r="OHE14" s="117"/>
      <c r="OHF14" s="117"/>
      <c r="OHG14" s="117"/>
      <c r="OHH14" s="117"/>
      <c r="OHI14" s="117"/>
      <c r="OHJ14" s="117"/>
      <c r="OHK14" s="117"/>
      <c r="OHL14" s="117"/>
      <c r="OHM14" s="117"/>
      <c r="OHN14" s="117"/>
      <c r="OHO14" s="117"/>
      <c r="OHP14" s="117"/>
      <c r="OHQ14" s="117"/>
      <c r="OHR14" s="117"/>
      <c r="OHS14" s="117"/>
      <c r="OHT14" s="117"/>
      <c r="OHU14" s="117"/>
      <c r="OHV14" s="117"/>
      <c r="OHW14" s="117"/>
      <c r="OHX14" s="117"/>
      <c r="OHY14" s="117"/>
      <c r="OHZ14" s="117"/>
      <c r="OIA14" s="117"/>
      <c r="OIB14" s="117"/>
      <c r="OIC14" s="117"/>
      <c r="OID14" s="117"/>
      <c r="OIE14" s="117"/>
      <c r="OIF14" s="117"/>
      <c r="OIG14" s="117"/>
      <c r="OIH14" s="117"/>
      <c r="OII14" s="117"/>
      <c r="OIJ14" s="117"/>
      <c r="OIK14" s="117"/>
      <c r="OIL14" s="117"/>
      <c r="OIM14" s="117"/>
      <c r="OIN14" s="117"/>
      <c r="OIO14" s="117"/>
      <c r="OIP14" s="117"/>
      <c r="OIQ14" s="117"/>
      <c r="OIR14" s="117"/>
      <c r="OIS14" s="117"/>
      <c r="OIT14" s="117"/>
      <c r="OIU14" s="117"/>
      <c r="OIV14" s="117"/>
      <c r="OIW14" s="117"/>
      <c r="OIX14" s="117"/>
      <c r="OIY14" s="117"/>
      <c r="OIZ14" s="117"/>
      <c r="OJA14" s="117"/>
      <c r="OJB14" s="117"/>
      <c r="OJC14" s="117"/>
      <c r="OJD14" s="117"/>
      <c r="OJE14" s="117"/>
      <c r="OJF14" s="117"/>
      <c r="OJG14" s="117"/>
      <c r="OJH14" s="117"/>
      <c r="OJI14" s="117"/>
      <c r="OJJ14" s="117"/>
      <c r="OJK14" s="117"/>
      <c r="OJL14" s="117"/>
      <c r="OJM14" s="117"/>
      <c r="OJN14" s="117"/>
      <c r="OJO14" s="117"/>
      <c r="OJP14" s="117"/>
      <c r="OJQ14" s="117"/>
      <c r="OJR14" s="117"/>
      <c r="OJS14" s="117"/>
      <c r="OJT14" s="117"/>
      <c r="OJU14" s="117"/>
      <c r="OJV14" s="117"/>
      <c r="OJW14" s="117"/>
      <c r="OJX14" s="117"/>
      <c r="OJY14" s="117"/>
      <c r="OJZ14" s="117"/>
      <c r="OKA14" s="117"/>
      <c r="OKB14" s="117"/>
      <c r="OKC14" s="117"/>
      <c r="OKD14" s="117"/>
      <c r="OKE14" s="117"/>
      <c r="OKF14" s="117"/>
      <c r="OKG14" s="117"/>
      <c r="OKH14" s="117"/>
      <c r="OKI14" s="117"/>
      <c r="OKJ14" s="117"/>
      <c r="OKK14" s="117"/>
      <c r="OKL14" s="117"/>
      <c r="OKM14" s="117"/>
      <c r="OKN14" s="117"/>
      <c r="OKO14" s="117"/>
      <c r="OKP14" s="117"/>
      <c r="OKQ14" s="117"/>
      <c r="OKR14" s="117"/>
      <c r="OKS14" s="117"/>
      <c r="OKT14" s="117"/>
      <c r="OKU14" s="117"/>
      <c r="OKV14" s="117"/>
      <c r="OKW14" s="117"/>
      <c r="OKX14" s="117"/>
      <c r="OKY14" s="117"/>
      <c r="OKZ14" s="117"/>
      <c r="OLA14" s="117"/>
      <c r="OLB14" s="117"/>
      <c r="OLC14" s="117"/>
      <c r="OLD14" s="117"/>
      <c r="OLE14" s="117"/>
      <c r="OLF14" s="117"/>
      <c r="OLG14" s="117"/>
      <c r="OLH14" s="117"/>
      <c r="OLI14" s="117"/>
      <c r="OLJ14" s="117"/>
      <c r="OLK14" s="117"/>
      <c r="OLL14" s="117"/>
      <c r="OLM14" s="117"/>
      <c r="OLN14" s="117"/>
      <c r="OLO14" s="117"/>
      <c r="OLP14" s="117"/>
      <c r="OLQ14" s="117"/>
      <c r="OLR14" s="117"/>
      <c r="OLS14" s="117"/>
      <c r="OLT14" s="117"/>
      <c r="OLU14" s="117"/>
      <c r="OLV14" s="117"/>
      <c r="OLW14" s="117"/>
      <c r="OLX14" s="117"/>
      <c r="OLY14" s="117"/>
      <c r="OLZ14" s="117"/>
      <c r="OMA14" s="117"/>
      <c r="OMB14" s="117"/>
      <c r="OMC14" s="117"/>
      <c r="OMD14" s="117"/>
      <c r="OME14" s="117"/>
      <c r="OMF14" s="117"/>
      <c r="OMG14" s="117"/>
      <c r="OMH14" s="117"/>
      <c r="OMI14" s="117"/>
      <c r="OMJ14" s="117"/>
      <c r="OMK14" s="117"/>
      <c r="OML14" s="117"/>
      <c r="OMM14" s="117"/>
      <c r="OMN14" s="117"/>
      <c r="OMO14" s="117"/>
      <c r="OMP14" s="117"/>
      <c r="OMQ14" s="117"/>
      <c r="OMR14" s="117"/>
      <c r="OMS14" s="117"/>
      <c r="OMT14" s="117"/>
      <c r="OMU14" s="117"/>
      <c r="OMV14" s="117"/>
      <c r="OMW14" s="117"/>
      <c r="OMX14" s="117"/>
      <c r="OMY14" s="117"/>
      <c r="OMZ14" s="117"/>
      <c r="ONA14" s="117"/>
      <c r="ONB14" s="117"/>
      <c r="ONC14" s="117"/>
      <c r="OND14" s="117"/>
      <c r="ONE14" s="117"/>
      <c r="ONF14" s="117"/>
      <c r="ONG14" s="117"/>
      <c r="ONH14" s="117"/>
      <c r="ONI14" s="117"/>
      <c r="ONJ14" s="117"/>
      <c r="ONK14" s="117"/>
      <c r="ONL14" s="117"/>
      <c r="ONM14" s="117"/>
      <c r="ONN14" s="117"/>
      <c r="ONO14" s="117"/>
      <c r="ONP14" s="117"/>
      <c r="ONQ14" s="117"/>
      <c r="ONR14" s="117"/>
      <c r="ONS14" s="117"/>
      <c r="ONT14" s="117"/>
      <c r="ONU14" s="117"/>
      <c r="ONV14" s="117"/>
      <c r="ONW14" s="117"/>
      <c r="ONX14" s="117"/>
      <c r="ONY14" s="117"/>
      <c r="ONZ14" s="117"/>
      <c r="OOA14" s="117"/>
      <c r="OOB14" s="117"/>
      <c r="OOC14" s="117"/>
      <c r="OOD14" s="117"/>
      <c r="OOE14" s="117"/>
      <c r="OOF14" s="117"/>
      <c r="OOG14" s="117"/>
      <c r="OOH14" s="117"/>
      <c r="OOI14" s="117"/>
      <c r="OOJ14" s="117"/>
      <c r="OOK14" s="117"/>
      <c r="OOL14" s="117"/>
      <c r="OOM14" s="117"/>
      <c r="OON14" s="117"/>
      <c r="OOO14" s="117"/>
      <c r="OOP14" s="117"/>
      <c r="OOQ14" s="117"/>
      <c r="OOR14" s="117"/>
      <c r="OOS14" s="117"/>
      <c r="OOT14" s="117"/>
      <c r="OOU14" s="117"/>
      <c r="OOV14" s="117"/>
      <c r="OOW14" s="117"/>
      <c r="OOX14" s="117"/>
      <c r="OOY14" s="117"/>
      <c r="OOZ14" s="117"/>
      <c r="OPA14" s="117"/>
      <c r="OPB14" s="117"/>
      <c r="OPC14" s="117"/>
      <c r="OPD14" s="117"/>
      <c r="OPE14" s="117"/>
      <c r="OPF14" s="117"/>
      <c r="OPG14" s="117"/>
      <c r="OPH14" s="117"/>
      <c r="OPI14" s="117"/>
      <c r="OPJ14" s="117"/>
      <c r="OPK14" s="117"/>
      <c r="OPL14" s="117"/>
      <c r="OPM14" s="117"/>
      <c r="OPN14" s="117"/>
      <c r="OPO14" s="117"/>
      <c r="OPP14" s="117"/>
      <c r="OPQ14" s="117"/>
      <c r="OPR14" s="117"/>
      <c r="OPS14" s="117"/>
      <c r="OPT14" s="117"/>
      <c r="OPU14" s="117"/>
      <c r="OPV14" s="117"/>
      <c r="OPW14" s="117"/>
      <c r="OPX14" s="117"/>
      <c r="OPY14" s="117"/>
      <c r="OPZ14" s="117"/>
      <c r="OQA14" s="117"/>
      <c r="OQB14" s="117"/>
      <c r="OQC14" s="117"/>
      <c r="OQD14" s="117"/>
      <c r="OQE14" s="117"/>
      <c r="OQF14" s="117"/>
      <c r="OQG14" s="117"/>
      <c r="OQH14" s="117"/>
      <c r="OQI14" s="117"/>
      <c r="OQJ14" s="117"/>
      <c r="OQK14" s="117"/>
      <c r="OQL14" s="117"/>
      <c r="OQM14" s="117"/>
      <c r="OQN14" s="117"/>
      <c r="OQO14" s="117"/>
      <c r="OQP14" s="117"/>
      <c r="OQQ14" s="117"/>
      <c r="OQR14" s="117"/>
      <c r="OQS14" s="117"/>
      <c r="OQT14" s="117"/>
      <c r="OQU14" s="117"/>
      <c r="OQV14" s="117"/>
      <c r="OQW14" s="117"/>
      <c r="OQX14" s="117"/>
      <c r="OQY14" s="117"/>
      <c r="OQZ14" s="117"/>
      <c r="ORA14" s="117"/>
      <c r="ORB14" s="117"/>
      <c r="ORC14" s="117"/>
      <c r="ORD14" s="117"/>
      <c r="ORE14" s="117"/>
      <c r="ORF14" s="117"/>
      <c r="ORG14" s="117"/>
      <c r="ORH14" s="117"/>
      <c r="ORI14" s="117"/>
      <c r="ORJ14" s="117"/>
      <c r="ORK14" s="117"/>
      <c r="ORL14" s="117"/>
      <c r="ORM14" s="117"/>
      <c r="ORN14" s="117"/>
      <c r="ORO14" s="117"/>
      <c r="ORP14" s="117"/>
      <c r="ORQ14" s="117"/>
      <c r="ORR14" s="117"/>
      <c r="ORS14" s="117"/>
      <c r="ORT14" s="117"/>
      <c r="ORU14" s="117"/>
      <c r="ORV14" s="117"/>
      <c r="ORW14" s="117"/>
      <c r="ORX14" s="117"/>
      <c r="ORY14" s="117"/>
      <c r="ORZ14" s="117"/>
      <c r="OSA14" s="117"/>
      <c r="OSB14" s="117"/>
      <c r="OSC14" s="117"/>
      <c r="OSD14" s="117"/>
      <c r="OSE14" s="117"/>
      <c r="OSF14" s="117"/>
      <c r="OSG14" s="117"/>
      <c r="OSH14" s="117"/>
      <c r="OSI14" s="117"/>
      <c r="OSJ14" s="117"/>
      <c r="OSK14" s="117"/>
      <c r="OSL14" s="117"/>
      <c r="OSM14" s="117"/>
      <c r="OSN14" s="117"/>
      <c r="OSO14" s="117"/>
      <c r="OSP14" s="117"/>
      <c r="OSQ14" s="117"/>
      <c r="OSR14" s="117"/>
      <c r="OSS14" s="117"/>
      <c r="OST14" s="117"/>
      <c r="OSU14" s="117"/>
      <c r="OSV14" s="117"/>
      <c r="OSW14" s="117"/>
      <c r="OSX14" s="117"/>
      <c r="OSY14" s="117"/>
      <c r="OSZ14" s="117"/>
      <c r="OTA14" s="117"/>
      <c r="OTB14" s="117"/>
      <c r="OTC14" s="117"/>
      <c r="OTD14" s="117"/>
      <c r="OTE14" s="117"/>
      <c r="OTF14" s="117"/>
      <c r="OTG14" s="117"/>
      <c r="OTH14" s="117"/>
      <c r="OTI14" s="117"/>
      <c r="OTJ14" s="117"/>
      <c r="OTK14" s="117"/>
      <c r="OTL14" s="117"/>
      <c r="OTM14" s="117"/>
      <c r="OTN14" s="117"/>
      <c r="OTO14" s="117"/>
      <c r="OTP14" s="117"/>
      <c r="OTQ14" s="117"/>
      <c r="OTR14" s="117"/>
      <c r="OTS14" s="117"/>
      <c r="OTT14" s="117"/>
      <c r="OTU14" s="117"/>
      <c r="OTV14" s="117"/>
      <c r="OTW14" s="117"/>
      <c r="OTX14" s="117"/>
      <c r="OTY14" s="117"/>
      <c r="OTZ14" s="117"/>
      <c r="OUA14" s="117"/>
      <c r="OUB14" s="117"/>
      <c r="OUC14" s="117"/>
      <c r="OUD14" s="117"/>
      <c r="OUE14" s="117"/>
      <c r="OUF14" s="117"/>
      <c r="OUG14" s="117"/>
      <c r="OUH14" s="117"/>
      <c r="OUI14" s="117"/>
      <c r="OUJ14" s="117"/>
      <c r="OUK14" s="117"/>
      <c r="OUL14" s="117"/>
      <c r="OUM14" s="117"/>
      <c r="OUN14" s="117"/>
      <c r="OUO14" s="117"/>
      <c r="OUP14" s="117"/>
      <c r="OUQ14" s="117"/>
      <c r="OUR14" s="117"/>
      <c r="OUS14" s="117"/>
      <c r="OUT14" s="117"/>
      <c r="OUU14" s="117"/>
      <c r="OUV14" s="117"/>
      <c r="OUW14" s="117"/>
      <c r="OUX14" s="117"/>
      <c r="OUY14" s="117"/>
      <c r="OUZ14" s="117"/>
      <c r="OVA14" s="117"/>
      <c r="OVB14" s="117"/>
      <c r="OVC14" s="117"/>
      <c r="OVD14" s="117"/>
      <c r="OVE14" s="117"/>
      <c r="OVF14" s="117"/>
      <c r="OVG14" s="117"/>
      <c r="OVH14" s="117"/>
      <c r="OVI14" s="117"/>
      <c r="OVJ14" s="117"/>
      <c r="OVK14" s="117"/>
      <c r="OVL14" s="117"/>
      <c r="OVM14" s="117"/>
      <c r="OVN14" s="117"/>
      <c r="OVO14" s="117"/>
      <c r="OVP14" s="117"/>
      <c r="OVQ14" s="117"/>
      <c r="OVR14" s="117"/>
      <c r="OVS14" s="117"/>
      <c r="OVT14" s="117"/>
      <c r="OVU14" s="117"/>
      <c r="OVV14" s="117"/>
      <c r="OVW14" s="117"/>
      <c r="OVX14" s="117"/>
      <c r="OVY14" s="117"/>
      <c r="OVZ14" s="117"/>
      <c r="OWA14" s="117"/>
      <c r="OWB14" s="117"/>
      <c r="OWC14" s="117"/>
      <c r="OWD14" s="117"/>
      <c r="OWE14" s="117"/>
      <c r="OWF14" s="117"/>
      <c r="OWG14" s="117"/>
      <c r="OWH14" s="117"/>
      <c r="OWI14" s="117"/>
      <c r="OWJ14" s="117"/>
      <c r="OWK14" s="117"/>
      <c r="OWL14" s="117"/>
      <c r="OWM14" s="117"/>
      <c r="OWN14" s="117"/>
      <c r="OWO14" s="117"/>
      <c r="OWP14" s="117"/>
      <c r="OWQ14" s="117"/>
      <c r="OWR14" s="117"/>
      <c r="OWS14" s="117"/>
      <c r="OWT14" s="117"/>
      <c r="OWU14" s="117"/>
      <c r="OWV14" s="117"/>
      <c r="OWW14" s="117"/>
      <c r="OWX14" s="117"/>
      <c r="OWY14" s="117"/>
      <c r="OWZ14" s="117"/>
      <c r="OXA14" s="117"/>
      <c r="OXB14" s="117"/>
      <c r="OXC14" s="117"/>
      <c r="OXD14" s="117"/>
      <c r="OXE14" s="117"/>
      <c r="OXF14" s="117"/>
      <c r="OXG14" s="117"/>
      <c r="OXH14" s="117"/>
      <c r="OXI14" s="117"/>
      <c r="OXJ14" s="117"/>
      <c r="OXK14" s="117"/>
      <c r="OXL14" s="117"/>
      <c r="OXM14" s="117"/>
      <c r="OXN14" s="117"/>
      <c r="OXO14" s="117"/>
      <c r="OXP14" s="117"/>
      <c r="OXQ14" s="117"/>
      <c r="OXR14" s="117"/>
      <c r="OXS14" s="117"/>
      <c r="OXT14" s="117"/>
      <c r="OXU14" s="117"/>
      <c r="OXV14" s="117"/>
      <c r="OXW14" s="117"/>
      <c r="OXX14" s="117"/>
      <c r="OXY14" s="117"/>
      <c r="OXZ14" s="117"/>
      <c r="OYA14" s="117"/>
      <c r="OYB14" s="117"/>
      <c r="OYC14" s="117"/>
      <c r="OYD14" s="117"/>
      <c r="OYE14" s="117"/>
      <c r="OYF14" s="117"/>
      <c r="OYG14" s="117"/>
      <c r="OYH14" s="117"/>
      <c r="OYI14" s="117"/>
      <c r="OYJ14" s="117"/>
      <c r="OYK14" s="117"/>
      <c r="OYL14" s="117"/>
      <c r="OYM14" s="117"/>
      <c r="OYN14" s="117"/>
      <c r="OYO14" s="117"/>
      <c r="OYP14" s="117"/>
      <c r="OYQ14" s="117"/>
      <c r="OYR14" s="117"/>
      <c r="OYS14" s="117"/>
      <c r="OYT14" s="117"/>
      <c r="OYU14" s="117"/>
      <c r="OYV14" s="117"/>
      <c r="OYW14" s="117"/>
      <c r="OYX14" s="117"/>
      <c r="OYY14" s="117"/>
      <c r="OYZ14" s="117"/>
      <c r="OZA14" s="117"/>
      <c r="OZB14" s="117"/>
      <c r="OZC14" s="117"/>
      <c r="OZD14" s="117"/>
      <c r="OZE14" s="117"/>
      <c r="OZF14" s="117"/>
      <c r="OZG14" s="117"/>
      <c r="OZH14" s="117"/>
      <c r="OZI14" s="117"/>
      <c r="OZJ14" s="117"/>
      <c r="OZK14" s="117"/>
      <c r="OZL14" s="117"/>
      <c r="OZM14" s="117"/>
      <c r="OZN14" s="117"/>
      <c r="OZO14" s="117"/>
      <c r="OZP14" s="117"/>
      <c r="OZQ14" s="117"/>
      <c r="OZR14" s="117"/>
      <c r="OZS14" s="117"/>
      <c r="OZT14" s="117"/>
      <c r="OZU14" s="117"/>
      <c r="OZV14" s="117"/>
      <c r="OZW14" s="117"/>
      <c r="OZX14" s="117"/>
      <c r="OZY14" s="117"/>
      <c r="OZZ14" s="117"/>
      <c r="PAA14" s="117"/>
      <c r="PAB14" s="117"/>
      <c r="PAC14" s="117"/>
      <c r="PAD14" s="117"/>
      <c r="PAE14" s="117"/>
      <c r="PAF14" s="117"/>
      <c r="PAG14" s="117"/>
      <c r="PAH14" s="117"/>
      <c r="PAI14" s="117"/>
      <c r="PAJ14" s="117"/>
      <c r="PAK14" s="117"/>
      <c r="PAL14" s="117"/>
      <c r="PAM14" s="117"/>
      <c r="PAN14" s="117"/>
      <c r="PAO14" s="117"/>
      <c r="PAP14" s="117"/>
      <c r="PAQ14" s="117"/>
      <c r="PAR14" s="117"/>
      <c r="PAS14" s="117"/>
      <c r="PAT14" s="117"/>
      <c r="PAU14" s="117"/>
      <c r="PAV14" s="117"/>
      <c r="PAW14" s="117"/>
      <c r="PAX14" s="117"/>
      <c r="PAY14" s="117"/>
      <c r="PAZ14" s="117"/>
      <c r="PBA14" s="117"/>
      <c r="PBB14" s="117"/>
      <c r="PBC14" s="117"/>
      <c r="PBD14" s="117"/>
      <c r="PBE14" s="117"/>
      <c r="PBF14" s="117"/>
      <c r="PBG14" s="117"/>
      <c r="PBH14" s="117"/>
      <c r="PBI14" s="117"/>
      <c r="PBJ14" s="117"/>
      <c r="PBK14" s="117"/>
      <c r="PBL14" s="117"/>
      <c r="PBM14" s="117"/>
      <c r="PBN14" s="117"/>
      <c r="PBO14" s="117"/>
      <c r="PBP14" s="117"/>
      <c r="PBQ14" s="117"/>
      <c r="PBR14" s="117"/>
      <c r="PBS14" s="117"/>
      <c r="PBT14" s="117"/>
      <c r="PBU14" s="117"/>
      <c r="PBV14" s="117"/>
      <c r="PBW14" s="117"/>
      <c r="PBX14" s="117"/>
      <c r="PBY14" s="117"/>
      <c r="PBZ14" s="117"/>
      <c r="PCA14" s="117"/>
      <c r="PCB14" s="117"/>
      <c r="PCC14" s="117"/>
      <c r="PCD14" s="117"/>
      <c r="PCE14" s="117"/>
      <c r="PCF14" s="117"/>
      <c r="PCG14" s="117"/>
      <c r="PCH14" s="117"/>
      <c r="PCI14" s="117"/>
      <c r="PCJ14" s="117"/>
      <c r="PCK14" s="117"/>
      <c r="PCL14" s="117"/>
      <c r="PCM14" s="117"/>
      <c r="PCN14" s="117"/>
      <c r="PCO14" s="117"/>
      <c r="PCP14" s="117"/>
      <c r="PCQ14" s="117"/>
      <c r="PCR14" s="117"/>
      <c r="PCS14" s="117"/>
      <c r="PCT14" s="117"/>
      <c r="PCU14" s="117"/>
      <c r="PCV14" s="117"/>
      <c r="PCW14" s="117"/>
      <c r="PCX14" s="117"/>
      <c r="PCY14" s="117"/>
      <c r="PCZ14" s="117"/>
      <c r="PDA14" s="117"/>
      <c r="PDB14" s="117"/>
      <c r="PDC14" s="117"/>
      <c r="PDD14" s="117"/>
      <c r="PDE14" s="117"/>
      <c r="PDF14" s="117"/>
      <c r="PDG14" s="117"/>
      <c r="PDH14" s="117"/>
      <c r="PDI14" s="117"/>
      <c r="PDJ14" s="117"/>
      <c r="PDK14" s="117"/>
      <c r="PDL14" s="117"/>
      <c r="PDM14" s="117"/>
      <c r="PDN14" s="117"/>
      <c r="PDO14" s="117"/>
      <c r="PDP14" s="117"/>
      <c r="PDQ14" s="117"/>
      <c r="PDR14" s="117"/>
      <c r="PDS14" s="117"/>
      <c r="PDT14" s="117"/>
      <c r="PDU14" s="117"/>
      <c r="PDV14" s="117"/>
      <c r="PDW14" s="117"/>
      <c r="PDX14" s="117"/>
      <c r="PDY14" s="117"/>
      <c r="PDZ14" s="117"/>
      <c r="PEA14" s="117"/>
      <c r="PEB14" s="117"/>
      <c r="PEC14" s="117"/>
      <c r="PED14" s="117"/>
      <c r="PEE14" s="117"/>
      <c r="PEF14" s="117"/>
      <c r="PEG14" s="117"/>
      <c r="PEH14" s="117"/>
      <c r="PEI14" s="117"/>
      <c r="PEJ14" s="117"/>
      <c r="PEK14" s="117"/>
      <c r="PEL14" s="117"/>
      <c r="PEM14" s="117"/>
      <c r="PEN14" s="117"/>
      <c r="PEO14" s="117"/>
      <c r="PEP14" s="117"/>
      <c r="PEQ14" s="117"/>
      <c r="PER14" s="117"/>
      <c r="PES14" s="117"/>
      <c r="PET14" s="117"/>
      <c r="PEU14" s="117"/>
      <c r="PEV14" s="117"/>
      <c r="PEW14" s="117"/>
      <c r="PEX14" s="117"/>
      <c r="PEY14" s="117"/>
      <c r="PEZ14" s="117"/>
      <c r="PFA14" s="117"/>
      <c r="PFB14" s="117"/>
      <c r="PFC14" s="117"/>
      <c r="PFD14" s="117"/>
      <c r="PFE14" s="117"/>
      <c r="PFF14" s="117"/>
      <c r="PFG14" s="117"/>
      <c r="PFH14" s="117"/>
      <c r="PFI14" s="117"/>
      <c r="PFJ14" s="117"/>
      <c r="PFK14" s="117"/>
      <c r="PFL14" s="117"/>
      <c r="PFM14" s="117"/>
      <c r="PFN14" s="117"/>
      <c r="PFO14" s="117"/>
      <c r="PFP14" s="117"/>
      <c r="PFQ14" s="117"/>
      <c r="PFR14" s="117"/>
      <c r="PFS14" s="117"/>
      <c r="PFT14" s="117"/>
      <c r="PFU14" s="117"/>
      <c r="PFV14" s="117"/>
      <c r="PFW14" s="117"/>
      <c r="PFX14" s="117"/>
      <c r="PFY14" s="117"/>
      <c r="PFZ14" s="117"/>
      <c r="PGA14" s="117"/>
      <c r="PGB14" s="117"/>
      <c r="PGC14" s="117"/>
      <c r="PGD14" s="117"/>
      <c r="PGE14" s="117"/>
      <c r="PGF14" s="117"/>
      <c r="PGG14" s="117"/>
      <c r="PGH14" s="117"/>
      <c r="PGI14" s="117"/>
      <c r="PGJ14" s="117"/>
      <c r="PGK14" s="117"/>
      <c r="PGL14" s="117"/>
      <c r="PGM14" s="117"/>
      <c r="PGN14" s="117"/>
      <c r="PGO14" s="117"/>
      <c r="PGP14" s="117"/>
      <c r="PGQ14" s="117"/>
      <c r="PGR14" s="117"/>
      <c r="PGS14" s="117"/>
      <c r="PGT14" s="117"/>
      <c r="PGU14" s="117"/>
      <c r="PGV14" s="117"/>
      <c r="PGW14" s="117"/>
      <c r="PGX14" s="117"/>
      <c r="PGY14" s="117"/>
      <c r="PGZ14" s="117"/>
      <c r="PHA14" s="117"/>
      <c r="PHB14" s="117"/>
      <c r="PHC14" s="117"/>
      <c r="PHD14" s="117"/>
      <c r="PHE14" s="117"/>
      <c r="PHF14" s="117"/>
      <c r="PHG14" s="117"/>
      <c r="PHH14" s="117"/>
      <c r="PHI14" s="117"/>
      <c r="PHJ14" s="117"/>
      <c r="PHK14" s="117"/>
      <c r="PHL14" s="117"/>
      <c r="PHM14" s="117"/>
      <c r="PHN14" s="117"/>
      <c r="PHO14" s="117"/>
      <c r="PHP14" s="117"/>
      <c r="PHQ14" s="117"/>
      <c r="PHR14" s="117"/>
      <c r="PHS14" s="117"/>
      <c r="PHT14" s="117"/>
      <c r="PHU14" s="117"/>
      <c r="PHV14" s="117"/>
      <c r="PHW14" s="117"/>
      <c r="PHX14" s="117"/>
      <c r="PHY14" s="117"/>
      <c r="PHZ14" s="117"/>
      <c r="PIA14" s="117"/>
      <c r="PIB14" s="117"/>
      <c r="PIC14" s="117"/>
      <c r="PID14" s="117"/>
      <c r="PIE14" s="117"/>
      <c r="PIF14" s="117"/>
      <c r="PIG14" s="117"/>
      <c r="PIH14" s="117"/>
      <c r="PII14" s="117"/>
      <c r="PIJ14" s="117"/>
      <c r="PIK14" s="117"/>
      <c r="PIL14" s="117"/>
      <c r="PIM14" s="117"/>
      <c r="PIN14" s="117"/>
      <c r="PIO14" s="117"/>
      <c r="PIP14" s="117"/>
      <c r="PIQ14" s="117"/>
      <c r="PIR14" s="117"/>
      <c r="PIS14" s="117"/>
      <c r="PIT14" s="117"/>
      <c r="PIU14" s="117"/>
      <c r="PIV14" s="117"/>
      <c r="PIW14" s="117"/>
      <c r="PIX14" s="117"/>
      <c r="PIY14" s="117"/>
      <c r="PIZ14" s="117"/>
      <c r="PJA14" s="117"/>
      <c r="PJB14" s="117"/>
      <c r="PJC14" s="117"/>
      <c r="PJD14" s="117"/>
      <c r="PJE14" s="117"/>
      <c r="PJF14" s="117"/>
      <c r="PJG14" s="117"/>
      <c r="PJH14" s="117"/>
      <c r="PJI14" s="117"/>
      <c r="PJJ14" s="117"/>
      <c r="PJK14" s="117"/>
      <c r="PJL14" s="117"/>
      <c r="PJM14" s="117"/>
      <c r="PJN14" s="117"/>
      <c r="PJO14" s="117"/>
      <c r="PJP14" s="117"/>
      <c r="PJQ14" s="117"/>
      <c r="PJR14" s="117"/>
      <c r="PJS14" s="117"/>
      <c r="PJT14" s="117"/>
      <c r="PJU14" s="117"/>
      <c r="PJV14" s="117"/>
      <c r="PJW14" s="117"/>
      <c r="PJX14" s="117"/>
      <c r="PJY14" s="117"/>
      <c r="PJZ14" s="117"/>
      <c r="PKA14" s="117"/>
      <c r="PKB14" s="117"/>
      <c r="PKC14" s="117"/>
      <c r="PKD14" s="117"/>
      <c r="PKE14" s="117"/>
      <c r="PKF14" s="117"/>
      <c r="PKG14" s="117"/>
      <c r="PKH14" s="117"/>
      <c r="PKI14" s="117"/>
      <c r="PKJ14" s="117"/>
      <c r="PKK14" s="117"/>
      <c r="PKL14" s="117"/>
      <c r="PKM14" s="117"/>
      <c r="PKN14" s="117"/>
      <c r="PKO14" s="117"/>
      <c r="PKP14" s="117"/>
      <c r="PKQ14" s="117"/>
      <c r="PKR14" s="117"/>
      <c r="PKS14" s="117"/>
      <c r="PKT14" s="117"/>
      <c r="PKU14" s="117"/>
      <c r="PKV14" s="117"/>
      <c r="PKW14" s="117"/>
      <c r="PKX14" s="117"/>
      <c r="PKY14" s="117"/>
      <c r="PKZ14" s="117"/>
      <c r="PLA14" s="117"/>
      <c r="PLB14" s="117"/>
      <c r="PLC14" s="117"/>
      <c r="PLD14" s="117"/>
      <c r="PLE14" s="117"/>
      <c r="PLF14" s="117"/>
      <c r="PLG14" s="117"/>
      <c r="PLH14" s="117"/>
      <c r="PLI14" s="117"/>
      <c r="PLJ14" s="117"/>
      <c r="PLK14" s="117"/>
      <c r="PLL14" s="117"/>
      <c r="PLM14" s="117"/>
      <c r="PLN14" s="117"/>
      <c r="PLO14" s="117"/>
      <c r="PLP14" s="117"/>
      <c r="PLQ14" s="117"/>
      <c r="PLR14" s="117"/>
      <c r="PLS14" s="117"/>
      <c r="PLT14" s="117"/>
      <c r="PLU14" s="117"/>
      <c r="PLV14" s="117"/>
      <c r="PLW14" s="117"/>
      <c r="PLX14" s="117"/>
      <c r="PLY14" s="117"/>
      <c r="PLZ14" s="117"/>
      <c r="PMA14" s="117"/>
      <c r="PMB14" s="117"/>
      <c r="PMC14" s="117"/>
      <c r="PMD14" s="117"/>
      <c r="PME14" s="117"/>
      <c r="PMF14" s="117"/>
      <c r="PMG14" s="117"/>
      <c r="PMH14" s="117"/>
      <c r="PMI14" s="117"/>
      <c r="PMJ14" s="117"/>
      <c r="PMK14" s="117"/>
      <c r="PML14" s="117"/>
      <c r="PMM14" s="117"/>
      <c r="PMN14" s="117"/>
      <c r="PMO14" s="117"/>
      <c r="PMP14" s="117"/>
      <c r="PMQ14" s="117"/>
      <c r="PMR14" s="117"/>
      <c r="PMS14" s="117"/>
      <c r="PMT14" s="117"/>
      <c r="PMU14" s="117"/>
      <c r="PMV14" s="117"/>
      <c r="PMW14" s="117"/>
      <c r="PMX14" s="117"/>
      <c r="PMY14" s="117"/>
      <c r="PMZ14" s="117"/>
      <c r="PNA14" s="117"/>
      <c r="PNB14" s="117"/>
      <c r="PNC14" s="117"/>
      <c r="PND14" s="117"/>
      <c r="PNE14" s="117"/>
      <c r="PNF14" s="117"/>
      <c r="PNG14" s="117"/>
      <c r="PNH14" s="117"/>
      <c r="PNI14" s="117"/>
      <c r="PNJ14" s="117"/>
      <c r="PNK14" s="117"/>
      <c r="PNL14" s="117"/>
      <c r="PNM14" s="117"/>
      <c r="PNN14" s="117"/>
      <c r="PNO14" s="117"/>
      <c r="PNP14" s="117"/>
      <c r="PNQ14" s="117"/>
      <c r="PNR14" s="117"/>
      <c r="PNS14" s="117"/>
      <c r="PNT14" s="117"/>
      <c r="PNU14" s="117"/>
      <c r="PNV14" s="117"/>
      <c r="PNW14" s="117"/>
      <c r="PNX14" s="117"/>
      <c r="PNY14" s="117"/>
      <c r="PNZ14" s="117"/>
      <c r="POA14" s="117"/>
      <c r="POB14" s="117"/>
      <c r="POC14" s="117"/>
      <c r="POD14" s="117"/>
      <c r="POE14" s="117"/>
      <c r="POF14" s="117"/>
      <c r="POG14" s="117"/>
      <c r="POH14" s="117"/>
      <c r="POI14" s="117"/>
      <c r="POJ14" s="117"/>
      <c r="POK14" s="117"/>
      <c r="POL14" s="117"/>
      <c r="POM14" s="117"/>
      <c r="PON14" s="117"/>
      <c r="POO14" s="117"/>
      <c r="POP14" s="117"/>
      <c r="POQ14" s="117"/>
      <c r="POR14" s="117"/>
      <c r="POS14" s="117"/>
      <c r="POT14" s="117"/>
      <c r="POU14" s="117"/>
      <c r="POV14" s="117"/>
      <c r="POW14" s="117"/>
      <c r="POX14" s="117"/>
      <c r="POY14" s="117"/>
      <c r="POZ14" s="117"/>
      <c r="PPA14" s="117"/>
      <c r="PPB14" s="117"/>
      <c r="PPC14" s="117"/>
      <c r="PPD14" s="117"/>
      <c r="PPE14" s="117"/>
      <c r="PPF14" s="117"/>
      <c r="PPG14" s="117"/>
      <c r="PPH14" s="117"/>
      <c r="PPI14" s="117"/>
      <c r="PPJ14" s="117"/>
      <c r="PPK14" s="117"/>
      <c r="PPL14" s="117"/>
      <c r="PPM14" s="117"/>
      <c r="PPN14" s="117"/>
      <c r="PPO14" s="117"/>
      <c r="PPP14" s="117"/>
      <c r="PPQ14" s="117"/>
      <c r="PPR14" s="117"/>
      <c r="PPS14" s="117"/>
      <c r="PPT14" s="117"/>
      <c r="PPU14" s="117"/>
      <c r="PPV14" s="117"/>
      <c r="PPW14" s="117"/>
      <c r="PPX14" s="117"/>
      <c r="PPY14" s="117"/>
      <c r="PPZ14" s="117"/>
      <c r="PQA14" s="117"/>
      <c r="PQB14" s="117"/>
      <c r="PQC14" s="117"/>
      <c r="PQD14" s="117"/>
      <c r="PQE14" s="117"/>
      <c r="PQF14" s="117"/>
      <c r="PQG14" s="117"/>
      <c r="PQH14" s="117"/>
      <c r="PQI14" s="117"/>
      <c r="PQJ14" s="117"/>
      <c r="PQK14" s="117"/>
      <c r="PQL14" s="117"/>
      <c r="PQM14" s="117"/>
      <c r="PQN14" s="117"/>
      <c r="PQO14" s="117"/>
      <c r="PQP14" s="117"/>
      <c r="PQQ14" s="117"/>
      <c r="PQR14" s="117"/>
      <c r="PQS14" s="117"/>
      <c r="PQT14" s="117"/>
      <c r="PQU14" s="117"/>
      <c r="PQV14" s="117"/>
      <c r="PQW14" s="117"/>
      <c r="PQX14" s="117"/>
      <c r="PQY14" s="117"/>
      <c r="PQZ14" s="117"/>
      <c r="PRA14" s="117"/>
      <c r="PRB14" s="117"/>
      <c r="PRC14" s="117"/>
      <c r="PRD14" s="117"/>
      <c r="PRE14" s="117"/>
      <c r="PRF14" s="117"/>
      <c r="PRG14" s="117"/>
      <c r="PRH14" s="117"/>
      <c r="PRI14" s="117"/>
      <c r="PRJ14" s="117"/>
      <c r="PRK14" s="117"/>
      <c r="PRL14" s="117"/>
      <c r="PRM14" s="117"/>
      <c r="PRN14" s="117"/>
      <c r="PRO14" s="117"/>
      <c r="PRP14" s="117"/>
      <c r="PRQ14" s="117"/>
      <c r="PRR14" s="117"/>
      <c r="PRS14" s="117"/>
      <c r="PRT14" s="117"/>
      <c r="PRU14" s="117"/>
      <c r="PRV14" s="117"/>
      <c r="PRW14" s="117"/>
      <c r="PRX14" s="117"/>
      <c r="PRY14" s="117"/>
      <c r="PRZ14" s="117"/>
      <c r="PSA14" s="117"/>
      <c r="PSB14" s="117"/>
      <c r="PSC14" s="117"/>
      <c r="PSD14" s="117"/>
      <c r="PSE14" s="117"/>
      <c r="PSF14" s="117"/>
      <c r="PSG14" s="117"/>
      <c r="PSH14" s="117"/>
      <c r="PSI14" s="117"/>
      <c r="PSJ14" s="117"/>
      <c r="PSK14" s="117"/>
      <c r="PSL14" s="117"/>
      <c r="PSM14" s="117"/>
      <c r="PSN14" s="117"/>
      <c r="PSO14" s="117"/>
      <c r="PSP14" s="117"/>
      <c r="PSQ14" s="117"/>
      <c r="PSR14" s="117"/>
      <c r="PSS14" s="117"/>
      <c r="PST14" s="117"/>
      <c r="PSU14" s="117"/>
      <c r="PSV14" s="117"/>
      <c r="PSW14" s="117"/>
      <c r="PSX14" s="117"/>
      <c r="PSY14" s="117"/>
      <c r="PSZ14" s="117"/>
      <c r="PTA14" s="117"/>
      <c r="PTB14" s="117"/>
      <c r="PTC14" s="117"/>
      <c r="PTD14" s="117"/>
      <c r="PTE14" s="117"/>
      <c r="PTF14" s="117"/>
      <c r="PTG14" s="117"/>
      <c r="PTH14" s="117"/>
      <c r="PTI14" s="117"/>
      <c r="PTJ14" s="117"/>
      <c r="PTK14" s="117"/>
      <c r="PTL14" s="117"/>
      <c r="PTM14" s="117"/>
      <c r="PTN14" s="117"/>
      <c r="PTO14" s="117"/>
      <c r="PTP14" s="117"/>
      <c r="PTQ14" s="117"/>
      <c r="PTR14" s="117"/>
      <c r="PTS14" s="117"/>
      <c r="PTT14" s="117"/>
      <c r="PTU14" s="117"/>
      <c r="PTV14" s="117"/>
      <c r="PTW14" s="117"/>
      <c r="PTX14" s="117"/>
      <c r="PTY14" s="117"/>
      <c r="PTZ14" s="117"/>
      <c r="PUA14" s="117"/>
      <c r="PUB14" s="117"/>
      <c r="PUC14" s="117"/>
      <c r="PUD14" s="117"/>
      <c r="PUE14" s="117"/>
      <c r="PUF14" s="117"/>
      <c r="PUG14" s="117"/>
      <c r="PUH14" s="117"/>
      <c r="PUI14" s="117"/>
      <c r="PUJ14" s="117"/>
      <c r="PUK14" s="117"/>
      <c r="PUL14" s="117"/>
      <c r="PUM14" s="117"/>
      <c r="PUN14" s="117"/>
      <c r="PUO14" s="117"/>
      <c r="PUP14" s="117"/>
      <c r="PUQ14" s="117"/>
      <c r="PUR14" s="117"/>
      <c r="PUS14" s="117"/>
      <c r="PUT14" s="117"/>
      <c r="PUU14" s="117"/>
      <c r="PUV14" s="117"/>
      <c r="PUW14" s="117"/>
      <c r="PUX14" s="117"/>
      <c r="PUY14" s="117"/>
      <c r="PUZ14" s="117"/>
      <c r="PVA14" s="117"/>
      <c r="PVB14" s="117"/>
      <c r="PVC14" s="117"/>
      <c r="PVD14" s="117"/>
      <c r="PVE14" s="117"/>
      <c r="PVF14" s="117"/>
      <c r="PVG14" s="117"/>
      <c r="PVH14" s="117"/>
      <c r="PVI14" s="117"/>
      <c r="PVJ14" s="117"/>
      <c r="PVK14" s="117"/>
      <c r="PVL14" s="117"/>
      <c r="PVM14" s="117"/>
      <c r="PVN14" s="117"/>
      <c r="PVO14" s="117"/>
      <c r="PVP14" s="117"/>
      <c r="PVQ14" s="117"/>
      <c r="PVR14" s="117"/>
      <c r="PVS14" s="117"/>
      <c r="PVT14" s="117"/>
      <c r="PVU14" s="117"/>
      <c r="PVV14" s="117"/>
      <c r="PVW14" s="117"/>
      <c r="PVX14" s="117"/>
      <c r="PVY14" s="117"/>
      <c r="PVZ14" s="117"/>
      <c r="PWA14" s="117"/>
      <c r="PWB14" s="117"/>
      <c r="PWC14" s="117"/>
      <c r="PWD14" s="117"/>
      <c r="PWE14" s="117"/>
      <c r="PWF14" s="117"/>
      <c r="PWG14" s="117"/>
      <c r="PWH14" s="117"/>
      <c r="PWI14" s="117"/>
      <c r="PWJ14" s="117"/>
      <c r="PWK14" s="117"/>
      <c r="PWL14" s="117"/>
      <c r="PWM14" s="117"/>
      <c r="PWN14" s="117"/>
      <c r="PWO14" s="117"/>
      <c r="PWP14" s="117"/>
      <c r="PWQ14" s="117"/>
      <c r="PWR14" s="117"/>
      <c r="PWS14" s="117"/>
      <c r="PWT14" s="117"/>
      <c r="PWU14" s="117"/>
      <c r="PWV14" s="117"/>
      <c r="PWW14" s="117"/>
      <c r="PWX14" s="117"/>
      <c r="PWY14" s="117"/>
      <c r="PWZ14" s="117"/>
      <c r="PXA14" s="117"/>
      <c r="PXB14" s="117"/>
      <c r="PXC14" s="117"/>
      <c r="PXD14" s="117"/>
      <c r="PXE14" s="117"/>
      <c r="PXF14" s="117"/>
      <c r="PXG14" s="117"/>
      <c r="PXH14" s="117"/>
      <c r="PXI14" s="117"/>
      <c r="PXJ14" s="117"/>
      <c r="PXK14" s="117"/>
      <c r="PXL14" s="117"/>
      <c r="PXM14" s="117"/>
      <c r="PXN14" s="117"/>
      <c r="PXO14" s="117"/>
      <c r="PXP14" s="117"/>
      <c r="PXQ14" s="117"/>
      <c r="PXR14" s="117"/>
      <c r="PXS14" s="117"/>
      <c r="PXT14" s="117"/>
      <c r="PXU14" s="117"/>
      <c r="PXV14" s="117"/>
      <c r="PXW14" s="117"/>
      <c r="PXX14" s="117"/>
      <c r="PXY14" s="117"/>
      <c r="PXZ14" s="117"/>
      <c r="PYA14" s="117"/>
      <c r="PYB14" s="117"/>
      <c r="PYC14" s="117"/>
      <c r="PYD14" s="117"/>
      <c r="PYE14" s="117"/>
      <c r="PYF14" s="117"/>
      <c r="PYG14" s="117"/>
      <c r="PYH14" s="117"/>
      <c r="PYI14" s="117"/>
      <c r="PYJ14" s="117"/>
      <c r="PYK14" s="117"/>
      <c r="PYL14" s="117"/>
      <c r="PYM14" s="117"/>
      <c r="PYN14" s="117"/>
      <c r="PYO14" s="117"/>
      <c r="PYP14" s="117"/>
      <c r="PYQ14" s="117"/>
      <c r="PYR14" s="117"/>
      <c r="PYS14" s="117"/>
      <c r="PYT14" s="117"/>
      <c r="PYU14" s="117"/>
      <c r="PYV14" s="117"/>
      <c r="PYW14" s="117"/>
      <c r="PYX14" s="117"/>
      <c r="PYY14" s="117"/>
      <c r="PYZ14" s="117"/>
      <c r="PZA14" s="117"/>
      <c r="PZB14" s="117"/>
      <c r="PZC14" s="117"/>
      <c r="PZD14" s="117"/>
      <c r="PZE14" s="117"/>
      <c r="PZF14" s="117"/>
      <c r="PZG14" s="117"/>
      <c r="PZH14" s="117"/>
      <c r="PZI14" s="117"/>
      <c r="PZJ14" s="117"/>
      <c r="PZK14" s="117"/>
      <c r="PZL14" s="117"/>
      <c r="PZM14" s="117"/>
      <c r="PZN14" s="117"/>
      <c r="PZO14" s="117"/>
      <c r="PZP14" s="117"/>
      <c r="PZQ14" s="117"/>
      <c r="PZR14" s="117"/>
      <c r="PZS14" s="117"/>
      <c r="PZT14" s="117"/>
      <c r="PZU14" s="117"/>
      <c r="PZV14" s="117"/>
      <c r="PZW14" s="117"/>
      <c r="PZX14" s="117"/>
      <c r="PZY14" s="117"/>
      <c r="PZZ14" s="117"/>
      <c r="QAA14" s="117"/>
      <c r="QAB14" s="117"/>
      <c r="QAC14" s="117"/>
      <c r="QAD14" s="117"/>
      <c r="QAE14" s="117"/>
      <c r="QAF14" s="117"/>
      <c r="QAG14" s="117"/>
      <c r="QAH14" s="117"/>
      <c r="QAI14" s="117"/>
      <c r="QAJ14" s="117"/>
      <c r="QAK14" s="117"/>
      <c r="QAL14" s="117"/>
      <c r="QAM14" s="117"/>
      <c r="QAN14" s="117"/>
      <c r="QAO14" s="117"/>
      <c r="QAP14" s="117"/>
      <c r="QAQ14" s="117"/>
      <c r="QAR14" s="117"/>
      <c r="QAS14" s="117"/>
      <c r="QAT14" s="117"/>
      <c r="QAU14" s="117"/>
      <c r="QAV14" s="117"/>
      <c r="QAW14" s="117"/>
      <c r="QAX14" s="117"/>
      <c r="QAY14" s="117"/>
      <c r="QAZ14" s="117"/>
      <c r="QBA14" s="117"/>
      <c r="QBB14" s="117"/>
      <c r="QBC14" s="117"/>
      <c r="QBD14" s="117"/>
      <c r="QBE14" s="117"/>
      <c r="QBF14" s="117"/>
      <c r="QBG14" s="117"/>
      <c r="QBH14" s="117"/>
      <c r="QBI14" s="117"/>
      <c r="QBJ14" s="117"/>
      <c r="QBK14" s="117"/>
      <c r="QBL14" s="117"/>
      <c r="QBM14" s="117"/>
      <c r="QBN14" s="117"/>
      <c r="QBO14" s="117"/>
      <c r="QBP14" s="117"/>
      <c r="QBQ14" s="117"/>
      <c r="QBR14" s="117"/>
      <c r="QBS14" s="117"/>
      <c r="QBT14" s="117"/>
      <c r="QBU14" s="117"/>
      <c r="QBV14" s="117"/>
      <c r="QBW14" s="117"/>
      <c r="QBX14" s="117"/>
      <c r="QBY14" s="117"/>
      <c r="QBZ14" s="117"/>
      <c r="QCA14" s="117"/>
      <c r="QCB14" s="117"/>
      <c r="QCC14" s="117"/>
      <c r="QCD14" s="117"/>
      <c r="QCE14" s="117"/>
      <c r="QCF14" s="117"/>
      <c r="QCG14" s="117"/>
      <c r="QCH14" s="117"/>
      <c r="QCI14" s="117"/>
      <c r="QCJ14" s="117"/>
      <c r="QCK14" s="117"/>
      <c r="QCL14" s="117"/>
      <c r="QCM14" s="117"/>
      <c r="QCN14" s="117"/>
      <c r="QCO14" s="117"/>
      <c r="QCP14" s="117"/>
      <c r="QCQ14" s="117"/>
      <c r="QCR14" s="117"/>
      <c r="QCS14" s="117"/>
      <c r="QCT14" s="117"/>
      <c r="QCU14" s="117"/>
      <c r="QCV14" s="117"/>
      <c r="QCW14" s="117"/>
      <c r="QCX14" s="117"/>
      <c r="QCY14" s="117"/>
      <c r="QCZ14" s="117"/>
      <c r="QDA14" s="117"/>
      <c r="QDB14" s="117"/>
      <c r="QDC14" s="117"/>
      <c r="QDD14" s="117"/>
      <c r="QDE14" s="117"/>
      <c r="QDF14" s="117"/>
      <c r="QDG14" s="117"/>
      <c r="QDH14" s="117"/>
      <c r="QDI14" s="117"/>
      <c r="QDJ14" s="117"/>
      <c r="QDK14" s="117"/>
      <c r="QDL14" s="117"/>
      <c r="QDM14" s="117"/>
      <c r="QDN14" s="117"/>
      <c r="QDO14" s="117"/>
      <c r="QDP14" s="117"/>
      <c r="QDQ14" s="117"/>
      <c r="QDR14" s="117"/>
      <c r="QDS14" s="117"/>
      <c r="QDT14" s="117"/>
      <c r="QDU14" s="117"/>
      <c r="QDV14" s="117"/>
      <c r="QDW14" s="117"/>
      <c r="QDX14" s="117"/>
      <c r="QDY14" s="117"/>
      <c r="QDZ14" s="117"/>
      <c r="QEA14" s="117"/>
      <c r="QEB14" s="117"/>
      <c r="QEC14" s="117"/>
      <c r="QED14" s="117"/>
      <c r="QEE14" s="117"/>
      <c r="QEF14" s="117"/>
      <c r="QEG14" s="117"/>
      <c r="QEH14" s="117"/>
      <c r="QEI14" s="117"/>
      <c r="QEJ14" s="117"/>
      <c r="QEK14" s="117"/>
      <c r="QEL14" s="117"/>
      <c r="QEM14" s="117"/>
      <c r="QEN14" s="117"/>
      <c r="QEO14" s="117"/>
      <c r="QEP14" s="117"/>
      <c r="QEQ14" s="117"/>
      <c r="QER14" s="117"/>
      <c r="QES14" s="117"/>
      <c r="QET14" s="117"/>
      <c r="QEU14" s="117"/>
      <c r="QEV14" s="117"/>
      <c r="QEW14" s="117"/>
      <c r="QEX14" s="117"/>
      <c r="QEY14" s="117"/>
      <c r="QEZ14" s="117"/>
      <c r="QFA14" s="117"/>
      <c r="QFB14" s="117"/>
      <c r="QFC14" s="117"/>
      <c r="QFD14" s="117"/>
      <c r="QFE14" s="117"/>
      <c r="QFF14" s="117"/>
      <c r="QFG14" s="117"/>
      <c r="QFH14" s="117"/>
      <c r="QFI14" s="117"/>
      <c r="QFJ14" s="117"/>
      <c r="QFK14" s="117"/>
      <c r="QFL14" s="117"/>
      <c r="QFM14" s="117"/>
      <c r="QFN14" s="117"/>
      <c r="QFO14" s="117"/>
      <c r="QFP14" s="117"/>
      <c r="QFQ14" s="117"/>
      <c r="QFR14" s="117"/>
      <c r="QFS14" s="117"/>
      <c r="QFT14" s="117"/>
      <c r="QFU14" s="117"/>
      <c r="QFV14" s="117"/>
      <c r="QFW14" s="117"/>
      <c r="QFX14" s="117"/>
      <c r="QFY14" s="117"/>
      <c r="QFZ14" s="117"/>
      <c r="QGA14" s="117"/>
      <c r="QGB14" s="117"/>
      <c r="QGC14" s="117"/>
      <c r="QGD14" s="117"/>
      <c r="QGE14" s="117"/>
      <c r="QGF14" s="117"/>
      <c r="QGG14" s="117"/>
      <c r="QGH14" s="117"/>
      <c r="QGI14" s="117"/>
      <c r="QGJ14" s="117"/>
      <c r="QGK14" s="117"/>
      <c r="QGL14" s="117"/>
      <c r="QGM14" s="117"/>
      <c r="QGN14" s="117"/>
      <c r="QGO14" s="117"/>
      <c r="QGP14" s="117"/>
      <c r="QGQ14" s="117"/>
      <c r="QGR14" s="117"/>
      <c r="QGS14" s="117"/>
      <c r="QGT14" s="117"/>
      <c r="QGU14" s="117"/>
      <c r="QGV14" s="117"/>
      <c r="QGW14" s="117"/>
      <c r="QGX14" s="117"/>
      <c r="QGY14" s="117"/>
      <c r="QGZ14" s="117"/>
      <c r="QHA14" s="117"/>
      <c r="QHB14" s="117"/>
      <c r="QHC14" s="117"/>
      <c r="QHD14" s="117"/>
      <c r="QHE14" s="117"/>
      <c r="QHF14" s="117"/>
      <c r="QHG14" s="117"/>
      <c r="QHH14" s="117"/>
      <c r="QHI14" s="117"/>
      <c r="QHJ14" s="117"/>
      <c r="QHK14" s="117"/>
      <c r="QHL14" s="117"/>
      <c r="QHM14" s="117"/>
      <c r="QHN14" s="117"/>
      <c r="QHO14" s="117"/>
      <c r="QHP14" s="117"/>
      <c r="QHQ14" s="117"/>
      <c r="QHR14" s="117"/>
      <c r="QHS14" s="117"/>
      <c r="QHT14" s="117"/>
      <c r="QHU14" s="117"/>
      <c r="QHV14" s="117"/>
      <c r="QHW14" s="117"/>
      <c r="QHX14" s="117"/>
      <c r="QHY14" s="117"/>
      <c r="QHZ14" s="117"/>
      <c r="QIA14" s="117"/>
      <c r="QIB14" s="117"/>
      <c r="QIC14" s="117"/>
      <c r="QID14" s="117"/>
      <c r="QIE14" s="117"/>
      <c r="QIF14" s="117"/>
      <c r="QIG14" s="117"/>
      <c r="QIH14" s="117"/>
      <c r="QII14" s="117"/>
      <c r="QIJ14" s="117"/>
      <c r="QIK14" s="117"/>
      <c r="QIL14" s="117"/>
      <c r="QIM14" s="117"/>
      <c r="QIN14" s="117"/>
      <c r="QIO14" s="117"/>
      <c r="QIP14" s="117"/>
      <c r="QIQ14" s="117"/>
      <c r="QIR14" s="117"/>
      <c r="QIS14" s="117"/>
      <c r="QIT14" s="117"/>
      <c r="QIU14" s="117"/>
      <c r="QIV14" s="117"/>
      <c r="QIW14" s="117"/>
      <c r="QIX14" s="117"/>
      <c r="QIY14" s="117"/>
      <c r="QIZ14" s="117"/>
      <c r="QJA14" s="117"/>
      <c r="QJB14" s="117"/>
      <c r="QJC14" s="117"/>
      <c r="QJD14" s="117"/>
      <c r="QJE14" s="117"/>
      <c r="QJF14" s="117"/>
      <c r="QJG14" s="117"/>
      <c r="QJH14" s="117"/>
      <c r="QJI14" s="117"/>
      <c r="QJJ14" s="117"/>
      <c r="QJK14" s="117"/>
      <c r="QJL14" s="117"/>
      <c r="QJM14" s="117"/>
      <c r="QJN14" s="117"/>
      <c r="QJO14" s="117"/>
      <c r="QJP14" s="117"/>
      <c r="QJQ14" s="117"/>
      <c r="QJR14" s="117"/>
      <c r="QJS14" s="117"/>
      <c r="QJT14" s="117"/>
      <c r="QJU14" s="117"/>
      <c r="QJV14" s="117"/>
      <c r="QJW14" s="117"/>
      <c r="QJX14" s="117"/>
      <c r="QJY14" s="117"/>
      <c r="QJZ14" s="117"/>
      <c r="QKA14" s="117"/>
      <c r="QKB14" s="117"/>
      <c r="QKC14" s="117"/>
      <c r="QKD14" s="117"/>
      <c r="QKE14" s="117"/>
      <c r="QKF14" s="117"/>
      <c r="QKG14" s="117"/>
      <c r="QKH14" s="117"/>
      <c r="QKI14" s="117"/>
      <c r="QKJ14" s="117"/>
      <c r="QKK14" s="117"/>
      <c r="QKL14" s="117"/>
      <c r="QKM14" s="117"/>
      <c r="QKN14" s="117"/>
      <c r="QKO14" s="117"/>
      <c r="QKP14" s="117"/>
      <c r="QKQ14" s="117"/>
      <c r="QKR14" s="117"/>
      <c r="QKS14" s="117"/>
      <c r="QKT14" s="117"/>
      <c r="QKU14" s="117"/>
      <c r="QKV14" s="117"/>
      <c r="QKW14" s="117"/>
      <c r="QKX14" s="117"/>
      <c r="QKY14" s="117"/>
      <c r="QKZ14" s="117"/>
      <c r="QLA14" s="117"/>
      <c r="QLB14" s="117"/>
      <c r="QLC14" s="117"/>
      <c r="QLD14" s="117"/>
      <c r="QLE14" s="117"/>
      <c r="QLF14" s="117"/>
      <c r="QLG14" s="117"/>
      <c r="QLH14" s="117"/>
      <c r="QLI14" s="117"/>
      <c r="QLJ14" s="117"/>
      <c r="QLK14" s="117"/>
      <c r="QLL14" s="117"/>
      <c r="QLM14" s="117"/>
      <c r="QLN14" s="117"/>
      <c r="QLO14" s="117"/>
      <c r="QLP14" s="117"/>
      <c r="QLQ14" s="117"/>
      <c r="QLR14" s="117"/>
      <c r="QLS14" s="117"/>
      <c r="QLT14" s="117"/>
      <c r="QLU14" s="117"/>
      <c r="QLV14" s="117"/>
      <c r="QLW14" s="117"/>
      <c r="QLX14" s="117"/>
      <c r="QLY14" s="117"/>
      <c r="QLZ14" s="117"/>
      <c r="QMA14" s="117"/>
      <c r="QMB14" s="117"/>
      <c r="QMC14" s="117"/>
      <c r="QMD14" s="117"/>
      <c r="QME14" s="117"/>
      <c r="QMF14" s="117"/>
      <c r="QMG14" s="117"/>
      <c r="QMH14" s="117"/>
      <c r="QMI14" s="117"/>
      <c r="QMJ14" s="117"/>
      <c r="QMK14" s="117"/>
      <c r="QML14" s="117"/>
      <c r="QMM14" s="117"/>
      <c r="QMN14" s="117"/>
      <c r="QMO14" s="117"/>
      <c r="QMP14" s="117"/>
      <c r="QMQ14" s="117"/>
      <c r="QMR14" s="117"/>
      <c r="QMS14" s="117"/>
      <c r="QMT14" s="117"/>
      <c r="QMU14" s="117"/>
      <c r="QMV14" s="117"/>
      <c r="QMW14" s="117"/>
      <c r="QMX14" s="117"/>
      <c r="QMY14" s="117"/>
      <c r="QMZ14" s="117"/>
      <c r="QNA14" s="117"/>
      <c r="QNB14" s="117"/>
      <c r="QNC14" s="117"/>
      <c r="QND14" s="117"/>
      <c r="QNE14" s="117"/>
      <c r="QNF14" s="117"/>
      <c r="QNG14" s="117"/>
      <c r="QNH14" s="117"/>
      <c r="QNI14" s="117"/>
      <c r="QNJ14" s="117"/>
      <c r="QNK14" s="117"/>
      <c r="QNL14" s="117"/>
      <c r="QNM14" s="117"/>
      <c r="QNN14" s="117"/>
      <c r="QNO14" s="117"/>
      <c r="QNP14" s="117"/>
      <c r="QNQ14" s="117"/>
      <c r="QNR14" s="117"/>
      <c r="QNS14" s="117"/>
      <c r="QNT14" s="117"/>
      <c r="QNU14" s="117"/>
      <c r="QNV14" s="117"/>
      <c r="QNW14" s="117"/>
      <c r="QNX14" s="117"/>
      <c r="QNY14" s="117"/>
      <c r="QNZ14" s="117"/>
      <c r="QOA14" s="117"/>
      <c r="QOB14" s="117"/>
      <c r="QOC14" s="117"/>
      <c r="QOD14" s="117"/>
      <c r="QOE14" s="117"/>
      <c r="QOF14" s="117"/>
      <c r="QOG14" s="117"/>
      <c r="QOH14" s="117"/>
      <c r="QOI14" s="117"/>
      <c r="QOJ14" s="117"/>
      <c r="QOK14" s="117"/>
      <c r="QOL14" s="117"/>
      <c r="QOM14" s="117"/>
      <c r="QON14" s="117"/>
      <c r="QOO14" s="117"/>
      <c r="QOP14" s="117"/>
      <c r="QOQ14" s="117"/>
      <c r="QOR14" s="117"/>
      <c r="QOS14" s="117"/>
      <c r="QOT14" s="117"/>
      <c r="QOU14" s="117"/>
      <c r="QOV14" s="117"/>
      <c r="QOW14" s="117"/>
      <c r="QOX14" s="117"/>
      <c r="QOY14" s="117"/>
      <c r="QOZ14" s="117"/>
      <c r="QPA14" s="117"/>
      <c r="QPB14" s="117"/>
      <c r="QPC14" s="117"/>
      <c r="QPD14" s="117"/>
      <c r="QPE14" s="117"/>
      <c r="QPF14" s="117"/>
      <c r="QPG14" s="117"/>
      <c r="QPH14" s="117"/>
      <c r="QPI14" s="117"/>
      <c r="QPJ14" s="117"/>
      <c r="QPK14" s="117"/>
      <c r="QPL14" s="117"/>
      <c r="QPM14" s="117"/>
      <c r="QPN14" s="117"/>
      <c r="QPO14" s="117"/>
      <c r="QPP14" s="117"/>
      <c r="QPQ14" s="117"/>
      <c r="QPR14" s="117"/>
      <c r="QPS14" s="117"/>
      <c r="QPT14" s="117"/>
      <c r="QPU14" s="117"/>
      <c r="QPV14" s="117"/>
      <c r="QPW14" s="117"/>
      <c r="QPX14" s="117"/>
      <c r="QPY14" s="117"/>
      <c r="QPZ14" s="117"/>
      <c r="QQA14" s="117"/>
      <c r="QQB14" s="117"/>
      <c r="QQC14" s="117"/>
      <c r="QQD14" s="117"/>
      <c r="QQE14" s="117"/>
      <c r="QQF14" s="117"/>
      <c r="QQG14" s="117"/>
      <c r="QQH14" s="117"/>
      <c r="QQI14" s="117"/>
      <c r="QQJ14" s="117"/>
      <c r="QQK14" s="117"/>
      <c r="QQL14" s="117"/>
      <c r="QQM14" s="117"/>
      <c r="QQN14" s="117"/>
      <c r="QQO14" s="117"/>
      <c r="QQP14" s="117"/>
      <c r="QQQ14" s="117"/>
      <c r="QQR14" s="117"/>
      <c r="QQS14" s="117"/>
      <c r="QQT14" s="117"/>
      <c r="QQU14" s="117"/>
      <c r="QQV14" s="117"/>
      <c r="QQW14" s="117"/>
      <c r="QQX14" s="117"/>
      <c r="QQY14" s="117"/>
      <c r="QQZ14" s="117"/>
      <c r="QRA14" s="117"/>
      <c r="QRB14" s="117"/>
      <c r="QRC14" s="117"/>
      <c r="QRD14" s="117"/>
      <c r="QRE14" s="117"/>
      <c r="QRF14" s="117"/>
      <c r="QRG14" s="117"/>
      <c r="QRH14" s="117"/>
      <c r="QRI14" s="117"/>
      <c r="QRJ14" s="117"/>
      <c r="QRK14" s="117"/>
      <c r="QRL14" s="117"/>
      <c r="QRM14" s="117"/>
      <c r="QRN14" s="117"/>
      <c r="QRO14" s="117"/>
      <c r="QRP14" s="117"/>
      <c r="QRQ14" s="117"/>
      <c r="QRR14" s="117"/>
      <c r="QRS14" s="117"/>
      <c r="QRT14" s="117"/>
      <c r="QRU14" s="117"/>
      <c r="QRV14" s="117"/>
      <c r="QRW14" s="117"/>
      <c r="QRX14" s="117"/>
      <c r="QRY14" s="117"/>
      <c r="QRZ14" s="117"/>
      <c r="QSA14" s="117"/>
      <c r="QSB14" s="117"/>
      <c r="QSC14" s="117"/>
      <c r="QSD14" s="117"/>
      <c r="QSE14" s="117"/>
      <c r="QSF14" s="117"/>
      <c r="QSG14" s="117"/>
      <c r="QSH14" s="117"/>
      <c r="QSI14" s="117"/>
      <c r="QSJ14" s="117"/>
      <c r="QSK14" s="117"/>
      <c r="QSL14" s="117"/>
      <c r="QSM14" s="117"/>
      <c r="QSN14" s="117"/>
      <c r="QSO14" s="117"/>
      <c r="QSP14" s="117"/>
      <c r="QSQ14" s="117"/>
      <c r="QSR14" s="117"/>
      <c r="QSS14" s="117"/>
      <c r="QST14" s="117"/>
      <c r="QSU14" s="117"/>
      <c r="QSV14" s="117"/>
      <c r="QSW14" s="117"/>
      <c r="QSX14" s="117"/>
      <c r="QSY14" s="117"/>
      <c r="QSZ14" s="117"/>
      <c r="QTA14" s="117"/>
      <c r="QTB14" s="117"/>
      <c r="QTC14" s="117"/>
      <c r="QTD14" s="117"/>
      <c r="QTE14" s="117"/>
      <c r="QTF14" s="117"/>
      <c r="QTG14" s="117"/>
      <c r="QTH14" s="117"/>
      <c r="QTI14" s="117"/>
      <c r="QTJ14" s="117"/>
      <c r="QTK14" s="117"/>
      <c r="QTL14" s="117"/>
      <c r="QTM14" s="117"/>
      <c r="QTN14" s="117"/>
      <c r="QTO14" s="117"/>
      <c r="QTP14" s="117"/>
      <c r="QTQ14" s="117"/>
      <c r="QTR14" s="117"/>
      <c r="QTS14" s="117"/>
      <c r="QTT14" s="117"/>
      <c r="QTU14" s="117"/>
      <c r="QTV14" s="117"/>
      <c r="QTW14" s="117"/>
      <c r="QTX14" s="117"/>
      <c r="QTY14" s="117"/>
      <c r="QTZ14" s="117"/>
      <c r="QUA14" s="117"/>
      <c r="QUB14" s="117"/>
      <c r="QUC14" s="117"/>
      <c r="QUD14" s="117"/>
      <c r="QUE14" s="117"/>
      <c r="QUF14" s="117"/>
      <c r="QUG14" s="117"/>
      <c r="QUH14" s="117"/>
      <c r="QUI14" s="117"/>
      <c r="QUJ14" s="117"/>
      <c r="QUK14" s="117"/>
      <c r="QUL14" s="117"/>
      <c r="QUM14" s="117"/>
      <c r="QUN14" s="117"/>
      <c r="QUO14" s="117"/>
      <c r="QUP14" s="117"/>
      <c r="QUQ14" s="117"/>
      <c r="QUR14" s="117"/>
      <c r="QUS14" s="117"/>
      <c r="QUT14" s="117"/>
      <c r="QUU14" s="117"/>
      <c r="QUV14" s="117"/>
      <c r="QUW14" s="117"/>
      <c r="QUX14" s="117"/>
      <c r="QUY14" s="117"/>
      <c r="QUZ14" s="117"/>
      <c r="QVA14" s="117"/>
      <c r="QVB14" s="117"/>
      <c r="QVC14" s="117"/>
      <c r="QVD14" s="117"/>
      <c r="QVE14" s="117"/>
      <c r="QVF14" s="117"/>
      <c r="QVG14" s="117"/>
      <c r="QVH14" s="117"/>
      <c r="QVI14" s="117"/>
      <c r="QVJ14" s="117"/>
      <c r="QVK14" s="117"/>
      <c r="QVL14" s="117"/>
      <c r="QVM14" s="117"/>
      <c r="QVN14" s="117"/>
      <c r="QVO14" s="117"/>
      <c r="QVP14" s="117"/>
      <c r="QVQ14" s="117"/>
      <c r="QVR14" s="117"/>
      <c r="QVS14" s="117"/>
      <c r="QVT14" s="117"/>
      <c r="QVU14" s="117"/>
      <c r="QVV14" s="117"/>
      <c r="QVW14" s="117"/>
      <c r="QVX14" s="117"/>
      <c r="QVY14" s="117"/>
      <c r="QVZ14" s="117"/>
      <c r="QWA14" s="117"/>
      <c r="QWB14" s="117"/>
      <c r="QWC14" s="117"/>
      <c r="QWD14" s="117"/>
      <c r="QWE14" s="117"/>
      <c r="QWF14" s="117"/>
      <c r="QWG14" s="117"/>
      <c r="QWH14" s="117"/>
      <c r="QWI14" s="117"/>
      <c r="QWJ14" s="117"/>
      <c r="QWK14" s="117"/>
      <c r="QWL14" s="117"/>
      <c r="QWM14" s="117"/>
      <c r="QWN14" s="117"/>
      <c r="QWO14" s="117"/>
      <c r="QWP14" s="117"/>
      <c r="QWQ14" s="117"/>
      <c r="QWR14" s="117"/>
      <c r="QWS14" s="117"/>
      <c r="QWT14" s="117"/>
      <c r="QWU14" s="117"/>
      <c r="QWV14" s="117"/>
      <c r="QWW14" s="117"/>
      <c r="QWX14" s="117"/>
      <c r="QWY14" s="117"/>
      <c r="QWZ14" s="117"/>
      <c r="QXA14" s="117"/>
      <c r="QXB14" s="117"/>
      <c r="QXC14" s="117"/>
      <c r="QXD14" s="117"/>
      <c r="QXE14" s="117"/>
      <c r="QXF14" s="117"/>
      <c r="QXG14" s="117"/>
      <c r="QXH14" s="117"/>
      <c r="QXI14" s="117"/>
      <c r="QXJ14" s="117"/>
      <c r="QXK14" s="117"/>
      <c r="QXL14" s="117"/>
      <c r="QXM14" s="117"/>
      <c r="QXN14" s="117"/>
      <c r="QXO14" s="117"/>
      <c r="QXP14" s="117"/>
      <c r="QXQ14" s="117"/>
      <c r="QXR14" s="117"/>
      <c r="QXS14" s="117"/>
      <c r="QXT14" s="117"/>
      <c r="QXU14" s="117"/>
      <c r="QXV14" s="117"/>
      <c r="QXW14" s="117"/>
      <c r="QXX14" s="117"/>
      <c r="QXY14" s="117"/>
      <c r="QXZ14" s="117"/>
      <c r="QYA14" s="117"/>
      <c r="QYB14" s="117"/>
      <c r="QYC14" s="117"/>
      <c r="QYD14" s="117"/>
      <c r="QYE14" s="117"/>
      <c r="QYF14" s="117"/>
      <c r="QYG14" s="117"/>
      <c r="QYH14" s="117"/>
      <c r="QYI14" s="117"/>
      <c r="QYJ14" s="117"/>
      <c r="QYK14" s="117"/>
      <c r="QYL14" s="117"/>
      <c r="QYM14" s="117"/>
      <c r="QYN14" s="117"/>
      <c r="QYO14" s="117"/>
      <c r="QYP14" s="117"/>
      <c r="QYQ14" s="117"/>
      <c r="QYR14" s="117"/>
      <c r="QYS14" s="117"/>
      <c r="QYT14" s="117"/>
      <c r="QYU14" s="117"/>
      <c r="QYV14" s="117"/>
      <c r="QYW14" s="117"/>
      <c r="QYX14" s="117"/>
      <c r="QYY14" s="117"/>
      <c r="QYZ14" s="117"/>
      <c r="QZA14" s="117"/>
      <c r="QZB14" s="117"/>
      <c r="QZC14" s="117"/>
      <c r="QZD14" s="117"/>
      <c r="QZE14" s="117"/>
      <c r="QZF14" s="117"/>
      <c r="QZG14" s="117"/>
      <c r="QZH14" s="117"/>
      <c r="QZI14" s="117"/>
      <c r="QZJ14" s="117"/>
      <c r="QZK14" s="117"/>
      <c r="QZL14" s="117"/>
      <c r="QZM14" s="117"/>
      <c r="QZN14" s="117"/>
      <c r="QZO14" s="117"/>
      <c r="QZP14" s="117"/>
      <c r="QZQ14" s="117"/>
      <c r="QZR14" s="117"/>
      <c r="QZS14" s="117"/>
      <c r="QZT14" s="117"/>
      <c r="QZU14" s="117"/>
      <c r="QZV14" s="117"/>
      <c r="QZW14" s="117"/>
      <c r="QZX14" s="117"/>
      <c r="QZY14" s="117"/>
      <c r="QZZ14" s="117"/>
      <c r="RAA14" s="117"/>
      <c r="RAB14" s="117"/>
      <c r="RAC14" s="117"/>
      <c r="RAD14" s="117"/>
      <c r="RAE14" s="117"/>
      <c r="RAF14" s="117"/>
      <c r="RAG14" s="117"/>
      <c r="RAH14" s="117"/>
      <c r="RAI14" s="117"/>
      <c r="RAJ14" s="117"/>
      <c r="RAK14" s="117"/>
      <c r="RAL14" s="117"/>
      <c r="RAM14" s="117"/>
      <c r="RAN14" s="117"/>
      <c r="RAO14" s="117"/>
      <c r="RAP14" s="117"/>
      <c r="RAQ14" s="117"/>
      <c r="RAR14" s="117"/>
      <c r="RAS14" s="117"/>
      <c r="RAT14" s="117"/>
      <c r="RAU14" s="117"/>
      <c r="RAV14" s="117"/>
      <c r="RAW14" s="117"/>
      <c r="RAX14" s="117"/>
      <c r="RAY14" s="117"/>
      <c r="RAZ14" s="117"/>
      <c r="RBA14" s="117"/>
      <c r="RBB14" s="117"/>
      <c r="RBC14" s="117"/>
      <c r="RBD14" s="117"/>
      <c r="RBE14" s="117"/>
      <c r="RBF14" s="117"/>
      <c r="RBG14" s="117"/>
      <c r="RBH14" s="117"/>
      <c r="RBI14" s="117"/>
      <c r="RBJ14" s="117"/>
      <c r="RBK14" s="117"/>
      <c r="RBL14" s="117"/>
      <c r="RBM14" s="117"/>
      <c r="RBN14" s="117"/>
      <c r="RBO14" s="117"/>
      <c r="RBP14" s="117"/>
      <c r="RBQ14" s="117"/>
      <c r="RBR14" s="117"/>
      <c r="RBS14" s="117"/>
      <c r="RBT14" s="117"/>
      <c r="RBU14" s="117"/>
      <c r="RBV14" s="117"/>
      <c r="RBW14" s="117"/>
      <c r="RBX14" s="117"/>
      <c r="RBY14" s="117"/>
      <c r="RBZ14" s="117"/>
      <c r="RCA14" s="117"/>
      <c r="RCB14" s="117"/>
      <c r="RCC14" s="117"/>
      <c r="RCD14" s="117"/>
      <c r="RCE14" s="117"/>
      <c r="RCF14" s="117"/>
      <c r="RCG14" s="117"/>
      <c r="RCH14" s="117"/>
      <c r="RCI14" s="117"/>
      <c r="RCJ14" s="117"/>
      <c r="RCK14" s="117"/>
      <c r="RCL14" s="117"/>
      <c r="RCM14" s="117"/>
      <c r="RCN14" s="117"/>
      <c r="RCO14" s="117"/>
      <c r="RCP14" s="117"/>
      <c r="RCQ14" s="117"/>
      <c r="RCR14" s="117"/>
      <c r="RCS14" s="117"/>
      <c r="RCT14" s="117"/>
      <c r="RCU14" s="117"/>
      <c r="RCV14" s="117"/>
      <c r="RCW14" s="117"/>
      <c r="RCX14" s="117"/>
      <c r="RCY14" s="117"/>
      <c r="RCZ14" s="117"/>
      <c r="RDA14" s="117"/>
      <c r="RDB14" s="117"/>
      <c r="RDC14" s="117"/>
      <c r="RDD14" s="117"/>
      <c r="RDE14" s="117"/>
      <c r="RDF14" s="117"/>
      <c r="RDG14" s="117"/>
      <c r="RDH14" s="117"/>
      <c r="RDI14" s="117"/>
      <c r="RDJ14" s="117"/>
      <c r="RDK14" s="117"/>
      <c r="RDL14" s="117"/>
      <c r="RDM14" s="117"/>
      <c r="RDN14" s="117"/>
      <c r="RDO14" s="117"/>
      <c r="RDP14" s="117"/>
      <c r="RDQ14" s="117"/>
      <c r="RDR14" s="117"/>
      <c r="RDS14" s="117"/>
      <c r="RDT14" s="117"/>
      <c r="RDU14" s="117"/>
      <c r="RDV14" s="117"/>
      <c r="RDW14" s="117"/>
      <c r="RDX14" s="117"/>
      <c r="RDY14" s="117"/>
      <c r="RDZ14" s="117"/>
      <c r="REA14" s="117"/>
      <c r="REB14" s="117"/>
      <c r="REC14" s="117"/>
      <c r="RED14" s="117"/>
      <c r="REE14" s="117"/>
      <c r="REF14" s="117"/>
      <c r="REG14" s="117"/>
      <c r="REH14" s="117"/>
      <c r="REI14" s="117"/>
      <c r="REJ14" s="117"/>
      <c r="REK14" s="117"/>
      <c r="REL14" s="117"/>
      <c r="REM14" s="117"/>
      <c r="REN14" s="117"/>
      <c r="REO14" s="117"/>
      <c r="REP14" s="117"/>
      <c r="REQ14" s="117"/>
      <c r="RER14" s="117"/>
      <c r="RES14" s="117"/>
      <c r="RET14" s="117"/>
      <c r="REU14" s="117"/>
      <c r="REV14" s="117"/>
      <c r="REW14" s="117"/>
      <c r="REX14" s="117"/>
      <c r="REY14" s="117"/>
      <c r="REZ14" s="117"/>
      <c r="RFA14" s="117"/>
      <c r="RFB14" s="117"/>
      <c r="RFC14" s="117"/>
      <c r="RFD14" s="117"/>
      <c r="RFE14" s="117"/>
      <c r="RFF14" s="117"/>
      <c r="RFG14" s="117"/>
      <c r="RFH14" s="117"/>
      <c r="RFI14" s="117"/>
      <c r="RFJ14" s="117"/>
      <c r="RFK14" s="117"/>
      <c r="RFL14" s="117"/>
      <c r="RFM14" s="117"/>
      <c r="RFN14" s="117"/>
      <c r="RFO14" s="117"/>
      <c r="RFP14" s="117"/>
      <c r="RFQ14" s="117"/>
      <c r="RFR14" s="117"/>
      <c r="RFS14" s="117"/>
      <c r="RFT14" s="117"/>
      <c r="RFU14" s="117"/>
      <c r="RFV14" s="117"/>
      <c r="RFW14" s="117"/>
      <c r="RFX14" s="117"/>
      <c r="RFY14" s="117"/>
      <c r="RFZ14" s="117"/>
      <c r="RGA14" s="117"/>
      <c r="RGB14" s="117"/>
      <c r="RGC14" s="117"/>
      <c r="RGD14" s="117"/>
      <c r="RGE14" s="117"/>
      <c r="RGF14" s="117"/>
      <c r="RGG14" s="117"/>
      <c r="RGH14" s="117"/>
      <c r="RGI14" s="117"/>
      <c r="RGJ14" s="117"/>
      <c r="RGK14" s="117"/>
      <c r="RGL14" s="117"/>
      <c r="RGM14" s="117"/>
      <c r="RGN14" s="117"/>
      <c r="RGO14" s="117"/>
      <c r="RGP14" s="117"/>
      <c r="RGQ14" s="117"/>
      <c r="RGR14" s="117"/>
      <c r="RGS14" s="117"/>
      <c r="RGT14" s="117"/>
      <c r="RGU14" s="117"/>
      <c r="RGV14" s="117"/>
      <c r="RGW14" s="117"/>
      <c r="RGX14" s="117"/>
      <c r="RGY14" s="117"/>
      <c r="RGZ14" s="117"/>
      <c r="RHA14" s="117"/>
      <c r="RHB14" s="117"/>
      <c r="RHC14" s="117"/>
      <c r="RHD14" s="117"/>
      <c r="RHE14" s="117"/>
      <c r="RHF14" s="117"/>
      <c r="RHG14" s="117"/>
      <c r="RHH14" s="117"/>
      <c r="RHI14" s="117"/>
      <c r="RHJ14" s="117"/>
      <c r="RHK14" s="117"/>
      <c r="RHL14" s="117"/>
      <c r="RHM14" s="117"/>
      <c r="RHN14" s="117"/>
      <c r="RHO14" s="117"/>
      <c r="RHP14" s="117"/>
      <c r="RHQ14" s="117"/>
      <c r="RHR14" s="117"/>
      <c r="RHS14" s="117"/>
      <c r="RHT14" s="117"/>
      <c r="RHU14" s="117"/>
      <c r="RHV14" s="117"/>
      <c r="RHW14" s="117"/>
      <c r="RHX14" s="117"/>
      <c r="RHY14" s="117"/>
      <c r="RHZ14" s="117"/>
      <c r="RIA14" s="117"/>
      <c r="RIB14" s="117"/>
      <c r="RIC14" s="117"/>
      <c r="RID14" s="117"/>
      <c r="RIE14" s="117"/>
      <c r="RIF14" s="117"/>
      <c r="RIG14" s="117"/>
      <c r="RIH14" s="117"/>
      <c r="RII14" s="117"/>
      <c r="RIJ14" s="117"/>
      <c r="RIK14" s="117"/>
      <c r="RIL14" s="117"/>
      <c r="RIM14" s="117"/>
      <c r="RIN14" s="117"/>
      <c r="RIO14" s="117"/>
      <c r="RIP14" s="117"/>
      <c r="RIQ14" s="117"/>
      <c r="RIR14" s="117"/>
      <c r="RIS14" s="117"/>
      <c r="RIT14" s="117"/>
      <c r="RIU14" s="117"/>
      <c r="RIV14" s="117"/>
      <c r="RIW14" s="117"/>
      <c r="RIX14" s="117"/>
      <c r="RIY14" s="117"/>
      <c r="RIZ14" s="117"/>
      <c r="RJA14" s="117"/>
      <c r="RJB14" s="117"/>
      <c r="RJC14" s="117"/>
      <c r="RJD14" s="117"/>
      <c r="RJE14" s="117"/>
      <c r="RJF14" s="117"/>
      <c r="RJG14" s="117"/>
      <c r="RJH14" s="117"/>
      <c r="RJI14" s="117"/>
      <c r="RJJ14" s="117"/>
      <c r="RJK14" s="117"/>
      <c r="RJL14" s="117"/>
      <c r="RJM14" s="117"/>
      <c r="RJN14" s="117"/>
      <c r="RJO14" s="117"/>
      <c r="RJP14" s="117"/>
      <c r="RJQ14" s="117"/>
      <c r="RJR14" s="117"/>
      <c r="RJS14" s="117"/>
      <c r="RJT14" s="117"/>
      <c r="RJU14" s="117"/>
      <c r="RJV14" s="117"/>
      <c r="RJW14" s="117"/>
      <c r="RJX14" s="117"/>
      <c r="RJY14" s="117"/>
      <c r="RJZ14" s="117"/>
      <c r="RKA14" s="117"/>
      <c r="RKB14" s="117"/>
      <c r="RKC14" s="117"/>
      <c r="RKD14" s="117"/>
      <c r="RKE14" s="117"/>
      <c r="RKF14" s="117"/>
      <c r="RKG14" s="117"/>
      <c r="RKH14" s="117"/>
      <c r="RKI14" s="117"/>
      <c r="RKJ14" s="117"/>
      <c r="RKK14" s="117"/>
      <c r="RKL14" s="117"/>
      <c r="RKM14" s="117"/>
      <c r="RKN14" s="117"/>
      <c r="RKO14" s="117"/>
      <c r="RKP14" s="117"/>
      <c r="RKQ14" s="117"/>
      <c r="RKR14" s="117"/>
      <c r="RKS14" s="117"/>
      <c r="RKT14" s="117"/>
      <c r="RKU14" s="117"/>
      <c r="RKV14" s="117"/>
      <c r="RKW14" s="117"/>
      <c r="RKX14" s="117"/>
      <c r="RKY14" s="117"/>
      <c r="RKZ14" s="117"/>
      <c r="RLA14" s="117"/>
      <c r="RLB14" s="117"/>
      <c r="RLC14" s="117"/>
      <c r="RLD14" s="117"/>
      <c r="RLE14" s="117"/>
      <c r="RLF14" s="117"/>
      <c r="RLG14" s="117"/>
      <c r="RLH14" s="117"/>
      <c r="RLI14" s="117"/>
      <c r="RLJ14" s="117"/>
      <c r="RLK14" s="117"/>
      <c r="RLL14" s="117"/>
      <c r="RLM14" s="117"/>
      <c r="RLN14" s="117"/>
      <c r="RLO14" s="117"/>
      <c r="RLP14" s="117"/>
      <c r="RLQ14" s="117"/>
      <c r="RLR14" s="117"/>
      <c r="RLS14" s="117"/>
      <c r="RLT14" s="117"/>
      <c r="RLU14" s="117"/>
      <c r="RLV14" s="117"/>
      <c r="RLW14" s="117"/>
      <c r="RLX14" s="117"/>
      <c r="RLY14" s="117"/>
      <c r="RLZ14" s="117"/>
      <c r="RMA14" s="117"/>
      <c r="RMB14" s="117"/>
      <c r="RMC14" s="117"/>
      <c r="RMD14" s="117"/>
      <c r="RME14" s="117"/>
      <c r="RMF14" s="117"/>
      <c r="RMG14" s="117"/>
      <c r="RMH14" s="117"/>
      <c r="RMI14" s="117"/>
      <c r="RMJ14" s="117"/>
      <c r="RMK14" s="117"/>
      <c r="RML14" s="117"/>
      <c r="RMM14" s="117"/>
      <c r="RMN14" s="117"/>
      <c r="RMO14" s="117"/>
      <c r="RMP14" s="117"/>
      <c r="RMQ14" s="117"/>
      <c r="RMR14" s="117"/>
      <c r="RMS14" s="117"/>
      <c r="RMT14" s="117"/>
      <c r="RMU14" s="117"/>
      <c r="RMV14" s="117"/>
      <c r="RMW14" s="117"/>
      <c r="RMX14" s="117"/>
      <c r="RMY14" s="117"/>
      <c r="RMZ14" s="117"/>
      <c r="RNA14" s="117"/>
      <c r="RNB14" s="117"/>
      <c r="RNC14" s="117"/>
      <c r="RND14" s="117"/>
      <c r="RNE14" s="117"/>
      <c r="RNF14" s="117"/>
      <c r="RNG14" s="117"/>
      <c r="RNH14" s="117"/>
      <c r="RNI14" s="117"/>
      <c r="RNJ14" s="117"/>
      <c r="RNK14" s="117"/>
      <c r="RNL14" s="117"/>
      <c r="RNM14" s="117"/>
      <c r="RNN14" s="117"/>
      <c r="RNO14" s="117"/>
      <c r="RNP14" s="117"/>
      <c r="RNQ14" s="117"/>
      <c r="RNR14" s="117"/>
      <c r="RNS14" s="117"/>
      <c r="RNT14" s="117"/>
      <c r="RNU14" s="117"/>
      <c r="RNV14" s="117"/>
      <c r="RNW14" s="117"/>
      <c r="RNX14" s="117"/>
      <c r="RNY14" s="117"/>
      <c r="RNZ14" s="117"/>
      <c r="ROA14" s="117"/>
      <c r="ROB14" s="117"/>
      <c r="ROC14" s="117"/>
      <c r="ROD14" s="117"/>
      <c r="ROE14" s="117"/>
      <c r="ROF14" s="117"/>
      <c r="ROG14" s="117"/>
      <c r="ROH14" s="117"/>
      <c r="ROI14" s="117"/>
      <c r="ROJ14" s="117"/>
      <c r="ROK14" s="117"/>
      <c r="ROL14" s="117"/>
      <c r="ROM14" s="117"/>
      <c r="RON14" s="117"/>
      <c r="ROO14" s="117"/>
      <c r="ROP14" s="117"/>
      <c r="ROQ14" s="117"/>
      <c r="ROR14" s="117"/>
      <c r="ROS14" s="117"/>
      <c r="ROT14" s="117"/>
      <c r="ROU14" s="117"/>
      <c r="ROV14" s="117"/>
      <c r="ROW14" s="117"/>
      <c r="ROX14" s="117"/>
      <c r="ROY14" s="117"/>
      <c r="ROZ14" s="117"/>
      <c r="RPA14" s="117"/>
      <c r="RPB14" s="117"/>
      <c r="RPC14" s="117"/>
      <c r="RPD14" s="117"/>
      <c r="RPE14" s="117"/>
      <c r="RPF14" s="117"/>
      <c r="RPG14" s="117"/>
      <c r="RPH14" s="117"/>
      <c r="RPI14" s="117"/>
      <c r="RPJ14" s="117"/>
      <c r="RPK14" s="117"/>
      <c r="RPL14" s="117"/>
      <c r="RPM14" s="117"/>
      <c r="RPN14" s="117"/>
      <c r="RPO14" s="117"/>
      <c r="RPP14" s="117"/>
      <c r="RPQ14" s="117"/>
      <c r="RPR14" s="117"/>
      <c r="RPS14" s="117"/>
      <c r="RPT14" s="117"/>
      <c r="RPU14" s="117"/>
      <c r="RPV14" s="117"/>
      <c r="RPW14" s="117"/>
      <c r="RPX14" s="117"/>
      <c r="RPY14" s="117"/>
      <c r="RPZ14" s="117"/>
      <c r="RQA14" s="117"/>
      <c r="RQB14" s="117"/>
      <c r="RQC14" s="117"/>
      <c r="RQD14" s="117"/>
      <c r="RQE14" s="117"/>
      <c r="RQF14" s="117"/>
      <c r="RQG14" s="117"/>
      <c r="RQH14" s="117"/>
      <c r="RQI14" s="117"/>
      <c r="RQJ14" s="117"/>
      <c r="RQK14" s="117"/>
      <c r="RQL14" s="117"/>
      <c r="RQM14" s="117"/>
      <c r="RQN14" s="117"/>
      <c r="RQO14" s="117"/>
      <c r="RQP14" s="117"/>
      <c r="RQQ14" s="117"/>
      <c r="RQR14" s="117"/>
      <c r="RQS14" s="117"/>
      <c r="RQT14" s="117"/>
      <c r="RQU14" s="117"/>
      <c r="RQV14" s="117"/>
      <c r="RQW14" s="117"/>
      <c r="RQX14" s="117"/>
      <c r="RQY14" s="117"/>
      <c r="RQZ14" s="117"/>
      <c r="RRA14" s="117"/>
      <c r="RRB14" s="117"/>
      <c r="RRC14" s="117"/>
      <c r="RRD14" s="117"/>
      <c r="RRE14" s="117"/>
      <c r="RRF14" s="117"/>
      <c r="RRG14" s="117"/>
      <c r="RRH14" s="117"/>
      <c r="RRI14" s="117"/>
      <c r="RRJ14" s="117"/>
      <c r="RRK14" s="117"/>
      <c r="RRL14" s="117"/>
      <c r="RRM14" s="117"/>
      <c r="RRN14" s="117"/>
      <c r="RRO14" s="117"/>
      <c r="RRP14" s="117"/>
      <c r="RRQ14" s="117"/>
      <c r="RRR14" s="117"/>
      <c r="RRS14" s="117"/>
      <c r="RRT14" s="117"/>
      <c r="RRU14" s="117"/>
      <c r="RRV14" s="117"/>
      <c r="RRW14" s="117"/>
      <c r="RRX14" s="117"/>
      <c r="RRY14" s="117"/>
      <c r="RRZ14" s="117"/>
      <c r="RSA14" s="117"/>
      <c r="RSB14" s="117"/>
      <c r="RSC14" s="117"/>
      <c r="RSD14" s="117"/>
      <c r="RSE14" s="117"/>
      <c r="RSF14" s="117"/>
      <c r="RSG14" s="117"/>
      <c r="RSH14" s="117"/>
      <c r="RSI14" s="117"/>
      <c r="RSJ14" s="117"/>
      <c r="RSK14" s="117"/>
      <c r="RSL14" s="117"/>
      <c r="RSM14" s="117"/>
      <c r="RSN14" s="117"/>
      <c r="RSO14" s="117"/>
      <c r="RSP14" s="117"/>
      <c r="RSQ14" s="117"/>
      <c r="RSR14" s="117"/>
      <c r="RSS14" s="117"/>
      <c r="RST14" s="117"/>
      <c r="RSU14" s="117"/>
      <c r="RSV14" s="117"/>
      <c r="RSW14" s="117"/>
      <c r="RSX14" s="117"/>
      <c r="RSY14" s="117"/>
      <c r="RSZ14" s="117"/>
      <c r="RTA14" s="117"/>
      <c r="RTB14" s="117"/>
      <c r="RTC14" s="117"/>
      <c r="RTD14" s="117"/>
      <c r="RTE14" s="117"/>
      <c r="RTF14" s="117"/>
      <c r="RTG14" s="117"/>
      <c r="RTH14" s="117"/>
      <c r="RTI14" s="117"/>
      <c r="RTJ14" s="117"/>
      <c r="RTK14" s="117"/>
      <c r="RTL14" s="117"/>
      <c r="RTM14" s="117"/>
      <c r="RTN14" s="117"/>
      <c r="RTO14" s="117"/>
      <c r="RTP14" s="117"/>
      <c r="RTQ14" s="117"/>
      <c r="RTR14" s="117"/>
      <c r="RTS14" s="117"/>
      <c r="RTT14" s="117"/>
      <c r="RTU14" s="117"/>
      <c r="RTV14" s="117"/>
      <c r="RTW14" s="117"/>
      <c r="RTX14" s="117"/>
      <c r="RTY14" s="117"/>
      <c r="RTZ14" s="117"/>
      <c r="RUA14" s="117"/>
      <c r="RUB14" s="117"/>
      <c r="RUC14" s="117"/>
      <c r="RUD14" s="117"/>
      <c r="RUE14" s="117"/>
      <c r="RUF14" s="117"/>
      <c r="RUG14" s="117"/>
      <c r="RUH14" s="117"/>
      <c r="RUI14" s="117"/>
      <c r="RUJ14" s="117"/>
      <c r="RUK14" s="117"/>
      <c r="RUL14" s="117"/>
      <c r="RUM14" s="117"/>
      <c r="RUN14" s="117"/>
      <c r="RUO14" s="117"/>
      <c r="RUP14" s="117"/>
      <c r="RUQ14" s="117"/>
      <c r="RUR14" s="117"/>
      <c r="RUS14" s="117"/>
      <c r="RUT14" s="117"/>
      <c r="RUU14" s="117"/>
      <c r="RUV14" s="117"/>
      <c r="RUW14" s="117"/>
      <c r="RUX14" s="117"/>
      <c r="RUY14" s="117"/>
      <c r="RUZ14" s="117"/>
      <c r="RVA14" s="117"/>
      <c r="RVB14" s="117"/>
      <c r="RVC14" s="117"/>
      <c r="RVD14" s="117"/>
      <c r="RVE14" s="117"/>
      <c r="RVF14" s="117"/>
      <c r="RVG14" s="117"/>
      <c r="RVH14" s="117"/>
      <c r="RVI14" s="117"/>
      <c r="RVJ14" s="117"/>
      <c r="RVK14" s="117"/>
      <c r="RVL14" s="117"/>
      <c r="RVM14" s="117"/>
      <c r="RVN14" s="117"/>
      <c r="RVO14" s="117"/>
      <c r="RVP14" s="117"/>
      <c r="RVQ14" s="117"/>
      <c r="RVR14" s="117"/>
      <c r="RVS14" s="117"/>
      <c r="RVT14" s="117"/>
      <c r="RVU14" s="117"/>
      <c r="RVV14" s="117"/>
      <c r="RVW14" s="117"/>
      <c r="RVX14" s="117"/>
      <c r="RVY14" s="117"/>
      <c r="RVZ14" s="117"/>
      <c r="RWA14" s="117"/>
      <c r="RWB14" s="117"/>
      <c r="RWC14" s="117"/>
      <c r="RWD14" s="117"/>
      <c r="RWE14" s="117"/>
      <c r="RWF14" s="117"/>
      <c r="RWG14" s="117"/>
      <c r="RWH14" s="117"/>
      <c r="RWI14" s="117"/>
      <c r="RWJ14" s="117"/>
      <c r="RWK14" s="117"/>
      <c r="RWL14" s="117"/>
      <c r="RWM14" s="117"/>
      <c r="RWN14" s="117"/>
      <c r="RWO14" s="117"/>
      <c r="RWP14" s="117"/>
      <c r="RWQ14" s="117"/>
      <c r="RWR14" s="117"/>
      <c r="RWS14" s="117"/>
      <c r="RWT14" s="117"/>
      <c r="RWU14" s="117"/>
      <c r="RWV14" s="117"/>
      <c r="RWW14" s="117"/>
      <c r="RWX14" s="117"/>
      <c r="RWY14" s="117"/>
      <c r="RWZ14" s="117"/>
      <c r="RXA14" s="117"/>
      <c r="RXB14" s="117"/>
      <c r="RXC14" s="117"/>
      <c r="RXD14" s="117"/>
      <c r="RXE14" s="117"/>
      <c r="RXF14" s="117"/>
      <c r="RXG14" s="117"/>
      <c r="RXH14" s="117"/>
      <c r="RXI14" s="117"/>
      <c r="RXJ14" s="117"/>
      <c r="RXK14" s="117"/>
      <c r="RXL14" s="117"/>
      <c r="RXM14" s="117"/>
      <c r="RXN14" s="117"/>
      <c r="RXO14" s="117"/>
      <c r="RXP14" s="117"/>
      <c r="RXQ14" s="117"/>
      <c r="RXR14" s="117"/>
      <c r="RXS14" s="117"/>
      <c r="RXT14" s="117"/>
      <c r="RXU14" s="117"/>
      <c r="RXV14" s="117"/>
      <c r="RXW14" s="117"/>
      <c r="RXX14" s="117"/>
      <c r="RXY14" s="117"/>
      <c r="RXZ14" s="117"/>
      <c r="RYA14" s="117"/>
      <c r="RYB14" s="117"/>
      <c r="RYC14" s="117"/>
      <c r="RYD14" s="117"/>
      <c r="RYE14" s="117"/>
      <c r="RYF14" s="117"/>
      <c r="RYG14" s="117"/>
      <c r="RYH14" s="117"/>
      <c r="RYI14" s="117"/>
      <c r="RYJ14" s="117"/>
      <c r="RYK14" s="117"/>
      <c r="RYL14" s="117"/>
      <c r="RYM14" s="117"/>
      <c r="RYN14" s="117"/>
      <c r="RYO14" s="117"/>
      <c r="RYP14" s="117"/>
      <c r="RYQ14" s="117"/>
      <c r="RYR14" s="117"/>
      <c r="RYS14" s="117"/>
      <c r="RYT14" s="117"/>
      <c r="RYU14" s="117"/>
      <c r="RYV14" s="117"/>
      <c r="RYW14" s="117"/>
      <c r="RYX14" s="117"/>
      <c r="RYY14" s="117"/>
      <c r="RYZ14" s="117"/>
      <c r="RZA14" s="117"/>
      <c r="RZB14" s="117"/>
      <c r="RZC14" s="117"/>
      <c r="RZD14" s="117"/>
      <c r="RZE14" s="117"/>
      <c r="RZF14" s="117"/>
      <c r="RZG14" s="117"/>
      <c r="RZH14" s="117"/>
      <c r="RZI14" s="117"/>
      <c r="RZJ14" s="117"/>
      <c r="RZK14" s="117"/>
      <c r="RZL14" s="117"/>
      <c r="RZM14" s="117"/>
      <c r="RZN14" s="117"/>
      <c r="RZO14" s="117"/>
      <c r="RZP14" s="117"/>
      <c r="RZQ14" s="117"/>
      <c r="RZR14" s="117"/>
      <c r="RZS14" s="117"/>
      <c r="RZT14" s="117"/>
      <c r="RZU14" s="117"/>
      <c r="RZV14" s="117"/>
      <c r="RZW14" s="117"/>
      <c r="RZX14" s="117"/>
      <c r="RZY14" s="117"/>
      <c r="RZZ14" s="117"/>
      <c r="SAA14" s="117"/>
      <c r="SAB14" s="117"/>
      <c r="SAC14" s="117"/>
      <c r="SAD14" s="117"/>
      <c r="SAE14" s="117"/>
      <c r="SAF14" s="117"/>
      <c r="SAG14" s="117"/>
      <c r="SAH14" s="117"/>
      <c r="SAI14" s="117"/>
      <c r="SAJ14" s="117"/>
      <c r="SAK14" s="117"/>
      <c r="SAL14" s="117"/>
      <c r="SAM14" s="117"/>
      <c r="SAN14" s="117"/>
      <c r="SAO14" s="117"/>
      <c r="SAP14" s="117"/>
      <c r="SAQ14" s="117"/>
      <c r="SAR14" s="117"/>
      <c r="SAS14" s="117"/>
      <c r="SAT14" s="117"/>
      <c r="SAU14" s="117"/>
      <c r="SAV14" s="117"/>
      <c r="SAW14" s="117"/>
      <c r="SAX14" s="117"/>
      <c r="SAY14" s="117"/>
      <c r="SAZ14" s="117"/>
      <c r="SBA14" s="117"/>
      <c r="SBB14" s="117"/>
      <c r="SBC14" s="117"/>
      <c r="SBD14" s="117"/>
      <c r="SBE14" s="117"/>
      <c r="SBF14" s="117"/>
      <c r="SBG14" s="117"/>
      <c r="SBH14" s="117"/>
      <c r="SBI14" s="117"/>
      <c r="SBJ14" s="117"/>
      <c r="SBK14" s="117"/>
      <c r="SBL14" s="117"/>
      <c r="SBM14" s="117"/>
      <c r="SBN14" s="117"/>
      <c r="SBO14" s="117"/>
      <c r="SBP14" s="117"/>
      <c r="SBQ14" s="117"/>
      <c r="SBR14" s="117"/>
      <c r="SBS14" s="117"/>
      <c r="SBT14" s="117"/>
      <c r="SBU14" s="117"/>
      <c r="SBV14" s="117"/>
      <c r="SBW14" s="117"/>
      <c r="SBX14" s="117"/>
      <c r="SBY14" s="117"/>
      <c r="SBZ14" s="117"/>
      <c r="SCA14" s="117"/>
      <c r="SCB14" s="117"/>
      <c r="SCC14" s="117"/>
      <c r="SCD14" s="117"/>
      <c r="SCE14" s="117"/>
      <c r="SCF14" s="117"/>
      <c r="SCG14" s="117"/>
      <c r="SCH14" s="117"/>
      <c r="SCI14" s="117"/>
      <c r="SCJ14" s="117"/>
      <c r="SCK14" s="117"/>
      <c r="SCL14" s="117"/>
      <c r="SCM14" s="117"/>
      <c r="SCN14" s="117"/>
      <c r="SCO14" s="117"/>
      <c r="SCP14" s="117"/>
      <c r="SCQ14" s="117"/>
      <c r="SCR14" s="117"/>
      <c r="SCS14" s="117"/>
      <c r="SCT14" s="117"/>
      <c r="SCU14" s="117"/>
      <c r="SCV14" s="117"/>
      <c r="SCW14" s="117"/>
      <c r="SCX14" s="117"/>
      <c r="SCY14" s="117"/>
      <c r="SCZ14" s="117"/>
      <c r="SDA14" s="117"/>
      <c r="SDB14" s="117"/>
      <c r="SDC14" s="117"/>
      <c r="SDD14" s="117"/>
      <c r="SDE14" s="117"/>
      <c r="SDF14" s="117"/>
      <c r="SDG14" s="117"/>
      <c r="SDH14" s="117"/>
      <c r="SDI14" s="117"/>
      <c r="SDJ14" s="117"/>
      <c r="SDK14" s="117"/>
      <c r="SDL14" s="117"/>
      <c r="SDM14" s="117"/>
      <c r="SDN14" s="117"/>
      <c r="SDO14" s="117"/>
      <c r="SDP14" s="117"/>
      <c r="SDQ14" s="117"/>
      <c r="SDR14" s="117"/>
      <c r="SDS14" s="117"/>
      <c r="SDT14" s="117"/>
      <c r="SDU14" s="117"/>
      <c r="SDV14" s="117"/>
      <c r="SDW14" s="117"/>
      <c r="SDX14" s="117"/>
      <c r="SDY14" s="117"/>
      <c r="SDZ14" s="117"/>
      <c r="SEA14" s="117"/>
      <c r="SEB14" s="117"/>
      <c r="SEC14" s="117"/>
      <c r="SED14" s="117"/>
      <c r="SEE14" s="117"/>
      <c r="SEF14" s="117"/>
      <c r="SEG14" s="117"/>
      <c r="SEH14" s="117"/>
      <c r="SEI14" s="117"/>
      <c r="SEJ14" s="117"/>
      <c r="SEK14" s="117"/>
      <c r="SEL14" s="117"/>
      <c r="SEM14" s="117"/>
      <c r="SEN14" s="117"/>
      <c r="SEO14" s="117"/>
      <c r="SEP14" s="117"/>
      <c r="SEQ14" s="117"/>
      <c r="SER14" s="117"/>
      <c r="SES14" s="117"/>
      <c r="SET14" s="117"/>
      <c r="SEU14" s="117"/>
      <c r="SEV14" s="117"/>
      <c r="SEW14" s="117"/>
      <c r="SEX14" s="117"/>
      <c r="SEY14" s="117"/>
      <c r="SEZ14" s="117"/>
      <c r="SFA14" s="117"/>
      <c r="SFB14" s="117"/>
      <c r="SFC14" s="117"/>
      <c r="SFD14" s="117"/>
      <c r="SFE14" s="117"/>
      <c r="SFF14" s="117"/>
      <c r="SFG14" s="117"/>
      <c r="SFH14" s="117"/>
      <c r="SFI14" s="117"/>
      <c r="SFJ14" s="117"/>
      <c r="SFK14" s="117"/>
      <c r="SFL14" s="117"/>
      <c r="SFM14" s="117"/>
      <c r="SFN14" s="117"/>
      <c r="SFO14" s="117"/>
      <c r="SFP14" s="117"/>
      <c r="SFQ14" s="117"/>
      <c r="SFR14" s="117"/>
      <c r="SFS14" s="117"/>
      <c r="SFT14" s="117"/>
      <c r="SFU14" s="117"/>
      <c r="SFV14" s="117"/>
      <c r="SFW14" s="117"/>
      <c r="SFX14" s="117"/>
      <c r="SFY14" s="117"/>
      <c r="SFZ14" s="117"/>
      <c r="SGA14" s="117"/>
      <c r="SGB14" s="117"/>
      <c r="SGC14" s="117"/>
      <c r="SGD14" s="117"/>
      <c r="SGE14" s="117"/>
      <c r="SGF14" s="117"/>
      <c r="SGG14" s="117"/>
      <c r="SGH14" s="117"/>
      <c r="SGI14" s="117"/>
      <c r="SGJ14" s="117"/>
      <c r="SGK14" s="117"/>
      <c r="SGL14" s="117"/>
      <c r="SGM14" s="117"/>
      <c r="SGN14" s="117"/>
      <c r="SGO14" s="117"/>
      <c r="SGP14" s="117"/>
      <c r="SGQ14" s="117"/>
      <c r="SGR14" s="117"/>
      <c r="SGS14" s="117"/>
      <c r="SGT14" s="117"/>
      <c r="SGU14" s="117"/>
      <c r="SGV14" s="117"/>
      <c r="SGW14" s="117"/>
      <c r="SGX14" s="117"/>
      <c r="SGY14" s="117"/>
      <c r="SGZ14" s="117"/>
      <c r="SHA14" s="117"/>
      <c r="SHB14" s="117"/>
      <c r="SHC14" s="117"/>
      <c r="SHD14" s="117"/>
      <c r="SHE14" s="117"/>
      <c r="SHF14" s="117"/>
      <c r="SHG14" s="117"/>
      <c r="SHH14" s="117"/>
      <c r="SHI14" s="117"/>
      <c r="SHJ14" s="117"/>
      <c r="SHK14" s="117"/>
      <c r="SHL14" s="117"/>
      <c r="SHM14" s="117"/>
      <c r="SHN14" s="117"/>
      <c r="SHO14" s="117"/>
      <c r="SHP14" s="117"/>
      <c r="SHQ14" s="117"/>
      <c r="SHR14" s="117"/>
      <c r="SHS14" s="117"/>
      <c r="SHT14" s="117"/>
      <c r="SHU14" s="117"/>
      <c r="SHV14" s="117"/>
      <c r="SHW14" s="117"/>
      <c r="SHX14" s="117"/>
      <c r="SHY14" s="117"/>
      <c r="SHZ14" s="117"/>
      <c r="SIA14" s="117"/>
      <c r="SIB14" s="117"/>
      <c r="SIC14" s="117"/>
      <c r="SID14" s="117"/>
      <c r="SIE14" s="117"/>
      <c r="SIF14" s="117"/>
      <c r="SIG14" s="117"/>
      <c r="SIH14" s="117"/>
      <c r="SII14" s="117"/>
      <c r="SIJ14" s="117"/>
      <c r="SIK14" s="117"/>
      <c r="SIL14" s="117"/>
      <c r="SIM14" s="117"/>
      <c r="SIN14" s="117"/>
      <c r="SIO14" s="117"/>
      <c r="SIP14" s="117"/>
      <c r="SIQ14" s="117"/>
      <c r="SIR14" s="117"/>
      <c r="SIS14" s="117"/>
      <c r="SIT14" s="117"/>
      <c r="SIU14" s="117"/>
      <c r="SIV14" s="117"/>
      <c r="SIW14" s="117"/>
      <c r="SIX14" s="117"/>
      <c r="SIY14" s="117"/>
      <c r="SIZ14" s="117"/>
      <c r="SJA14" s="117"/>
      <c r="SJB14" s="117"/>
      <c r="SJC14" s="117"/>
      <c r="SJD14" s="117"/>
      <c r="SJE14" s="117"/>
      <c r="SJF14" s="117"/>
      <c r="SJG14" s="117"/>
      <c r="SJH14" s="117"/>
      <c r="SJI14" s="117"/>
      <c r="SJJ14" s="117"/>
      <c r="SJK14" s="117"/>
      <c r="SJL14" s="117"/>
      <c r="SJM14" s="117"/>
      <c r="SJN14" s="117"/>
      <c r="SJO14" s="117"/>
      <c r="SJP14" s="117"/>
      <c r="SJQ14" s="117"/>
      <c r="SJR14" s="117"/>
      <c r="SJS14" s="117"/>
      <c r="SJT14" s="117"/>
      <c r="SJU14" s="117"/>
      <c r="SJV14" s="117"/>
      <c r="SJW14" s="117"/>
      <c r="SJX14" s="117"/>
      <c r="SJY14" s="117"/>
      <c r="SJZ14" s="117"/>
      <c r="SKA14" s="117"/>
      <c r="SKB14" s="117"/>
      <c r="SKC14" s="117"/>
      <c r="SKD14" s="117"/>
      <c r="SKE14" s="117"/>
      <c r="SKF14" s="117"/>
      <c r="SKG14" s="117"/>
      <c r="SKH14" s="117"/>
      <c r="SKI14" s="117"/>
      <c r="SKJ14" s="117"/>
      <c r="SKK14" s="117"/>
      <c r="SKL14" s="117"/>
      <c r="SKM14" s="117"/>
      <c r="SKN14" s="117"/>
      <c r="SKO14" s="117"/>
      <c r="SKP14" s="117"/>
      <c r="SKQ14" s="117"/>
      <c r="SKR14" s="117"/>
      <c r="SKS14" s="117"/>
      <c r="SKT14" s="117"/>
      <c r="SKU14" s="117"/>
      <c r="SKV14" s="117"/>
      <c r="SKW14" s="117"/>
      <c r="SKX14" s="117"/>
      <c r="SKY14" s="117"/>
      <c r="SKZ14" s="117"/>
      <c r="SLA14" s="117"/>
      <c r="SLB14" s="117"/>
      <c r="SLC14" s="117"/>
      <c r="SLD14" s="117"/>
      <c r="SLE14" s="117"/>
      <c r="SLF14" s="117"/>
      <c r="SLG14" s="117"/>
      <c r="SLH14" s="117"/>
      <c r="SLI14" s="117"/>
      <c r="SLJ14" s="117"/>
      <c r="SLK14" s="117"/>
      <c r="SLL14" s="117"/>
      <c r="SLM14" s="117"/>
      <c r="SLN14" s="117"/>
      <c r="SLO14" s="117"/>
      <c r="SLP14" s="117"/>
      <c r="SLQ14" s="117"/>
      <c r="SLR14" s="117"/>
      <c r="SLS14" s="117"/>
      <c r="SLT14" s="117"/>
      <c r="SLU14" s="117"/>
      <c r="SLV14" s="117"/>
      <c r="SLW14" s="117"/>
      <c r="SLX14" s="117"/>
      <c r="SLY14" s="117"/>
      <c r="SLZ14" s="117"/>
      <c r="SMA14" s="117"/>
      <c r="SMB14" s="117"/>
      <c r="SMC14" s="117"/>
      <c r="SMD14" s="117"/>
      <c r="SME14" s="117"/>
      <c r="SMF14" s="117"/>
      <c r="SMG14" s="117"/>
      <c r="SMH14" s="117"/>
      <c r="SMI14" s="117"/>
      <c r="SMJ14" s="117"/>
      <c r="SMK14" s="117"/>
      <c r="SML14" s="117"/>
      <c r="SMM14" s="117"/>
      <c r="SMN14" s="117"/>
      <c r="SMO14" s="117"/>
      <c r="SMP14" s="117"/>
      <c r="SMQ14" s="117"/>
      <c r="SMR14" s="117"/>
      <c r="SMS14" s="117"/>
      <c r="SMT14" s="117"/>
      <c r="SMU14" s="117"/>
      <c r="SMV14" s="117"/>
      <c r="SMW14" s="117"/>
      <c r="SMX14" s="117"/>
      <c r="SMY14" s="117"/>
      <c r="SMZ14" s="117"/>
      <c r="SNA14" s="117"/>
      <c r="SNB14" s="117"/>
      <c r="SNC14" s="117"/>
      <c r="SND14" s="117"/>
      <c r="SNE14" s="117"/>
      <c r="SNF14" s="117"/>
      <c r="SNG14" s="117"/>
      <c r="SNH14" s="117"/>
      <c r="SNI14" s="117"/>
      <c r="SNJ14" s="117"/>
      <c r="SNK14" s="117"/>
      <c r="SNL14" s="117"/>
      <c r="SNM14" s="117"/>
      <c r="SNN14" s="117"/>
      <c r="SNO14" s="117"/>
      <c r="SNP14" s="117"/>
      <c r="SNQ14" s="117"/>
      <c r="SNR14" s="117"/>
      <c r="SNS14" s="117"/>
      <c r="SNT14" s="117"/>
      <c r="SNU14" s="117"/>
      <c r="SNV14" s="117"/>
      <c r="SNW14" s="117"/>
      <c r="SNX14" s="117"/>
      <c r="SNY14" s="117"/>
      <c r="SNZ14" s="117"/>
      <c r="SOA14" s="117"/>
      <c r="SOB14" s="117"/>
      <c r="SOC14" s="117"/>
      <c r="SOD14" s="117"/>
      <c r="SOE14" s="117"/>
      <c r="SOF14" s="117"/>
      <c r="SOG14" s="117"/>
      <c r="SOH14" s="117"/>
      <c r="SOI14" s="117"/>
      <c r="SOJ14" s="117"/>
      <c r="SOK14" s="117"/>
      <c r="SOL14" s="117"/>
      <c r="SOM14" s="117"/>
      <c r="SON14" s="117"/>
      <c r="SOO14" s="117"/>
      <c r="SOP14" s="117"/>
      <c r="SOQ14" s="117"/>
      <c r="SOR14" s="117"/>
      <c r="SOS14" s="117"/>
      <c r="SOT14" s="117"/>
      <c r="SOU14" s="117"/>
      <c r="SOV14" s="117"/>
      <c r="SOW14" s="117"/>
      <c r="SOX14" s="117"/>
      <c r="SOY14" s="117"/>
      <c r="SOZ14" s="117"/>
      <c r="SPA14" s="117"/>
      <c r="SPB14" s="117"/>
      <c r="SPC14" s="117"/>
      <c r="SPD14" s="117"/>
      <c r="SPE14" s="117"/>
      <c r="SPF14" s="117"/>
      <c r="SPG14" s="117"/>
      <c r="SPH14" s="117"/>
      <c r="SPI14" s="117"/>
      <c r="SPJ14" s="117"/>
      <c r="SPK14" s="117"/>
      <c r="SPL14" s="117"/>
      <c r="SPM14" s="117"/>
      <c r="SPN14" s="117"/>
      <c r="SPO14" s="117"/>
      <c r="SPP14" s="117"/>
      <c r="SPQ14" s="117"/>
      <c r="SPR14" s="117"/>
      <c r="SPS14" s="117"/>
      <c r="SPT14" s="117"/>
      <c r="SPU14" s="117"/>
      <c r="SPV14" s="117"/>
      <c r="SPW14" s="117"/>
      <c r="SPX14" s="117"/>
      <c r="SPY14" s="117"/>
      <c r="SPZ14" s="117"/>
      <c r="SQA14" s="117"/>
      <c r="SQB14" s="117"/>
      <c r="SQC14" s="117"/>
      <c r="SQD14" s="117"/>
      <c r="SQE14" s="117"/>
      <c r="SQF14" s="117"/>
      <c r="SQG14" s="117"/>
      <c r="SQH14" s="117"/>
      <c r="SQI14" s="117"/>
      <c r="SQJ14" s="117"/>
      <c r="SQK14" s="117"/>
      <c r="SQL14" s="117"/>
      <c r="SQM14" s="117"/>
      <c r="SQN14" s="117"/>
      <c r="SQO14" s="117"/>
      <c r="SQP14" s="117"/>
      <c r="SQQ14" s="117"/>
      <c r="SQR14" s="117"/>
      <c r="SQS14" s="117"/>
      <c r="SQT14" s="117"/>
      <c r="SQU14" s="117"/>
      <c r="SQV14" s="117"/>
      <c r="SQW14" s="117"/>
      <c r="SQX14" s="117"/>
      <c r="SQY14" s="117"/>
      <c r="SQZ14" s="117"/>
      <c r="SRA14" s="117"/>
      <c r="SRB14" s="117"/>
      <c r="SRC14" s="117"/>
      <c r="SRD14" s="117"/>
      <c r="SRE14" s="117"/>
      <c r="SRF14" s="117"/>
      <c r="SRG14" s="117"/>
      <c r="SRH14" s="117"/>
      <c r="SRI14" s="117"/>
      <c r="SRJ14" s="117"/>
      <c r="SRK14" s="117"/>
      <c r="SRL14" s="117"/>
      <c r="SRM14" s="117"/>
      <c r="SRN14" s="117"/>
      <c r="SRO14" s="117"/>
      <c r="SRP14" s="117"/>
      <c r="SRQ14" s="117"/>
      <c r="SRR14" s="117"/>
      <c r="SRS14" s="117"/>
      <c r="SRT14" s="117"/>
      <c r="SRU14" s="117"/>
      <c r="SRV14" s="117"/>
      <c r="SRW14" s="117"/>
      <c r="SRX14" s="117"/>
      <c r="SRY14" s="117"/>
      <c r="SRZ14" s="117"/>
      <c r="SSA14" s="117"/>
      <c r="SSB14" s="117"/>
      <c r="SSC14" s="117"/>
      <c r="SSD14" s="117"/>
      <c r="SSE14" s="117"/>
      <c r="SSF14" s="117"/>
      <c r="SSG14" s="117"/>
      <c r="SSH14" s="117"/>
      <c r="SSI14" s="117"/>
      <c r="SSJ14" s="117"/>
      <c r="SSK14" s="117"/>
      <c r="SSL14" s="117"/>
      <c r="SSM14" s="117"/>
      <c r="SSN14" s="117"/>
      <c r="SSO14" s="117"/>
      <c r="SSP14" s="117"/>
      <c r="SSQ14" s="117"/>
      <c r="SSR14" s="117"/>
      <c r="SSS14" s="117"/>
      <c r="SST14" s="117"/>
      <c r="SSU14" s="117"/>
      <c r="SSV14" s="117"/>
      <c r="SSW14" s="117"/>
      <c r="SSX14" s="117"/>
      <c r="SSY14" s="117"/>
      <c r="SSZ14" s="117"/>
      <c r="STA14" s="117"/>
      <c r="STB14" s="117"/>
      <c r="STC14" s="117"/>
      <c r="STD14" s="117"/>
      <c r="STE14" s="117"/>
      <c r="STF14" s="117"/>
      <c r="STG14" s="117"/>
      <c r="STH14" s="117"/>
      <c r="STI14" s="117"/>
      <c r="STJ14" s="117"/>
      <c r="STK14" s="117"/>
      <c r="STL14" s="117"/>
      <c r="STM14" s="117"/>
      <c r="STN14" s="117"/>
      <c r="STO14" s="117"/>
      <c r="STP14" s="117"/>
      <c r="STQ14" s="117"/>
      <c r="STR14" s="117"/>
      <c r="STS14" s="117"/>
      <c r="STT14" s="117"/>
      <c r="STU14" s="117"/>
      <c r="STV14" s="117"/>
      <c r="STW14" s="117"/>
      <c r="STX14" s="117"/>
      <c r="STY14" s="117"/>
      <c r="STZ14" s="117"/>
      <c r="SUA14" s="117"/>
      <c r="SUB14" s="117"/>
      <c r="SUC14" s="117"/>
      <c r="SUD14" s="117"/>
      <c r="SUE14" s="117"/>
      <c r="SUF14" s="117"/>
      <c r="SUG14" s="117"/>
      <c r="SUH14" s="117"/>
      <c r="SUI14" s="117"/>
      <c r="SUJ14" s="117"/>
      <c r="SUK14" s="117"/>
      <c r="SUL14" s="117"/>
      <c r="SUM14" s="117"/>
      <c r="SUN14" s="117"/>
      <c r="SUO14" s="117"/>
      <c r="SUP14" s="117"/>
      <c r="SUQ14" s="117"/>
      <c r="SUR14" s="117"/>
      <c r="SUS14" s="117"/>
      <c r="SUT14" s="117"/>
      <c r="SUU14" s="117"/>
      <c r="SUV14" s="117"/>
      <c r="SUW14" s="117"/>
      <c r="SUX14" s="117"/>
      <c r="SUY14" s="117"/>
      <c r="SUZ14" s="117"/>
      <c r="SVA14" s="117"/>
      <c r="SVB14" s="117"/>
      <c r="SVC14" s="117"/>
      <c r="SVD14" s="117"/>
      <c r="SVE14" s="117"/>
      <c r="SVF14" s="117"/>
      <c r="SVG14" s="117"/>
      <c r="SVH14" s="117"/>
      <c r="SVI14" s="117"/>
      <c r="SVJ14" s="117"/>
      <c r="SVK14" s="117"/>
      <c r="SVL14" s="117"/>
      <c r="SVM14" s="117"/>
      <c r="SVN14" s="117"/>
      <c r="SVO14" s="117"/>
      <c r="SVP14" s="117"/>
      <c r="SVQ14" s="117"/>
      <c r="SVR14" s="117"/>
      <c r="SVS14" s="117"/>
      <c r="SVT14" s="117"/>
      <c r="SVU14" s="117"/>
      <c r="SVV14" s="117"/>
      <c r="SVW14" s="117"/>
      <c r="SVX14" s="117"/>
      <c r="SVY14" s="117"/>
      <c r="SVZ14" s="117"/>
      <c r="SWA14" s="117"/>
      <c r="SWB14" s="117"/>
      <c r="SWC14" s="117"/>
      <c r="SWD14" s="117"/>
      <c r="SWE14" s="117"/>
      <c r="SWF14" s="117"/>
      <c r="SWG14" s="117"/>
      <c r="SWH14" s="117"/>
      <c r="SWI14" s="117"/>
      <c r="SWJ14" s="117"/>
      <c r="SWK14" s="117"/>
      <c r="SWL14" s="117"/>
      <c r="SWM14" s="117"/>
      <c r="SWN14" s="117"/>
      <c r="SWO14" s="117"/>
      <c r="SWP14" s="117"/>
      <c r="SWQ14" s="117"/>
      <c r="SWR14" s="117"/>
      <c r="SWS14" s="117"/>
      <c r="SWT14" s="117"/>
      <c r="SWU14" s="117"/>
      <c r="SWV14" s="117"/>
      <c r="SWW14" s="117"/>
      <c r="SWX14" s="117"/>
      <c r="SWY14" s="117"/>
      <c r="SWZ14" s="117"/>
      <c r="SXA14" s="117"/>
      <c r="SXB14" s="117"/>
      <c r="SXC14" s="117"/>
      <c r="SXD14" s="117"/>
      <c r="SXE14" s="117"/>
      <c r="SXF14" s="117"/>
      <c r="SXG14" s="117"/>
      <c r="SXH14" s="117"/>
      <c r="SXI14" s="117"/>
      <c r="SXJ14" s="117"/>
      <c r="SXK14" s="117"/>
      <c r="SXL14" s="117"/>
      <c r="SXM14" s="117"/>
      <c r="SXN14" s="117"/>
      <c r="SXO14" s="117"/>
      <c r="SXP14" s="117"/>
      <c r="SXQ14" s="117"/>
      <c r="SXR14" s="117"/>
      <c r="SXS14" s="117"/>
      <c r="SXT14" s="117"/>
      <c r="SXU14" s="117"/>
      <c r="SXV14" s="117"/>
      <c r="SXW14" s="117"/>
      <c r="SXX14" s="117"/>
      <c r="SXY14" s="117"/>
      <c r="SXZ14" s="117"/>
      <c r="SYA14" s="117"/>
      <c r="SYB14" s="117"/>
      <c r="SYC14" s="117"/>
      <c r="SYD14" s="117"/>
      <c r="SYE14" s="117"/>
      <c r="SYF14" s="117"/>
      <c r="SYG14" s="117"/>
      <c r="SYH14" s="117"/>
      <c r="SYI14" s="117"/>
      <c r="SYJ14" s="117"/>
      <c r="SYK14" s="117"/>
      <c r="SYL14" s="117"/>
      <c r="SYM14" s="117"/>
      <c r="SYN14" s="117"/>
      <c r="SYO14" s="117"/>
      <c r="SYP14" s="117"/>
      <c r="SYQ14" s="117"/>
      <c r="SYR14" s="117"/>
      <c r="SYS14" s="117"/>
      <c r="SYT14" s="117"/>
      <c r="SYU14" s="117"/>
      <c r="SYV14" s="117"/>
      <c r="SYW14" s="117"/>
      <c r="SYX14" s="117"/>
      <c r="SYY14" s="117"/>
      <c r="SYZ14" s="117"/>
      <c r="SZA14" s="117"/>
      <c r="SZB14" s="117"/>
      <c r="SZC14" s="117"/>
      <c r="SZD14" s="117"/>
      <c r="SZE14" s="117"/>
      <c r="SZF14" s="117"/>
      <c r="SZG14" s="117"/>
      <c r="SZH14" s="117"/>
      <c r="SZI14" s="117"/>
      <c r="SZJ14" s="117"/>
      <c r="SZK14" s="117"/>
      <c r="SZL14" s="117"/>
      <c r="SZM14" s="117"/>
      <c r="SZN14" s="117"/>
      <c r="SZO14" s="117"/>
      <c r="SZP14" s="117"/>
      <c r="SZQ14" s="117"/>
      <c r="SZR14" s="117"/>
      <c r="SZS14" s="117"/>
      <c r="SZT14" s="117"/>
      <c r="SZU14" s="117"/>
      <c r="SZV14" s="117"/>
      <c r="SZW14" s="117"/>
      <c r="SZX14" s="117"/>
      <c r="SZY14" s="117"/>
      <c r="SZZ14" s="117"/>
      <c r="TAA14" s="117"/>
      <c r="TAB14" s="117"/>
      <c r="TAC14" s="117"/>
      <c r="TAD14" s="117"/>
      <c r="TAE14" s="117"/>
      <c r="TAF14" s="117"/>
      <c r="TAG14" s="117"/>
      <c r="TAH14" s="117"/>
      <c r="TAI14" s="117"/>
      <c r="TAJ14" s="117"/>
      <c r="TAK14" s="117"/>
      <c r="TAL14" s="117"/>
      <c r="TAM14" s="117"/>
      <c r="TAN14" s="117"/>
      <c r="TAO14" s="117"/>
      <c r="TAP14" s="117"/>
      <c r="TAQ14" s="117"/>
      <c r="TAR14" s="117"/>
      <c r="TAS14" s="117"/>
      <c r="TAT14" s="117"/>
      <c r="TAU14" s="117"/>
      <c r="TAV14" s="117"/>
      <c r="TAW14" s="117"/>
      <c r="TAX14" s="117"/>
      <c r="TAY14" s="117"/>
      <c r="TAZ14" s="117"/>
      <c r="TBA14" s="117"/>
      <c r="TBB14" s="117"/>
      <c r="TBC14" s="117"/>
      <c r="TBD14" s="117"/>
      <c r="TBE14" s="117"/>
      <c r="TBF14" s="117"/>
      <c r="TBG14" s="117"/>
      <c r="TBH14" s="117"/>
      <c r="TBI14" s="117"/>
      <c r="TBJ14" s="117"/>
      <c r="TBK14" s="117"/>
      <c r="TBL14" s="117"/>
      <c r="TBM14" s="117"/>
      <c r="TBN14" s="117"/>
      <c r="TBO14" s="117"/>
      <c r="TBP14" s="117"/>
      <c r="TBQ14" s="117"/>
      <c r="TBR14" s="117"/>
      <c r="TBS14" s="117"/>
      <c r="TBT14" s="117"/>
      <c r="TBU14" s="117"/>
      <c r="TBV14" s="117"/>
      <c r="TBW14" s="117"/>
      <c r="TBX14" s="117"/>
      <c r="TBY14" s="117"/>
      <c r="TBZ14" s="117"/>
      <c r="TCA14" s="117"/>
      <c r="TCB14" s="117"/>
      <c r="TCC14" s="117"/>
      <c r="TCD14" s="117"/>
      <c r="TCE14" s="117"/>
      <c r="TCF14" s="117"/>
      <c r="TCG14" s="117"/>
      <c r="TCH14" s="117"/>
      <c r="TCI14" s="117"/>
      <c r="TCJ14" s="117"/>
      <c r="TCK14" s="117"/>
      <c r="TCL14" s="117"/>
      <c r="TCM14" s="117"/>
      <c r="TCN14" s="117"/>
      <c r="TCO14" s="117"/>
      <c r="TCP14" s="117"/>
      <c r="TCQ14" s="117"/>
      <c r="TCR14" s="117"/>
      <c r="TCS14" s="117"/>
      <c r="TCT14" s="117"/>
      <c r="TCU14" s="117"/>
      <c r="TCV14" s="117"/>
      <c r="TCW14" s="117"/>
      <c r="TCX14" s="117"/>
      <c r="TCY14" s="117"/>
      <c r="TCZ14" s="117"/>
      <c r="TDA14" s="117"/>
      <c r="TDB14" s="117"/>
      <c r="TDC14" s="117"/>
      <c r="TDD14" s="117"/>
      <c r="TDE14" s="117"/>
      <c r="TDF14" s="117"/>
      <c r="TDG14" s="117"/>
      <c r="TDH14" s="117"/>
      <c r="TDI14" s="117"/>
      <c r="TDJ14" s="117"/>
      <c r="TDK14" s="117"/>
      <c r="TDL14" s="117"/>
      <c r="TDM14" s="117"/>
      <c r="TDN14" s="117"/>
      <c r="TDO14" s="117"/>
      <c r="TDP14" s="117"/>
      <c r="TDQ14" s="117"/>
      <c r="TDR14" s="117"/>
      <c r="TDS14" s="117"/>
      <c r="TDT14" s="117"/>
      <c r="TDU14" s="117"/>
      <c r="TDV14" s="117"/>
      <c r="TDW14" s="117"/>
      <c r="TDX14" s="117"/>
      <c r="TDY14" s="117"/>
      <c r="TDZ14" s="117"/>
      <c r="TEA14" s="117"/>
      <c r="TEB14" s="117"/>
      <c r="TEC14" s="117"/>
      <c r="TED14" s="117"/>
      <c r="TEE14" s="117"/>
      <c r="TEF14" s="117"/>
      <c r="TEG14" s="117"/>
      <c r="TEH14" s="117"/>
      <c r="TEI14" s="117"/>
      <c r="TEJ14" s="117"/>
      <c r="TEK14" s="117"/>
      <c r="TEL14" s="117"/>
      <c r="TEM14" s="117"/>
      <c r="TEN14" s="117"/>
      <c r="TEO14" s="117"/>
      <c r="TEP14" s="117"/>
      <c r="TEQ14" s="117"/>
      <c r="TER14" s="117"/>
      <c r="TES14" s="117"/>
      <c r="TET14" s="117"/>
      <c r="TEU14" s="117"/>
      <c r="TEV14" s="117"/>
      <c r="TEW14" s="117"/>
      <c r="TEX14" s="117"/>
      <c r="TEY14" s="117"/>
      <c r="TEZ14" s="117"/>
      <c r="TFA14" s="117"/>
      <c r="TFB14" s="117"/>
      <c r="TFC14" s="117"/>
      <c r="TFD14" s="117"/>
      <c r="TFE14" s="117"/>
      <c r="TFF14" s="117"/>
      <c r="TFG14" s="117"/>
      <c r="TFH14" s="117"/>
      <c r="TFI14" s="117"/>
      <c r="TFJ14" s="117"/>
      <c r="TFK14" s="117"/>
      <c r="TFL14" s="117"/>
      <c r="TFM14" s="117"/>
      <c r="TFN14" s="117"/>
      <c r="TFO14" s="117"/>
      <c r="TFP14" s="117"/>
      <c r="TFQ14" s="117"/>
      <c r="TFR14" s="117"/>
      <c r="TFS14" s="117"/>
      <c r="TFT14" s="117"/>
      <c r="TFU14" s="117"/>
      <c r="TFV14" s="117"/>
      <c r="TFW14" s="117"/>
      <c r="TFX14" s="117"/>
      <c r="TFY14" s="117"/>
      <c r="TFZ14" s="117"/>
      <c r="TGA14" s="117"/>
      <c r="TGB14" s="117"/>
      <c r="TGC14" s="117"/>
      <c r="TGD14" s="117"/>
      <c r="TGE14" s="117"/>
      <c r="TGF14" s="117"/>
      <c r="TGG14" s="117"/>
      <c r="TGH14" s="117"/>
      <c r="TGI14" s="117"/>
      <c r="TGJ14" s="117"/>
      <c r="TGK14" s="117"/>
      <c r="TGL14" s="117"/>
      <c r="TGM14" s="117"/>
      <c r="TGN14" s="117"/>
      <c r="TGO14" s="117"/>
      <c r="TGP14" s="117"/>
      <c r="TGQ14" s="117"/>
      <c r="TGR14" s="117"/>
      <c r="TGS14" s="117"/>
      <c r="TGT14" s="117"/>
      <c r="TGU14" s="117"/>
      <c r="TGV14" s="117"/>
      <c r="TGW14" s="117"/>
      <c r="TGX14" s="117"/>
      <c r="TGY14" s="117"/>
      <c r="TGZ14" s="117"/>
      <c r="THA14" s="117"/>
      <c r="THB14" s="117"/>
      <c r="THC14" s="117"/>
      <c r="THD14" s="117"/>
      <c r="THE14" s="117"/>
      <c r="THF14" s="117"/>
      <c r="THG14" s="117"/>
      <c r="THH14" s="117"/>
      <c r="THI14" s="117"/>
      <c r="THJ14" s="117"/>
      <c r="THK14" s="117"/>
      <c r="THL14" s="117"/>
      <c r="THM14" s="117"/>
      <c r="THN14" s="117"/>
      <c r="THO14" s="117"/>
      <c r="THP14" s="117"/>
      <c r="THQ14" s="117"/>
      <c r="THR14" s="117"/>
      <c r="THS14" s="117"/>
      <c r="THT14" s="117"/>
      <c r="THU14" s="117"/>
      <c r="THV14" s="117"/>
      <c r="THW14" s="117"/>
      <c r="THX14" s="117"/>
      <c r="THY14" s="117"/>
      <c r="THZ14" s="117"/>
      <c r="TIA14" s="117"/>
      <c r="TIB14" s="117"/>
      <c r="TIC14" s="117"/>
      <c r="TID14" s="117"/>
      <c r="TIE14" s="117"/>
      <c r="TIF14" s="117"/>
      <c r="TIG14" s="117"/>
      <c r="TIH14" s="117"/>
      <c r="TII14" s="117"/>
      <c r="TIJ14" s="117"/>
      <c r="TIK14" s="117"/>
      <c r="TIL14" s="117"/>
      <c r="TIM14" s="117"/>
      <c r="TIN14" s="117"/>
      <c r="TIO14" s="117"/>
      <c r="TIP14" s="117"/>
      <c r="TIQ14" s="117"/>
      <c r="TIR14" s="117"/>
      <c r="TIS14" s="117"/>
      <c r="TIT14" s="117"/>
      <c r="TIU14" s="117"/>
      <c r="TIV14" s="117"/>
      <c r="TIW14" s="117"/>
      <c r="TIX14" s="117"/>
      <c r="TIY14" s="117"/>
      <c r="TIZ14" s="117"/>
      <c r="TJA14" s="117"/>
      <c r="TJB14" s="117"/>
      <c r="TJC14" s="117"/>
      <c r="TJD14" s="117"/>
      <c r="TJE14" s="117"/>
      <c r="TJF14" s="117"/>
      <c r="TJG14" s="117"/>
      <c r="TJH14" s="117"/>
      <c r="TJI14" s="117"/>
      <c r="TJJ14" s="117"/>
      <c r="TJK14" s="117"/>
      <c r="TJL14" s="117"/>
      <c r="TJM14" s="117"/>
      <c r="TJN14" s="117"/>
      <c r="TJO14" s="117"/>
      <c r="TJP14" s="117"/>
      <c r="TJQ14" s="117"/>
      <c r="TJR14" s="117"/>
      <c r="TJS14" s="117"/>
      <c r="TJT14" s="117"/>
      <c r="TJU14" s="117"/>
      <c r="TJV14" s="117"/>
      <c r="TJW14" s="117"/>
      <c r="TJX14" s="117"/>
      <c r="TJY14" s="117"/>
      <c r="TJZ14" s="117"/>
      <c r="TKA14" s="117"/>
      <c r="TKB14" s="117"/>
      <c r="TKC14" s="117"/>
      <c r="TKD14" s="117"/>
      <c r="TKE14" s="117"/>
      <c r="TKF14" s="117"/>
      <c r="TKG14" s="117"/>
      <c r="TKH14" s="117"/>
      <c r="TKI14" s="117"/>
      <c r="TKJ14" s="117"/>
      <c r="TKK14" s="117"/>
      <c r="TKL14" s="117"/>
      <c r="TKM14" s="117"/>
      <c r="TKN14" s="117"/>
      <c r="TKO14" s="117"/>
      <c r="TKP14" s="117"/>
      <c r="TKQ14" s="117"/>
      <c r="TKR14" s="117"/>
      <c r="TKS14" s="117"/>
      <c r="TKT14" s="117"/>
      <c r="TKU14" s="117"/>
      <c r="TKV14" s="117"/>
      <c r="TKW14" s="117"/>
      <c r="TKX14" s="117"/>
      <c r="TKY14" s="117"/>
      <c r="TKZ14" s="117"/>
      <c r="TLA14" s="117"/>
      <c r="TLB14" s="117"/>
      <c r="TLC14" s="117"/>
      <c r="TLD14" s="117"/>
      <c r="TLE14" s="117"/>
      <c r="TLF14" s="117"/>
      <c r="TLG14" s="117"/>
      <c r="TLH14" s="117"/>
      <c r="TLI14" s="117"/>
      <c r="TLJ14" s="117"/>
      <c r="TLK14" s="117"/>
      <c r="TLL14" s="117"/>
      <c r="TLM14" s="117"/>
      <c r="TLN14" s="117"/>
      <c r="TLO14" s="117"/>
      <c r="TLP14" s="117"/>
      <c r="TLQ14" s="117"/>
      <c r="TLR14" s="117"/>
      <c r="TLS14" s="117"/>
      <c r="TLT14" s="117"/>
      <c r="TLU14" s="117"/>
      <c r="TLV14" s="117"/>
      <c r="TLW14" s="117"/>
      <c r="TLX14" s="117"/>
      <c r="TLY14" s="117"/>
      <c r="TLZ14" s="117"/>
      <c r="TMA14" s="117"/>
      <c r="TMB14" s="117"/>
      <c r="TMC14" s="117"/>
      <c r="TMD14" s="117"/>
      <c r="TME14" s="117"/>
      <c r="TMF14" s="117"/>
      <c r="TMG14" s="117"/>
      <c r="TMH14" s="117"/>
      <c r="TMI14" s="117"/>
      <c r="TMJ14" s="117"/>
      <c r="TMK14" s="117"/>
      <c r="TML14" s="117"/>
      <c r="TMM14" s="117"/>
      <c r="TMN14" s="117"/>
      <c r="TMO14" s="117"/>
      <c r="TMP14" s="117"/>
      <c r="TMQ14" s="117"/>
      <c r="TMR14" s="117"/>
      <c r="TMS14" s="117"/>
      <c r="TMT14" s="117"/>
      <c r="TMU14" s="117"/>
      <c r="TMV14" s="117"/>
      <c r="TMW14" s="117"/>
      <c r="TMX14" s="117"/>
      <c r="TMY14" s="117"/>
      <c r="TMZ14" s="117"/>
      <c r="TNA14" s="117"/>
      <c r="TNB14" s="117"/>
      <c r="TNC14" s="117"/>
      <c r="TND14" s="117"/>
      <c r="TNE14" s="117"/>
      <c r="TNF14" s="117"/>
      <c r="TNG14" s="117"/>
      <c r="TNH14" s="117"/>
      <c r="TNI14" s="117"/>
      <c r="TNJ14" s="117"/>
      <c r="TNK14" s="117"/>
      <c r="TNL14" s="117"/>
      <c r="TNM14" s="117"/>
      <c r="TNN14" s="117"/>
      <c r="TNO14" s="117"/>
      <c r="TNP14" s="117"/>
      <c r="TNQ14" s="117"/>
      <c r="TNR14" s="117"/>
      <c r="TNS14" s="117"/>
      <c r="TNT14" s="117"/>
      <c r="TNU14" s="117"/>
      <c r="TNV14" s="117"/>
      <c r="TNW14" s="117"/>
      <c r="TNX14" s="117"/>
      <c r="TNY14" s="117"/>
      <c r="TNZ14" s="117"/>
      <c r="TOA14" s="117"/>
      <c r="TOB14" s="117"/>
      <c r="TOC14" s="117"/>
      <c r="TOD14" s="117"/>
      <c r="TOE14" s="117"/>
      <c r="TOF14" s="117"/>
      <c r="TOG14" s="117"/>
      <c r="TOH14" s="117"/>
      <c r="TOI14" s="117"/>
      <c r="TOJ14" s="117"/>
      <c r="TOK14" s="117"/>
      <c r="TOL14" s="117"/>
      <c r="TOM14" s="117"/>
      <c r="TON14" s="117"/>
      <c r="TOO14" s="117"/>
      <c r="TOP14" s="117"/>
      <c r="TOQ14" s="117"/>
      <c r="TOR14" s="117"/>
      <c r="TOS14" s="117"/>
      <c r="TOT14" s="117"/>
      <c r="TOU14" s="117"/>
      <c r="TOV14" s="117"/>
      <c r="TOW14" s="117"/>
      <c r="TOX14" s="117"/>
      <c r="TOY14" s="117"/>
      <c r="TOZ14" s="117"/>
      <c r="TPA14" s="117"/>
      <c r="TPB14" s="117"/>
      <c r="TPC14" s="117"/>
      <c r="TPD14" s="117"/>
      <c r="TPE14" s="117"/>
      <c r="TPF14" s="117"/>
      <c r="TPG14" s="117"/>
      <c r="TPH14" s="117"/>
      <c r="TPI14" s="117"/>
      <c r="TPJ14" s="117"/>
      <c r="TPK14" s="117"/>
      <c r="TPL14" s="117"/>
      <c r="TPM14" s="117"/>
      <c r="TPN14" s="117"/>
      <c r="TPO14" s="117"/>
      <c r="TPP14" s="117"/>
      <c r="TPQ14" s="117"/>
      <c r="TPR14" s="117"/>
      <c r="TPS14" s="117"/>
      <c r="TPT14" s="117"/>
      <c r="TPU14" s="117"/>
      <c r="TPV14" s="117"/>
      <c r="TPW14" s="117"/>
      <c r="TPX14" s="117"/>
      <c r="TPY14" s="117"/>
      <c r="TPZ14" s="117"/>
      <c r="TQA14" s="117"/>
      <c r="TQB14" s="117"/>
      <c r="TQC14" s="117"/>
      <c r="TQD14" s="117"/>
      <c r="TQE14" s="117"/>
      <c r="TQF14" s="117"/>
      <c r="TQG14" s="117"/>
      <c r="TQH14" s="117"/>
      <c r="TQI14" s="117"/>
      <c r="TQJ14" s="117"/>
      <c r="TQK14" s="117"/>
      <c r="TQL14" s="117"/>
      <c r="TQM14" s="117"/>
      <c r="TQN14" s="117"/>
      <c r="TQO14" s="117"/>
      <c r="TQP14" s="117"/>
      <c r="TQQ14" s="117"/>
      <c r="TQR14" s="117"/>
      <c r="TQS14" s="117"/>
      <c r="TQT14" s="117"/>
      <c r="TQU14" s="117"/>
      <c r="TQV14" s="117"/>
      <c r="TQW14" s="117"/>
      <c r="TQX14" s="117"/>
      <c r="TQY14" s="117"/>
      <c r="TQZ14" s="117"/>
      <c r="TRA14" s="117"/>
      <c r="TRB14" s="117"/>
      <c r="TRC14" s="117"/>
      <c r="TRD14" s="117"/>
      <c r="TRE14" s="117"/>
      <c r="TRF14" s="117"/>
      <c r="TRG14" s="117"/>
      <c r="TRH14" s="117"/>
      <c r="TRI14" s="117"/>
      <c r="TRJ14" s="117"/>
      <c r="TRK14" s="117"/>
      <c r="TRL14" s="117"/>
      <c r="TRM14" s="117"/>
      <c r="TRN14" s="117"/>
      <c r="TRO14" s="117"/>
      <c r="TRP14" s="117"/>
      <c r="TRQ14" s="117"/>
      <c r="TRR14" s="117"/>
      <c r="TRS14" s="117"/>
      <c r="TRT14" s="117"/>
      <c r="TRU14" s="117"/>
      <c r="TRV14" s="117"/>
      <c r="TRW14" s="117"/>
      <c r="TRX14" s="117"/>
      <c r="TRY14" s="117"/>
      <c r="TRZ14" s="117"/>
      <c r="TSA14" s="117"/>
      <c r="TSB14" s="117"/>
      <c r="TSC14" s="117"/>
      <c r="TSD14" s="117"/>
      <c r="TSE14" s="117"/>
      <c r="TSF14" s="117"/>
      <c r="TSG14" s="117"/>
      <c r="TSH14" s="117"/>
      <c r="TSI14" s="117"/>
      <c r="TSJ14" s="117"/>
      <c r="TSK14" s="117"/>
      <c r="TSL14" s="117"/>
      <c r="TSM14" s="117"/>
      <c r="TSN14" s="117"/>
      <c r="TSO14" s="117"/>
      <c r="TSP14" s="117"/>
      <c r="TSQ14" s="117"/>
      <c r="TSR14" s="117"/>
      <c r="TSS14" s="117"/>
      <c r="TST14" s="117"/>
      <c r="TSU14" s="117"/>
      <c r="TSV14" s="117"/>
      <c r="TSW14" s="117"/>
      <c r="TSX14" s="117"/>
      <c r="TSY14" s="117"/>
      <c r="TSZ14" s="117"/>
      <c r="TTA14" s="117"/>
      <c r="TTB14" s="117"/>
      <c r="TTC14" s="117"/>
      <c r="TTD14" s="117"/>
      <c r="TTE14" s="117"/>
      <c r="TTF14" s="117"/>
      <c r="TTG14" s="117"/>
      <c r="TTH14" s="117"/>
      <c r="TTI14" s="117"/>
      <c r="TTJ14" s="117"/>
      <c r="TTK14" s="117"/>
      <c r="TTL14" s="117"/>
      <c r="TTM14" s="117"/>
      <c r="TTN14" s="117"/>
      <c r="TTO14" s="117"/>
      <c r="TTP14" s="117"/>
      <c r="TTQ14" s="117"/>
      <c r="TTR14" s="117"/>
      <c r="TTS14" s="117"/>
      <c r="TTT14" s="117"/>
      <c r="TTU14" s="117"/>
      <c r="TTV14" s="117"/>
      <c r="TTW14" s="117"/>
      <c r="TTX14" s="117"/>
      <c r="TTY14" s="117"/>
      <c r="TTZ14" s="117"/>
      <c r="TUA14" s="117"/>
      <c r="TUB14" s="117"/>
      <c r="TUC14" s="117"/>
      <c r="TUD14" s="117"/>
      <c r="TUE14" s="117"/>
      <c r="TUF14" s="117"/>
      <c r="TUG14" s="117"/>
      <c r="TUH14" s="117"/>
      <c r="TUI14" s="117"/>
      <c r="TUJ14" s="117"/>
      <c r="TUK14" s="117"/>
      <c r="TUL14" s="117"/>
      <c r="TUM14" s="117"/>
      <c r="TUN14" s="117"/>
      <c r="TUO14" s="117"/>
      <c r="TUP14" s="117"/>
      <c r="TUQ14" s="117"/>
      <c r="TUR14" s="117"/>
      <c r="TUS14" s="117"/>
      <c r="TUT14" s="117"/>
      <c r="TUU14" s="117"/>
      <c r="TUV14" s="117"/>
      <c r="TUW14" s="117"/>
      <c r="TUX14" s="117"/>
      <c r="TUY14" s="117"/>
      <c r="TUZ14" s="117"/>
      <c r="TVA14" s="117"/>
      <c r="TVB14" s="117"/>
      <c r="TVC14" s="117"/>
      <c r="TVD14" s="117"/>
      <c r="TVE14" s="117"/>
      <c r="TVF14" s="117"/>
      <c r="TVG14" s="117"/>
      <c r="TVH14" s="117"/>
      <c r="TVI14" s="117"/>
      <c r="TVJ14" s="117"/>
      <c r="TVK14" s="117"/>
      <c r="TVL14" s="117"/>
      <c r="TVM14" s="117"/>
      <c r="TVN14" s="117"/>
      <c r="TVO14" s="117"/>
      <c r="TVP14" s="117"/>
      <c r="TVQ14" s="117"/>
      <c r="TVR14" s="117"/>
      <c r="TVS14" s="117"/>
      <c r="TVT14" s="117"/>
      <c r="TVU14" s="117"/>
      <c r="TVV14" s="117"/>
      <c r="TVW14" s="117"/>
      <c r="TVX14" s="117"/>
      <c r="TVY14" s="117"/>
      <c r="TVZ14" s="117"/>
      <c r="TWA14" s="117"/>
      <c r="TWB14" s="117"/>
      <c r="TWC14" s="117"/>
      <c r="TWD14" s="117"/>
      <c r="TWE14" s="117"/>
      <c r="TWF14" s="117"/>
      <c r="TWG14" s="117"/>
      <c r="TWH14" s="117"/>
      <c r="TWI14" s="117"/>
      <c r="TWJ14" s="117"/>
      <c r="TWK14" s="117"/>
      <c r="TWL14" s="117"/>
      <c r="TWM14" s="117"/>
      <c r="TWN14" s="117"/>
      <c r="TWO14" s="117"/>
      <c r="TWP14" s="117"/>
      <c r="TWQ14" s="117"/>
      <c r="TWR14" s="117"/>
      <c r="TWS14" s="117"/>
      <c r="TWT14" s="117"/>
      <c r="TWU14" s="117"/>
      <c r="TWV14" s="117"/>
      <c r="TWW14" s="117"/>
      <c r="TWX14" s="117"/>
      <c r="TWY14" s="117"/>
      <c r="TWZ14" s="117"/>
      <c r="TXA14" s="117"/>
      <c r="TXB14" s="117"/>
      <c r="TXC14" s="117"/>
      <c r="TXD14" s="117"/>
      <c r="TXE14" s="117"/>
      <c r="TXF14" s="117"/>
      <c r="TXG14" s="117"/>
      <c r="TXH14" s="117"/>
      <c r="TXI14" s="117"/>
      <c r="TXJ14" s="117"/>
      <c r="TXK14" s="117"/>
      <c r="TXL14" s="117"/>
      <c r="TXM14" s="117"/>
      <c r="TXN14" s="117"/>
      <c r="TXO14" s="117"/>
      <c r="TXP14" s="117"/>
      <c r="TXQ14" s="117"/>
      <c r="TXR14" s="117"/>
      <c r="TXS14" s="117"/>
      <c r="TXT14" s="117"/>
      <c r="TXU14" s="117"/>
      <c r="TXV14" s="117"/>
      <c r="TXW14" s="117"/>
      <c r="TXX14" s="117"/>
      <c r="TXY14" s="117"/>
      <c r="TXZ14" s="117"/>
      <c r="TYA14" s="117"/>
      <c r="TYB14" s="117"/>
      <c r="TYC14" s="117"/>
      <c r="TYD14" s="117"/>
      <c r="TYE14" s="117"/>
      <c r="TYF14" s="117"/>
      <c r="TYG14" s="117"/>
      <c r="TYH14" s="117"/>
      <c r="TYI14" s="117"/>
      <c r="TYJ14" s="117"/>
      <c r="TYK14" s="117"/>
      <c r="TYL14" s="117"/>
      <c r="TYM14" s="117"/>
      <c r="TYN14" s="117"/>
      <c r="TYO14" s="117"/>
      <c r="TYP14" s="117"/>
      <c r="TYQ14" s="117"/>
      <c r="TYR14" s="117"/>
      <c r="TYS14" s="117"/>
      <c r="TYT14" s="117"/>
      <c r="TYU14" s="117"/>
      <c r="TYV14" s="117"/>
      <c r="TYW14" s="117"/>
      <c r="TYX14" s="117"/>
      <c r="TYY14" s="117"/>
      <c r="TYZ14" s="117"/>
      <c r="TZA14" s="117"/>
      <c r="TZB14" s="117"/>
      <c r="TZC14" s="117"/>
      <c r="TZD14" s="117"/>
      <c r="TZE14" s="117"/>
      <c r="TZF14" s="117"/>
      <c r="TZG14" s="117"/>
      <c r="TZH14" s="117"/>
      <c r="TZI14" s="117"/>
      <c r="TZJ14" s="117"/>
      <c r="TZK14" s="117"/>
      <c r="TZL14" s="117"/>
      <c r="TZM14" s="117"/>
      <c r="TZN14" s="117"/>
      <c r="TZO14" s="117"/>
      <c r="TZP14" s="117"/>
      <c r="TZQ14" s="117"/>
      <c r="TZR14" s="117"/>
      <c r="TZS14" s="117"/>
      <c r="TZT14" s="117"/>
      <c r="TZU14" s="117"/>
      <c r="TZV14" s="117"/>
      <c r="TZW14" s="117"/>
      <c r="TZX14" s="117"/>
      <c r="TZY14" s="117"/>
      <c r="TZZ14" s="117"/>
      <c r="UAA14" s="117"/>
      <c r="UAB14" s="117"/>
      <c r="UAC14" s="117"/>
      <c r="UAD14" s="117"/>
      <c r="UAE14" s="117"/>
      <c r="UAF14" s="117"/>
      <c r="UAG14" s="117"/>
      <c r="UAH14" s="117"/>
      <c r="UAI14" s="117"/>
      <c r="UAJ14" s="117"/>
      <c r="UAK14" s="117"/>
      <c r="UAL14" s="117"/>
      <c r="UAM14" s="117"/>
      <c r="UAN14" s="117"/>
      <c r="UAO14" s="117"/>
      <c r="UAP14" s="117"/>
      <c r="UAQ14" s="117"/>
      <c r="UAR14" s="117"/>
      <c r="UAS14" s="117"/>
      <c r="UAT14" s="117"/>
      <c r="UAU14" s="117"/>
      <c r="UAV14" s="117"/>
      <c r="UAW14" s="117"/>
      <c r="UAX14" s="117"/>
      <c r="UAY14" s="117"/>
      <c r="UAZ14" s="117"/>
      <c r="UBA14" s="117"/>
      <c r="UBB14" s="117"/>
      <c r="UBC14" s="117"/>
      <c r="UBD14" s="117"/>
      <c r="UBE14" s="117"/>
      <c r="UBF14" s="117"/>
      <c r="UBG14" s="117"/>
      <c r="UBH14" s="117"/>
      <c r="UBI14" s="117"/>
      <c r="UBJ14" s="117"/>
      <c r="UBK14" s="117"/>
      <c r="UBL14" s="117"/>
      <c r="UBM14" s="117"/>
      <c r="UBN14" s="117"/>
      <c r="UBO14" s="117"/>
      <c r="UBP14" s="117"/>
      <c r="UBQ14" s="117"/>
      <c r="UBR14" s="117"/>
      <c r="UBS14" s="117"/>
      <c r="UBT14" s="117"/>
      <c r="UBU14" s="117"/>
      <c r="UBV14" s="117"/>
      <c r="UBW14" s="117"/>
      <c r="UBX14" s="117"/>
      <c r="UBY14" s="117"/>
      <c r="UBZ14" s="117"/>
      <c r="UCA14" s="117"/>
      <c r="UCB14" s="117"/>
      <c r="UCC14" s="117"/>
      <c r="UCD14" s="117"/>
      <c r="UCE14" s="117"/>
      <c r="UCF14" s="117"/>
      <c r="UCG14" s="117"/>
      <c r="UCH14" s="117"/>
      <c r="UCI14" s="117"/>
      <c r="UCJ14" s="117"/>
      <c r="UCK14" s="117"/>
      <c r="UCL14" s="117"/>
      <c r="UCM14" s="117"/>
      <c r="UCN14" s="117"/>
      <c r="UCO14" s="117"/>
      <c r="UCP14" s="117"/>
      <c r="UCQ14" s="117"/>
      <c r="UCR14" s="117"/>
      <c r="UCS14" s="117"/>
      <c r="UCT14" s="117"/>
      <c r="UCU14" s="117"/>
      <c r="UCV14" s="117"/>
      <c r="UCW14" s="117"/>
      <c r="UCX14" s="117"/>
      <c r="UCY14" s="117"/>
      <c r="UCZ14" s="117"/>
      <c r="UDA14" s="117"/>
      <c r="UDB14" s="117"/>
      <c r="UDC14" s="117"/>
      <c r="UDD14" s="117"/>
      <c r="UDE14" s="117"/>
      <c r="UDF14" s="117"/>
      <c r="UDG14" s="117"/>
      <c r="UDH14" s="117"/>
      <c r="UDI14" s="117"/>
      <c r="UDJ14" s="117"/>
      <c r="UDK14" s="117"/>
      <c r="UDL14" s="117"/>
      <c r="UDM14" s="117"/>
      <c r="UDN14" s="117"/>
      <c r="UDO14" s="117"/>
      <c r="UDP14" s="117"/>
      <c r="UDQ14" s="117"/>
      <c r="UDR14" s="117"/>
      <c r="UDS14" s="117"/>
      <c r="UDT14" s="117"/>
      <c r="UDU14" s="117"/>
      <c r="UDV14" s="117"/>
      <c r="UDW14" s="117"/>
      <c r="UDX14" s="117"/>
      <c r="UDY14" s="117"/>
      <c r="UDZ14" s="117"/>
      <c r="UEA14" s="117"/>
      <c r="UEB14" s="117"/>
      <c r="UEC14" s="117"/>
      <c r="UED14" s="117"/>
      <c r="UEE14" s="117"/>
      <c r="UEF14" s="117"/>
      <c r="UEG14" s="117"/>
      <c r="UEH14" s="117"/>
      <c r="UEI14" s="117"/>
      <c r="UEJ14" s="117"/>
      <c r="UEK14" s="117"/>
      <c r="UEL14" s="117"/>
      <c r="UEM14" s="117"/>
      <c r="UEN14" s="117"/>
      <c r="UEO14" s="117"/>
      <c r="UEP14" s="117"/>
      <c r="UEQ14" s="117"/>
      <c r="UER14" s="117"/>
      <c r="UES14" s="117"/>
      <c r="UET14" s="117"/>
      <c r="UEU14" s="117"/>
      <c r="UEV14" s="117"/>
      <c r="UEW14" s="117"/>
      <c r="UEX14" s="117"/>
      <c r="UEY14" s="117"/>
      <c r="UEZ14" s="117"/>
      <c r="UFA14" s="117"/>
      <c r="UFB14" s="117"/>
      <c r="UFC14" s="117"/>
      <c r="UFD14" s="117"/>
      <c r="UFE14" s="117"/>
      <c r="UFF14" s="117"/>
      <c r="UFG14" s="117"/>
      <c r="UFH14" s="117"/>
      <c r="UFI14" s="117"/>
      <c r="UFJ14" s="117"/>
      <c r="UFK14" s="117"/>
      <c r="UFL14" s="117"/>
      <c r="UFM14" s="117"/>
      <c r="UFN14" s="117"/>
      <c r="UFO14" s="117"/>
      <c r="UFP14" s="117"/>
      <c r="UFQ14" s="117"/>
      <c r="UFR14" s="117"/>
      <c r="UFS14" s="117"/>
      <c r="UFT14" s="117"/>
      <c r="UFU14" s="117"/>
      <c r="UFV14" s="117"/>
      <c r="UFW14" s="117"/>
      <c r="UFX14" s="117"/>
      <c r="UFY14" s="117"/>
      <c r="UFZ14" s="117"/>
      <c r="UGA14" s="117"/>
      <c r="UGB14" s="117"/>
      <c r="UGC14" s="117"/>
      <c r="UGD14" s="117"/>
      <c r="UGE14" s="117"/>
      <c r="UGF14" s="117"/>
      <c r="UGG14" s="117"/>
      <c r="UGH14" s="117"/>
      <c r="UGI14" s="117"/>
      <c r="UGJ14" s="117"/>
      <c r="UGK14" s="117"/>
      <c r="UGL14" s="117"/>
      <c r="UGM14" s="117"/>
      <c r="UGN14" s="117"/>
      <c r="UGO14" s="117"/>
      <c r="UGP14" s="117"/>
      <c r="UGQ14" s="117"/>
      <c r="UGR14" s="117"/>
      <c r="UGS14" s="117"/>
      <c r="UGT14" s="117"/>
      <c r="UGU14" s="117"/>
      <c r="UGV14" s="117"/>
      <c r="UGW14" s="117"/>
      <c r="UGX14" s="117"/>
      <c r="UGY14" s="117"/>
      <c r="UGZ14" s="117"/>
      <c r="UHA14" s="117"/>
      <c r="UHB14" s="117"/>
      <c r="UHC14" s="117"/>
      <c r="UHD14" s="117"/>
      <c r="UHE14" s="117"/>
      <c r="UHF14" s="117"/>
      <c r="UHG14" s="117"/>
      <c r="UHH14" s="117"/>
      <c r="UHI14" s="117"/>
      <c r="UHJ14" s="117"/>
      <c r="UHK14" s="117"/>
      <c r="UHL14" s="117"/>
      <c r="UHM14" s="117"/>
      <c r="UHN14" s="117"/>
      <c r="UHO14" s="117"/>
      <c r="UHP14" s="117"/>
      <c r="UHQ14" s="117"/>
      <c r="UHR14" s="117"/>
      <c r="UHS14" s="117"/>
      <c r="UHT14" s="117"/>
      <c r="UHU14" s="117"/>
      <c r="UHV14" s="117"/>
      <c r="UHW14" s="117"/>
      <c r="UHX14" s="117"/>
      <c r="UHY14" s="117"/>
      <c r="UHZ14" s="117"/>
      <c r="UIA14" s="117"/>
      <c r="UIB14" s="117"/>
      <c r="UIC14" s="117"/>
      <c r="UID14" s="117"/>
      <c r="UIE14" s="117"/>
      <c r="UIF14" s="117"/>
      <c r="UIG14" s="117"/>
      <c r="UIH14" s="117"/>
      <c r="UII14" s="117"/>
      <c r="UIJ14" s="117"/>
      <c r="UIK14" s="117"/>
      <c r="UIL14" s="117"/>
      <c r="UIM14" s="117"/>
      <c r="UIN14" s="117"/>
      <c r="UIO14" s="117"/>
      <c r="UIP14" s="117"/>
      <c r="UIQ14" s="117"/>
      <c r="UIR14" s="117"/>
      <c r="UIS14" s="117"/>
      <c r="UIT14" s="117"/>
      <c r="UIU14" s="117"/>
      <c r="UIV14" s="117"/>
      <c r="UIW14" s="117"/>
      <c r="UIX14" s="117"/>
      <c r="UIY14" s="117"/>
      <c r="UIZ14" s="117"/>
      <c r="UJA14" s="117"/>
      <c r="UJB14" s="117"/>
      <c r="UJC14" s="117"/>
      <c r="UJD14" s="117"/>
      <c r="UJE14" s="117"/>
      <c r="UJF14" s="117"/>
      <c r="UJG14" s="117"/>
      <c r="UJH14" s="117"/>
      <c r="UJI14" s="117"/>
      <c r="UJJ14" s="117"/>
      <c r="UJK14" s="117"/>
      <c r="UJL14" s="117"/>
      <c r="UJM14" s="117"/>
      <c r="UJN14" s="117"/>
      <c r="UJO14" s="117"/>
      <c r="UJP14" s="117"/>
      <c r="UJQ14" s="117"/>
      <c r="UJR14" s="117"/>
      <c r="UJS14" s="117"/>
      <c r="UJT14" s="117"/>
      <c r="UJU14" s="117"/>
      <c r="UJV14" s="117"/>
      <c r="UJW14" s="117"/>
      <c r="UJX14" s="117"/>
      <c r="UJY14" s="117"/>
      <c r="UJZ14" s="117"/>
      <c r="UKA14" s="117"/>
      <c r="UKB14" s="117"/>
      <c r="UKC14" s="117"/>
      <c r="UKD14" s="117"/>
      <c r="UKE14" s="117"/>
      <c r="UKF14" s="117"/>
      <c r="UKG14" s="117"/>
      <c r="UKH14" s="117"/>
      <c r="UKI14" s="117"/>
      <c r="UKJ14" s="117"/>
      <c r="UKK14" s="117"/>
      <c r="UKL14" s="117"/>
      <c r="UKM14" s="117"/>
      <c r="UKN14" s="117"/>
      <c r="UKO14" s="117"/>
      <c r="UKP14" s="117"/>
      <c r="UKQ14" s="117"/>
      <c r="UKR14" s="117"/>
      <c r="UKS14" s="117"/>
      <c r="UKT14" s="117"/>
      <c r="UKU14" s="117"/>
      <c r="UKV14" s="117"/>
      <c r="UKW14" s="117"/>
      <c r="UKX14" s="117"/>
      <c r="UKY14" s="117"/>
      <c r="UKZ14" s="117"/>
      <c r="ULA14" s="117"/>
      <c r="ULB14" s="117"/>
      <c r="ULC14" s="117"/>
      <c r="ULD14" s="117"/>
      <c r="ULE14" s="117"/>
      <c r="ULF14" s="117"/>
      <c r="ULG14" s="117"/>
      <c r="ULH14" s="117"/>
      <c r="ULI14" s="117"/>
      <c r="ULJ14" s="117"/>
      <c r="ULK14" s="117"/>
      <c r="ULL14" s="117"/>
      <c r="ULM14" s="117"/>
      <c r="ULN14" s="117"/>
      <c r="ULO14" s="117"/>
      <c r="ULP14" s="117"/>
      <c r="ULQ14" s="117"/>
      <c r="ULR14" s="117"/>
      <c r="ULS14" s="117"/>
      <c r="ULT14" s="117"/>
      <c r="ULU14" s="117"/>
      <c r="ULV14" s="117"/>
      <c r="ULW14" s="117"/>
      <c r="ULX14" s="117"/>
      <c r="ULY14" s="117"/>
      <c r="ULZ14" s="117"/>
      <c r="UMA14" s="117"/>
      <c r="UMB14" s="117"/>
      <c r="UMC14" s="117"/>
      <c r="UMD14" s="117"/>
      <c r="UME14" s="117"/>
      <c r="UMF14" s="117"/>
      <c r="UMG14" s="117"/>
      <c r="UMH14" s="117"/>
      <c r="UMI14" s="117"/>
      <c r="UMJ14" s="117"/>
      <c r="UMK14" s="117"/>
      <c r="UML14" s="117"/>
      <c r="UMM14" s="117"/>
      <c r="UMN14" s="117"/>
      <c r="UMO14" s="117"/>
      <c r="UMP14" s="117"/>
      <c r="UMQ14" s="117"/>
      <c r="UMR14" s="117"/>
      <c r="UMS14" s="117"/>
      <c r="UMT14" s="117"/>
      <c r="UMU14" s="117"/>
      <c r="UMV14" s="117"/>
      <c r="UMW14" s="117"/>
      <c r="UMX14" s="117"/>
      <c r="UMY14" s="117"/>
      <c r="UMZ14" s="117"/>
      <c r="UNA14" s="117"/>
      <c r="UNB14" s="117"/>
      <c r="UNC14" s="117"/>
      <c r="UND14" s="117"/>
      <c r="UNE14" s="117"/>
      <c r="UNF14" s="117"/>
      <c r="UNG14" s="117"/>
      <c r="UNH14" s="117"/>
      <c r="UNI14" s="117"/>
      <c r="UNJ14" s="117"/>
      <c r="UNK14" s="117"/>
      <c r="UNL14" s="117"/>
      <c r="UNM14" s="117"/>
      <c r="UNN14" s="117"/>
      <c r="UNO14" s="117"/>
      <c r="UNP14" s="117"/>
      <c r="UNQ14" s="117"/>
      <c r="UNR14" s="117"/>
      <c r="UNS14" s="117"/>
      <c r="UNT14" s="117"/>
      <c r="UNU14" s="117"/>
      <c r="UNV14" s="117"/>
      <c r="UNW14" s="117"/>
      <c r="UNX14" s="117"/>
      <c r="UNY14" s="117"/>
      <c r="UNZ14" s="117"/>
      <c r="UOA14" s="117"/>
      <c r="UOB14" s="117"/>
      <c r="UOC14" s="117"/>
      <c r="UOD14" s="117"/>
      <c r="UOE14" s="117"/>
      <c r="UOF14" s="117"/>
      <c r="UOG14" s="117"/>
      <c r="UOH14" s="117"/>
      <c r="UOI14" s="117"/>
      <c r="UOJ14" s="117"/>
      <c r="UOK14" s="117"/>
      <c r="UOL14" s="117"/>
      <c r="UOM14" s="117"/>
      <c r="UON14" s="117"/>
      <c r="UOO14" s="117"/>
      <c r="UOP14" s="117"/>
      <c r="UOQ14" s="117"/>
      <c r="UOR14" s="117"/>
      <c r="UOS14" s="117"/>
      <c r="UOT14" s="117"/>
      <c r="UOU14" s="117"/>
      <c r="UOV14" s="117"/>
      <c r="UOW14" s="117"/>
      <c r="UOX14" s="117"/>
      <c r="UOY14" s="117"/>
      <c r="UOZ14" s="117"/>
      <c r="UPA14" s="117"/>
      <c r="UPB14" s="117"/>
      <c r="UPC14" s="117"/>
      <c r="UPD14" s="117"/>
      <c r="UPE14" s="117"/>
      <c r="UPF14" s="117"/>
      <c r="UPG14" s="117"/>
      <c r="UPH14" s="117"/>
      <c r="UPI14" s="117"/>
      <c r="UPJ14" s="117"/>
      <c r="UPK14" s="117"/>
      <c r="UPL14" s="117"/>
      <c r="UPM14" s="117"/>
      <c r="UPN14" s="117"/>
      <c r="UPO14" s="117"/>
      <c r="UPP14" s="117"/>
      <c r="UPQ14" s="117"/>
      <c r="UPR14" s="117"/>
      <c r="UPS14" s="117"/>
      <c r="UPT14" s="117"/>
      <c r="UPU14" s="117"/>
      <c r="UPV14" s="117"/>
      <c r="UPW14" s="117"/>
      <c r="UPX14" s="117"/>
      <c r="UPY14" s="117"/>
      <c r="UPZ14" s="117"/>
      <c r="UQA14" s="117"/>
      <c r="UQB14" s="117"/>
      <c r="UQC14" s="117"/>
      <c r="UQD14" s="117"/>
      <c r="UQE14" s="117"/>
      <c r="UQF14" s="117"/>
      <c r="UQG14" s="117"/>
      <c r="UQH14" s="117"/>
      <c r="UQI14" s="117"/>
      <c r="UQJ14" s="117"/>
      <c r="UQK14" s="117"/>
      <c r="UQL14" s="117"/>
      <c r="UQM14" s="117"/>
      <c r="UQN14" s="117"/>
      <c r="UQO14" s="117"/>
      <c r="UQP14" s="117"/>
      <c r="UQQ14" s="117"/>
      <c r="UQR14" s="117"/>
      <c r="UQS14" s="117"/>
      <c r="UQT14" s="117"/>
      <c r="UQU14" s="117"/>
      <c r="UQV14" s="117"/>
      <c r="UQW14" s="117"/>
      <c r="UQX14" s="117"/>
      <c r="UQY14" s="117"/>
      <c r="UQZ14" s="117"/>
      <c r="URA14" s="117"/>
      <c r="URB14" s="117"/>
      <c r="URC14" s="117"/>
      <c r="URD14" s="117"/>
      <c r="URE14" s="117"/>
      <c r="URF14" s="117"/>
      <c r="URG14" s="117"/>
      <c r="URH14" s="117"/>
      <c r="URI14" s="117"/>
      <c r="URJ14" s="117"/>
      <c r="URK14" s="117"/>
      <c r="URL14" s="117"/>
      <c r="URM14" s="117"/>
      <c r="URN14" s="117"/>
      <c r="URO14" s="117"/>
      <c r="URP14" s="117"/>
      <c r="URQ14" s="117"/>
      <c r="URR14" s="117"/>
      <c r="URS14" s="117"/>
      <c r="URT14" s="117"/>
      <c r="URU14" s="117"/>
      <c r="URV14" s="117"/>
      <c r="URW14" s="117"/>
      <c r="URX14" s="117"/>
      <c r="URY14" s="117"/>
      <c r="URZ14" s="117"/>
      <c r="USA14" s="117"/>
      <c r="USB14" s="117"/>
      <c r="USC14" s="117"/>
      <c r="USD14" s="117"/>
      <c r="USE14" s="117"/>
      <c r="USF14" s="117"/>
      <c r="USG14" s="117"/>
      <c r="USH14" s="117"/>
      <c r="USI14" s="117"/>
      <c r="USJ14" s="117"/>
      <c r="USK14" s="117"/>
      <c r="USL14" s="117"/>
      <c r="USM14" s="117"/>
      <c r="USN14" s="117"/>
      <c r="USO14" s="117"/>
      <c r="USP14" s="117"/>
      <c r="USQ14" s="117"/>
      <c r="USR14" s="117"/>
      <c r="USS14" s="117"/>
      <c r="UST14" s="117"/>
      <c r="USU14" s="117"/>
      <c r="USV14" s="117"/>
      <c r="USW14" s="117"/>
      <c r="USX14" s="117"/>
      <c r="USY14" s="117"/>
      <c r="USZ14" s="117"/>
      <c r="UTA14" s="117"/>
      <c r="UTB14" s="117"/>
      <c r="UTC14" s="117"/>
      <c r="UTD14" s="117"/>
      <c r="UTE14" s="117"/>
      <c r="UTF14" s="117"/>
      <c r="UTG14" s="117"/>
      <c r="UTH14" s="117"/>
      <c r="UTI14" s="117"/>
      <c r="UTJ14" s="117"/>
      <c r="UTK14" s="117"/>
      <c r="UTL14" s="117"/>
      <c r="UTM14" s="117"/>
      <c r="UTN14" s="117"/>
      <c r="UTO14" s="117"/>
      <c r="UTP14" s="117"/>
      <c r="UTQ14" s="117"/>
      <c r="UTR14" s="117"/>
      <c r="UTS14" s="117"/>
      <c r="UTT14" s="117"/>
      <c r="UTU14" s="117"/>
      <c r="UTV14" s="117"/>
      <c r="UTW14" s="117"/>
      <c r="UTX14" s="117"/>
      <c r="UTY14" s="117"/>
      <c r="UTZ14" s="117"/>
      <c r="UUA14" s="117"/>
      <c r="UUB14" s="117"/>
      <c r="UUC14" s="117"/>
      <c r="UUD14" s="117"/>
      <c r="UUE14" s="117"/>
      <c r="UUF14" s="117"/>
      <c r="UUG14" s="117"/>
      <c r="UUH14" s="117"/>
      <c r="UUI14" s="117"/>
      <c r="UUJ14" s="117"/>
      <c r="UUK14" s="117"/>
      <c r="UUL14" s="117"/>
      <c r="UUM14" s="117"/>
      <c r="UUN14" s="117"/>
      <c r="UUO14" s="117"/>
      <c r="UUP14" s="117"/>
      <c r="UUQ14" s="117"/>
      <c r="UUR14" s="117"/>
      <c r="UUS14" s="117"/>
      <c r="UUT14" s="117"/>
      <c r="UUU14" s="117"/>
      <c r="UUV14" s="117"/>
      <c r="UUW14" s="117"/>
      <c r="UUX14" s="117"/>
      <c r="UUY14" s="117"/>
      <c r="UUZ14" s="117"/>
      <c r="UVA14" s="117"/>
      <c r="UVB14" s="117"/>
      <c r="UVC14" s="117"/>
      <c r="UVD14" s="117"/>
      <c r="UVE14" s="117"/>
      <c r="UVF14" s="117"/>
      <c r="UVG14" s="117"/>
      <c r="UVH14" s="117"/>
      <c r="UVI14" s="117"/>
      <c r="UVJ14" s="117"/>
      <c r="UVK14" s="117"/>
      <c r="UVL14" s="117"/>
      <c r="UVM14" s="117"/>
      <c r="UVN14" s="117"/>
      <c r="UVO14" s="117"/>
      <c r="UVP14" s="117"/>
      <c r="UVQ14" s="117"/>
      <c r="UVR14" s="117"/>
      <c r="UVS14" s="117"/>
      <c r="UVT14" s="117"/>
      <c r="UVU14" s="117"/>
      <c r="UVV14" s="117"/>
      <c r="UVW14" s="117"/>
      <c r="UVX14" s="117"/>
      <c r="UVY14" s="117"/>
      <c r="UVZ14" s="117"/>
      <c r="UWA14" s="117"/>
      <c r="UWB14" s="117"/>
      <c r="UWC14" s="117"/>
      <c r="UWD14" s="117"/>
      <c r="UWE14" s="117"/>
      <c r="UWF14" s="117"/>
      <c r="UWG14" s="117"/>
      <c r="UWH14" s="117"/>
      <c r="UWI14" s="117"/>
      <c r="UWJ14" s="117"/>
      <c r="UWK14" s="117"/>
      <c r="UWL14" s="117"/>
      <c r="UWM14" s="117"/>
      <c r="UWN14" s="117"/>
      <c r="UWO14" s="117"/>
      <c r="UWP14" s="117"/>
      <c r="UWQ14" s="117"/>
      <c r="UWR14" s="117"/>
      <c r="UWS14" s="117"/>
      <c r="UWT14" s="117"/>
      <c r="UWU14" s="117"/>
      <c r="UWV14" s="117"/>
      <c r="UWW14" s="117"/>
      <c r="UWX14" s="117"/>
      <c r="UWY14" s="117"/>
      <c r="UWZ14" s="117"/>
      <c r="UXA14" s="117"/>
      <c r="UXB14" s="117"/>
      <c r="UXC14" s="117"/>
      <c r="UXD14" s="117"/>
      <c r="UXE14" s="117"/>
      <c r="UXF14" s="117"/>
      <c r="UXG14" s="117"/>
      <c r="UXH14" s="117"/>
      <c r="UXI14" s="117"/>
      <c r="UXJ14" s="117"/>
      <c r="UXK14" s="117"/>
      <c r="UXL14" s="117"/>
      <c r="UXM14" s="117"/>
      <c r="UXN14" s="117"/>
      <c r="UXO14" s="117"/>
      <c r="UXP14" s="117"/>
      <c r="UXQ14" s="117"/>
      <c r="UXR14" s="117"/>
      <c r="UXS14" s="117"/>
      <c r="UXT14" s="117"/>
      <c r="UXU14" s="117"/>
      <c r="UXV14" s="117"/>
      <c r="UXW14" s="117"/>
      <c r="UXX14" s="117"/>
      <c r="UXY14" s="117"/>
      <c r="UXZ14" s="117"/>
      <c r="UYA14" s="117"/>
      <c r="UYB14" s="117"/>
      <c r="UYC14" s="117"/>
      <c r="UYD14" s="117"/>
      <c r="UYE14" s="117"/>
      <c r="UYF14" s="117"/>
      <c r="UYG14" s="117"/>
      <c r="UYH14" s="117"/>
      <c r="UYI14" s="117"/>
      <c r="UYJ14" s="117"/>
      <c r="UYK14" s="117"/>
      <c r="UYL14" s="117"/>
      <c r="UYM14" s="117"/>
      <c r="UYN14" s="117"/>
      <c r="UYO14" s="117"/>
      <c r="UYP14" s="117"/>
      <c r="UYQ14" s="117"/>
      <c r="UYR14" s="117"/>
      <c r="UYS14" s="117"/>
      <c r="UYT14" s="117"/>
      <c r="UYU14" s="117"/>
      <c r="UYV14" s="117"/>
      <c r="UYW14" s="117"/>
      <c r="UYX14" s="117"/>
      <c r="UYY14" s="117"/>
      <c r="UYZ14" s="117"/>
      <c r="UZA14" s="117"/>
      <c r="UZB14" s="117"/>
      <c r="UZC14" s="117"/>
      <c r="UZD14" s="117"/>
      <c r="UZE14" s="117"/>
      <c r="UZF14" s="117"/>
      <c r="UZG14" s="117"/>
      <c r="UZH14" s="117"/>
      <c r="UZI14" s="117"/>
      <c r="UZJ14" s="117"/>
      <c r="UZK14" s="117"/>
      <c r="UZL14" s="117"/>
      <c r="UZM14" s="117"/>
      <c r="UZN14" s="117"/>
      <c r="UZO14" s="117"/>
      <c r="UZP14" s="117"/>
      <c r="UZQ14" s="117"/>
      <c r="UZR14" s="117"/>
      <c r="UZS14" s="117"/>
      <c r="UZT14" s="117"/>
      <c r="UZU14" s="117"/>
      <c r="UZV14" s="117"/>
      <c r="UZW14" s="117"/>
      <c r="UZX14" s="117"/>
      <c r="UZY14" s="117"/>
      <c r="UZZ14" s="117"/>
      <c r="VAA14" s="117"/>
      <c r="VAB14" s="117"/>
      <c r="VAC14" s="117"/>
      <c r="VAD14" s="117"/>
      <c r="VAE14" s="117"/>
      <c r="VAF14" s="117"/>
      <c r="VAG14" s="117"/>
      <c r="VAH14" s="117"/>
      <c r="VAI14" s="117"/>
      <c r="VAJ14" s="117"/>
      <c r="VAK14" s="117"/>
      <c r="VAL14" s="117"/>
      <c r="VAM14" s="117"/>
      <c r="VAN14" s="117"/>
      <c r="VAO14" s="117"/>
      <c r="VAP14" s="117"/>
      <c r="VAQ14" s="117"/>
      <c r="VAR14" s="117"/>
      <c r="VAS14" s="117"/>
      <c r="VAT14" s="117"/>
      <c r="VAU14" s="117"/>
      <c r="VAV14" s="117"/>
      <c r="VAW14" s="117"/>
      <c r="VAX14" s="117"/>
      <c r="VAY14" s="117"/>
      <c r="VAZ14" s="117"/>
      <c r="VBA14" s="117"/>
      <c r="VBB14" s="117"/>
      <c r="VBC14" s="117"/>
      <c r="VBD14" s="117"/>
      <c r="VBE14" s="117"/>
      <c r="VBF14" s="117"/>
      <c r="VBG14" s="117"/>
      <c r="VBH14" s="117"/>
      <c r="VBI14" s="117"/>
      <c r="VBJ14" s="117"/>
      <c r="VBK14" s="117"/>
      <c r="VBL14" s="117"/>
      <c r="VBM14" s="117"/>
      <c r="VBN14" s="117"/>
      <c r="VBO14" s="117"/>
      <c r="VBP14" s="117"/>
      <c r="VBQ14" s="117"/>
      <c r="VBR14" s="117"/>
      <c r="VBS14" s="117"/>
      <c r="VBT14" s="117"/>
      <c r="VBU14" s="117"/>
      <c r="VBV14" s="117"/>
      <c r="VBW14" s="117"/>
      <c r="VBX14" s="117"/>
      <c r="VBY14" s="117"/>
      <c r="VBZ14" s="117"/>
      <c r="VCA14" s="117"/>
      <c r="VCB14" s="117"/>
      <c r="VCC14" s="117"/>
      <c r="VCD14" s="117"/>
      <c r="VCE14" s="117"/>
      <c r="VCF14" s="117"/>
      <c r="VCG14" s="117"/>
      <c r="VCH14" s="117"/>
      <c r="VCI14" s="117"/>
      <c r="VCJ14" s="117"/>
      <c r="VCK14" s="117"/>
      <c r="VCL14" s="117"/>
      <c r="VCM14" s="117"/>
      <c r="VCN14" s="117"/>
      <c r="VCO14" s="117"/>
      <c r="VCP14" s="117"/>
      <c r="VCQ14" s="117"/>
      <c r="VCR14" s="117"/>
      <c r="VCS14" s="117"/>
      <c r="VCT14" s="117"/>
      <c r="VCU14" s="117"/>
      <c r="VCV14" s="117"/>
      <c r="VCW14" s="117"/>
      <c r="VCX14" s="117"/>
      <c r="VCY14" s="117"/>
      <c r="VCZ14" s="117"/>
      <c r="VDA14" s="117"/>
      <c r="VDB14" s="117"/>
      <c r="VDC14" s="117"/>
      <c r="VDD14" s="117"/>
      <c r="VDE14" s="117"/>
      <c r="VDF14" s="117"/>
      <c r="VDG14" s="117"/>
      <c r="VDH14" s="117"/>
      <c r="VDI14" s="117"/>
      <c r="VDJ14" s="117"/>
      <c r="VDK14" s="117"/>
      <c r="VDL14" s="117"/>
      <c r="VDM14" s="117"/>
      <c r="VDN14" s="117"/>
      <c r="VDO14" s="117"/>
      <c r="VDP14" s="117"/>
      <c r="VDQ14" s="117"/>
      <c r="VDR14" s="117"/>
      <c r="VDS14" s="117"/>
      <c r="VDT14" s="117"/>
      <c r="VDU14" s="117"/>
      <c r="VDV14" s="117"/>
      <c r="VDW14" s="117"/>
      <c r="VDX14" s="117"/>
      <c r="VDY14" s="117"/>
      <c r="VDZ14" s="117"/>
      <c r="VEA14" s="117"/>
      <c r="VEB14" s="117"/>
      <c r="VEC14" s="117"/>
      <c r="VED14" s="117"/>
      <c r="VEE14" s="117"/>
      <c r="VEF14" s="117"/>
      <c r="VEG14" s="117"/>
      <c r="VEH14" s="117"/>
      <c r="VEI14" s="117"/>
      <c r="VEJ14" s="117"/>
      <c r="VEK14" s="117"/>
      <c r="VEL14" s="117"/>
      <c r="VEM14" s="117"/>
      <c r="VEN14" s="117"/>
      <c r="VEO14" s="117"/>
      <c r="VEP14" s="117"/>
      <c r="VEQ14" s="117"/>
      <c r="VER14" s="117"/>
      <c r="VES14" s="117"/>
      <c r="VET14" s="117"/>
      <c r="VEU14" s="117"/>
      <c r="VEV14" s="117"/>
      <c r="VEW14" s="117"/>
      <c r="VEX14" s="117"/>
      <c r="VEY14" s="117"/>
      <c r="VEZ14" s="117"/>
      <c r="VFA14" s="117"/>
      <c r="VFB14" s="117"/>
      <c r="VFC14" s="117"/>
      <c r="VFD14" s="117"/>
      <c r="VFE14" s="117"/>
      <c r="VFF14" s="117"/>
      <c r="VFG14" s="117"/>
      <c r="VFH14" s="117"/>
      <c r="VFI14" s="117"/>
      <c r="VFJ14" s="117"/>
      <c r="VFK14" s="117"/>
      <c r="VFL14" s="117"/>
      <c r="VFM14" s="117"/>
      <c r="VFN14" s="117"/>
      <c r="VFO14" s="117"/>
      <c r="VFP14" s="117"/>
      <c r="VFQ14" s="117"/>
      <c r="VFR14" s="117"/>
      <c r="VFS14" s="117"/>
      <c r="VFT14" s="117"/>
      <c r="VFU14" s="117"/>
      <c r="VFV14" s="117"/>
      <c r="VFW14" s="117"/>
      <c r="VFX14" s="117"/>
      <c r="VFY14" s="117"/>
      <c r="VFZ14" s="117"/>
      <c r="VGA14" s="117"/>
      <c r="VGB14" s="117"/>
      <c r="VGC14" s="117"/>
      <c r="VGD14" s="117"/>
      <c r="VGE14" s="117"/>
      <c r="VGF14" s="117"/>
      <c r="VGG14" s="117"/>
      <c r="VGH14" s="117"/>
      <c r="VGI14" s="117"/>
      <c r="VGJ14" s="117"/>
      <c r="VGK14" s="117"/>
      <c r="VGL14" s="117"/>
      <c r="VGM14" s="117"/>
      <c r="VGN14" s="117"/>
      <c r="VGO14" s="117"/>
      <c r="VGP14" s="117"/>
      <c r="VGQ14" s="117"/>
      <c r="VGR14" s="117"/>
      <c r="VGS14" s="117"/>
      <c r="VGT14" s="117"/>
      <c r="VGU14" s="117"/>
      <c r="VGV14" s="117"/>
      <c r="VGW14" s="117"/>
      <c r="VGX14" s="117"/>
      <c r="VGY14" s="117"/>
      <c r="VGZ14" s="117"/>
      <c r="VHA14" s="117"/>
      <c r="VHB14" s="117"/>
      <c r="VHC14" s="117"/>
      <c r="VHD14" s="117"/>
      <c r="VHE14" s="117"/>
      <c r="VHF14" s="117"/>
      <c r="VHG14" s="117"/>
      <c r="VHH14" s="117"/>
      <c r="VHI14" s="117"/>
      <c r="VHJ14" s="117"/>
      <c r="VHK14" s="117"/>
      <c r="VHL14" s="117"/>
      <c r="VHM14" s="117"/>
      <c r="VHN14" s="117"/>
      <c r="VHO14" s="117"/>
      <c r="VHP14" s="117"/>
      <c r="VHQ14" s="117"/>
      <c r="VHR14" s="117"/>
      <c r="VHS14" s="117"/>
      <c r="VHT14" s="117"/>
      <c r="VHU14" s="117"/>
      <c r="VHV14" s="117"/>
      <c r="VHW14" s="117"/>
      <c r="VHX14" s="117"/>
      <c r="VHY14" s="117"/>
      <c r="VHZ14" s="117"/>
      <c r="VIA14" s="117"/>
      <c r="VIB14" s="117"/>
      <c r="VIC14" s="117"/>
      <c r="VID14" s="117"/>
      <c r="VIE14" s="117"/>
      <c r="VIF14" s="117"/>
      <c r="VIG14" s="117"/>
      <c r="VIH14" s="117"/>
      <c r="VII14" s="117"/>
      <c r="VIJ14" s="117"/>
      <c r="VIK14" s="117"/>
      <c r="VIL14" s="117"/>
      <c r="VIM14" s="117"/>
      <c r="VIN14" s="117"/>
      <c r="VIO14" s="117"/>
      <c r="VIP14" s="117"/>
      <c r="VIQ14" s="117"/>
      <c r="VIR14" s="117"/>
      <c r="VIS14" s="117"/>
      <c r="VIT14" s="117"/>
      <c r="VIU14" s="117"/>
      <c r="VIV14" s="117"/>
      <c r="VIW14" s="117"/>
      <c r="VIX14" s="117"/>
      <c r="VIY14" s="117"/>
      <c r="VIZ14" s="117"/>
      <c r="VJA14" s="117"/>
      <c r="VJB14" s="117"/>
      <c r="VJC14" s="117"/>
      <c r="VJD14" s="117"/>
      <c r="VJE14" s="117"/>
      <c r="VJF14" s="117"/>
      <c r="VJG14" s="117"/>
      <c r="VJH14" s="117"/>
      <c r="VJI14" s="117"/>
      <c r="VJJ14" s="117"/>
      <c r="VJK14" s="117"/>
      <c r="VJL14" s="117"/>
      <c r="VJM14" s="117"/>
      <c r="VJN14" s="117"/>
      <c r="VJO14" s="117"/>
      <c r="VJP14" s="117"/>
      <c r="VJQ14" s="117"/>
      <c r="VJR14" s="117"/>
      <c r="VJS14" s="117"/>
      <c r="VJT14" s="117"/>
      <c r="VJU14" s="117"/>
      <c r="VJV14" s="117"/>
      <c r="VJW14" s="117"/>
      <c r="VJX14" s="117"/>
      <c r="VJY14" s="117"/>
      <c r="VJZ14" s="117"/>
      <c r="VKA14" s="117"/>
      <c r="VKB14" s="117"/>
      <c r="VKC14" s="117"/>
      <c r="VKD14" s="117"/>
      <c r="VKE14" s="117"/>
      <c r="VKF14" s="117"/>
      <c r="VKG14" s="117"/>
      <c r="VKH14" s="117"/>
      <c r="VKI14" s="117"/>
      <c r="VKJ14" s="117"/>
      <c r="VKK14" s="117"/>
      <c r="VKL14" s="117"/>
      <c r="VKM14" s="117"/>
      <c r="VKN14" s="117"/>
      <c r="VKO14" s="117"/>
      <c r="VKP14" s="117"/>
      <c r="VKQ14" s="117"/>
      <c r="VKR14" s="117"/>
      <c r="VKS14" s="117"/>
      <c r="VKT14" s="117"/>
      <c r="VKU14" s="117"/>
      <c r="VKV14" s="117"/>
      <c r="VKW14" s="117"/>
      <c r="VKX14" s="117"/>
      <c r="VKY14" s="117"/>
      <c r="VKZ14" s="117"/>
      <c r="VLA14" s="117"/>
      <c r="VLB14" s="117"/>
      <c r="VLC14" s="117"/>
      <c r="VLD14" s="117"/>
      <c r="VLE14" s="117"/>
      <c r="VLF14" s="117"/>
      <c r="VLG14" s="117"/>
      <c r="VLH14" s="117"/>
      <c r="VLI14" s="117"/>
      <c r="VLJ14" s="117"/>
      <c r="VLK14" s="117"/>
      <c r="VLL14" s="117"/>
      <c r="VLM14" s="117"/>
      <c r="VLN14" s="117"/>
      <c r="VLO14" s="117"/>
      <c r="VLP14" s="117"/>
      <c r="VLQ14" s="117"/>
      <c r="VLR14" s="117"/>
      <c r="VLS14" s="117"/>
      <c r="VLT14" s="117"/>
      <c r="VLU14" s="117"/>
      <c r="VLV14" s="117"/>
      <c r="VLW14" s="117"/>
      <c r="VLX14" s="117"/>
      <c r="VLY14" s="117"/>
      <c r="VLZ14" s="117"/>
      <c r="VMA14" s="117"/>
      <c r="VMB14" s="117"/>
      <c r="VMC14" s="117"/>
      <c r="VMD14" s="117"/>
      <c r="VME14" s="117"/>
      <c r="VMF14" s="117"/>
      <c r="VMG14" s="117"/>
      <c r="VMH14" s="117"/>
      <c r="VMI14" s="117"/>
      <c r="VMJ14" s="117"/>
      <c r="VMK14" s="117"/>
      <c r="VML14" s="117"/>
      <c r="VMM14" s="117"/>
      <c r="VMN14" s="117"/>
      <c r="VMO14" s="117"/>
      <c r="VMP14" s="117"/>
      <c r="VMQ14" s="117"/>
      <c r="VMR14" s="117"/>
      <c r="VMS14" s="117"/>
      <c r="VMT14" s="117"/>
      <c r="VMU14" s="117"/>
      <c r="VMV14" s="117"/>
      <c r="VMW14" s="117"/>
      <c r="VMX14" s="117"/>
      <c r="VMY14" s="117"/>
      <c r="VMZ14" s="117"/>
      <c r="VNA14" s="117"/>
      <c r="VNB14" s="117"/>
      <c r="VNC14" s="117"/>
      <c r="VND14" s="117"/>
      <c r="VNE14" s="117"/>
      <c r="VNF14" s="117"/>
      <c r="VNG14" s="117"/>
      <c r="VNH14" s="117"/>
      <c r="VNI14" s="117"/>
      <c r="VNJ14" s="117"/>
      <c r="VNK14" s="117"/>
      <c r="VNL14" s="117"/>
      <c r="VNM14" s="117"/>
      <c r="VNN14" s="117"/>
      <c r="VNO14" s="117"/>
      <c r="VNP14" s="117"/>
      <c r="VNQ14" s="117"/>
      <c r="VNR14" s="117"/>
      <c r="VNS14" s="117"/>
      <c r="VNT14" s="117"/>
      <c r="VNU14" s="117"/>
      <c r="VNV14" s="117"/>
      <c r="VNW14" s="117"/>
      <c r="VNX14" s="117"/>
      <c r="VNY14" s="117"/>
      <c r="VNZ14" s="117"/>
      <c r="VOA14" s="117"/>
      <c r="VOB14" s="117"/>
      <c r="VOC14" s="117"/>
      <c r="VOD14" s="117"/>
      <c r="VOE14" s="117"/>
      <c r="VOF14" s="117"/>
      <c r="VOG14" s="117"/>
      <c r="VOH14" s="117"/>
      <c r="VOI14" s="117"/>
      <c r="VOJ14" s="117"/>
      <c r="VOK14" s="117"/>
      <c r="VOL14" s="117"/>
      <c r="VOM14" s="117"/>
      <c r="VON14" s="117"/>
      <c r="VOO14" s="117"/>
      <c r="VOP14" s="117"/>
      <c r="VOQ14" s="117"/>
      <c r="VOR14" s="117"/>
      <c r="VOS14" s="117"/>
      <c r="VOT14" s="117"/>
      <c r="VOU14" s="117"/>
      <c r="VOV14" s="117"/>
      <c r="VOW14" s="117"/>
      <c r="VOX14" s="117"/>
      <c r="VOY14" s="117"/>
      <c r="VOZ14" s="117"/>
      <c r="VPA14" s="117"/>
      <c r="VPB14" s="117"/>
      <c r="VPC14" s="117"/>
      <c r="VPD14" s="117"/>
      <c r="VPE14" s="117"/>
      <c r="VPF14" s="117"/>
      <c r="VPG14" s="117"/>
      <c r="VPH14" s="117"/>
      <c r="VPI14" s="117"/>
      <c r="VPJ14" s="117"/>
      <c r="VPK14" s="117"/>
      <c r="VPL14" s="117"/>
      <c r="VPM14" s="117"/>
      <c r="VPN14" s="117"/>
      <c r="VPO14" s="117"/>
      <c r="VPP14" s="117"/>
      <c r="VPQ14" s="117"/>
      <c r="VPR14" s="117"/>
      <c r="VPS14" s="117"/>
      <c r="VPT14" s="117"/>
      <c r="VPU14" s="117"/>
      <c r="VPV14" s="117"/>
      <c r="VPW14" s="117"/>
      <c r="VPX14" s="117"/>
      <c r="VPY14" s="117"/>
      <c r="VPZ14" s="117"/>
      <c r="VQA14" s="117"/>
      <c r="VQB14" s="117"/>
      <c r="VQC14" s="117"/>
      <c r="VQD14" s="117"/>
      <c r="VQE14" s="117"/>
      <c r="VQF14" s="117"/>
      <c r="VQG14" s="117"/>
      <c r="VQH14" s="117"/>
      <c r="VQI14" s="117"/>
      <c r="VQJ14" s="117"/>
      <c r="VQK14" s="117"/>
      <c r="VQL14" s="117"/>
      <c r="VQM14" s="117"/>
      <c r="VQN14" s="117"/>
      <c r="VQO14" s="117"/>
      <c r="VQP14" s="117"/>
      <c r="VQQ14" s="117"/>
      <c r="VQR14" s="117"/>
      <c r="VQS14" s="117"/>
      <c r="VQT14" s="117"/>
      <c r="VQU14" s="117"/>
      <c r="VQV14" s="117"/>
      <c r="VQW14" s="117"/>
      <c r="VQX14" s="117"/>
      <c r="VQY14" s="117"/>
      <c r="VQZ14" s="117"/>
      <c r="VRA14" s="117"/>
      <c r="VRB14" s="117"/>
      <c r="VRC14" s="117"/>
      <c r="VRD14" s="117"/>
      <c r="VRE14" s="117"/>
      <c r="VRF14" s="117"/>
      <c r="VRG14" s="117"/>
      <c r="VRH14" s="117"/>
      <c r="VRI14" s="117"/>
      <c r="VRJ14" s="117"/>
      <c r="VRK14" s="117"/>
      <c r="VRL14" s="117"/>
      <c r="VRM14" s="117"/>
      <c r="VRN14" s="117"/>
      <c r="VRO14" s="117"/>
      <c r="VRP14" s="117"/>
      <c r="VRQ14" s="117"/>
      <c r="VRR14" s="117"/>
      <c r="VRS14" s="117"/>
      <c r="VRT14" s="117"/>
      <c r="VRU14" s="117"/>
      <c r="VRV14" s="117"/>
      <c r="VRW14" s="117"/>
      <c r="VRX14" s="117"/>
      <c r="VRY14" s="117"/>
      <c r="VRZ14" s="117"/>
      <c r="VSA14" s="117"/>
      <c r="VSB14" s="117"/>
      <c r="VSC14" s="117"/>
      <c r="VSD14" s="117"/>
      <c r="VSE14" s="117"/>
      <c r="VSF14" s="117"/>
      <c r="VSG14" s="117"/>
      <c r="VSH14" s="117"/>
      <c r="VSI14" s="117"/>
      <c r="VSJ14" s="117"/>
      <c r="VSK14" s="117"/>
      <c r="VSL14" s="117"/>
      <c r="VSM14" s="117"/>
      <c r="VSN14" s="117"/>
      <c r="VSO14" s="117"/>
      <c r="VSP14" s="117"/>
      <c r="VSQ14" s="117"/>
      <c r="VSR14" s="117"/>
      <c r="VSS14" s="117"/>
      <c r="VST14" s="117"/>
      <c r="VSU14" s="117"/>
      <c r="VSV14" s="117"/>
      <c r="VSW14" s="117"/>
      <c r="VSX14" s="117"/>
      <c r="VSY14" s="117"/>
      <c r="VSZ14" s="117"/>
      <c r="VTA14" s="117"/>
      <c r="VTB14" s="117"/>
      <c r="VTC14" s="117"/>
      <c r="VTD14" s="117"/>
      <c r="VTE14" s="117"/>
      <c r="VTF14" s="117"/>
      <c r="VTG14" s="117"/>
      <c r="VTH14" s="117"/>
      <c r="VTI14" s="117"/>
      <c r="VTJ14" s="117"/>
      <c r="VTK14" s="117"/>
      <c r="VTL14" s="117"/>
      <c r="VTM14" s="117"/>
      <c r="VTN14" s="117"/>
      <c r="VTO14" s="117"/>
      <c r="VTP14" s="117"/>
      <c r="VTQ14" s="117"/>
      <c r="VTR14" s="117"/>
      <c r="VTS14" s="117"/>
      <c r="VTT14" s="117"/>
      <c r="VTU14" s="117"/>
      <c r="VTV14" s="117"/>
      <c r="VTW14" s="117"/>
      <c r="VTX14" s="117"/>
      <c r="VTY14" s="117"/>
      <c r="VTZ14" s="117"/>
      <c r="VUA14" s="117"/>
      <c r="VUB14" s="117"/>
      <c r="VUC14" s="117"/>
      <c r="VUD14" s="117"/>
      <c r="VUE14" s="117"/>
      <c r="VUF14" s="117"/>
      <c r="VUG14" s="117"/>
      <c r="VUH14" s="117"/>
      <c r="VUI14" s="117"/>
      <c r="VUJ14" s="117"/>
      <c r="VUK14" s="117"/>
      <c r="VUL14" s="117"/>
      <c r="VUM14" s="117"/>
      <c r="VUN14" s="117"/>
      <c r="VUO14" s="117"/>
      <c r="VUP14" s="117"/>
      <c r="VUQ14" s="117"/>
      <c r="VUR14" s="117"/>
      <c r="VUS14" s="117"/>
      <c r="VUT14" s="117"/>
      <c r="VUU14" s="117"/>
      <c r="VUV14" s="117"/>
      <c r="VUW14" s="117"/>
      <c r="VUX14" s="117"/>
      <c r="VUY14" s="117"/>
      <c r="VUZ14" s="117"/>
      <c r="VVA14" s="117"/>
      <c r="VVB14" s="117"/>
      <c r="VVC14" s="117"/>
      <c r="VVD14" s="117"/>
      <c r="VVE14" s="117"/>
      <c r="VVF14" s="117"/>
      <c r="VVG14" s="117"/>
      <c r="VVH14" s="117"/>
      <c r="VVI14" s="117"/>
      <c r="VVJ14" s="117"/>
      <c r="VVK14" s="117"/>
      <c r="VVL14" s="117"/>
      <c r="VVM14" s="117"/>
      <c r="VVN14" s="117"/>
      <c r="VVO14" s="117"/>
      <c r="VVP14" s="117"/>
      <c r="VVQ14" s="117"/>
      <c r="VVR14" s="117"/>
      <c r="VVS14" s="117"/>
      <c r="VVT14" s="117"/>
      <c r="VVU14" s="117"/>
      <c r="VVV14" s="117"/>
      <c r="VVW14" s="117"/>
      <c r="VVX14" s="117"/>
      <c r="VVY14" s="117"/>
      <c r="VVZ14" s="117"/>
      <c r="VWA14" s="117"/>
      <c r="VWB14" s="117"/>
      <c r="VWC14" s="117"/>
      <c r="VWD14" s="117"/>
      <c r="VWE14" s="117"/>
      <c r="VWF14" s="117"/>
      <c r="VWG14" s="117"/>
      <c r="VWH14" s="117"/>
      <c r="VWI14" s="117"/>
      <c r="VWJ14" s="117"/>
      <c r="VWK14" s="117"/>
      <c r="VWL14" s="117"/>
      <c r="VWM14" s="117"/>
      <c r="VWN14" s="117"/>
      <c r="VWO14" s="117"/>
      <c r="VWP14" s="117"/>
      <c r="VWQ14" s="117"/>
      <c r="VWR14" s="117"/>
      <c r="VWS14" s="117"/>
      <c r="VWT14" s="117"/>
      <c r="VWU14" s="117"/>
      <c r="VWV14" s="117"/>
      <c r="VWW14" s="117"/>
      <c r="VWX14" s="117"/>
      <c r="VWY14" s="117"/>
      <c r="VWZ14" s="117"/>
      <c r="VXA14" s="117"/>
      <c r="VXB14" s="117"/>
      <c r="VXC14" s="117"/>
      <c r="VXD14" s="117"/>
      <c r="VXE14" s="117"/>
      <c r="VXF14" s="117"/>
      <c r="VXG14" s="117"/>
      <c r="VXH14" s="117"/>
      <c r="VXI14" s="117"/>
      <c r="VXJ14" s="117"/>
      <c r="VXK14" s="117"/>
      <c r="VXL14" s="117"/>
      <c r="VXM14" s="117"/>
      <c r="VXN14" s="117"/>
      <c r="VXO14" s="117"/>
      <c r="VXP14" s="117"/>
      <c r="VXQ14" s="117"/>
      <c r="VXR14" s="117"/>
      <c r="VXS14" s="117"/>
      <c r="VXT14" s="117"/>
      <c r="VXU14" s="117"/>
      <c r="VXV14" s="117"/>
      <c r="VXW14" s="117"/>
      <c r="VXX14" s="117"/>
      <c r="VXY14" s="117"/>
      <c r="VXZ14" s="117"/>
      <c r="VYA14" s="117"/>
      <c r="VYB14" s="117"/>
      <c r="VYC14" s="117"/>
      <c r="VYD14" s="117"/>
      <c r="VYE14" s="117"/>
      <c r="VYF14" s="117"/>
      <c r="VYG14" s="117"/>
      <c r="VYH14" s="117"/>
      <c r="VYI14" s="117"/>
      <c r="VYJ14" s="117"/>
      <c r="VYK14" s="117"/>
      <c r="VYL14" s="117"/>
      <c r="VYM14" s="117"/>
      <c r="VYN14" s="117"/>
      <c r="VYO14" s="117"/>
      <c r="VYP14" s="117"/>
      <c r="VYQ14" s="117"/>
      <c r="VYR14" s="117"/>
      <c r="VYS14" s="117"/>
      <c r="VYT14" s="117"/>
      <c r="VYU14" s="117"/>
      <c r="VYV14" s="117"/>
      <c r="VYW14" s="117"/>
      <c r="VYX14" s="117"/>
      <c r="VYY14" s="117"/>
      <c r="VYZ14" s="117"/>
      <c r="VZA14" s="117"/>
      <c r="VZB14" s="117"/>
      <c r="VZC14" s="117"/>
      <c r="VZD14" s="117"/>
      <c r="VZE14" s="117"/>
      <c r="VZF14" s="117"/>
      <c r="VZG14" s="117"/>
      <c r="VZH14" s="117"/>
      <c r="VZI14" s="117"/>
      <c r="VZJ14" s="117"/>
      <c r="VZK14" s="117"/>
      <c r="VZL14" s="117"/>
      <c r="VZM14" s="117"/>
      <c r="VZN14" s="117"/>
      <c r="VZO14" s="117"/>
      <c r="VZP14" s="117"/>
      <c r="VZQ14" s="117"/>
      <c r="VZR14" s="117"/>
      <c r="VZS14" s="117"/>
      <c r="VZT14" s="117"/>
      <c r="VZU14" s="117"/>
      <c r="VZV14" s="117"/>
      <c r="VZW14" s="117"/>
      <c r="VZX14" s="117"/>
      <c r="VZY14" s="117"/>
      <c r="VZZ14" s="117"/>
      <c r="WAA14" s="117"/>
      <c r="WAB14" s="117"/>
      <c r="WAC14" s="117"/>
      <c r="WAD14" s="117"/>
      <c r="WAE14" s="117"/>
      <c r="WAF14" s="117"/>
      <c r="WAG14" s="117"/>
      <c r="WAH14" s="117"/>
      <c r="WAI14" s="117"/>
      <c r="WAJ14" s="117"/>
      <c r="WAK14" s="117"/>
      <c r="WAL14" s="117"/>
      <c r="WAM14" s="117"/>
      <c r="WAN14" s="117"/>
      <c r="WAO14" s="117"/>
      <c r="WAP14" s="117"/>
      <c r="WAQ14" s="117"/>
      <c r="WAR14" s="117"/>
      <c r="WAS14" s="117"/>
      <c r="WAT14" s="117"/>
      <c r="WAU14" s="117"/>
      <c r="WAV14" s="117"/>
      <c r="WAW14" s="117"/>
      <c r="WAX14" s="117"/>
      <c r="WAY14" s="117"/>
      <c r="WAZ14" s="117"/>
      <c r="WBA14" s="117"/>
      <c r="WBB14" s="117"/>
      <c r="WBC14" s="117"/>
      <c r="WBD14" s="117"/>
      <c r="WBE14" s="117"/>
      <c r="WBF14" s="117"/>
      <c r="WBG14" s="117"/>
      <c r="WBH14" s="117"/>
      <c r="WBI14" s="117"/>
      <c r="WBJ14" s="117"/>
      <c r="WBK14" s="117"/>
      <c r="WBL14" s="117"/>
      <c r="WBM14" s="117"/>
      <c r="WBN14" s="117"/>
      <c r="WBO14" s="117"/>
      <c r="WBP14" s="117"/>
      <c r="WBQ14" s="117"/>
      <c r="WBR14" s="117"/>
      <c r="WBS14" s="117"/>
      <c r="WBT14" s="117"/>
      <c r="WBU14" s="117"/>
      <c r="WBV14" s="117"/>
      <c r="WBW14" s="117"/>
      <c r="WBX14" s="117"/>
      <c r="WBY14" s="117"/>
      <c r="WBZ14" s="117"/>
      <c r="WCA14" s="117"/>
      <c r="WCB14" s="117"/>
      <c r="WCC14" s="117"/>
      <c r="WCD14" s="117"/>
      <c r="WCE14" s="117"/>
      <c r="WCF14" s="117"/>
      <c r="WCG14" s="117"/>
      <c r="WCH14" s="117"/>
      <c r="WCI14" s="117"/>
      <c r="WCJ14" s="117"/>
      <c r="WCK14" s="117"/>
      <c r="WCL14" s="117"/>
      <c r="WCM14" s="117"/>
      <c r="WCN14" s="117"/>
      <c r="WCO14" s="117"/>
      <c r="WCP14" s="117"/>
      <c r="WCQ14" s="117"/>
      <c r="WCR14" s="117"/>
      <c r="WCS14" s="117"/>
      <c r="WCT14" s="117"/>
      <c r="WCU14" s="117"/>
      <c r="WCV14" s="117"/>
      <c r="WCW14" s="117"/>
      <c r="WCX14" s="117"/>
      <c r="WCY14" s="117"/>
      <c r="WCZ14" s="117"/>
      <c r="WDA14" s="117"/>
      <c r="WDB14" s="117"/>
      <c r="WDC14" s="117"/>
      <c r="WDD14" s="117"/>
      <c r="WDE14" s="117"/>
      <c r="WDF14" s="117"/>
      <c r="WDG14" s="117"/>
      <c r="WDH14" s="117"/>
      <c r="WDI14" s="117"/>
      <c r="WDJ14" s="117"/>
      <c r="WDK14" s="117"/>
      <c r="WDL14" s="117"/>
      <c r="WDM14" s="117"/>
      <c r="WDN14" s="117"/>
      <c r="WDO14" s="117"/>
      <c r="WDP14" s="117"/>
      <c r="WDQ14" s="117"/>
      <c r="WDR14" s="117"/>
      <c r="WDS14" s="117"/>
      <c r="WDT14" s="117"/>
      <c r="WDU14" s="117"/>
      <c r="WDV14" s="117"/>
      <c r="WDW14" s="117"/>
      <c r="WDX14" s="117"/>
      <c r="WDY14" s="117"/>
      <c r="WDZ14" s="117"/>
      <c r="WEA14" s="117"/>
      <c r="WEB14" s="117"/>
      <c r="WEC14" s="117"/>
      <c r="WED14" s="117"/>
      <c r="WEE14" s="117"/>
      <c r="WEF14" s="117"/>
      <c r="WEG14" s="117"/>
      <c r="WEH14" s="117"/>
      <c r="WEI14" s="117"/>
      <c r="WEJ14" s="117"/>
      <c r="WEK14" s="117"/>
      <c r="WEL14" s="117"/>
      <c r="WEM14" s="117"/>
      <c r="WEN14" s="117"/>
      <c r="WEO14" s="117"/>
      <c r="WEP14" s="117"/>
      <c r="WEQ14" s="117"/>
      <c r="WER14" s="117"/>
      <c r="WES14" s="117"/>
      <c r="WET14" s="117"/>
      <c r="WEU14" s="117"/>
      <c r="WEV14" s="117"/>
      <c r="WEW14" s="117"/>
      <c r="WEX14" s="117"/>
      <c r="WEY14" s="117"/>
      <c r="WEZ14" s="117"/>
      <c r="WFA14" s="117"/>
      <c r="WFB14" s="117"/>
      <c r="WFC14" s="117"/>
      <c r="WFD14" s="117"/>
      <c r="WFE14" s="117"/>
      <c r="WFF14" s="117"/>
      <c r="WFG14" s="117"/>
      <c r="WFH14" s="117"/>
      <c r="WFI14" s="117"/>
      <c r="WFJ14" s="117"/>
      <c r="WFK14" s="117"/>
      <c r="WFL14" s="117"/>
      <c r="WFM14" s="117"/>
      <c r="WFN14" s="117"/>
      <c r="WFO14" s="117"/>
      <c r="WFP14" s="117"/>
      <c r="WFQ14" s="117"/>
      <c r="WFR14" s="117"/>
      <c r="WFS14" s="117"/>
      <c r="WFT14" s="117"/>
      <c r="WFU14" s="117"/>
      <c r="WFV14" s="117"/>
      <c r="WFW14" s="117"/>
      <c r="WFX14" s="117"/>
      <c r="WFY14" s="117"/>
      <c r="WFZ14" s="117"/>
      <c r="WGA14" s="117"/>
      <c r="WGB14" s="117"/>
      <c r="WGC14" s="117"/>
      <c r="WGD14" s="117"/>
      <c r="WGE14" s="117"/>
      <c r="WGF14" s="117"/>
      <c r="WGG14" s="117"/>
      <c r="WGH14" s="117"/>
      <c r="WGI14" s="117"/>
      <c r="WGJ14" s="117"/>
      <c r="WGK14" s="117"/>
      <c r="WGL14" s="117"/>
      <c r="WGM14" s="117"/>
      <c r="WGN14" s="117"/>
      <c r="WGO14" s="117"/>
      <c r="WGP14" s="117"/>
      <c r="WGQ14" s="117"/>
      <c r="WGR14" s="117"/>
      <c r="WGS14" s="117"/>
      <c r="WGT14" s="117"/>
      <c r="WGU14" s="117"/>
      <c r="WGV14" s="117"/>
      <c r="WGW14" s="117"/>
      <c r="WGX14" s="117"/>
      <c r="WGY14" s="117"/>
      <c r="WGZ14" s="117"/>
      <c r="WHA14" s="117"/>
      <c r="WHB14" s="117"/>
      <c r="WHC14" s="117"/>
      <c r="WHD14" s="117"/>
      <c r="WHE14" s="117"/>
      <c r="WHF14" s="117"/>
      <c r="WHG14" s="117"/>
      <c r="WHH14" s="117"/>
      <c r="WHI14" s="117"/>
      <c r="WHJ14" s="117"/>
      <c r="WHK14" s="117"/>
      <c r="WHL14" s="117"/>
      <c r="WHM14" s="117"/>
      <c r="WHN14" s="117"/>
      <c r="WHO14" s="117"/>
      <c r="WHP14" s="117"/>
      <c r="WHQ14" s="117"/>
      <c r="WHR14" s="117"/>
      <c r="WHS14" s="117"/>
      <c r="WHT14" s="117"/>
      <c r="WHU14" s="117"/>
      <c r="WHV14" s="117"/>
      <c r="WHW14" s="117"/>
      <c r="WHX14" s="117"/>
      <c r="WHY14" s="117"/>
      <c r="WHZ14" s="117"/>
      <c r="WIA14" s="117"/>
      <c r="WIB14" s="117"/>
      <c r="WIC14" s="117"/>
      <c r="WID14" s="117"/>
      <c r="WIE14" s="117"/>
      <c r="WIF14" s="117"/>
      <c r="WIG14" s="117"/>
      <c r="WIH14" s="117"/>
      <c r="WII14" s="117"/>
      <c r="WIJ14" s="117"/>
      <c r="WIK14" s="117"/>
      <c r="WIL14" s="117"/>
      <c r="WIM14" s="117"/>
      <c r="WIN14" s="117"/>
      <c r="WIO14" s="117"/>
      <c r="WIP14" s="117"/>
      <c r="WIQ14" s="117"/>
      <c r="WIR14" s="117"/>
      <c r="WIS14" s="117"/>
      <c r="WIT14" s="117"/>
      <c r="WIU14" s="117"/>
      <c r="WIV14" s="117"/>
      <c r="WIW14" s="117"/>
      <c r="WIX14" s="117"/>
      <c r="WIY14" s="117"/>
      <c r="WIZ14" s="117"/>
      <c r="WJA14" s="117"/>
      <c r="WJB14" s="117"/>
      <c r="WJC14" s="117"/>
      <c r="WJD14" s="117"/>
      <c r="WJE14" s="117"/>
      <c r="WJF14" s="117"/>
      <c r="WJG14" s="117"/>
      <c r="WJH14" s="117"/>
      <c r="WJI14" s="117"/>
      <c r="WJJ14" s="117"/>
      <c r="WJK14" s="117"/>
      <c r="WJL14" s="117"/>
      <c r="WJM14" s="117"/>
      <c r="WJN14" s="117"/>
      <c r="WJO14" s="117"/>
      <c r="WJP14" s="117"/>
      <c r="WJQ14" s="117"/>
      <c r="WJR14" s="117"/>
      <c r="WJS14" s="117"/>
      <c r="WJT14" s="117"/>
      <c r="WJU14" s="117"/>
      <c r="WJV14" s="117"/>
      <c r="WJW14" s="117"/>
      <c r="WJX14" s="117"/>
      <c r="WJY14" s="117"/>
      <c r="WJZ14" s="117"/>
      <c r="WKA14" s="117"/>
      <c r="WKB14" s="117"/>
      <c r="WKC14" s="117"/>
      <c r="WKD14" s="117"/>
      <c r="WKE14" s="117"/>
      <c r="WKF14" s="117"/>
      <c r="WKG14" s="117"/>
      <c r="WKH14" s="117"/>
      <c r="WKI14" s="117"/>
      <c r="WKJ14" s="117"/>
      <c r="WKK14" s="117"/>
      <c r="WKL14" s="117"/>
      <c r="WKM14" s="117"/>
      <c r="WKN14" s="117"/>
      <c r="WKO14" s="117"/>
      <c r="WKP14" s="117"/>
      <c r="WKQ14" s="117"/>
      <c r="WKR14" s="117"/>
      <c r="WKS14" s="117"/>
      <c r="WKT14" s="117"/>
      <c r="WKU14" s="117"/>
      <c r="WKV14" s="117"/>
      <c r="WKW14" s="117"/>
      <c r="WKX14" s="117"/>
      <c r="WKY14" s="117"/>
      <c r="WKZ14" s="117"/>
      <c r="WLA14" s="117"/>
      <c r="WLB14" s="117"/>
      <c r="WLC14" s="117"/>
      <c r="WLD14" s="117"/>
      <c r="WLE14" s="117"/>
      <c r="WLF14" s="117"/>
      <c r="WLG14" s="117"/>
      <c r="WLH14" s="117"/>
      <c r="WLI14" s="117"/>
      <c r="WLJ14" s="117"/>
      <c r="WLK14" s="117"/>
      <c r="WLL14" s="117"/>
      <c r="WLM14" s="117"/>
      <c r="WLN14" s="117"/>
      <c r="WLO14" s="117"/>
      <c r="WLP14" s="117"/>
      <c r="WLQ14" s="117"/>
      <c r="WLR14" s="117"/>
      <c r="WLS14" s="117"/>
      <c r="WLT14" s="117"/>
      <c r="WLU14" s="117"/>
      <c r="WLV14" s="117"/>
      <c r="WLW14" s="117"/>
      <c r="WLX14" s="117"/>
      <c r="WLY14" s="117"/>
      <c r="WLZ14" s="117"/>
      <c r="WMA14" s="117"/>
      <c r="WMB14" s="117"/>
      <c r="WMC14" s="117"/>
      <c r="WMD14" s="117"/>
      <c r="WME14" s="117"/>
      <c r="WMF14" s="117"/>
      <c r="WMG14" s="117"/>
      <c r="WMH14" s="117"/>
      <c r="WMI14" s="117"/>
      <c r="WMJ14" s="117"/>
      <c r="WMK14" s="117"/>
      <c r="WML14" s="117"/>
      <c r="WMM14" s="117"/>
      <c r="WMN14" s="117"/>
      <c r="WMO14" s="117"/>
      <c r="WMP14" s="117"/>
      <c r="WMQ14" s="117"/>
      <c r="WMR14" s="117"/>
      <c r="WMS14" s="117"/>
      <c r="WMT14" s="117"/>
      <c r="WMU14" s="117"/>
      <c r="WMV14" s="117"/>
      <c r="WMW14" s="117"/>
      <c r="WMX14" s="117"/>
      <c r="WMY14" s="117"/>
      <c r="WMZ14" s="117"/>
      <c r="WNA14" s="117"/>
      <c r="WNB14" s="117"/>
      <c r="WNC14" s="117"/>
      <c r="WND14" s="117"/>
      <c r="WNE14" s="117"/>
      <c r="WNF14" s="117"/>
      <c r="WNG14" s="117"/>
      <c r="WNH14" s="117"/>
      <c r="WNI14" s="117"/>
      <c r="WNJ14" s="117"/>
      <c r="WNK14" s="117"/>
      <c r="WNL14" s="117"/>
      <c r="WNM14" s="117"/>
      <c r="WNN14" s="117"/>
      <c r="WNO14" s="117"/>
      <c r="WNP14" s="117"/>
      <c r="WNQ14" s="117"/>
      <c r="WNR14" s="117"/>
      <c r="WNS14" s="117"/>
      <c r="WNT14" s="117"/>
      <c r="WNU14" s="117"/>
      <c r="WNV14" s="117"/>
      <c r="WNW14" s="117"/>
      <c r="WNX14" s="117"/>
      <c r="WNY14" s="117"/>
      <c r="WNZ14" s="117"/>
      <c r="WOA14" s="117"/>
      <c r="WOB14" s="117"/>
      <c r="WOC14" s="117"/>
      <c r="WOD14" s="117"/>
      <c r="WOE14" s="117"/>
      <c r="WOF14" s="117"/>
      <c r="WOG14" s="117"/>
      <c r="WOH14" s="117"/>
      <c r="WOI14" s="117"/>
      <c r="WOJ14" s="117"/>
      <c r="WOK14" s="117"/>
      <c r="WOL14" s="117"/>
      <c r="WOM14" s="117"/>
      <c r="WON14" s="117"/>
      <c r="WOO14" s="117"/>
      <c r="WOP14" s="117"/>
      <c r="WOQ14" s="117"/>
      <c r="WOR14" s="117"/>
      <c r="WOS14" s="117"/>
      <c r="WOT14" s="117"/>
      <c r="WOU14" s="117"/>
      <c r="WOV14" s="117"/>
      <c r="WOW14" s="117"/>
      <c r="WOX14" s="117"/>
      <c r="WOY14" s="117"/>
      <c r="WOZ14" s="117"/>
      <c r="WPA14" s="117"/>
      <c r="WPB14" s="117"/>
      <c r="WPC14" s="117"/>
      <c r="WPD14" s="117"/>
      <c r="WPE14" s="117"/>
      <c r="WPF14" s="117"/>
      <c r="WPG14" s="117"/>
      <c r="WPH14" s="117"/>
      <c r="WPI14" s="117"/>
      <c r="WPJ14" s="117"/>
      <c r="WPK14" s="117"/>
      <c r="WPL14" s="117"/>
      <c r="WPM14" s="117"/>
      <c r="WPN14" s="117"/>
      <c r="WPO14" s="117"/>
      <c r="WPP14" s="117"/>
      <c r="WPQ14" s="117"/>
      <c r="WPR14" s="117"/>
      <c r="WPS14" s="117"/>
      <c r="WPT14" s="117"/>
      <c r="WPU14" s="117"/>
      <c r="WPV14" s="117"/>
      <c r="WPW14" s="117"/>
      <c r="WPX14" s="117"/>
      <c r="WPY14" s="117"/>
      <c r="WPZ14" s="117"/>
      <c r="WQA14" s="117"/>
      <c r="WQB14" s="117"/>
      <c r="WQC14" s="117"/>
      <c r="WQD14" s="117"/>
      <c r="WQE14" s="117"/>
      <c r="WQF14" s="117"/>
      <c r="WQG14" s="117"/>
      <c r="WQH14" s="117"/>
      <c r="WQI14" s="117"/>
      <c r="WQJ14" s="117"/>
      <c r="WQK14" s="117"/>
      <c r="WQL14" s="117"/>
      <c r="WQM14" s="117"/>
      <c r="WQN14" s="117"/>
      <c r="WQO14" s="117"/>
      <c r="WQP14" s="117"/>
      <c r="WQQ14" s="117"/>
      <c r="WQR14" s="117"/>
      <c r="WQS14" s="117"/>
      <c r="WQT14" s="117"/>
      <c r="WQU14" s="117"/>
      <c r="WQV14" s="117"/>
      <c r="WQW14" s="117"/>
      <c r="WQX14" s="117"/>
      <c r="WQY14" s="117"/>
      <c r="WQZ14" s="117"/>
      <c r="WRA14" s="117"/>
      <c r="WRB14" s="117"/>
      <c r="WRC14" s="117"/>
      <c r="WRD14" s="117"/>
      <c r="WRE14" s="117"/>
      <c r="WRF14" s="117"/>
      <c r="WRG14" s="117"/>
      <c r="WRH14" s="117"/>
      <c r="WRI14" s="117"/>
      <c r="WRJ14" s="117"/>
      <c r="WRK14" s="117"/>
      <c r="WRL14" s="117"/>
      <c r="WRM14" s="117"/>
      <c r="WRN14" s="117"/>
      <c r="WRO14" s="117"/>
      <c r="WRP14" s="117"/>
      <c r="WRQ14" s="117"/>
      <c r="WRR14" s="117"/>
      <c r="WRS14" s="117"/>
      <c r="WRT14" s="117"/>
      <c r="WRU14" s="117"/>
      <c r="WRV14" s="117"/>
      <c r="WRW14" s="117"/>
      <c r="WRX14" s="117"/>
      <c r="WRY14" s="117"/>
      <c r="WRZ14" s="117"/>
      <c r="WSA14" s="117"/>
      <c r="WSB14" s="117"/>
      <c r="WSC14" s="117"/>
      <c r="WSD14" s="117"/>
      <c r="WSE14" s="117"/>
      <c r="WSF14" s="117"/>
      <c r="WSG14" s="117"/>
      <c r="WSH14" s="117"/>
      <c r="WSI14" s="117"/>
      <c r="WSJ14" s="117"/>
      <c r="WSK14" s="117"/>
      <c r="WSL14" s="117"/>
      <c r="WSM14" s="117"/>
      <c r="WSN14" s="117"/>
      <c r="WSO14" s="117"/>
      <c r="WSP14" s="117"/>
      <c r="WSQ14" s="117"/>
      <c r="WSR14" s="117"/>
      <c r="WSS14" s="117"/>
      <c r="WST14" s="117"/>
      <c r="WSU14" s="117"/>
      <c r="WSV14" s="117"/>
      <c r="WSW14" s="117"/>
      <c r="WSX14" s="117"/>
      <c r="WSY14" s="117"/>
      <c r="WSZ14" s="117"/>
      <c r="WTA14" s="117"/>
      <c r="WTB14" s="117"/>
      <c r="WTC14" s="117"/>
      <c r="WTD14" s="117"/>
      <c r="WTE14" s="117"/>
      <c r="WTF14" s="117"/>
      <c r="WTG14" s="117"/>
      <c r="WTH14" s="117"/>
      <c r="WTI14" s="117"/>
      <c r="WTJ14" s="117"/>
      <c r="WTK14" s="117"/>
      <c r="WTL14" s="117"/>
      <c r="WTM14" s="117"/>
      <c r="WTN14" s="117"/>
      <c r="WTO14" s="117"/>
      <c r="WTP14" s="117"/>
      <c r="WTQ14" s="117"/>
      <c r="WTR14" s="117"/>
      <c r="WTS14" s="117"/>
      <c r="WTT14" s="117"/>
      <c r="WTU14" s="117"/>
      <c r="WTV14" s="117"/>
      <c r="WTW14" s="117"/>
      <c r="WTX14" s="117"/>
      <c r="WTY14" s="117"/>
      <c r="WTZ14" s="117"/>
      <c r="WUA14" s="117"/>
      <c r="WUB14" s="117"/>
      <c r="WUC14" s="117"/>
      <c r="WUD14" s="117"/>
      <c r="WUE14" s="117"/>
      <c r="WUF14" s="117"/>
      <c r="WUG14" s="117"/>
      <c r="WUH14" s="117"/>
      <c r="WUI14" s="117"/>
      <c r="WUJ14" s="117"/>
      <c r="WUK14" s="117"/>
      <c r="WUL14" s="117"/>
      <c r="WUM14" s="117"/>
      <c r="WUN14" s="117"/>
      <c r="WUO14" s="117"/>
      <c r="WUP14" s="117"/>
      <c r="WUQ14" s="117"/>
      <c r="WUR14" s="117"/>
      <c r="WUS14" s="117"/>
      <c r="WUT14" s="117"/>
      <c r="WUU14" s="117"/>
      <c r="WUV14" s="117"/>
      <c r="WUW14" s="117"/>
      <c r="WUX14" s="117"/>
      <c r="WUY14" s="117"/>
      <c r="WUZ14" s="117"/>
      <c r="WVA14" s="117"/>
      <c r="WVB14" s="117"/>
      <c r="WVC14" s="117"/>
      <c r="WVD14" s="117"/>
      <c r="WVE14" s="117"/>
      <c r="WVF14" s="117"/>
      <c r="WVG14" s="117"/>
      <c r="WVH14" s="117"/>
      <c r="WVI14" s="117"/>
      <c r="WVJ14" s="117"/>
      <c r="WVK14" s="117"/>
      <c r="WVL14" s="117"/>
      <c r="WVM14" s="117"/>
      <c r="WVN14" s="117"/>
      <c r="WVO14" s="117"/>
      <c r="WVP14" s="117"/>
      <c r="WVQ14" s="117"/>
      <c r="WVR14" s="117"/>
      <c r="WVS14" s="117"/>
      <c r="WVT14" s="117"/>
      <c r="WVU14" s="117"/>
      <c r="WVV14" s="117"/>
      <c r="WVW14" s="117"/>
      <c r="WVX14" s="117"/>
      <c r="WVY14" s="117"/>
      <c r="WVZ14" s="117"/>
      <c r="WWA14" s="117"/>
      <c r="WWB14" s="117"/>
      <c r="WWC14" s="117"/>
      <c r="WWD14" s="117"/>
      <c r="WWE14" s="117"/>
      <c r="WWF14" s="117"/>
      <c r="WWG14" s="117"/>
      <c r="WWH14" s="117"/>
      <c r="WWI14" s="117"/>
      <c r="WWJ14" s="117"/>
      <c r="WWK14" s="117"/>
      <c r="WWL14" s="117"/>
      <c r="WWM14" s="117"/>
      <c r="WWN14" s="117"/>
      <c r="WWO14" s="117"/>
      <c r="WWP14" s="117"/>
      <c r="WWQ14" s="117"/>
      <c r="WWR14" s="117"/>
      <c r="WWS14" s="117"/>
      <c r="WWT14" s="117"/>
      <c r="WWU14" s="117"/>
      <c r="WWV14" s="117"/>
      <c r="WWW14" s="117"/>
      <c r="WWX14" s="117"/>
      <c r="WWY14" s="117"/>
      <c r="WWZ14" s="117"/>
      <c r="WXA14" s="117"/>
      <c r="WXB14" s="117"/>
      <c r="WXC14" s="117"/>
      <c r="WXD14" s="117"/>
      <c r="WXE14" s="117"/>
      <c r="WXF14" s="117"/>
      <c r="WXG14" s="117"/>
      <c r="WXH14" s="117"/>
      <c r="WXI14" s="117"/>
      <c r="WXJ14" s="117"/>
      <c r="WXK14" s="117"/>
      <c r="WXL14" s="117"/>
      <c r="WXM14" s="117"/>
      <c r="WXN14" s="117"/>
      <c r="WXO14" s="117"/>
      <c r="WXP14" s="117"/>
      <c r="WXQ14" s="117"/>
      <c r="WXR14" s="117"/>
      <c r="WXS14" s="117"/>
      <c r="WXT14" s="117"/>
      <c r="WXU14" s="117"/>
      <c r="WXV14" s="117"/>
      <c r="WXW14" s="117"/>
      <c r="WXX14" s="117"/>
      <c r="WXY14" s="117"/>
      <c r="WXZ14" s="117"/>
      <c r="WYA14" s="117"/>
      <c r="WYB14" s="117"/>
      <c r="WYC14" s="117"/>
      <c r="WYD14" s="117"/>
      <c r="WYE14" s="117"/>
      <c r="WYF14" s="117"/>
      <c r="WYG14" s="117"/>
      <c r="WYH14" s="117"/>
      <c r="WYI14" s="117"/>
      <c r="WYJ14" s="117"/>
      <c r="WYK14" s="117"/>
      <c r="WYL14" s="117"/>
      <c r="WYM14" s="117"/>
      <c r="WYN14" s="117"/>
      <c r="WYO14" s="117"/>
      <c r="WYP14" s="117"/>
      <c r="WYQ14" s="117"/>
      <c r="WYR14" s="117"/>
      <c r="WYS14" s="117"/>
      <c r="WYT14" s="117"/>
      <c r="WYU14" s="117"/>
      <c r="WYV14" s="117"/>
      <c r="WYW14" s="117"/>
      <c r="WYX14" s="117"/>
      <c r="WYY14" s="117"/>
      <c r="WYZ14" s="117"/>
      <c r="WZA14" s="117"/>
      <c r="WZB14" s="117"/>
      <c r="WZC14" s="117"/>
      <c r="WZD14" s="117"/>
      <c r="WZE14" s="117"/>
      <c r="WZF14" s="117"/>
      <c r="WZG14" s="117"/>
      <c r="WZH14" s="117"/>
      <c r="WZI14" s="117"/>
      <c r="WZJ14" s="117"/>
      <c r="WZK14" s="117"/>
      <c r="WZL14" s="117"/>
      <c r="WZM14" s="117"/>
      <c r="WZN14" s="117"/>
      <c r="WZO14" s="117"/>
      <c r="WZP14" s="117"/>
      <c r="WZQ14" s="117"/>
      <c r="WZR14" s="117"/>
      <c r="WZS14" s="117"/>
      <c r="WZT14" s="117"/>
      <c r="WZU14" s="117"/>
      <c r="WZV14" s="117"/>
      <c r="WZW14" s="117"/>
      <c r="WZX14" s="117"/>
      <c r="WZY14" s="117"/>
      <c r="WZZ14" s="117"/>
      <c r="XAA14" s="117"/>
      <c r="XAB14" s="117"/>
      <c r="XAC14" s="117"/>
      <c r="XAD14" s="117"/>
      <c r="XAE14" s="117"/>
      <c r="XAF14" s="117"/>
      <c r="XAG14" s="117"/>
      <c r="XAH14" s="117"/>
      <c r="XAI14" s="117"/>
      <c r="XAJ14" s="117"/>
      <c r="XAK14" s="117"/>
      <c r="XAL14" s="117"/>
      <c r="XAM14" s="117"/>
      <c r="XAN14" s="117"/>
      <c r="XAO14" s="117"/>
      <c r="XAP14" s="117"/>
      <c r="XAQ14" s="117"/>
      <c r="XAR14" s="117"/>
      <c r="XAS14" s="117"/>
      <c r="XAT14" s="117"/>
      <c r="XAU14" s="117"/>
      <c r="XAV14" s="117"/>
      <c r="XAW14" s="117"/>
      <c r="XAX14" s="117"/>
      <c r="XAY14" s="117"/>
      <c r="XAZ14" s="117"/>
      <c r="XBA14" s="117"/>
      <c r="XBB14" s="117"/>
      <c r="XBC14" s="117"/>
      <c r="XBD14" s="117"/>
      <c r="XBE14" s="117"/>
      <c r="XBF14" s="117"/>
      <c r="XBG14" s="117"/>
      <c r="XBH14" s="117"/>
      <c r="XBI14" s="117"/>
      <c r="XBJ14" s="117"/>
      <c r="XBK14" s="117"/>
      <c r="XBL14" s="117"/>
      <c r="XBM14" s="117"/>
      <c r="XBN14" s="117"/>
      <c r="XBO14" s="117"/>
      <c r="XBP14" s="117"/>
      <c r="XBQ14" s="117"/>
      <c r="XBR14" s="117"/>
      <c r="XBS14" s="117"/>
      <c r="XBT14" s="117"/>
      <c r="XBU14" s="117"/>
      <c r="XBV14" s="117"/>
      <c r="XBW14" s="117"/>
      <c r="XBX14" s="117"/>
      <c r="XBY14" s="117"/>
      <c r="XBZ14" s="117"/>
      <c r="XCA14" s="117"/>
      <c r="XCB14" s="117"/>
      <c r="XCC14" s="117"/>
      <c r="XCD14" s="117"/>
      <c r="XCE14" s="117"/>
      <c r="XCF14" s="117"/>
      <c r="XCG14" s="117"/>
      <c r="XCH14" s="117"/>
      <c r="XCI14" s="117"/>
      <c r="XCJ14" s="117"/>
      <c r="XCK14" s="117"/>
      <c r="XCL14" s="117"/>
      <c r="XCM14" s="117"/>
      <c r="XCN14" s="117"/>
      <c r="XCO14" s="117"/>
      <c r="XCP14" s="117"/>
      <c r="XCQ14" s="117"/>
      <c r="XCR14" s="117"/>
      <c r="XCS14" s="117"/>
      <c r="XCT14" s="117"/>
      <c r="XCU14" s="117"/>
      <c r="XCV14" s="117"/>
      <c r="XCW14" s="117"/>
      <c r="XCX14" s="117"/>
      <c r="XCY14" s="117"/>
      <c r="XCZ14" s="117"/>
      <c r="XDA14" s="117"/>
      <c r="XDB14" s="117"/>
      <c r="XDC14" s="117"/>
      <c r="XDD14" s="117"/>
      <c r="XDE14" s="117"/>
      <c r="XDF14" s="117"/>
      <c r="XDG14" s="117"/>
      <c r="XDH14" s="117"/>
      <c r="XDI14" s="117"/>
      <c r="XDJ14" s="117"/>
      <c r="XDK14" s="117"/>
      <c r="XDL14" s="117"/>
      <c r="XDM14" s="117"/>
      <c r="XDN14" s="117"/>
      <c r="XDO14" s="117"/>
      <c r="XDP14" s="117"/>
      <c r="XDQ14" s="117"/>
      <c r="XDR14" s="117"/>
      <c r="XDS14" s="117"/>
      <c r="XDT14" s="117"/>
      <c r="XDU14" s="117"/>
      <c r="XDV14" s="117"/>
      <c r="XDW14" s="117"/>
      <c r="XDX14" s="117"/>
      <c r="XDY14" s="117"/>
      <c r="XDZ14" s="117"/>
      <c r="XEA14" s="117"/>
      <c r="XEB14" s="117"/>
      <c r="XEC14" s="117"/>
      <c r="XED14" s="117"/>
      <c r="XEE14" s="117"/>
      <c r="XEF14" s="117"/>
      <c r="XEG14" s="117"/>
      <c r="XEH14" s="117"/>
      <c r="XEI14" s="117"/>
      <c r="XEJ14" s="117"/>
      <c r="XEK14" s="117"/>
      <c r="XEL14" s="117"/>
      <c r="XEM14" s="117"/>
      <c r="XEN14" s="117"/>
      <c r="XEO14" s="117"/>
      <c r="XEP14" s="117"/>
      <c r="XEQ14" s="117"/>
      <c r="XER14" s="117"/>
      <c r="XES14" s="117"/>
      <c r="XET14" s="117"/>
      <c r="XEU14" s="117"/>
      <c r="XEV14" s="117"/>
      <c r="XEW14" s="117"/>
    </row>
    <row r="15" s="77" customFormat="1" ht="26" customHeight="1" spans="1:16377">
      <c r="A15" s="95">
        <v>9</v>
      </c>
      <c r="B15" s="95" t="s">
        <v>65</v>
      </c>
      <c r="C15" s="95">
        <v>19</v>
      </c>
      <c r="D15" s="96" t="s">
        <v>66</v>
      </c>
      <c r="E15" s="95" t="s">
        <v>69</v>
      </c>
      <c r="F15" s="95" t="s">
        <v>69</v>
      </c>
      <c r="G15" s="95">
        <v>3</v>
      </c>
      <c r="H15" s="95" t="s">
        <v>43</v>
      </c>
      <c r="I15" s="95">
        <v>50</v>
      </c>
      <c r="J15" s="95">
        <v>1</v>
      </c>
      <c r="K15" s="95" t="s">
        <v>68</v>
      </c>
      <c r="L15" s="95"/>
      <c r="M15" s="95" t="s">
        <v>44</v>
      </c>
      <c r="N15" s="108" t="s">
        <v>45</v>
      </c>
      <c r="O15" s="95"/>
      <c r="P15" s="95"/>
      <c r="Q15" s="95"/>
      <c r="R15" s="95"/>
      <c r="S15" s="95">
        <v>80</v>
      </c>
      <c r="T15" s="95"/>
      <c r="U15" s="108">
        <v>80</v>
      </c>
      <c r="V15" s="108">
        <v>80</v>
      </c>
      <c r="W15" s="95">
        <v>3</v>
      </c>
      <c r="X15" s="108">
        <v>240</v>
      </c>
      <c r="Y15" s="95"/>
      <c r="Z15" s="95"/>
      <c r="AA15" s="95"/>
      <c r="AB15" s="95" t="s">
        <v>46</v>
      </c>
      <c r="AC15" s="118">
        <v>45030</v>
      </c>
      <c r="AD15" s="119"/>
      <c r="AE15" s="46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  <c r="AAA15" s="117"/>
      <c r="AAB15" s="117"/>
      <c r="AAC15" s="117"/>
      <c r="AAD15" s="117"/>
      <c r="AAE15" s="117"/>
      <c r="AAF15" s="117"/>
      <c r="AAG15" s="117"/>
      <c r="AAH15" s="117"/>
      <c r="AAI15" s="117"/>
      <c r="AAJ15" s="117"/>
      <c r="AAK15" s="117"/>
      <c r="AAL15" s="117"/>
      <c r="AAM15" s="117"/>
      <c r="AAN15" s="117"/>
      <c r="AAO15" s="117"/>
      <c r="AAP15" s="117"/>
      <c r="AAQ15" s="117"/>
      <c r="AAR15" s="117"/>
      <c r="AAS15" s="117"/>
      <c r="AAT15" s="117"/>
      <c r="AAU15" s="117"/>
      <c r="AAV15" s="117"/>
      <c r="AAW15" s="117"/>
      <c r="AAX15" s="117"/>
      <c r="AAY15" s="117"/>
      <c r="AAZ15" s="117"/>
      <c r="ABA15" s="117"/>
      <c r="ABB15" s="117"/>
      <c r="ABC15" s="117"/>
      <c r="ABD15" s="117"/>
      <c r="ABE15" s="117"/>
      <c r="ABF15" s="117"/>
      <c r="ABG15" s="117"/>
      <c r="ABH15" s="117"/>
      <c r="ABI15" s="117"/>
      <c r="ABJ15" s="117"/>
      <c r="ABK15" s="117"/>
      <c r="ABL15" s="117"/>
      <c r="ABM15" s="117"/>
      <c r="ABN15" s="117"/>
      <c r="ABO15" s="117"/>
      <c r="ABP15" s="117"/>
      <c r="ABQ15" s="117"/>
      <c r="ABR15" s="117"/>
      <c r="ABS15" s="117"/>
      <c r="ABT15" s="117"/>
      <c r="ABU15" s="117"/>
      <c r="ABV15" s="117"/>
      <c r="ABW15" s="117"/>
      <c r="ABX15" s="117"/>
      <c r="ABY15" s="117"/>
      <c r="ABZ15" s="117"/>
      <c r="ACA15" s="117"/>
      <c r="ACB15" s="117"/>
      <c r="ACC15" s="117"/>
      <c r="ACD15" s="117"/>
      <c r="ACE15" s="117"/>
      <c r="ACF15" s="117"/>
      <c r="ACG15" s="117"/>
      <c r="ACH15" s="117"/>
      <c r="ACI15" s="117"/>
      <c r="ACJ15" s="117"/>
      <c r="ACK15" s="117"/>
      <c r="ACL15" s="117"/>
      <c r="ACM15" s="117"/>
      <c r="ACN15" s="117"/>
      <c r="ACO15" s="117"/>
      <c r="ACP15" s="117"/>
      <c r="ACQ15" s="117"/>
      <c r="ACR15" s="117"/>
      <c r="ACS15" s="117"/>
      <c r="ACT15" s="117"/>
      <c r="ACU15" s="117"/>
      <c r="ACV15" s="117"/>
      <c r="ACW15" s="117"/>
      <c r="ACX15" s="117"/>
      <c r="ACY15" s="117"/>
      <c r="ACZ15" s="117"/>
      <c r="ADA15" s="117"/>
      <c r="ADB15" s="117"/>
      <c r="ADC15" s="117"/>
      <c r="ADD15" s="117"/>
      <c r="ADE15" s="117"/>
      <c r="ADF15" s="117"/>
      <c r="ADG15" s="117"/>
      <c r="ADH15" s="117"/>
      <c r="ADI15" s="117"/>
      <c r="ADJ15" s="117"/>
      <c r="ADK15" s="117"/>
      <c r="ADL15" s="117"/>
      <c r="ADM15" s="117"/>
      <c r="ADN15" s="117"/>
      <c r="ADO15" s="117"/>
      <c r="ADP15" s="117"/>
      <c r="ADQ15" s="117"/>
      <c r="ADR15" s="117"/>
      <c r="ADS15" s="117"/>
      <c r="ADT15" s="117"/>
      <c r="ADU15" s="117"/>
      <c r="ADV15" s="117"/>
      <c r="ADW15" s="117"/>
      <c r="ADX15" s="117"/>
      <c r="ADY15" s="117"/>
      <c r="ADZ15" s="117"/>
      <c r="AEA15" s="117"/>
      <c r="AEB15" s="117"/>
      <c r="AEC15" s="117"/>
      <c r="AED15" s="117"/>
      <c r="AEE15" s="117"/>
      <c r="AEF15" s="117"/>
      <c r="AEG15" s="117"/>
      <c r="AEH15" s="117"/>
      <c r="AEI15" s="117"/>
      <c r="AEJ15" s="117"/>
      <c r="AEK15" s="117"/>
      <c r="AEL15" s="117"/>
      <c r="AEM15" s="117"/>
      <c r="AEN15" s="117"/>
      <c r="AEO15" s="117"/>
      <c r="AEP15" s="117"/>
      <c r="AEQ15" s="117"/>
      <c r="AER15" s="117"/>
      <c r="AES15" s="117"/>
      <c r="AET15" s="117"/>
      <c r="AEU15" s="117"/>
      <c r="AEV15" s="117"/>
      <c r="AEW15" s="117"/>
      <c r="AEX15" s="117"/>
      <c r="AEY15" s="117"/>
      <c r="AEZ15" s="117"/>
      <c r="AFA15" s="117"/>
      <c r="AFB15" s="117"/>
      <c r="AFC15" s="117"/>
      <c r="AFD15" s="117"/>
      <c r="AFE15" s="117"/>
      <c r="AFF15" s="117"/>
      <c r="AFG15" s="117"/>
      <c r="AFH15" s="117"/>
      <c r="AFI15" s="117"/>
      <c r="AFJ15" s="117"/>
      <c r="AFK15" s="117"/>
      <c r="AFL15" s="117"/>
      <c r="AFM15" s="117"/>
      <c r="AFN15" s="117"/>
      <c r="AFO15" s="117"/>
      <c r="AFP15" s="117"/>
      <c r="AFQ15" s="117"/>
      <c r="AFR15" s="117"/>
      <c r="AFS15" s="117"/>
      <c r="AFT15" s="117"/>
      <c r="AFU15" s="117"/>
      <c r="AFV15" s="117"/>
      <c r="AFW15" s="117"/>
      <c r="AFX15" s="117"/>
      <c r="AFY15" s="117"/>
      <c r="AFZ15" s="117"/>
      <c r="AGA15" s="117"/>
      <c r="AGB15" s="117"/>
      <c r="AGC15" s="117"/>
      <c r="AGD15" s="117"/>
      <c r="AGE15" s="117"/>
      <c r="AGF15" s="117"/>
      <c r="AGG15" s="117"/>
      <c r="AGH15" s="117"/>
      <c r="AGI15" s="117"/>
      <c r="AGJ15" s="117"/>
      <c r="AGK15" s="117"/>
      <c r="AGL15" s="117"/>
      <c r="AGM15" s="117"/>
      <c r="AGN15" s="117"/>
      <c r="AGO15" s="117"/>
      <c r="AGP15" s="117"/>
      <c r="AGQ15" s="117"/>
      <c r="AGR15" s="117"/>
      <c r="AGS15" s="117"/>
      <c r="AGT15" s="117"/>
      <c r="AGU15" s="117"/>
      <c r="AGV15" s="117"/>
      <c r="AGW15" s="117"/>
      <c r="AGX15" s="117"/>
      <c r="AGY15" s="117"/>
      <c r="AGZ15" s="117"/>
      <c r="AHA15" s="117"/>
      <c r="AHB15" s="117"/>
      <c r="AHC15" s="117"/>
      <c r="AHD15" s="117"/>
      <c r="AHE15" s="117"/>
      <c r="AHF15" s="117"/>
      <c r="AHG15" s="117"/>
      <c r="AHH15" s="117"/>
      <c r="AHI15" s="117"/>
      <c r="AHJ15" s="117"/>
      <c r="AHK15" s="117"/>
      <c r="AHL15" s="117"/>
      <c r="AHM15" s="117"/>
      <c r="AHN15" s="117"/>
      <c r="AHO15" s="117"/>
      <c r="AHP15" s="117"/>
      <c r="AHQ15" s="117"/>
      <c r="AHR15" s="117"/>
      <c r="AHS15" s="117"/>
      <c r="AHT15" s="117"/>
      <c r="AHU15" s="117"/>
      <c r="AHV15" s="117"/>
      <c r="AHW15" s="117"/>
      <c r="AHX15" s="117"/>
      <c r="AHY15" s="117"/>
      <c r="AHZ15" s="117"/>
      <c r="AIA15" s="117"/>
      <c r="AIB15" s="117"/>
      <c r="AIC15" s="117"/>
      <c r="AID15" s="117"/>
      <c r="AIE15" s="117"/>
      <c r="AIF15" s="117"/>
      <c r="AIG15" s="117"/>
      <c r="AIH15" s="117"/>
      <c r="AII15" s="117"/>
      <c r="AIJ15" s="117"/>
      <c r="AIK15" s="117"/>
      <c r="AIL15" s="117"/>
      <c r="AIM15" s="117"/>
      <c r="AIN15" s="117"/>
      <c r="AIO15" s="117"/>
      <c r="AIP15" s="117"/>
      <c r="AIQ15" s="117"/>
      <c r="AIR15" s="117"/>
      <c r="AIS15" s="117"/>
      <c r="AIT15" s="117"/>
      <c r="AIU15" s="117"/>
      <c r="AIV15" s="117"/>
      <c r="AIW15" s="117"/>
      <c r="AIX15" s="117"/>
      <c r="AIY15" s="117"/>
      <c r="AIZ15" s="117"/>
      <c r="AJA15" s="117"/>
      <c r="AJB15" s="117"/>
      <c r="AJC15" s="117"/>
      <c r="AJD15" s="117"/>
      <c r="AJE15" s="117"/>
      <c r="AJF15" s="117"/>
      <c r="AJG15" s="117"/>
      <c r="AJH15" s="117"/>
      <c r="AJI15" s="117"/>
      <c r="AJJ15" s="117"/>
      <c r="AJK15" s="117"/>
      <c r="AJL15" s="117"/>
      <c r="AJM15" s="117"/>
      <c r="AJN15" s="117"/>
      <c r="AJO15" s="117"/>
      <c r="AJP15" s="117"/>
      <c r="AJQ15" s="117"/>
      <c r="AJR15" s="117"/>
      <c r="AJS15" s="117"/>
      <c r="AJT15" s="117"/>
      <c r="AJU15" s="117"/>
      <c r="AJV15" s="117"/>
      <c r="AJW15" s="117"/>
      <c r="AJX15" s="117"/>
      <c r="AJY15" s="117"/>
      <c r="AJZ15" s="117"/>
      <c r="AKA15" s="117"/>
      <c r="AKB15" s="117"/>
      <c r="AKC15" s="117"/>
      <c r="AKD15" s="117"/>
      <c r="AKE15" s="117"/>
      <c r="AKF15" s="117"/>
      <c r="AKG15" s="117"/>
      <c r="AKH15" s="117"/>
      <c r="AKI15" s="117"/>
      <c r="AKJ15" s="117"/>
      <c r="AKK15" s="117"/>
      <c r="AKL15" s="117"/>
      <c r="AKM15" s="117"/>
      <c r="AKN15" s="117"/>
      <c r="AKO15" s="117"/>
      <c r="AKP15" s="117"/>
      <c r="AKQ15" s="117"/>
      <c r="AKR15" s="117"/>
      <c r="AKS15" s="117"/>
      <c r="AKT15" s="117"/>
      <c r="AKU15" s="117"/>
      <c r="AKV15" s="117"/>
      <c r="AKW15" s="117"/>
      <c r="AKX15" s="117"/>
      <c r="AKY15" s="117"/>
      <c r="AKZ15" s="117"/>
      <c r="ALA15" s="117"/>
      <c r="ALB15" s="117"/>
      <c r="ALC15" s="117"/>
      <c r="ALD15" s="117"/>
      <c r="ALE15" s="117"/>
      <c r="ALF15" s="117"/>
      <c r="ALG15" s="117"/>
      <c r="ALH15" s="117"/>
      <c r="ALI15" s="117"/>
      <c r="ALJ15" s="117"/>
      <c r="ALK15" s="117"/>
      <c r="ALL15" s="117"/>
      <c r="ALM15" s="117"/>
      <c r="ALN15" s="117"/>
      <c r="ALO15" s="117"/>
      <c r="ALP15" s="117"/>
      <c r="ALQ15" s="117"/>
      <c r="ALR15" s="117"/>
      <c r="ALS15" s="117"/>
      <c r="ALT15" s="117"/>
      <c r="ALU15" s="117"/>
      <c r="ALV15" s="117"/>
      <c r="ALW15" s="117"/>
      <c r="ALX15" s="117"/>
      <c r="ALY15" s="117"/>
      <c r="ALZ15" s="117"/>
      <c r="AMA15" s="117"/>
      <c r="AMB15" s="117"/>
      <c r="AMC15" s="117"/>
      <c r="AMD15" s="117"/>
      <c r="AME15" s="117"/>
      <c r="AMF15" s="117"/>
      <c r="AMG15" s="117"/>
      <c r="AMH15" s="117"/>
      <c r="AMI15" s="117"/>
      <c r="AMJ15" s="117"/>
      <c r="AMK15" s="117"/>
      <c r="AML15" s="117"/>
      <c r="AMM15" s="117"/>
      <c r="AMN15" s="117"/>
      <c r="AMO15" s="117"/>
      <c r="AMP15" s="117"/>
      <c r="AMQ15" s="117"/>
      <c r="AMR15" s="117"/>
      <c r="AMS15" s="117"/>
      <c r="AMT15" s="117"/>
      <c r="AMU15" s="117"/>
      <c r="AMV15" s="117"/>
      <c r="AMW15" s="117"/>
      <c r="AMX15" s="117"/>
      <c r="AMY15" s="117"/>
      <c r="AMZ15" s="117"/>
      <c r="ANA15" s="117"/>
      <c r="ANB15" s="117"/>
      <c r="ANC15" s="117"/>
      <c r="AND15" s="117"/>
      <c r="ANE15" s="117"/>
      <c r="ANF15" s="117"/>
      <c r="ANG15" s="117"/>
      <c r="ANH15" s="117"/>
      <c r="ANI15" s="117"/>
      <c r="ANJ15" s="117"/>
      <c r="ANK15" s="117"/>
      <c r="ANL15" s="117"/>
      <c r="ANM15" s="117"/>
      <c r="ANN15" s="117"/>
      <c r="ANO15" s="117"/>
      <c r="ANP15" s="117"/>
      <c r="ANQ15" s="117"/>
      <c r="ANR15" s="117"/>
      <c r="ANS15" s="117"/>
      <c r="ANT15" s="117"/>
      <c r="ANU15" s="117"/>
      <c r="ANV15" s="117"/>
      <c r="ANW15" s="117"/>
      <c r="ANX15" s="117"/>
      <c r="ANY15" s="117"/>
      <c r="ANZ15" s="117"/>
      <c r="AOA15" s="117"/>
      <c r="AOB15" s="117"/>
      <c r="AOC15" s="117"/>
      <c r="AOD15" s="117"/>
      <c r="AOE15" s="117"/>
      <c r="AOF15" s="117"/>
      <c r="AOG15" s="117"/>
      <c r="AOH15" s="117"/>
      <c r="AOI15" s="117"/>
      <c r="AOJ15" s="117"/>
      <c r="AOK15" s="117"/>
      <c r="AOL15" s="117"/>
      <c r="AOM15" s="117"/>
      <c r="AON15" s="117"/>
      <c r="AOO15" s="117"/>
      <c r="AOP15" s="117"/>
      <c r="AOQ15" s="117"/>
      <c r="AOR15" s="117"/>
      <c r="AOS15" s="117"/>
      <c r="AOT15" s="117"/>
      <c r="AOU15" s="117"/>
      <c r="AOV15" s="117"/>
      <c r="AOW15" s="117"/>
      <c r="AOX15" s="117"/>
      <c r="AOY15" s="117"/>
      <c r="AOZ15" s="117"/>
      <c r="APA15" s="117"/>
      <c r="APB15" s="117"/>
      <c r="APC15" s="117"/>
      <c r="APD15" s="117"/>
      <c r="APE15" s="117"/>
      <c r="APF15" s="117"/>
      <c r="APG15" s="117"/>
      <c r="APH15" s="117"/>
      <c r="API15" s="117"/>
      <c r="APJ15" s="117"/>
      <c r="APK15" s="117"/>
      <c r="APL15" s="117"/>
      <c r="APM15" s="117"/>
      <c r="APN15" s="117"/>
      <c r="APO15" s="117"/>
      <c r="APP15" s="117"/>
      <c r="APQ15" s="117"/>
      <c r="APR15" s="117"/>
      <c r="APS15" s="117"/>
      <c r="APT15" s="117"/>
      <c r="APU15" s="117"/>
      <c r="APV15" s="117"/>
      <c r="APW15" s="117"/>
      <c r="APX15" s="117"/>
      <c r="APY15" s="117"/>
      <c r="APZ15" s="117"/>
      <c r="AQA15" s="117"/>
      <c r="AQB15" s="117"/>
      <c r="AQC15" s="117"/>
      <c r="AQD15" s="117"/>
      <c r="AQE15" s="117"/>
      <c r="AQF15" s="117"/>
      <c r="AQG15" s="117"/>
      <c r="AQH15" s="117"/>
      <c r="AQI15" s="117"/>
      <c r="AQJ15" s="117"/>
      <c r="AQK15" s="117"/>
      <c r="AQL15" s="117"/>
      <c r="AQM15" s="117"/>
      <c r="AQN15" s="117"/>
      <c r="AQO15" s="117"/>
      <c r="AQP15" s="117"/>
      <c r="AQQ15" s="117"/>
      <c r="AQR15" s="117"/>
      <c r="AQS15" s="117"/>
      <c r="AQT15" s="117"/>
      <c r="AQU15" s="117"/>
      <c r="AQV15" s="117"/>
      <c r="AQW15" s="117"/>
      <c r="AQX15" s="117"/>
      <c r="AQY15" s="117"/>
      <c r="AQZ15" s="117"/>
      <c r="ARA15" s="117"/>
      <c r="ARB15" s="117"/>
      <c r="ARC15" s="117"/>
      <c r="ARD15" s="117"/>
      <c r="ARE15" s="117"/>
      <c r="ARF15" s="117"/>
      <c r="ARG15" s="117"/>
      <c r="ARH15" s="117"/>
      <c r="ARI15" s="117"/>
      <c r="ARJ15" s="117"/>
      <c r="ARK15" s="117"/>
      <c r="ARL15" s="117"/>
      <c r="ARM15" s="117"/>
      <c r="ARN15" s="117"/>
      <c r="ARO15" s="117"/>
      <c r="ARP15" s="117"/>
      <c r="ARQ15" s="117"/>
      <c r="ARR15" s="117"/>
      <c r="ARS15" s="117"/>
      <c r="ART15" s="117"/>
      <c r="ARU15" s="117"/>
      <c r="ARV15" s="117"/>
      <c r="ARW15" s="117"/>
      <c r="ARX15" s="117"/>
      <c r="ARY15" s="117"/>
      <c r="ARZ15" s="117"/>
      <c r="ASA15" s="117"/>
      <c r="ASB15" s="117"/>
      <c r="ASC15" s="117"/>
      <c r="ASD15" s="117"/>
      <c r="ASE15" s="117"/>
      <c r="ASF15" s="117"/>
      <c r="ASG15" s="117"/>
      <c r="ASH15" s="117"/>
      <c r="ASI15" s="117"/>
      <c r="ASJ15" s="117"/>
      <c r="ASK15" s="117"/>
      <c r="ASL15" s="117"/>
      <c r="ASM15" s="117"/>
      <c r="ASN15" s="117"/>
      <c r="ASO15" s="117"/>
      <c r="ASP15" s="117"/>
      <c r="ASQ15" s="117"/>
      <c r="ASR15" s="117"/>
      <c r="ASS15" s="117"/>
      <c r="AST15" s="117"/>
      <c r="ASU15" s="117"/>
      <c r="ASV15" s="117"/>
      <c r="ASW15" s="117"/>
      <c r="ASX15" s="117"/>
      <c r="ASY15" s="117"/>
      <c r="ASZ15" s="117"/>
      <c r="ATA15" s="117"/>
      <c r="ATB15" s="117"/>
      <c r="ATC15" s="117"/>
      <c r="ATD15" s="117"/>
      <c r="ATE15" s="117"/>
      <c r="ATF15" s="117"/>
      <c r="ATG15" s="117"/>
      <c r="ATH15" s="117"/>
      <c r="ATI15" s="117"/>
      <c r="ATJ15" s="117"/>
      <c r="ATK15" s="117"/>
      <c r="ATL15" s="117"/>
      <c r="ATM15" s="117"/>
      <c r="ATN15" s="117"/>
      <c r="ATO15" s="117"/>
      <c r="ATP15" s="117"/>
      <c r="ATQ15" s="117"/>
      <c r="ATR15" s="117"/>
      <c r="ATS15" s="117"/>
      <c r="ATT15" s="117"/>
      <c r="ATU15" s="117"/>
      <c r="ATV15" s="117"/>
      <c r="ATW15" s="117"/>
      <c r="ATX15" s="117"/>
      <c r="ATY15" s="117"/>
      <c r="ATZ15" s="117"/>
      <c r="AUA15" s="117"/>
      <c r="AUB15" s="117"/>
      <c r="AUC15" s="117"/>
      <c r="AUD15" s="117"/>
      <c r="AUE15" s="117"/>
      <c r="AUF15" s="117"/>
      <c r="AUG15" s="117"/>
      <c r="AUH15" s="117"/>
      <c r="AUI15" s="117"/>
      <c r="AUJ15" s="117"/>
      <c r="AUK15" s="117"/>
      <c r="AUL15" s="117"/>
      <c r="AUM15" s="117"/>
      <c r="AUN15" s="117"/>
      <c r="AUO15" s="117"/>
      <c r="AUP15" s="117"/>
      <c r="AUQ15" s="117"/>
      <c r="AUR15" s="117"/>
      <c r="AUS15" s="117"/>
      <c r="AUT15" s="117"/>
      <c r="AUU15" s="117"/>
      <c r="AUV15" s="117"/>
      <c r="AUW15" s="117"/>
      <c r="AUX15" s="117"/>
      <c r="AUY15" s="117"/>
      <c r="AUZ15" s="117"/>
      <c r="AVA15" s="117"/>
      <c r="AVB15" s="117"/>
      <c r="AVC15" s="117"/>
      <c r="AVD15" s="117"/>
      <c r="AVE15" s="117"/>
      <c r="AVF15" s="117"/>
      <c r="AVG15" s="117"/>
      <c r="AVH15" s="117"/>
      <c r="AVI15" s="117"/>
      <c r="AVJ15" s="117"/>
      <c r="AVK15" s="117"/>
      <c r="AVL15" s="117"/>
      <c r="AVM15" s="117"/>
      <c r="AVN15" s="117"/>
      <c r="AVO15" s="117"/>
      <c r="AVP15" s="117"/>
      <c r="AVQ15" s="117"/>
      <c r="AVR15" s="117"/>
      <c r="AVS15" s="117"/>
      <c r="AVT15" s="117"/>
      <c r="AVU15" s="117"/>
      <c r="AVV15" s="117"/>
      <c r="AVW15" s="117"/>
      <c r="AVX15" s="117"/>
      <c r="AVY15" s="117"/>
      <c r="AVZ15" s="117"/>
      <c r="AWA15" s="117"/>
      <c r="AWB15" s="117"/>
      <c r="AWC15" s="117"/>
      <c r="AWD15" s="117"/>
      <c r="AWE15" s="117"/>
      <c r="AWF15" s="117"/>
      <c r="AWG15" s="117"/>
      <c r="AWH15" s="117"/>
      <c r="AWI15" s="117"/>
      <c r="AWJ15" s="117"/>
      <c r="AWK15" s="117"/>
      <c r="AWL15" s="117"/>
      <c r="AWM15" s="117"/>
      <c r="AWN15" s="117"/>
      <c r="AWO15" s="117"/>
      <c r="AWP15" s="117"/>
      <c r="AWQ15" s="117"/>
      <c r="AWR15" s="117"/>
      <c r="AWS15" s="117"/>
      <c r="AWT15" s="117"/>
      <c r="AWU15" s="117"/>
      <c r="AWV15" s="117"/>
      <c r="AWW15" s="117"/>
      <c r="AWX15" s="117"/>
      <c r="AWY15" s="117"/>
      <c r="AWZ15" s="117"/>
      <c r="AXA15" s="117"/>
      <c r="AXB15" s="117"/>
      <c r="AXC15" s="117"/>
      <c r="AXD15" s="117"/>
      <c r="AXE15" s="117"/>
      <c r="AXF15" s="117"/>
      <c r="AXG15" s="117"/>
      <c r="AXH15" s="117"/>
      <c r="AXI15" s="117"/>
      <c r="AXJ15" s="117"/>
      <c r="AXK15" s="117"/>
      <c r="AXL15" s="117"/>
      <c r="AXM15" s="117"/>
      <c r="AXN15" s="117"/>
      <c r="AXO15" s="117"/>
      <c r="AXP15" s="117"/>
      <c r="AXQ15" s="117"/>
      <c r="AXR15" s="117"/>
      <c r="AXS15" s="117"/>
      <c r="AXT15" s="117"/>
      <c r="AXU15" s="117"/>
      <c r="AXV15" s="117"/>
      <c r="AXW15" s="117"/>
      <c r="AXX15" s="117"/>
      <c r="AXY15" s="117"/>
      <c r="AXZ15" s="117"/>
      <c r="AYA15" s="117"/>
      <c r="AYB15" s="117"/>
      <c r="AYC15" s="117"/>
      <c r="AYD15" s="117"/>
      <c r="AYE15" s="117"/>
      <c r="AYF15" s="117"/>
      <c r="AYG15" s="117"/>
      <c r="AYH15" s="117"/>
      <c r="AYI15" s="117"/>
      <c r="AYJ15" s="117"/>
      <c r="AYK15" s="117"/>
      <c r="AYL15" s="117"/>
      <c r="AYM15" s="117"/>
      <c r="AYN15" s="117"/>
      <c r="AYO15" s="117"/>
      <c r="AYP15" s="117"/>
      <c r="AYQ15" s="117"/>
      <c r="AYR15" s="117"/>
      <c r="AYS15" s="117"/>
      <c r="AYT15" s="117"/>
      <c r="AYU15" s="117"/>
      <c r="AYV15" s="117"/>
      <c r="AYW15" s="117"/>
      <c r="AYX15" s="117"/>
      <c r="AYY15" s="117"/>
      <c r="AYZ15" s="117"/>
      <c r="AZA15" s="117"/>
      <c r="AZB15" s="117"/>
      <c r="AZC15" s="117"/>
      <c r="AZD15" s="117"/>
      <c r="AZE15" s="117"/>
      <c r="AZF15" s="117"/>
      <c r="AZG15" s="117"/>
      <c r="AZH15" s="117"/>
      <c r="AZI15" s="117"/>
      <c r="AZJ15" s="117"/>
      <c r="AZK15" s="117"/>
      <c r="AZL15" s="117"/>
      <c r="AZM15" s="117"/>
      <c r="AZN15" s="117"/>
      <c r="AZO15" s="117"/>
      <c r="AZP15" s="117"/>
      <c r="AZQ15" s="117"/>
      <c r="AZR15" s="117"/>
      <c r="AZS15" s="117"/>
      <c r="AZT15" s="117"/>
      <c r="AZU15" s="117"/>
      <c r="AZV15" s="117"/>
      <c r="AZW15" s="117"/>
      <c r="AZX15" s="117"/>
      <c r="AZY15" s="117"/>
      <c r="AZZ15" s="117"/>
      <c r="BAA15" s="117"/>
      <c r="BAB15" s="117"/>
      <c r="BAC15" s="117"/>
      <c r="BAD15" s="117"/>
      <c r="BAE15" s="117"/>
      <c r="BAF15" s="117"/>
      <c r="BAG15" s="117"/>
      <c r="BAH15" s="117"/>
      <c r="BAI15" s="117"/>
      <c r="BAJ15" s="117"/>
      <c r="BAK15" s="117"/>
      <c r="BAL15" s="117"/>
      <c r="BAM15" s="117"/>
      <c r="BAN15" s="117"/>
      <c r="BAO15" s="117"/>
      <c r="BAP15" s="117"/>
      <c r="BAQ15" s="117"/>
      <c r="BAR15" s="117"/>
      <c r="BAS15" s="117"/>
      <c r="BAT15" s="117"/>
      <c r="BAU15" s="117"/>
      <c r="BAV15" s="117"/>
      <c r="BAW15" s="117"/>
      <c r="BAX15" s="117"/>
      <c r="BAY15" s="117"/>
      <c r="BAZ15" s="117"/>
      <c r="BBA15" s="117"/>
      <c r="BBB15" s="117"/>
      <c r="BBC15" s="117"/>
      <c r="BBD15" s="117"/>
      <c r="BBE15" s="117"/>
      <c r="BBF15" s="117"/>
      <c r="BBG15" s="117"/>
      <c r="BBH15" s="117"/>
      <c r="BBI15" s="117"/>
      <c r="BBJ15" s="117"/>
      <c r="BBK15" s="117"/>
      <c r="BBL15" s="117"/>
      <c r="BBM15" s="117"/>
      <c r="BBN15" s="117"/>
      <c r="BBO15" s="117"/>
      <c r="BBP15" s="117"/>
      <c r="BBQ15" s="117"/>
      <c r="BBR15" s="117"/>
      <c r="BBS15" s="117"/>
      <c r="BBT15" s="117"/>
      <c r="BBU15" s="117"/>
      <c r="BBV15" s="117"/>
      <c r="BBW15" s="117"/>
      <c r="BBX15" s="117"/>
      <c r="BBY15" s="117"/>
      <c r="BBZ15" s="117"/>
      <c r="BCA15" s="117"/>
      <c r="BCB15" s="117"/>
      <c r="BCC15" s="117"/>
      <c r="BCD15" s="117"/>
      <c r="BCE15" s="117"/>
      <c r="BCF15" s="117"/>
      <c r="BCG15" s="117"/>
      <c r="BCH15" s="117"/>
      <c r="BCI15" s="117"/>
      <c r="BCJ15" s="117"/>
      <c r="BCK15" s="117"/>
      <c r="BCL15" s="117"/>
      <c r="BCM15" s="117"/>
      <c r="BCN15" s="117"/>
      <c r="BCO15" s="117"/>
      <c r="BCP15" s="117"/>
      <c r="BCQ15" s="117"/>
      <c r="BCR15" s="117"/>
      <c r="BCS15" s="117"/>
      <c r="BCT15" s="117"/>
      <c r="BCU15" s="117"/>
      <c r="BCV15" s="117"/>
      <c r="BCW15" s="117"/>
      <c r="BCX15" s="117"/>
      <c r="BCY15" s="117"/>
      <c r="BCZ15" s="117"/>
      <c r="BDA15" s="117"/>
      <c r="BDB15" s="117"/>
      <c r="BDC15" s="117"/>
      <c r="BDD15" s="117"/>
      <c r="BDE15" s="117"/>
      <c r="BDF15" s="117"/>
      <c r="BDG15" s="117"/>
      <c r="BDH15" s="117"/>
      <c r="BDI15" s="117"/>
      <c r="BDJ15" s="117"/>
      <c r="BDK15" s="117"/>
      <c r="BDL15" s="117"/>
      <c r="BDM15" s="117"/>
      <c r="BDN15" s="117"/>
      <c r="BDO15" s="117"/>
      <c r="BDP15" s="117"/>
      <c r="BDQ15" s="117"/>
      <c r="BDR15" s="117"/>
      <c r="BDS15" s="117"/>
      <c r="BDT15" s="117"/>
      <c r="BDU15" s="117"/>
      <c r="BDV15" s="117"/>
      <c r="BDW15" s="117"/>
      <c r="BDX15" s="117"/>
      <c r="BDY15" s="117"/>
      <c r="BDZ15" s="117"/>
      <c r="BEA15" s="117"/>
      <c r="BEB15" s="117"/>
      <c r="BEC15" s="117"/>
      <c r="BED15" s="117"/>
      <c r="BEE15" s="117"/>
      <c r="BEF15" s="117"/>
      <c r="BEG15" s="117"/>
      <c r="BEH15" s="117"/>
      <c r="BEI15" s="117"/>
      <c r="BEJ15" s="117"/>
      <c r="BEK15" s="117"/>
      <c r="BEL15" s="117"/>
      <c r="BEM15" s="117"/>
      <c r="BEN15" s="117"/>
      <c r="BEO15" s="117"/>
      <c r="BEP15" s="117"/>
      <c r="BEQ15" s="117"/>
      <c r="BER15" s="117"/>
      <c r="BES15" s="117"/>
      <c r="BET15" s="117"/>
      <c r="BEU15" s="117"/>
      <c r="BEV15" s="117"/>
      <c r="BEW15" s="117"/>
      <c r="BEX15" s="117"/>
      <c r="BEY15" s="117"/>
      <c r="BEZ15" s="117"/>
      <c r="BFA15" s="117"/>
      <c r="BFB15" s="117"/>
      <c r="BFC15" s="117"/>
      <c r="BFD15" s="117"/>
      <c r="BFE15" s="117"/>
      <c r="BFF15" s="117"/>
      <c r="BFG15" s="117"/>
      <c r="BFH15" s="117"/>
      <c r="BFI15" s="117"/>
      <c r="BFJ15" s="117"/>
      <c r="BFK15" s="117"/>
      <c r="BFL15" s="117"/>
      <c r="BFM15" s="117"/>
      <c r="BFN15" s="117"/>
      <c r="BFO15" s="117"/>
      <c r="BFP15" s="117"/>
      <c r="BFQ15" s="117"/>
      <c r="BFR15" s="117"/>
      <c r="BFS15" s="117"/>
      <c r="BFT15" s="117"/>
      <c r="BFU15" s="117"/>
      <c r="BFV15" s="117"/>
      <c r="BFW15" s="117"/>
      <c r="BFX15" s="117"/>
      <c r="BFY15" s="117"/>
      <c r="BFZ15" s="117"/>
      <c r="BGA15" s="117"/>
      <c r="BGB15" s="117"/>
      <c r="BGC15" s="117"/>
      <c r="BGD15" s="117"/>
      <c r="BGE15" s="117"/>
      <c r="BGF15" s="117"/>
      <c r="BGG15" s="117"/>
      <c r="BGH15" s="117"/>
      <c r="BGI15" s="117"/>
      <c r="BGJ15" s="117"/>
      <c r="BGK15" s="117"/>
      <c r="BGL15" s="117"/>
      <c r="BGM15" s="117"/>
      <c r="BGN15" s="117"/>
      <c r="BGO15" s="117"/>
      <c r="BGP15" s="117"/>
      <c r="BGQ15" s="117"/>
      <c r="BGR15" s="117"/>
      <c r="BGS15" s="117"/>
      <c r="BGT15" s="117"/>
      <c r="BGU15" s="117"/>
      <c r="BGV15" s="117"/>
      <c r="BGW15" s="117"/>
      <c r="BGX15" s="117"/>
      <c r="BGY15" s="117"/>
      <c r="BGZ15" s="117"/>
      <c r="BHA15" s="117"/>
      <c r="BHB15" s="117"/>
      <c r="BHC15" s="117"/>
      <c r="BHD15" s="117"/>
      <c r="BHE15" s="117"/>
      <c r="BHF15" s="117"/>
      <c r="BHG15" s="117"/>
      <c r="BHH15" s="117"/>
      <c r="BHI15" s="117"/>
      <c r="BHJ15" s="117"/>
      <c r="BHK15" s="117"/>
      <c r="BHL15" s="117"/>
      <c r="BHM15" s="117"/>
      <c r="BHN15" s="117"/>
      <c r="BHO15" s="117"/>
      <c r="BHP15" s="117"/>
      <c r="BHQ15" s="117"/>
      <c r="BHR15" s="117"/>
      <c r="BHS15" s="117"/>
      <c r="BHT15" s="117"/>
      <c r="BHU15" s="117"/>
      <c r="BHV15" s="117"/>
      <c r="BHW15" s="117"/>
      <c r="BHX15" s="117"/>
      <c r="BHY15" s="117"/>
      <c r="BHZ15" s="117"/>
      <c r="BIA15" s="117"/>
      <c r="BIB15" s="117"/>
      <c r="BIC15" s="117"/>
      <c r="BID15" s="117"/>
      <c r="BIE15" s="117"/>
      <c r="BIF15" s="117"/>
      <c r="BIG15" s="117"/>
      <c r="BIH15" s="117"/>
      <c r="BII15" s="117"/>
      <c r="BIJ15" s="117"/>
      <c r="BIK15" s="117"/>
      <c r="BIL15" s="117"/>
      <c r="BIM15" s="117"/>
      <c r="BIN15" s="117"/>
      <c r="BIO15" s="117"/>
      <c r="BIP15" s="117"/>
      <c r="BIQ15" s="117"/>
      <c r="BIR15" s="117"/>
      <c r="BIS15" s="117"/>
      <c r="BIT15" s="117"/>
      <c r="BIU15" s="117"/>
      <c r="BIV15" s="117"/>
      <c r="BIW15" s="117"/>
      <c r="BIX15" s="117"/>
      <c r="BIY15" s="117"/>
      <c r="BIZ15" s="117"/>
      <c r="BJA15" s="117"/>
      <c r="BJB15" s="117"/>
      <c r="BJC15" s="117"/>
      <c r="BJD15" s="117"/>
      <c r="BJE15" s="117"/>
      <c r="BJF15" s="117"/>
      <c r="BJG15" s="117"/>
      <c r="BJH15" s="117"/>
      <c r="BJI15" s="117"/>
      <c r="BJJ15" s="117"/>
      <c r="BJK15" s="117"/>
      <c r="BJL15" s="117"/>
      <c r="BJM15" s="117"/>
      <c r="BJN15" s="117"/>
      <c r="BJO15" s="117"/>
      <c r="BJP15" s="117"/>
      <c r="BJQ15" s="117"/>
      <c r="BJR15" s="117"/>
      <c r="BJS15" s="117"/>
      <c r="BJT15" s="117"/>
      <c r="BJU15" s="117"/>
      <c r="BJV15" s="117"/>
      <c r="BJW15" s="117"/>
      <c r="BJX15" s="117"/>
      <c r="BJY15" s="117"/>
      <c r="BJZ15" s="117"/>
      <c r="BKA15" s="117"/>
      <c r="BKB15" s="117"/>
      <c r="BKC15" s="117"/>
      <c r="BKD15" s="117"/>
      <c r="BKE15" s="117"/>
      <c r="BKF15" s="117"/>
      <c r="BKG15" s="117"/>
      <c r="BKH15" s="117"/>
      <c r="BKI15" s="117"/>
      <c r="BKJ15" s="117"/>
      <c r="BKK15" s="117"/>
      <c r="BKL15" s="117"/>
      <c r="BKM15" s="117"/>
      <c r="BKN15" s="117"/>
      <c r="BKO15" s="117"/>
      <c r="BKP15" s="117"/>
      <c r="BKQ15" s="117"/>
      <c r="BKR15" s="117"/>
      <c r="BKS15" s="117"/>
      <c r="BKT15" s="117"/>
      <c r="BKU15" s="117"/>
      <c r="BKV15" s="117"/>
      <c r="BKW15" s="117"/>
      <c r="BKX15" s="117"/>
      <c r="BKY15" s="117"/>
      <c r="BKZ15" s="117"/>
      <c r="BLA15" s="117"/>
      <c r="BLB15" s="117"/>
      <c r="BLC15" s="117"/>
      <c r="BLD15" s="117"/>
      <c r="BLE15" s="117"/>
      <c r="BLF15" s="117"/>
      <c r="BLG15" s="117"/>
      <c r="BLH15" s="117"/>
      <c r="BLI15" s="117"/>
      <c r="BLJ15" s="117"/>
      <c r="BLK15" s="117"/>
      <c r="BLL15" s="117"/>
      <c r="BLM15" s="117"/>
      <c r="BLN15" s="117"/>
      <c r="BLO15" s="117"/>
      <c r="BLP15" s="117"/>
      <c r="BLQ15" s="117"/>
      <c r="BLR15" s="117"/>
      <c r="BLS15" s="117"/>
      <c r="BLT15" s="117"/>
      <c r="BLU15" s="117"/>
      <c r="BLV15" s="117"/>
      <c r="BLW15" s="117"/>
      <c r="BLX15" s="117"/>
      <c r="BLY15" s="117"/>
      <c r="BLZ15" s="117"/>
      <c r="BMA15" s="117"/>
      <c r="BMB15" s="117"/>
      <c r="BMC15" s="117"/>
      <c r="BMD15" s="117"/>
      <c r="BME15" s="117"/>
      <c r="BMF15" s="117"/>
      <c r="BMG15" s="117"/>
      <c r="BMH15" s="117"/>
      <c r="BMI15" s="117"/>
      <c r="BMJ15" s="117"/>
      <c r="BMK15" s="117"/>
      <c r="BML15" s="117"/>
      <c r="BMM15" s="117"/>
      <c r="BMN15" s="117"/>
      <c r="BMO15" s="117"/>
      <c r="BMP15" s="117"/>
      <c r="BMQ15" s="117"/>
      <c r="BMR15" s="117"/>
      <c r="BMS15" s="117"/>
      <c r="BMT15" s="117"/>
      <c r="BMU15" s="117"/>
      <c r="BMV15" s="117"/>
      <c r="BMW15" s="117"/>
      <c r="BMX15" s="117"/>
      <c r="BMY15" s="117"/>
      <c r="BMZ15" s="117"/>
      <c r="BNA15" s="117"/>
      <c r="BNB15" s="117"/>
      <c r="BNC15" s="117"/>
      <c r="BND15" s="117"/>
      <c r="BNE15" s="117"/>
      <c r="BNF15" s="117"/>
      <c r="BNG15" s="117"/>
      <c r="BNH15" s="117"/>
      <c r="BNI15" s="117"/>
      <c r="BNJ15" s="117"/>
      <c r="BNK15" s="117"/>
      <c r="BNL15" s="117"/>
      <c r="BNM15" s="117"/>
      <c r="BNN15" s="117"/>
      <c r="BNO15" s="117"/>
      <c r="BNP15" s="117"/>
      <c r="BNQ15" s="117"/>
      <c r="BNR15" s="117"/>
      <c r="BNS15" s="117"/>
      <c r="BNT15" s="117"/>
      <c r="BNU15" s="117"/>
      <c r="BNV15" s="117"/>
      <c r="BNW15" s="117"/>
      <c r="BNX15" s="117"/>
      <c r="BNY15" s="117"/>
      <c r="BNZ15" s="117"/>
      <c r="BOA15" s="117"/>
      <c r="BOB15" s="117"/>
      <c r="BOC15" s="117"/>
      <c r="BOD15" s="117"/>
      <c r="BOE15" s="117"/>
      <c r="BOF15" s="117"/>
      <c r="BOG15" s="117"/>
      <c r="BOH15" s="117"/>
      <c r="BOI15" s="117"/>
      <c r="BOJ15" s="117"/>
      <c r="BOK15" s="117"/>
      <c r="BOL15" s="117"/>
      <c r="BOM15" s="117"/>
      <c r="BON15" s="117"/>
      <c r="BOO15" s="117"/>
      <c r="BOP15" s="117"/>
      <c r="BOQ15" s="117"/>
      <c r="BOR15" s="117"/>
      <c r="BOS15" s="117"/>
      <c r="BOT15" s="117"/>
      <c r="BOU15" s="117"/>
      <c r="BOV15" s="117"/>
      <c r="BOW15" s="117"/>
      <c r="BOX15" s="117"/>
      <c r="BOY15" s="117"/>
      <c r="BOZ15" s="117"/>
      <c r="BPA15" s="117"/>
      <c r="BPB15" s="117"/>
      <c r="BPC15" s="117"/>
      <c r="BPD15" s="117"/>
      <c r="BPE15" s="117"/>
      <c r="BPF15" s="117"/>
      <c r="BPG15" s="117"/>
      <c r="BPH15" s="117"/>
      <c r="BPI15" s="117"/>
      <c r="BPJ15" s="117"/>
      <c r="BPK15" s="117"/>
      <c r="BPL15" s="117"/>
      <c r="BPM15" s="117"/>
      <c r="BPN15" s="117"/>
      <c r="BPO15" s="117"/>
      <c r="BPP15" s="117"/>
      <c r="BPQ15" s="117"/>
      <c r="BPR15" s="117"/>
      <c r="BPS15" s="117"/>
      <c r="BPT15" s="117"/>
      <c r="BPU15" s="117"/>
      <c r="BPV15" s="117"/>
      <c r="BPW15" s="117"/>
      <c r="BPX15" s="117"/>
      <c r="BPY15" s="117"/>
      <c r="BPZ15" s="117"/>
      <c r="BQA15" s="117"/>
      <c r="BQB15" s="117"/>
      <c r="BQC15" s="117"/>
      <c r="BQD15" s="117"/>
      <c r="BQE15" s="117"/>
      <c r="BQF15" s="117"/>
      <c r="BQG15" s="117"/>
      <c r="BQH15" s="117"/>
      <c r="BQI15" s="117"/>
      <c r="BQJ15" s="117"/>
      <c r="BQK15" s="117"/>
      <c r="BQL15" s="117"/>
      <c r="BQM15" s="117"/>
      <c r="BQN15" s="117"/>
      <c r="BQO15" s="117"/>
      <c r="BQP15" s="117"/>
      <c r="BQQ15" s="117"/>
      <c r="BQR15" s="117"/>
      <c r="BQS15" s="117"/>
      <c r="BQT15" s="117"/>
      <c r="BQU15" s="117"/>
      <c r="BQV15" s="117"/>
      <c r="BQW15" s="117"/>
      <c r="BQX15" s="117"/>
      <c r="BQY15" s="117"/>
      <c r="BQZ15" s="117"/>
      <c r="BRA15" s="117"/>
      <c r="BRB15" s="117"/>
      <c r="BRC15" s="117"/>
      <c r="BRD15" s="117"/>
      <c r="BRE15" s="117"/>
      <c r="BRF15" s="117"/>
      <c r="BRG15" s="117"/>
      <c r="BRH15" s="117"/>
      <c r="BRI15" s="117"/>
      <c r="BRJ15" s="117"/>
      <c r="BRK15" s="117"/>
      <c r="BRL15" s="117"/>
      <c r="BRM15" s="117"/>
      <c r="BRN15" s="117"/>
      <c r="BRO15" s="117"/>
      <c r="BRP15" s="117"/>
      <c r="BRQ15" s="117"/>
      <c r="BRR15" s="117"/>
      <c r="BRS15" s="117"/>
      <c r="BRT15" s="117"/>
      <c r="BRU15" s="117"/>
      <c r="BRV15" s="117"/>
      <c r="BRW15" s="117"/>
      <c r="BRX15" s="117"/>
      <c r="BRY15" s="117"/>
      <c r="BRZ15" s="117"/>
      <c r="BSA15" s="117"/>
      <c r="BSB15" s="117"/>
      <c r="BSC15" s="117"/>
      <c r="BSD15" s="117"/>
      <c r="BSE15" s="117"/>
      <c r="BSF15" s="117"/>
      <c r="BSG15" s="117"/>
      <c r="BSH15" s="117"/>
      <c r="BSI15" s="117"/>
      <c r="BSJ15" s="117"/>
      <c r="BSK15" s="117"/>
      <c r="BSL15" s="117"/>
      <c r="BSM15" s="117"/>
      <c r="BSN15" s="117"/>
      <c r="BSO15" s="117"/>
      <c r="BSP15" s="117"/>
      <c r="BSQ15" s="117"/>
      <c r="BSR15" s="117"/>
      <c r="BSS15" s="117"/>
      <c r="BST15" s="117"/>
      <c r="BSU15" s="117"/>
      <c r="BSV15" s="117"/>
      <c r="BSW15" s="117"/>
      <c r="BSX15" s="117"/>
      <c r="BSY15" s="117"/>
      <c r="BSZ15" s="117"/>
      <c r="BTA15" s="117"/>
      <c r="BTB15" s="117"/>
      <c r="BTC15" s="117"/>
      <c r="BTD15" s="117"/>
      <c r="BTE15" s="117"/>
      <c r="BTF15" s="117"/>
      <c r="BTG15" s="117"/>
      <c r="BTH15" s="117"/>
      <c r="BTI15" s="117"/>
      <c r="BTJ15" s="117"/>
      <c r="BTK15" s="117"/>
      <c r="BTL15" s="117"/>
      <c r="BTM15" s="117"/>
      <c r="BTN15" s="117"/>
      <c r="BTO15" s="117"/>
      <c r="BTP15" s="117"/>
      <c r="BTQ15" s="117"/>
      <c r="BTR15" s="117"/>
      <c r="BTS15" s="117"/>
      <c r="BTT15" s="117"/>
      <c r="BTU15" s="117"/>
      <c r="BTV15" s="117"/>
      <c r="BTW15" s="117"/>
      <c r="BTX15" s="117"/>
      <c r="BTY15" s="117"/>
      <c r="BTZ15" s="117"/>
      <c r="BUA15" s="117"/>
      <c r="BUB15" s="117"/>
      <c r="BUC15" s="117"/>
      <c r="BUD15" s="117"/>
      <c r="BUE15" s="117"/>
      <c r="BUF15" s="117"/>
      <c r="BUG15" s="117"/>
      <c r="BUH15" s="117"/>
      <c r="BUI15" s="117"/>
      <c r="BUJ15" s="117"/>
      <c r="BUK15" s="117"/>
      <c r="BUL15" s="117"/>
      <c r="BUM15" s="117"/>
      <c r="BUN15" s="117"/>
      <c r="BUO15" s="117"/>
      <c r="BUP15" s="117"/>
      <c r="BUQ15" s="117"/>
      <c r="BUR15" s="117"/>
      <c r="BUS15" s="117"/>
      <c r="BUT15" s="117"/>
      <c r="BUU15" s="117"/>
      <c r="BUV15" s="117"/>
      <c r="BUW15" s="117"/>
      <c r="BUX15" s="117"/>
      <c r="BUY15" s="117"/>
      <c r="BUZ15" s="117"/>
      <c r="BVA15" s="117"/>
      <c r="BVB15" s="117"/>
      <c r="BVC15" s="117"/>
      <c r="BVD15" s="117"/>
      <c r="BVE15" s="117"/>
      <c r="BVF15" s="117"/>
      <c r="BVG15" s="117"/>
      <c r="BVH15" s="117"/>
      <c r="BVI15" s="117"/>
      <c r="BVJ15" s="117"/>
      <c r="BVK15" s="117"/>
      <c r="BVL15" s="117"/>
      <c r="BVM15" s="117"/>
      <c r="BVN15" s="117"/>
      <c r="BVO15" s="117"/>
      <c r="BVP15" s="117"/>
      <c r="BVQ15" s="117"/>
      <c r="BVR15" s="117"/>
      <c r="BVS15" s="117"/>
      <c r="BVT15" s="117"/>
      <c r="BVU15" s="117"/>
      <c r="BVV15" s="117"/>
      <c r="BVW15" s="117"/>
      <c r="BVX15" s="117"/>
      <c r="BVY15" s="117"/>
      <c r="BVZ15" s="117"/>
      <c r="BWA15" s="117"/>
      <c r="BWB15" s="117"/>
      <c r="BWC15" s="117"/>
      <c r="BWD15" s="117"/>
      <c r="BWE15" s="117"/>
      <c r="BWF15" s="117"/>
      <c r="BWG15" s="117"/>
      <c r="BWH15" s="117"/>
      <c r="BWI15" s="117"/>
      <c r="BWJ15" s="117"/>
      <c r="BWK15" s="117"/>
      <c r="BWL15" s="117"/>
      <c r="BWM15" s="117"/>
      <c r="BWN15" s="117"/>
      <c r="BWO15" s="117"/>
      <c r="BWP15" s="117"/>
      <c r="BWQ15" s="117"/>
      <c r="BWR15" s="117"/>
      <c r="BWS15" s="117"/>
      <c r="BWT15" s="117"/>
      <c r="BWU15" s="117"/>
      <c r="BWV15" s="117"/>
      <c r="BWW15" s="117"/>
      <c r="BWX15" s="117"/>
      <c r="BWY15" s="117"/>
      <c r="BWZ15" s="117"/>
      <c r="BXA15" s="117"/>
      <c r="BXB15" s="117"/>
      <c r="BXC15" s="117"/>
      <c r="BXD15" s="117"/>
      <c r="BXE15" s="117"/>
      <c r="BXF15" s="117"/>
      <c r="BXG15" s="117"/>
      <c r="BXH15" s="117"/>
      <c r="BXI15" s="117"/>
      <c r="BXJ15" s="117"/>
      <c r="BXK15" s="117"/>
      <c r="BXL15" s="117"/>
      <c r="BXM15" s="117"/>
      <c r="BXN15" s="117"/>
      <c r="BXO15" s="117"/>
      <c r="BXP15" s="117"/>
      <c r="BXQ15" s="117"/>
      <c r="BXR15" s="117"/>
      <c r="BXS15" s="117"/>
      <c r="BXT15" s="117"/>
      <c r="BXU15" s="117"/>
      <c r="BXV15" s="117"/>
      <c r="BXW15" s="117"/>
      <c r="BXX15" s="117"/>
      <c r="BXY15" s="117"/>
      <c r="BXZ15" s="117"/>
      <c r="BYA15" s="117"/>
      <c r="BYB15" s="117"/>
      <c r="BYC15" s="117"/>
      <c r="BYD15" s="117"/>
      <c r="BYE15" s="117"/>
      <c r="BYF15" s="117"/>
      <c r="BYG15" s="117"/>
      <c r="BYH15" s="117"/>
      <c r="BYI15" s="117"/>
      <c r="BYJ15" s="117"/>
      <c r="BYK15" s="117"/>
      <c r="BYL15" s="117"/>
      <c r="BYM15" s="117"/>
      <c r="BYN15" s="117"/>
      <c r="BYO15" s="117"/>
      <c r="BYP15" s="117"/>
      <c r="BYQ15" s="117"/>
      <c r="BYR15" s="117"/>
      <c r="BYS15" s="117"/>
      <c r="BYT15" s="117"/>
      <c r="BYU15" s="117"/>
      <c r="BYV15" s="117"/>
      <c r="BYW15" s="117"/>
      <c r="BYX15" s="117"/>
      <c r="BYY15" s="117"/>
      <c r="BYZ15" s="117"/>
      <c r="BZA15" s="117"/>
      <c r="BZB15" s="117"/>
      <c r="BZC15" s="117"/>
      <c r="BZD15" s="117"/>
      <c r="BZE15" s="117"/>
      <c r="BZF15" s="117"/>
      <c r="BZG15" s="117"/>
      <c r="BZH15" s="117"/>
      <c r="BZI15" s="117"/>
      <c r="BZJ15" s="117"/>
      <c r="BZK15" s="117"/>
      <c r="BZL15" s="117"/>
      <c r="BZM15" s="117"/>
      <c r="BZN15" s="117"/>
      <c r="BZO15" s="117"/>
      <c r="BZP15" s="117"/>
      <c r="BZQ15" s="117"/>
      <c r="BZR15" s="117"/>
      <c r="BZS15" s="117"/>
      <c r="BZT15" s="117"/>
      <c r="BZU15" s="117"/>
      <c r="BZV15" s="117"/>
      <c r="BZW15" s="117"/>
      <c r="BZX15" s="117"/>
      <c r="BZY15" s="117"/>
      <c r="BZZ15" s="117"/>
      <c r="CAA15" s="117"/>
      <c r="CAB15" s="117"/>
      <c r="CAC15" s="117"/>
      <c r="CAD15" s="117"/>
      <c r="CAE15" s="117"/>
      <c r="CAF15" s="117"/>
      <c r="CAG15" s="117"/>
      <c r="CAH15" s="117"/>
      <c r="CAI15" s="117"/>
      <c r="CAJ15" s="117"/>
      <c r="CAK15" s="117"/>
      <c r="CAL15" s="117"/>
      <c r="CAM15" s="117"/>
      <c r="CAN15" s="117"/>
      <c r="CAO15" s="117"/>
      <c r="CAP15" s="117"/>
      <c r="CAQ15" s="117"/>
      <c r="CAR15" s="117"/>
      <c r="CAS15" s="117"/>
      <c r="CAT15" s="117"/>
      <c r="CAU15" s="117"/>
      <c r="CAV15" s="117"/>
      <c r="CAW15" s="117"/>
      <c r="CAX15" s="117"/>
      <c r="CAY15" s="117"/>
      <c r="CAZ15" s="117"/>
      <c r="CBA15" s="117"/>
      <c r="CBB15" s="117"/>
      <c r="CBC15" s="117"/>
      <c r="CBD15" s="117"/>
      <c r="CBE15" s="117"/>
      <c r="CBF15" s="117"/>
      <c r="CBG15" s="117"/>
      <c r="CBH15" s="117"/>
      <c r="CBI15" s="117"/>
      <c r="CBJ15" s="117"/>
      <c r="CBK15" s="117"/>
      <c r="CBL15" s="117"/>
      <c r="CBM15" s="117"/>
      <c r="CBN15" s="117"/>
      <c r="CBO15" s="117"/>
      <c r="CBP15" s="117"/>
      <c r="CBQ15" s="117"/>
      <c r="CBR15" s="117"/>
      <c r="CBS15" s="117"/>
      <c r="CBT15" s="117"/>
      <c r="CBU15" s="117"/>
      <c r="CBV15" s="117"/>
      <c r="CBW15" s="117"/>
      <c r="CBX15" s="117"/>
      <c r="CBY15" s="117"/>
      <c r="CBZ15" s="117"/>
      <c r="CCA15" s="117"/>
      <c r="CCB15" s="117"/>
      <c r="CCC15" s="117"/>
      <c r="CCD15" s="117"/>
      <c r="CCE15" s="117"/>
      <c r="CCF15" s="117"/>
      <c r="CCG15" s="117"/>
      <c r="CCH15" s="117"/>
      <c r="CCI15" s="117"/>
      <c r="CCJ15" s="117"/>
      <c r="CCK15" s="117"/>
      <c r="CCL15" s="117"/>
      <c r="CCM15" s="117"/>
      <c r="CCN15" s="117"/>
      <c r="CCO15" s="117"/>
      <c r="CCP15" s="117"/>
      <c r="CCQ15" s="117"/>
      <c r="CCR15" s="117"/>
      <c r="CCS15" s="117"/>
      <c r="CCT15" s="117"/>
      <c r="CCU15" s="117"/>
      <c r="CCV15" s="117"/>
      <c r="CCW15" s="117"/>
      <c r="CCX15" s="117"/>
      <c r="CCY15" s="117"/>
      <c r="CCZ15" s="117"/>
      <c r="CDA15" s="117"/>
      <c r="CDB15" s="117"/>
      <c r="CDC15" s="117"/>
      <c r="CDD15" s="117"/>
      <c r="CDE15" s="117"/>
      <c r="CDF15" s="117"/>
      <c r="CDG15" s="117"/>
      <c r="CDH15" s="117"/>
      <c r="CDI15" s="117"/>
      <c r="CDJ15" s="117"/>
      <c r="CDK15" s="117"/>
      <c r="CDL15" s="117"/>
      <c r="CDM15" s="117"/>
      <c r="CDN15" s="117"/>
      <c r="CDO15" s="117"/>
      <c r="CDP15" s="117"/>
      <c r="CDQ15" s="117"/>
      <c r="CDR15" s="117"/>
      <c r="CDS15" s="117"/>
      <c r="CDT15" s="117"/>
      <c r="CDU15" s="117"/>
      <c r="CDV15" s="117"/>
      <c r="CDW15" s="117"/>
      <c r="CDX15" s="117"/>
      <c r="CDY15" s="117"/>
      <c r="CDZ15" s="117"/>
      <c r="CEA15" s="117"/>
      <c r="CEB15" s="117"/>
      <c r="CEC15" s="117"/>
      <c r="CED15" s="117"/>
      <c r="CEE15" s="117"/>
      <c r="CEF15" s="117"/>
      <c r="CEG15" s="117"/>
      <c r="CEH15" s="117"/>
      <c r="CEI15" s="117"/>
      <c r="CEJ15" s="117"/>
      <c r="CEK15" s="117"/>
      <c r="CEL15" s="117"/>
      <c r="CEM15" s="117"/>
      <c r="CEN15" s="117"/>
      <c r="CEO15" s="117"/>
      <c r="CEP15" s="117"/>
      <c r="CEQ15" s="117"/>
      <c r="CER15" s="117"/>
      <c r="CES15" s="117"/>
      <c r="CET15" s="117"/>
      <c r="CEU15" s="117"/>
      <c r="CEV15" s="117"/>
      <c r="CEW15" s="117"/>
      <c r="CEX15" s="117"/>
      <c r="CEY15" s="117"/>
      <c r="CEZ15" s="117"/>
      <c r="CFA15" s="117"/>
      <c r="CFB15" s="117"/>
      <c r="CFC15" s="117"/>
      <c r="CFD15" s="117"/>
      <c r="CFE15" s="117"/>
      <c r="CFF15" s="117"/>
      <c r="CFG15" s="117"/>
      <c r="CFH15" s="117"/>
      <c r="CFI15" s="117"/>
      <c r="CFJ15" s="117"/>
      <c r="CFK15" s="117"/>
      <c r="CFL15" s="117"/>
      <c r="CFM15" s="117"/>
      <c r="CFN15" s="117"/>
      <c r="CFO15" s="117"/>
      <c r="CFP15" s="117"/>
      <c r="CFQ15" s="117"/>
      <c r="CFR15" s="117"/>
      <c r="CFS15" s="117"/>
      <c r="CFT15" s="117"/>
      <c r="CFU15" s="117"/>
      <c r="CFV15" s="117"/>
      <c r="CFW15" s="117"/>
      <c r="CFX15" s="117"/>
      <c r="CFY15" s="117"/>
      <c r="CFZ15" s="117"/>
      <c r="CGA15" s="117"/>
      <c r="CGB15" s="117"/>
      <c r="CGC15" s="117"/>
      <c r="CGD15" s="117"/>
      <c r="CGE15" s="117"/>
      <c r="CGF15" s="117"/>
      <c r="CGG15" s="117"/>
      <c r="CGH15" s="117"/>
      <c r="CGI15" s="117"/>
      <c r="CGJ15" s="117"/>
      <c r="CGK15" s="117"/>
      <c r="CGL15" s="117"/>
      <c r="CGM15" s="117"/>
      <c r="CGN15" s="117"/>
      <c r="CGO15" s="117"/>
      <c r="CGP15" s="117"/>
      <c r="CGQ15" s="117"/>
      <c r="CGR15" s="117"/>
      <c r="CGS15" s="117"/>
      <c r="CGT15" s="117"/>
      <c r="CGU15" s="117"/>
      <c r="CGV15" s="117"/>
      <c r="CGW15" s="117"/>
      <c r="CGX15" s="117"/>
      <c r="CGY15" s="117"/>
      <c r="CGZ15" s="117"/>
      <c r="CHA15" s="117"/>
      <c r="CHB15" s="117"/>
      <c r="CHC15" s="117"/>
      <c r="CHD15" s="117"/>
      <c r="CHE15" s="117"/>
      <c r="CHF15" s="117"/>
      <c r="CHG15" s="117"/>
      <c r="CHH15" s="117"/>
      <c r="CHI15" s="117"/>
      <c r="CHJ15" s="117"/>
      <c r="CHK15" s="117"/>
      <c r="CHL15" s="117"/>
      <c r="CHM15" s="117"/>
      <c r="CHN15" s="117"/>
      <c r="CHO15" s="117"/>
      <c r="CHP15" s="117"/>
      <c r="CHQ15" s="117"/>
      <c r="CHR15" s="117"/>
      <c r="CHS15" s="117"/>
      <c r="CHT15" s="117"/>
      <c r="CHU15" s="117"/>
      <c r="CHV15" s="117"/>
      <c r="CHW15" s="117"/>
      <c r="CHX15" s="117"/>
      <c r="CHY15" s="117"/>
      <c r="CHZ15" s="117"/>
      <c r="CIA15" s="117"/>
      <c r="CIB15" s="117"/>
      <c r="CIC15" s="117"/>
      <c r="CID15" s="117"/>
      <c r="CIE15" s="117"/>
      <c r="CIF15" s="117"/>
      <c r="CIG15" s="117"/>
      <c r="CIH15" s="117"/>
      <c r="CII15" s="117"/>
      <c r="CIJ15" s="117"/>
      <c r="CIK15" s="117"/>
      <c r="CIL15" s="117"/>
      <c r="CIM15" s="117"/>
      <c r="CIN15" s="117"/>
      <c r="CIO15" s="117"/>
      <c r="CIP15" s="117"/>
      <c r="CIQ15" s="117"/>
      <c r="CIR15" s="117"/>
      <c r="CIS15" s="117"/>
      <c r="CIT15" s="117"/>
      <c r="CIU15" s="117"/>
      <c r="CIV15" s="117"/>
      <c r="CIW15" s="117"/>
      <c r="CIX15" s="117"/>
      <c r="CIY15" s="117"/>
      <c r="CIZ15" s="117"/>
      <c r="CJA15" s="117"/>
      <c r="CJB15" s="117"/>
      <c r="CJC15" s="117"/>
      <c r="CJD15" s="117"/>
      <c r="CJE15" s="117"/>
      <c r="CJF15" s="117"/>
      <c r="CJG15" s="117"/>
      <c r="CJH15" s="117"/>
      <c r="CJI15" s="117"/>
      <c r="CJJ15" s="117"/>
      <c r="CJK15" s="117"/>
      <c r="CJL15" s="117"/>
      <c r="CJM15" s="117"/>
      <c r="CJN15" s="117"/>
      <c r="CJO15" s="117"/>
      <c r="CJP15" s="117"/>
      <c r="CJQ15" s="117"/>
      <c r="CJR15" s="117"/>
      <c r="CJS15" s="117"/>
      <c r="CJT15" s="117"/>
      <c r="CJU15" s="117"/>
      <c r="CJV15" s="117"/>
      <c r="CJW15" s="117"/>
      <c r="CJX15" s="117"/>
      <c r="CJY15" s="117"/>
      <c r="CJZ15" s="117"/>
      <c r="CKA15" s="117"/>
      <c r="CKB15" s="117"/>
      <c r="CKC15" s="117"/>
      <c r="CKD15" s="117"/>
      <c r="CKE15" s="117"/>
      <c r="CKF15" s="117"/>
      <c r="CKG15" s="117"/>
      <c r="CKH15" s="117"/>
      <c r="CKI15" s="117"/>
      <c r="CKJ15" s="117"/>
      <c r="CKK15" s="117"/>
      <c r="CKL15" s="117"/>
      <c r="CKM15" s="117"/>
      <c r="CKN15" s="117"/>
      <c r="CKO15" s="117"/>
      <c r="CKP15" s="117"/>
      <c r="CKQ15" s="117"/>
      <c r="CKR15" s="117"/>
      <c r="CKS15" s="117"/>
      <c r="CKT15" s="117"/>
      <c r="CKU15" s="117"/>
      <c r="CKV15" s="117"/>
      <c r="CKW15" s="117"/>
      <c r="CKX15" s="117"/>
      <c r="CKY15" s="117"/>
      <c r="CKZ15" s="117"/>
      <c r="CLA15" s="117"/>
      <c r="CLB15" s="117"/>
      <c r="CLC15" s="117"/>
      <c r="CLD15" s="117"/>
      <c r="CLE15" s="117"/>
      <c r="CLF15" s="117"/>
      <c r="CLG15" s="117"/>
      <c r="CLH15" s="117"/>
      <c r="CLI15" s="117"/>
      <c r="CLJ15" s="117"/>
      <c r="CLK15" s="117"/>
      <c r="CLL15" s="117"/>
      <c r="CLM15" s="117"/>
      <c r="CLN15" s="117"/>
      <c r="CLO15" s="117"/>
      <c r="CLP15" s="117"/>
      <c r="CLQ15" s="117"/>
      <c r="CLR15" s="117"/>
      <c r="CLS15" s="117"/>
      <c r="CLT15" s="117"/>
      <c r="CLU15" s="117"/>
      <c r="CLV15" s="117"/>
      <c r="CLW15" s="117"/>
      <c r="CLX15" s="117"/>
      <c r="CLY15" s="117"/>
      <c r="CLZ15" s="117"/>
      <c r="CMA15" s="117"/>
      <c r="CMB15" s="117"/>
      <c r="CMC15" s="117"/>
      <c r="CMD15" s="117"/>
      <c r="CME15" s="117"/>
      <c r="CMF15" s="117"/>
      <c r="CMG15" s="117"/>
      <c r="CMH15" s="117"/>
      <c r="CMI15" s="117"/>
      <c r="CMJ15" s="117"/>
      <c r="CMK15" s="117"/>
      <c r="CML15" s="117"/>
      <c r="CMM15" s="117"/>
      <c r="CMN15" s="117"/>
      <c r="CMO15" s="117"/>
      <c r="CMP15" s="117"/>
      <c r="CMQ15" s="117"/>
      <c r="CMR15" s="117"/>
      <c r="CMS15" s="117"/>
      <c r="CMT15" s="117"/>
      <c r="CMU15" s="117"/>
      <c r="CMV15" s="117"/>
      <c r="CMW15" s="117"/>
      <c r="CMX15" s="117"/>
      <c r="CMY15" s="117"/>
      <c r="CMZ15" s="117"/>
      <c r="CNA15" s="117"/>
      <c r="CNB15" s="117"/>
      <c r="CNC15" s="117"/>
      <c r="CND15" s="117"/>
      <c r="CNE15" s="117"/>
      <c r="CNF15" s="117"/>
      <c r="CNG15" s="117"/>
      <c r="CNH15" s="117"/>
      <c r="CNI15" s="117"/>
      <c r="CNJ15" s="117"/>
      <c r="CNK15" s="117"/>
      <c r="CNL15" s="117"/>
      <c r="CNM15" s="117"/>
      <c r="CNN15" s="117"/>
      <c r="CNO15" s="117"/>
      <c r="CNP15" s="117"/>
      <c r="CNQ15" s="117"/>
      <c r="CNR15" s="117"/>
      <c r="CNS15" s="117"/>
      <c r="CNT15" s="117"/>
      <c r="CNU15" s="117"/>
      <c r="CNV15" s="117"/>
      <c r="CNW15" s="117"/>
      <c r="CNX15" s="117"/>
      <c r="CNY15" s="117"/>
      <c r="CNZ15" s="117"/>
      <c r="COA15" s="117"/>
      <c r="COB15" s="117"/>
      <c r="COC15" s="117"/>
      <c r="COD15" s="117"/>
      <c r="COE15" s="117"/>
      <c r="COF15" s="117"/>
      <c r="COG15" s="117"/>
      <c r="COH15" s="117"/>
      <c r="COI15" s="117"/>
      <c r="COJ15" s="117"/>
      <c r="COK15" s="117"/>
      <c r="COL15" s="117"/>
      <c r="COM15" s="117"/>
      <c r="CON15" s="117"/>
      <c r="COO15" s="117"/>
      <c r="COP15" s="117"/>
      <c r="COQ15" s="117"/>
      <c r="COR15" s="117"/>
      <c r="COS15" s="117"/>
      <c r="COT15" s="117"/>
      <c r="COU15" s="117"/>
      <c r="COV15" s="117"/>
      <c r="COW15" s="117"/>
      <c r="COX15" s="117"/>
      <c r="COY15" s="117"/>
      <c r="COZ15" s="117"/>
      <c r="CPA15" s="117"/>
      <c r="CPB15" s="117"/>
      <c r="CPC15" s="117"/>
      <c r="CPD15" s="117"/>
      <c r="CPE15" s="117"/>
      <c r="CPF15" s="117"/>
      <c r="CPG15" s="117"/>
      <c r="CPH15" s="117"/>
      <c r="CPI15" s="117"/>
      <c r="CPJ15" s="117"/>
      <c r="CPK15" s="117"/>
      <c r="CPL15" s="117"/>
      <c r="CPM15" s="117"/>
      <c r="CPN15" s="117"/>
      <c r="CPO15" s="117"/>
      <c r="CPP15" s="117"/>
      <c r="CPQ15" s="117"/>
      <c r="CPR15" s="117"/>
      <c r="CPS15" s="117"/>
      <c r="CPT15" s="117"/>
      <c r="CPU15" s="117"/>
      <c r="CPV15" s="117"/>
      <c r="CPW15" s="117"/>
      <c r="CPX15" s="117"/>
      <c r="CPY15" s="117"/>
      <c r="CPZ15" s="117"/>
      <c r="CQA15" s="117"/>
      <c r="CQB15" s="117"/>
      <c r="CQC15" s="117"/>
      <c r="CQD15" s="117"/>
      <c r="CQE15" s="117"/>
      <c r="CQF15" s="117"/>
      <c r="CQG15" s="117"/>
      <c r="CQH15" s="117"/>
      <c r="CQI15" s="117"/>
      <c r="CQJ15" s="117"/>
      <c r="CQK15" s="117"/>
      <c r="CQL15" s="117"/>
      <c r="CQM15" s="117"/>
      <c r="CQN15" s="117"/>
      <c r="CQO15" s="117"/>
      <c r="CQP15" s="117"/>
      <c r="CQQ15" s="117"/>
      <c r="CQR15" s="117"/>
      <c r="CQS15" s="117"/>
      <c r="CQT15" s="117"/>
      <c r="CQU15" s="117"/>
      <c r="CQV15" s="117"/>
      <c r="CQW15" s="117"/>
      <c r="CQX15" s="117"/>
      <c r="CQY15" s="117"/>
      <c r="CQZ15" s="117"/>
      <c r="CRA15" s="117"/>
      <c r="CRB15" s="117"/>
      <c r="CRC15" s="117"/>
      <c r="CRD15" s="117"/>
      <c r="CRE15" s="117"/>
      <c r="CRF15" s="117"/>
      <c r="CRG15" s="117"/>
      <c r="CRH15" s="117"/>
      <c r="CRI15" s="117"/>
      <c r="CRJ15" s="117"/>
      <c r="CRK15" s="117"/>
      <c r="CRL15" s="117"/>
      <c r="CRM15" s="117"/>
      <c r="CRN15" s="117"/>
      <c r="CRO15" s="117"/>
      <c r="CRP15" s="117"/>
      <c r="CRQ15" s="117"/>
      <c r="CRR15" s="117"/>
      <c r="CRS15" s="117"/>
      <c r="CRT15" s="117"/>
      <c r="CRU15" s="117"/>
      <c r="CRV15" s="117"/>
      <c r="CRW15" s="117"/>
      <c r="CRX15" s="117"/>
      <c r="CRY15" s="117"/>
      <c r="CRZ15" s="117"/>
      <c r="CSA15" s="117"/>
      <c r="CSB15" s="117"/>
      <c r="CSC15" s="117"/>
      <c r="CSD15" s="117"/>
      <c r="CSE15" s="117"/>
      <c r="CSF15" s="117"/>
      <c r="CSG15" s="117"/>
      <c r="CSH15" s="117"/>
      <c r="CSI15" s="117"/>
      <c r="CSJ15" s="117"/>
      <c r="CSK15" s="117"/>
      <c r="CSL15" s="117"/>
      <c r="CSM15" s="117"/>
      <c r="CSN15" s="117"/>
      <c r="CSO15" s="117"/>
      <c r="CSP15" s="117"/>
      <c r="CSQ15" s="117"/>
      <c r="CSR15" s="117"/>
      <c r="CSS15" s="117"/>
      <c r="CST15" s="117"/>
      <c r="CSU15" s="117"/>
      <c r="CSV15" s="117"/>
      <c r="CSW15" s="117"/>
      <c r="CSX15" s="117"/>
      <c r="CSY15" s="117"/>
      <c r="CSZ15" s="117"/>
      <c r="CTA15" s="117"/>
      <c r="CTB15" s="117"/>
      <c r="CTC15" s="117"/>
      <c r="CTD15" s="117"/>
      <c r="CTE15" s="117"/>
      <c r="CTF15" s="117"/>
      <c r="CTG15" s="117"/>
      <c r="CTH15" s="117"/>
      <c r="CTI15" s="117"/>
      <c r="CTJ15" s="117"/>
      <c r="CTK15" s="117"/>
      <c r="CTL15" s="117"/>
      <c r="CTM15" s="117"/>
      <c r="CTN15" s="117"/>
      <c r="CTO15" s="117"/>
      <c r="CTP15" s="117"/>
      <c r="CTQ15" s="117"/>
      <c r="CTR15" s="117"/>
      <c r="CTS15" s="117"/>
      <c r="CTT15" s="117"/>
      <c r="CTU15" s="117"/>
      <c r="CTV15" s="117"/>
      <c r="CTW15" s="117"/>
      <c r="CTX15" s="117"/>
      <c r="CTY15" s="117"/>
      <c r="CTZ15" s="117"/>
      <c r="CUA15" s="117"/>
      <c r="CUB15" s="117"/>
      <c r="CUC15" s="117"/>
      <c r="CUD15" s="117"/>
      <c r="CUE15" s="117"/>
      <c r="CUF15" s="117"/>
      <c r="CUG15" s="117"/>
      <c r="CUH15" s="117"/>
      <c r="CUI15" s="117"/>
      <c r="CUJ15" s="117"/>
      <c r="CUK15" s="117"/>
      <c r="CUL15" s="117"/>
      <c r="CUM15" s="117"/>
      <c r="CUN15" s="117"/>
      <c r="CUO15" s="117"/>
      <c r="CUP15" s="117"/>
      <c r="CUQ15" s="117"/>
      <c r="CUR15" s="117"/>
      <c r="CUS15" s="117"/>
      <c r="CUT15" s="117"/>
      <c r="CUU15" s="117"/>
      <c r="CUV15" s="117"/>
      <c r="CUW15" s="117"/>
      <c r="CUX15" s="117"/>
      <c r="CUY15" s="117"/>
      <c r="CUZ15" s="117"/>
      <c r="CVA15" s="117"/>
      <c r="CVB15" s="117"/>
      <c r="CVC15" s="117"/>
      <c r="CVD15" s="117"/>
      <c r="CVE15" s="117"/>
      <c r="CVF15" s="117"/>
      <c r="CVG15" s="117"/>
      <c r="CVH15" s="117"/>
      <c r="CVI15" s="117"/>
      <c r="CVJ15" s="117"/>
      <c r="CVK15" s="117"/>
      <c r="CVL15" s="117"/>
      <c r="CVM15" s="117"/>
      <c r="CVN15" s="117"/>
      <c r="CVO15" s="117"/>
      <c r="CVP15" s="117"/>
      <c r="CVQ15" s="117"/>
      <c r="CVR15" s="117"/>
      <c r="CVS15" s="117"/>
      <c r="CVT15" s="117"/>
      <c r="CVU15" s="117"/>
      <c r="CVV15" s="117"/>
      <c r="CVW15" s="117"/>
      <c r="CVX15" s="117"/>
      <c r="CVY15" s="117"/>
      <c r="CVZ15" s="117"/>
      <c r="CWA15" s="117"/>
      <c r="CWB15" s="117"/>
      <c r="CWC15" s="117"/>
      <c r="CWD15" s="117"/>
      <c r="CWE15" s="117"/>
      <c r="CWF15" s="117"/>
      <c r="CWG15" s="117"/>
      <c r="CWH15" s="117"/>
      <c r="CWI15" s="117"/>
      <c r="CWJ15" s="117"/>
      <c r="CWK15" s="117"/>
      <c r="CWL15" s="117"/>
      <c r="CWM15" s="117"/>
      <c r="CWN15" s="117"/>
      <c r="CWO15" s="117"/>
      <c r="CWP15" s="117"/>
      <c r="CWQ15" s="117"/>
      <c r="CWR15" s="117"/>
      <c r="CWS15" s="117"/>
      <c r="CWT15" s="117"/>
      <c r="CWU15" s="117"/>
      <c r="CWV15" s="117"/>
      <c r="CWW15" s="117"/>
      <c r="CWX15" s="117"/>
      <c r="CWY15" s="117"/>
      <c r="CWZ15" s="117"/>
      <c r="CXA15" s="117"/>
      <c r="CXB15" s="117"/>
      <c r="CXC15" s="117"/>
      <c r="CXD15" s="117"/>
      <c r="CXE15" s="117"/>
      <c r="CXF15" s="117"/>
      <c r="CXG15" s="117"/>
      <c r="CXH15" s="117"/>
      <c r="CXI15" s="117"/>
      <c r="CXJ15" s="117"/>
      <c r="CXK15" s="117"/>
      <c r="CXL15" s="117"/>
      <c r="CXM15" s="117"/>
      <c r="CXN15" s="117"/>
      <c r="CXO15" s="117"/>
      <c r="CXP15" s="117"/>
      <c r="CXQ15" s="117"/>
      <c r="CXR15" s="117"/>
      <c r="CXS15" s="117"/>
      <c r="CXT15" s="117"/>
      <c r="CXU15" s="117"/>
      <c r="CXV15" s="117"/>
      <c r="CXW15" s="117"/>
      <c r="CXX15" s="117"/>
      <c r="CXY15" s="117"/>
      <c r="CXZ15" s="117"/>
      <c r="CYA15" s="117"/>
      <c r="CYB15" s="117"/>
      <c r="CYC15" s="117"/>
      <c r="CYD15" s="117"/>
      <c r="CYE15" s="117"/>
      <c r="CYF15" s="117"/>
      <c r="CYG15" s="117"/>
      <c r="CYH15" s="117"/>
      <c r="CYI15" s="117"/>
      <c r="CYJ15" s="117"/>
      <c r="CYK15" s="117"/>
      <c r="CYL15" s="117"/>
      <c r="CYM15" s="117"/>
      <c r="CYN15" s="117"/>
      <c r="CYO15" s="117"/>
      <c r="CYP15" s="117"/>
      <c r="CYQ15" s="117"/>
      <c r="CYR15" s="117"/>
      <c r="CYS15" s="117"/>
      <c r="CYT15" s="117"/>
      <c r="CYU15" s="117"/>
      <c r="CYV15" s="117"/>
      <c r="CYW15" s="117"/>
      <c r="CYX15" s="117"/>
      <c r="CYY15" s="117"/>
      <c r="CYZ15" s="117"/>
      <c r="CZA15" s="117"/>
      <c r="CZB15" s="117"/>
      <c r="CZC15" s="117"/>
      <c r="CZD15" s="117"/>
      <c r="CZE15" s="117"/>
      <c r="CZF15" s="117"/>
      <c r="CZG15" s="117"/>
      <c r="CZH15" s="117"/>
      <c r="CZI15" s="117"/>
      <c r="CZJ15" s="117"/>
      <c r="CZK15" s="117"/>
      <c r="CZL15" s="117"/>
      <c r="CZM15" s="117"/>
      <c r="CZN15" s="117"/>
      <c r="CZO15" s="117"/>
      <c r="CZP15" s="117"/>
      <c r="CZQ15" s="117"/>
      <c r="CZR15" s="117"/>
      <c r="CZS15" s="117"/>
      <c r="CZT15" s="117"/>
      <c r="CZU15" s="117"/>
      <c r="CZV15" s="117"/>
      <c r="CZW15" s="117"/>
      <c r="CZX15" s="117"/>
      <c r="CZY15" s="117"/>
      <c r="CZZ15" s="117"/>
      <c r="DAA15" s="117"/>
      <c r="DAB15" s="117"/>
      <c r="DAC15" s="117"/>
      <c r="DAD15" s="117"/>
      <c r="DAE15" s="117"/>
      <c r="DAF15" s="117"/>
      <c r="DAG15" s="117"/>
      <c r="DAH15" s="117"/>
      <c r="DAI15" s="117"/>
      <c r="DAJ15" s="117"/>
      <c r="DAK15" s="117"/>
      <c r="DAL15" s="117"/>
      <c r="DAM15" s="117"/>
      <c r="DAN15" s="117"/>
      <c r="DAO15" s="117"/>
      <c r="DAP15" s="117"/>
      <c r="DAQ15" s="117"/>
      <c r="DAR15" s="117"/>
      <c r="DAS15" s="117"/>
      <c r="DAT15" s="117"/>
      <c r="DAU15" s="117"/>
      <c r="DAV15" s="117"/>
      <c r="DAW15" s="117"/>
      <c r="DAX15" s="117"/>
      <c r="DAY15" s="117"/>
      <c r="DAZ15" s="117"/>
      <c r="DBA15" s="117"/>
      <c r="DBB15" s="117"/>
      <c r="DBC15" s="117"/>
      <c r="DBD15" s="117"/>
      <c r="DBE15" s="117"/>
      <c r="DBF15" s="117"/>
      <c r="DBG15" s="117"/>
      <c r="DBH15" s="117"/>
      <c r="DBI15" s="117"/>
      <c r="DBJ15" s="117"/>
      <c r="DBK15" s="117"/>
      <c r="DBL15" s="117"/>
      <c r="DBM15" s="117"/>
      <c r="DBN15" s="117"/>
      <c r="DBO15" s="117"/>
      <c r="DBP15" s="117"/>
      <c r="DBQ15" s="117"/>
      <c r="DBR15" s="117"/>
      <c r="DBS15" s="117"/>
      <c r="DBT15" s="117"/>
      <c r="DBU15" s="117"/>
      <c r="DBV15" s="117"/>
      <c r="DBW15" s="117"/>
      <c r="DBX15" s="117"/>
      <c r="DBY15" s="117"/>
      <c r="DBZ15" s="117"/>
      <c r="DCA15" s="117"/>
      <c r="DCB15" s="117"/>
      <c r="DCC15" s="117"/>
      <c r="DCD15" s="117"/>
      <c r="DCE15" s="117"/>
      <c r="DCF15" s="117"/>
      <c r="DCG15" s="117"/>
      <c r="DCH15" s="117"/>
      <c r="DCI15" s="117"/>
      <c r="DCJ15" s="117"/>
      <c r="DCK15" s="117"/>
      <c r="DCL15" s="117"/>
      <c r="DCM15" s="117"/>
      <c r="DCN15" s="117"/>
      <c r="DCO15" s="117"/>
      <c r="DCP15" s="117"/>
      <c r="DCQ15" s="117"/>
      <c r="DCR15" s="117"/>
      <c r="DCS15" s="117"/>
      <c r="DCT15" s="117"/>
      <c r="DCU15" s="117"/>
      <c r="DCV15" s="117"/>
      <c r="DCW15" s="117"/>
      <c r="DCX15" s="117"/>
      <c r="DCY15" s="117"/>
      <c r="DCZ15" s="117"/>
      <c r="DDA15" s="117"/>
      <c r="DDB15" s="117"/>
      <c r="DDC15" s="117"/>
      <c r="DDD15" s="117"/>
      <c r="DDE15" s="117"/>
      <c r="DDF15" s="117"/>
      <c r="DDG15" s="117"/>
      <c r="DDH15" s="117"/>
      <c r="DDI15" s="117"/>
      <c r="DDJ15" s="117"/>
      <c r="DDK15" s="117"/>
      <c r="DDL15" s="117"/>
      <c r="DDM15" s="117"/>
      <c r="DDN15" s="117"/>
      <c r="DDO15" s="117"/>
      <c r="DDP15" s="117"/>
      <c r="DDQ15" s="117"/>
      <c r="DDR15" s="117"/>
      <c r="DDS15" s="117"/>
      <c r="DDT15" s="117"/>
      <c r="DDU15" s="117"/>
      <c r="DDV15" s="117"/>
      <c r="DDW15" s="117"/>
      <c r="DDX15" s="117"/>
      <c r="DDY15" s="117"/>
      <c r="DDZ15" s="117"/>
      <c r="DEA15" s="117"/>
      <c r="DEB15" s="117"/>
      <c r="DEC15" s="117"/>
      <c r="DED15" s="117"/>
      <c r="DEE15" s="117"/>
      <c r="DEF15" s="117"/>
      <c r="DEG15" s="117"/>
      <c r="DEH15" s="117"/>
      <c r="DEI15" s="117"/>
      <c r="DEJ15" s="117"/>
      <c r="DEK15" s="117"/>
      <c r="DEL15" s="117"/>
      <c r="DEM15" s="117"/>
      <c r="DEN15" s="117"/>
      <c r="DEO15" s="117"/>
      <c r="DEP15" s="117"/>
      <c r="DEQ15" s="117"/>
      <c r="DER15" s="117"/>
      <c r="DES15" s="117"/>
      <c r="DET15" s="117"/>
      <c r="DEU15" s="117"/>
      <c r="DEV15" s="117"/>
      <c r="DEW15" s="117"/>
      <c r="DEX15" s="117"/>
      <c r="DEY15" s="117"/>
      <c r="DEZ15" s="117"/>
      <c r="DFA15" s="117"/>
      <c r="DFB15" s="117"/>
      <c r="DFC15" s="117"/>
      <c r="DFD15" s="117"/>
      <c r="DFE15" s="117"/>
      <c r="DFF15" s="117"/>
      <c r="DFG15" s="117"/>
      <c r="DFH15" s="117"/>
      <c r="DFI15" s="117"/>
      <c r="DFJ15" s="117"/>
      <c r="DFK15" s="117"/>
      <c r="DFL15" s="117"/>
      <c r="DFM15" s="117"/>
      <c r="DFN15" s="117"/>
      <c r="DFO15" s="117"/>
      <c r="DFP15" s="117"/>
      <c r="DFQ15" s="117"/>
      <c r="DFR15" s="117"/>
      <c r="DFS15" s="117"/>
      <c r="DFT15" s="117"/>
      <c r="DFU15" s="117"/>
      <c r="DFV15" s="117"/>
      <c r="DFW15" s="117"/>
      <c r="DFX15" s="117"/>
      <c r="DFY15" s="117"/>
      <c r="DFZ15" s="117"/>
      <c r="DGA15" s="117"/>
      <c r="DGB15" s="117"/>
      <c r="DGC15" s="117"/>
      <c r="DGD15" s="117"/>
      <c r="DGE15" s="117"/>
      <c r="DGF15" s="117"/>
      <c r="DGG15" s="117"/>
      <c r="DGH15" s="117"/>
      <c r="DGI15" s="117"/>
      <c r="DGJ15" s="117"/>
      <c r="DGK15" s="117"/>
      <c r="DGL15" s="117"/>
      <c r="DGM15" s="117"/>
      <c r="DGN15" s="117"/>
      <c r="DGO15" s="117"/>
      <c r="DGP15" s="117"/>
      <c r="DGQ15" s="117"/>
      <c r="DGR15" s="117"/>
      <c r="DGS15" s="117"/>
      <c r="DGT15" s="117"/>
      <c r="DGU15" s="117"/>
      <c r="DGV15" s="117"/>
      <c r="DGW15" s="117"/>
      <c r="DGX15" s="117"/>
      <c r="DGY15" s="117"/>
      <c r="DGZ15" s="117"/>
      <c r="DHA15" s="117"/>
      <c r="DHB15" s="117"/>
      <c r="DHC15" s="117"/>
      <c r="DHD15" s="117"/>
      <c r="DHE15" s="117"/>
      <c r="DHF15" s="117"/>
      <c r="DHG15" s="117"/>
      <c r="DHH15" s="117"/>
      <c r="DHI15" s="117"/>
      <c r="DHJ15" s="117"/>
      <c r="DHK15" s="117"/>
      <c r="DHL15" s="117"/>
      <c r="DHM15" s="117"/>
      <c r="DHN15" s="117"/>
      <c r="DHO15" s="117"/>
      <c r="DHP15" s="117"/>
      <c r="DHQ15" s="117"/>
      <c r="DHR15" s="117"/>
      <c r="DHS15" s="117"/>
      <c r="DHT15" s="117"/>
      <c r="DHU15" s="117"/>
      <c r="DHV15" s="117"/>
      <c r="DHW15" s="117"/>
      <c r="DHX15" s="117"/>
      <c r="DHY15" s="117"/>
      <c r="DHZ15" s="117"/>
      <c r="DIA15" s="117"/>
      <c r="DIB15" s="117"/>
      <c r="DIC15" s="117"/>
      <c r="DID15" s="117"/>
      <c r="DIE15" s="117"/>
      <c r="DIF15" s="117"/>
      <c r="DIG15" s="117"/>
      <c r="DIH15" s="117"/>
      <c r="DII15" s="117"/>
      <c r="DIJ15" s="117"/>
      <c r="DIK15" s="117"/>
      <c r="DIL15" s="117"/>
      <c r="DIM15" s="117"/>
      <c r="DIN15" s="117"/>
      <c r="DIO15" s="117"/>
      <c r="DIP15" s="117"/>
      <c r="DIQ15" s="117"/>
      <c r="DIR15" s="117"/>
      <c r="DIS15" s="117"/>
      <c r="DIT15" s="117"/>
      <c r="DIU15" s="117"/>
      <c r="DIV15" s="117"/>
      <c r="DIW15" s="117"/>
      <c r="DIX15" s="117"/>
      <c r="DIY15" s="117"/>
      <c r="DIZ15" s="117"/>
      <c r="DJA15" s="117"/>
      <c r="DJB15" s="117"/>
      <c r="DJC15" s="117"/>
      <c r="DJD15" s="117"/>
      <c r="DJE15" s="117"/>
      <c r="DJF15" s="117"/>
      <c r="DJG15" s="117"/>
      <c r="DJH15" s="117"/>
      <c r="DJI15" s="117"/>
      <c r="DJJ15" s="117"/>
      <c r="DJK15" s="117"/>
      <c r="DJL15" s="117"/>
      <c r="DJM15" s="117"/>
      <c r="DJN15" s="117"/>
      <c r="DJO15" s="117"/>
      <c r="DJP15" s="117"/>
      <c r="DJQ15" s="117"/>
      <c r="DJR15" s="117"/>
      <c r="DJS15" s="117"/>
      <c r="DJT15" s="117"/>
      <c r="DJU15" s="117"/>
      <c r="DJV15" s="117"/>
      <c r="DJW15" s="117"/>
      <c r="DJX15" s="117"/>
      <c r="DJY15" s="117"/>
      <c r="DJZ15" s="117"/>
      <c r="DKA15" s="117"/>
      <c r="DKB15" s="117"/>
      <c r="DKC15" s="117"/>
      <c r="DKD15" s="117"/>
      <c r="DKE15" s="117"/>
      <c r="DKF15" s="117"/>
      <c r="DKG15" s="117"/>
      <c r="DKH15" s="117"/>
      <c r="DKI15" s="117"/>
      <c r="DKJ15" s="117"/>
      <c r="DKK15" s="117"/>
      <c r="DKL15" s="117"/>
      <c r="DKM15" s="117"/>
      <c r="DKN15" s="117"/>
      <c r="DKO15" s="117"/>
      <c r="DKP15" s="117"/>
      <c r="DKQ15" s="117"/>
      <c r="DKR15" s="117"/>
      <c r="DKS15" s="117"/>
      <c r="DKT15" s="117"/>
      <c r="DKU15" s="117"/>
      <c r="DKV15" s="117"/>
      <c r="DKW15" s="117"/>
      <c r="DKX15" s="117"/>
      <c r="DKY15" s="117"/>
      <c r="DKZ15" s="117"/>
      <c r="DLA15" s="117"/>
      <c r="DLB15" s="117"/>
      <c r="DLC15" s="117"/>
      <c r="DLD15" s="117"/>
      <c r="DLE15" s="117"/>
      <c r="DLF15" s="117"/>
      <c r="DLG15" s="117"/>
      <c r="DLH15" s="117"/>
      <c r="DLI15" s="117"/>
      <c r="DLJ15" s="117"/>
      <c r="DLK15" s="117"/>
      <c r="DLL15" s="117"/>
      <c r="DLM15" s="117"/>
      <c r="DLN15" s="117"/>
      <c r="DLO15" s="117"/>
      <c r="DLP15" s="117"/>
      <c r="DLQ15" s="117"/>
      <c r="DLR15" s="117"/>
      <c r="DLS15" s="117"/>
      <c r="DLT15" s="117"/>
      <c r="DLU15" s="117"/>
      <c r="DLV15" s="117"/>
      <c r="DLW15" s="117"/>
      <c r="DLX15" s="117"/>
      <c r="DLY15" s="117"/>
      <c r="DLZ15" s="117"/>
      <c r="DMA15" s="117"/>
      <c r="DMB15" s="117"/>
      <c r="DMC15" s="117"/>
      <c r="DMD15" s="117"/>
      <c r="DME15" s="117"/>
      <c r="DMF15" s="117"/>
      <c r="DMG15" s="117"/>
      <c r="DMH15" s="117"/>
      <c r="DMI15" s="117"/>
      <c r="DMJ15" s="117"/>
      <c r="DMK15" s="117"/>
      <c r="DML15" s="117"/>
      <c r="DMM15" s="117"/>
      <c r="DMN15" s="117"/>
      <c r="DMO15" s="117"/>
      <c r="DMP15" s="117"/>
      <c r="DMQ15" s="117"/>
      <c r="DMR15" s="117"/>
      <c r="DMS15" s="117"/>
      <c r="DMT15" s="117"/>
      <c r="DMU15" s="117"/>
      <c r="DMV15" s="117"/>
      <c r="DMW15" s="117"/>
      <c r="DMX15" s="117"/>
      <c r="DMY15" s="117"/>
      <c r="DMZ15" s="117"/>
      <c r="DNA15" s="117"/>
      <c r="DNB15" s="117"/>
      <c r="DNC15" s="117"/>
      <c r="DND15" s="117"/>
      <c r="DNE15" s="117"/>
      <c r="DNF15" s="117"/>
      <c r="DNG15" s="117"/>
      <c r="DNH15" s="117"/>
      <c r="DNI15" s="117"/>
      <c r="DNJ15" s="117"/>
      <c r="DNK15" s="117"/>
      <c r="DNL15" s="117"/>
      <c r="DNM15" s="117"/>
      <c r="DNN15" s="117"/>
      <c r="DNO15" s="117"/>
      <c r="DNP15" s="117"/>
      <c r="DNQ15" s="117"/>
      <c r="DNR15" s="117"/>
      <c r="DNS15" s="117"/>
      <c r="DNT15" s="117"/>
      <c r="DNU15" s="117"/>
      <c r="DNV15" s="117"/>
      <c r="DNW15" s="117"/>
      <c r="DNX15" s="117"/>
      <c r="DNY15" s="117"/>
      <c r="DNZ15" s="117"/>
      <c r="DOA15" s="117"/>
      <c r="DOB15" s="117"/>
      <c r="DOC15" s="117"/>
      <c r="DOD15" s="117"/>
      <c r="DOE15" s="117"/>
      <c r="DOF15" s="117"/>
      <c r="DOG15" s="117"/>
      <c r="DOH15" s="117"/>
      <c r="DOI15" s="117"/>
      <c r="DOJ15" s="117"/>
      <c r="DOK15" s="117"/>
      <c r="DOL15" s="117"/>
      <c r="DOM15" s="117"/>
      <c r="DON15" s="117"/>
      <c r="DOO15" s="117"/>
      <c r="DOP15" s="117"/>
      <c r="DOQ15" s="117"/>
      <c r="DOR15" s="117"/>
      <c r="DOS15" s="117"/>
      <c r="DOT15" s="117"/>
      <c r="DOU15" s="117"/>
      <c r="DOV15" s="117"/>
      <c r="DOW15" s="117"/>
      <c r="DOX15" s="117"/>
      <c r="DOY15" s="117"/>
      <c r="DOZ15" s="117"/>
      <c r="DPA15" s="117"/>
      <c r="DPB15" s="117"/>
      <c r="DPC15" s="117"/>
      <c r="DPD15" s="117"/>
      <c r="DPE15" s="117"/>
      <c r="DPF15" s="117"/>
      <c r="DPG15" s="117"/>
      <c r="DPH15" s="117"/>
      <c r="DPI15" s="117"/>
      <c r="DPJ15" s="117"/>
      <c r="DPK15" s="117"/>
      <c r="DPL15" s="117"/>
      <c r="DPM15" s="117"/>
      <c r="DPN15" s="117"/>
      <c r="DPO15" s="117"/>
      <c r="DPP15" s="117"/>
      <c r="DPQ15" s="117"/>
      <c r="DPR15" s="117"/>
      <c r="DPS15" s="117"/>
      <c r="DPT15" s="117"/>
      <c r="DPU15" s="117"/>
      <c r="DPV15" s="117"/>
      <c r="DPW15" s="117"/>
      <c r="DPX15" s="117"/>
      <c r="DPY15" s="117"/>
      <c r="DPZ15" s="117"/>
      <c r="DQA15" s="117"/>
      <c r="DQB15" s="117"/>
      <c r="DQC15" s="117"/>
      <c r="DQD15" s="117"/>
      <c r="DQE15" s="117"/>
      <c r="DQF15" s="117"/>
      <c r="DQG15" s="117"/>
      <c r="DQH15" s="117"/>
      <c r="DQI15" s="117"/>
      <c r="DQJ15" s="117"/>
      <c r="DQK15" s="117"/>
      <c r="DQL15" s="117"/>
      <c r="DQM15" s="117"/>
      <c r="DQN15" s="117"/>
      <c r="DQO15" s="117"/>
      <c r="DQP15" s="117"/>
      <c r="DQQ15" s="117"/>
      <c r="DQR15" s="117"/>
      <c r="DQS15" s="117"/>
      <c r="DQT15" s="117"/>
      <c r="DQU15" s="117"/>
      <c r="DQV15" s="117"/>
      <c r="DQW15" s="117"/>
      <c r="DQX15" s="117"/>
      <c r="DQY15" s="117"/>
      <c r="DQZ15" s="117"/>
      <c r="DRA15" s="117"/>
      <c r="DRB15" s="117"/>
      <c r="DRC15" s="117"/>
      <c r="DRD15" s="117"/>
      <c r="DRE15" s="117"/>
      <c r="DRF15" s="117"/>
      <c r="DRG15" s="117"/>
      <c r="DRH15" s="117"/>
      <c r="DRI15" s="117"/>
      <c r="DRJ15" s="117"/>
      <c r="DRK15" s="117"/>
      <c r="DRL15" s="117"/>
      <c r="DRM15" s="117"/>
      <c r="DRN15" s="117"/>
      <c r="DRO15" s="117"/>
      <c r="DRP15" s="117"/>
      <c r="DRQ15" s="117"/>
      <c r="DRR15" s="117"/>
      <c r="DRS15" s="117"/>
      <c r="DRT15" s="117"/>
      <c r="DRU15" s="117"/>
      <c r="DRV15" s="117"/>
      <c r="DRW15" s="117"/>
      <c r="DRX15" s="117"/>
      <c r="DRY15" s="117"/>
      <c r="DRZ15" s="117"/>
      <c r="DSA15" s="117"/>
      <c r="DSB15" s="117"/>
      <c r="DSC15" s="117"/>
      <c r="DSD15" s="117"/>
      <c r="DSE15" s="117"/>
      <c r="DSF15" s="117"/>
      <c r="DSG15" s="117"/>
      <c r="DSH15" s="117"/>
      <c r="DSI15" s="117"/>
      <c r="DSJ15" s="117"/>
      <c r="DSK15" s="117"/>
      <c r="DSL15" s="117"/>
      <c r="DSM15" s="117"/>
      <c r="DSN15" s="117"/>
      <c r="DSO15" s="117"/>
      <c r="DSP15" s="117"/>
      <c r="DSQ15" s="117"/>
      <c r="DSR15" s="117"/>
      <c r="DSS15" s="117"/>
      <c r="DST15" s="117"/>
      <c r="DSU15" s="117"/>
      <c r="DSV15" s="117"/>
      <c r="DSW15" s="117"/>
      <c r="DSX15" s="117"/>
      <c r="DSY15" s="117"/>
      <c r="DSZ15" s="117"/>
      <c r="DTA15" s="117"/>
      <c r="DTB15" s="117"/>
      <c r="DTC15" s="117"/>
      <c r="DTD15" s="117"/>
      <c r="DTE15" s="117"/>
      <c r="DTF15" s="117"/>
      <c r="DTG15" s="117"/>
      <c r="DTH15" s="117"/>
      <c r="DTI15" s="117"/>
      <c r="DTJ15" s="117"/>
      <c r="DTK15" s="117"/>
      <c r="DTL15" s="117"/>
      <c r="DTM15" s="117"/>
      <c r="DTN15" s="117"/>
      <c r="DTO15" s="117"/>
      <c r="DTP15" s="117"/>
      <c r="DTQ15" s="117"/>
      <c r="DTR15" s="117"/>
      <c r="DTS15" s="117"/>
      <c r="DTT15" s="117"/>
      <c r="DTU15" s="117"/>
      <c r="DTV15" s="117"/>
      <c r="DTW15" s="117"/>
      <c r="DTX15" s="117"/>
      <c r="DTY15" s="117"/>
      <c r="DTZ15" s="117"/>
      <c r="DUA15" s="117"/>
      <c r="DUB15" s="117"/>
      <c r="DUC15" s="117"/>
      <c r="DUD15" s="117"/>
      <c r="DUE15" s="117"/>
      <c r="DUF15" s="117"/>
      <c r="DUG15" s="117"/>
      <c r="DUH15" s="117"/>
      <c r="DUI15" s="117"/>
      <c r="DUJ15" s="117"/>
      <c r="DUK15" s="117"/>
      <c r="DUL15" s="117"/>
      <c r="DUM15" s="117"/>
      <c r="DUN15" s="117"/>
      <c r="DUO15" s="117"/>
      <c r="DUP15" s="117"/>
      <c r="DUQ15" s="117"/>
      <c r="DUR15" s="117"/>
      <c r="DUS15" s="117"/>
      <c r="DUT15" s="117"/>
      <c r="DUU15" s="117"/>
      <c r="DUV15" s="117"/>
      <c r="DUW15" s="117"/>
      <c r="DUX15" s="117"/>
      <c r="DUY15" s="117"/>
      <c r="DUZ15" s="117"/>
      <c r="DVA15" s="117"/>
      <c r="DVB15" s="117"/>
      <c r="DVC15" s="117"/>
      <c r="DVD15" s="117"/>
      <c r="DVE15" s="117"/>
      <c r="DVF15" s="117"/>
      <c r="DVG15" s="117"/>
      <c r="DVH15" s="117"/>
      <c r="DVI15" s="117"/>
      <c r="DVJ15" s="117"/>
      <c r="DVK15" s="117"/>
      <c r="DVL15" s="117"/>
      <c r="DVM15" s="117"/>
      <c r="DVN15" s="117"/>
      <c r="DVO15" s="117"/>
      <c r="DVP15" s="117"/>
      <c r="DVQ15" s="117"/>
      <c r="DVR15" s="117"/>
      <c r="DVS15" s="117"/>
      <c r="DVT15" s="117"/>
      <c r="DVU15" s="117"/>
      <c r="DVV15" s="117"/>
      <c r="DVW15" s="117"/>
      <c r="DVX15" s="117"/>
      <c r="DVY15" s="117"/>
      <c r="DVZ15" s="117"/>
      <c r="DWA15" s="117"/>
      <c r="DWB15" s="117"/>
      <c r="DWC15" s="117"/>
      <c r="DWD15" s="117"/>
      <c r="DWE15" s="117"/>
      <c r="DWF15" s="117"/>
      <c r="DWG15" s="117"/>
      <c r="DWH15" s="117"/>
      <c r="DWI15" s="117"/>
      <c r="DWJ15" s="117"/>
      <c r="DWK15" s="117"/>
      <c r="DWL15" s="117"/>
      <c r="DWM15" s="117"/>
      <c r="DWN15" s="117"/>
      <c r="DWO15" s="117"/>
      <c r="DWP15" s="117"/>
      <c r="DWQ15" s="117"/>
      <c r="DWR15" s="117"/>
      <c r="DWS15" s="117"/>
      <c r="DWT15" s="117"/>
      <c r="DWU15" s="117"/>
      <c r="DWV15" s="117"/>
      <c r="DWW15" s="117"/>
      <c r="DWX15" s="117"/>
      <c r="DWY15" s="117"/>
      <c r="DWZ15" s="117"/>
      <c r="DXA15" s="117"/>
      <c r="DXB15" s="117"/>
      <c r="DXC15" s="117"/>
      <c r="DXD15" s="117"/>
      <c r="DXE15" s="117"/>
      <c r="DXF15" s="117"/>
      <c r="DXG15" s="117"/>
      <c r="DXH15" s="117"/>
      <c r="DXI15" s="117"/>
      <c r="DXJ15" s="117"/>
      <c r="DXK15" s="117"/>
      <c r="DXL15" s="117"/>
      <c r="DXM15" s="117"/>
      <c r="DXN15" s="117"/>
      <c r="DXO15" s="117"/>
      <c r="DXP15" s="117"/>
      <c r="DXQ15" s="117"/>
      <c r="DXR15" s="117"/>
      <c r="DXS15" s="117"/>
      <c r="DXT15" s="117"/>
      <c r="DXU15" s="117"/>
      <c r="DXV15" s="117"/>
      <c r="DXW15" s="117"/>
      <c r="DXX15" s="117"/>
      <c r="DXY15" s="117"/>
      <c r="DXZ15" s="117"/>
      <c r="DYA15" s="117"/>
      <c r="DYB15" s="117"/>
      <c r="DYC15" s="117"/>
      <c r="DYD15" s="117"/>
      <c r="DYE15" s="117"/>
      <c r="DYF15" s="117"/>
      <c r="DYG15" s="117"/>
      <c r="DYH15" s="117"/>
      <c r="DYI15" s="117"/>
      <c r="DYJ15" s="117"/>
      <c r="DYK15" s="117"/>
      <c r="DYL15" s="117"/>
      <c r="DYM15" s="117"/>
      <c r="DYN15" s="117"/>
      <c r="DYO15" s="117"/>
      <c r="DYP15" s="117"/>
      <c r="DYQ15" s="117"/>
      <c r="DYR15" s="117"/>
      <c r="DYS15" s="117"/>
      <c r="DYT15" s="117"/>
      <c r="DYU15" s="117"/>
      <c r="DYV15" s="117"/>
      <c r="DYW15" s="117"/>
      <c r="DYX15" s="117"/>
      <c r="DYY15" s="117"/>
      <c r="DYZ15" s="117"/>
      <c r="DZA15" s="117"/>
      <c r="DZB15" s="117"/>
      <c r="DZC15" s="117"/>
      <c r="DZD15" s="117"/>
      <c r="DZE15" s="117"/>
      <c r="DZF15" s="117"/>
      <c r="DZG15" s="117"/>
      <c r="DZH15" s="117"/>
      <c r="DZI15" s="117"/>
      <c r="DZJ15" s="117"/>
      <c r="DZK15" s="117"/>
      <c r="DZL15" s="117"/>
      <c r="DZM15" s="117"/>
      <c r="DZN15" s="117"/>
      <c r="DZO15" s="117"/>
      <c r="DZP15" s="117"/>
      <c r="DZQ15" s="117"/>
      <c r="DZR15" s="117"/>
      <c r="DZS15" s="117"/>
      <c r="DZT15" s="117"/>
      <c r="DZU15" s="117"/>
      <c r="DZV15" s="117"/>
      <c r="DZW15" s="117"/>
      <c r="DZX15" s="117"/>
      <c r="DZY15" s="117"/>
      <c r="DZZ15" s="117"/>
      <c r="EAA15" s="117"/>
      <c r="EAB15" s="117"/>
      <c r="EAC15" s="117"/>
      <c r="EAD15" s="117"/>
      <c r="EAE15" s="117"/>
      <c r="EAF15" s="117"/>
      <c r="EAG15" s="117"/>
      <c r="EAH15" s="117"/>
      <c r="EAI15" s="117"/>
      <c r="EAJ15" s="117"/>
      <c r="EAK15" s="117"/>
      <c r="EAL15" s="117"/>
      <c r="EAM15" s="117"/>
      <c r="EAN15" s="117"/>
      <c r="EAO15" s="117"/>
      <c r="EAP15" s="117"/>
      <c r="EAQ15" s="117"/>
      <c r="EAR15" s="117"/>
      <c r="EAS15" s="117"/>
      <c r="EAT15" s="117"/>
      <c r="EAU15" s="117"/>
      <c r="EAV15" s="117"/>
      <c r="EAW15" s="117"/>
      <c r="EAX15" s="117"/>
      <c r="EAY15" s="117"/>
      <c r="EAZ15" s="117"/>
      <c r="EBA15" s="117"/>
      <c r="EBB15" s="117"/>
      <c r="EBC15" s="117"/>
      <c r="EBD15" s="117"/>
      <c r="EBE15" s="117"/>
      <c r="EBF15" s="117"/>
      <c r="EBG15" s="117"/>
      <c r="EBH15" s="117"/>
      <c r="EBI15" s="117"/>
      <c r="EBJ15" s="117"/>
      <c r="EBK15" s="117"/>
      <c r="EBL15" s="117"/>
      <c r="EBM15" s="117"/>
      <c r="EBN15" s="117"/>
      <c r="EBO15" s="117"/>
      <c r="EBP15" s="117"/>
      <c r="EBQ15" s="117"/>
      <c r="EBR15" s="117"/>
      <c r="EBS15" s="117"/>
      <c r="EBT15" s="117"/>
      <c r="EBU15" s="117"/>
      <c r="EBV15" s="117"/>
      <c r="EBW15" s="117"/>
      <c r="EBX15" s="117"/>
      <c r="EBY15" s="117"/>
      <c r="EBZ15" s="117"/>
      <c r="ECA15" s="117"/>
      <c r="ECB15" s="117"/>
      <c r="ECC15" s="117"/>
      <c r="ECD15" s="117"/>
      <c r="ECE15" s="117"/>
      <c r="ECF15" s="117"/>
      <c r="ECG15" s="117"/>
      <c r="ECH15" s="117"/>
      <c r="ECI15" s="117"/>
      <c r="ECJ15" s="117"/>
      <c r="ECK15" s="117"/>
      <c r="ECL15" s="117"/>
      <c r="ECM15" s="117"/>
      <c r="ECN15" s="117"/>
      <c r="ECO15" s="117"/>
      <c r="ECP15" s="117"/>
      <c r="ECQ15" s="117"/>
      <c r="ECR15" s="117"/>
      <c r="ECS15" s="117"/>
      <c r="ECT15" s="117"/>
      <c r="ECU15" s="117"/>
      <c r="ECV15" s="117"/>
      <c r="ECW15" s="117"/>
      <c r="ECX15" s="117"/>
      <c r="ECY15" s="117"/>
      <c r="ECZ15" s="117"/>
      <c r="EDA15" s="117"/>
      <c r="EDB15" s="117"/>
      <c r="EDC15" s="117"/>
      <c r="EDD15" s="117"/>
      <c r="EDE15" s="117"/>
      <c r="EDF15" s="117"/>
      <c r="EDG15" s="117"/>
      <c r="EDH15" s="117"/>
      <c r="EDI15" s="117"/>
      <c r="EDJ15" s="117"/>
      <c r="EDK15" s="117"/>
      <c r="EDL15" s="117"/>
      <c r="EDM15" s="117"/>
      <c r="EDN15" s="117"/>
      <c r="EDO15" s="117"/>
      <c r="EDP15" s="117"/>
      <c r="EDQ15" s="117"/>
      <c r="EDR15" s="117"/>
      <c r="EDS15" s="117"/>
      <c r="EDT15" s="117"/>
      <c r="EDU15" s="117"/>
      <c r="EDV15" s="117"/>
      <c r="EDW15" s="117"/>
      <c r="EDX15" s="117"/>
      <c r="EDY15" s="117"/>
      <c r="EDZ15" s="117"/>
      <c r="EEA15" s="117"/>
      <c r="EEB15" s="117"/>
      <c r="EEC15" s="117"/>
      <c r="EED15" s="117"/>
      <c r="EEE15" s="117"/>
      <c r="EEF15" s="117"/>
      <c r="EEG15" s="117"/>
      <c r="EEH15" s="117"/>
      <c r="EEI15" s="117"/>
      <c r="EEJ15" s="117"/>
      <c r="EEK15" s="117"/>
      <c r="EEL15" s="117"/>
      <c r="EEM15" s="117"/>
      <c r="EEN15" s="117"/>
      <c r="EEO15" s="117"/>
      <c r="EEP15" s="117"/>
      <c r="EEQ15" s="117"/>
      <c r="EER15" s="117"/>
      <c r="EES15" s="117"/>
      <c r="EET15" s="117"/>
      <c r="EEU15" s="117"/>
      <c r="EEV15" s="117"/>
      <c r="EEW15" s="117"/>
      <c r="EEX15" s="117"/>
      <c r="EEY15" s="117"/>
      <c r="EEZ15" s="117"/>
      <c r="EFA15" s="117"/>
      <c r="EFB15" s="117"/>
      <c r="EFC15" s="117"/>
      <c r="EFD15" s="117"/>
      <c r="EFE15" s="117"/>
      <c r="EFF15" s="117"/>
      <c r="EFG15" s="117"/>
      <c r="EFH15" s="117"/>
      <c r="EFI15" s="117"/>
      <c r="EFJ15" s="117"/>
      <c r="EFK15" s="117"/>
      <c r="EFL15" s="117"/>
      <c r="EFM15" s="117"/>
      <c r="EFN15" s="117"/>
      <c r="EFO15" s="117"/>
      <c r="EFP15" s="117"/>
      <c r="EFQ15" s="117"/>
      <c r="EFR15" s="117"/>
      <c r="EFS15" s="117"/>
      <c r="EFT15" s="117"/>
      <c r="EFU15" s="117"/>
      <c r="EFV15" s="117"/>
      <c r="EFW15" s="117"/>
      <c r="EFX15" s="117"/>
      <c r="EFY15" s="117"/>
      <c r="EFZ15" s="117"/>
      <c r="EGA15" s="117"/>
      <c r="EGB15" s="117"/>
      <c r="EGC15" s="117"/>
      <c r="EGD15" s="117"/>
      <c r="EGE15" s="117"/>
      <c r="EGF15" s="117"/>
      <c r="EGG15" s="117"/>
      <c r="EGH15" s="117"/>
      <c r="EGI15" s="117"/>
      <c r="EGJ15" s="117"/>
      <c r="EGK15" s="117"/>
      <c r="EGL15" s="117"/>
      <c r="EGM15" s="117"/>
      <c r="EGN15" s="117"/>
      <c r="EGO15" s="117"/>
      <c r="EGP15" s="117"/>
      <c r="EGQ15" s="117"/>
      <c r="EGR15" s="117"/>
      <c r="EGS15" s="117"/>
      <c r="EGT15" s="117"/>
      <c r="EGU15" s="117"/>
      <c r="EGV15" s="117"/>
      <c r="EGW15" s="117"/>
      <c r="EGX15" s="117"/>
      <c r="EGY15" s="117"/>
      <c r="EGZ15" s="117"/>
      <c r="EHA15" s="117"/>
      <c r="EHB15" s="117"/>
      <c r="EHC15" s="117"/>
      <c r="EHD15" s="117"/>
      <c r="EHE15" s="117"/>
      <c r="EHF15" s="117"/>
      <c r="EHG15" s="117"/>
      <c r="EHH15" s="117"/>
      <c r="EHI15" s="117"/>
      <c r="EHJ15" s="117"/>
      <c r="EHK15" s="117"/>
      <c r="EHL15" s="117"/>
      <c r="EHM15" s="117"/>
      <c r="EHN15" s="117"/>
      <c r="EHO15" s="117"/>
      <c r="EHP15" s="117"/>
      <c r="EHQ15" s="117"/>
      <c r="EHR15" s="117"/>
      <c r="EHS15" s="117"/>
      <c r="EHT15" s="117"/>
      <c r="EHU15" s="117"/>
      <c r="EHV15" s="117"/>
      <c r="EHW15" s="117"/>
      <c r="EHX15" s="117"/>
      <c r="EHY15" s="117"/>
      <c r="EHZ15" s="117"/>
      <c r="EIA15" s="117"/>
      <c r="EIB15" s="117"/>
      <c r="EIC15" s="117"/>
      <c r="EID15" s="117"/>
      <c r="EIE15" s="117"/>
      <c r="EIF15" s="117"/>
      <c r="EIG15" s="117"/>
      <c r="EIH15" s="117"/>
      <c r="EII15" s="117"/>
      <c r="EIJ15" s="117"/>
      <c r="EIK15" s="117"/>
      <c r="EIL15" s="117"/>
      <c r="EIM15" s="117"/>
      <c r="EIN15" s="117"/>
      <c r="EIO15" s="117"/>
      <c r="EIP15" s="117"/>
      <c r="EIQ15" s="117"/>
      <c r="EIR15" s="117"/>
      <c r="EIS15" s="117"/>
      <c r="EIT15" s="117"/>
      <c r="EIU15" s="117"/>
      <c r="EIV15" s="117"/>
      <c r="EIW15" s="117"/>
      <c r="EIX15" s="117"/>
      <c r="EIY15" s="117"/>
      <c r="EIZ15" s="117"/>
      <c r="EJA15" s="117"/>
      <c r="EJB15" s="117"/>
      <c r="EJC15" s="117"/>
      <c r="EJD15" s="117"/>
      <c r="EJE15" s="117"/>
      <c r="EJF15" s="117"/>
      <c r="EJG15" s="117"/>
      <c r="EJH15" s="117"/>
      <c r="EJI15" s="117"/>
      <c r="EJJ15" s="117"/>
      <c r="EJK15" s="117"/>
      <c r="EJL15" s="117"/>
      <c r="EJM15" s="117"/>
      <c r="EJN15" s="117"/>
      <c r="EJO15" s="117"/>
      <c r="EJP15" s="117"/>
      <c r="EJQ15" s="117"/>
      <c r="EJR15" s="117"/>
      <c r="EJS15" s="117"/>
      <c r="EJT15" s="117"/>
      <c r="EJU15" s="117"/>
      <c r="EJV15" s="117"/>
      <c r="EJW15" s="117"/>
      <c r="EJX15" s="117"/>
      <c r="EJY15" s="117"/>
      <c r="EJZ15" s="117"/>
      <c r="EKA15" s="117"/>
      <c r="EKB15" s="117"/>
      <c r="EKC15" s="117"/>
      <c r="EKD15" s="117"/>
      <c r="EKE15" s="117"/>
      <c r="EKF15" s="117"/>
      <c r="EKG15" s="117"/>
      <c r="EKH15" s="117"/>
      <c r="EKI15" s="117"/>
      <c r="EKJ15" s="117"/>
      <c r="EKK15" s="117"/>
      <c r="EKL15" s="117"/>
      <c r="EKM15" s="117"/>
      <c r="EKN15" s="117"/>
      <c r="EKO15" s="117"/>
      <c r="EKP15" s="117"/>
      <c r="EKQ15" s="117"/>
      <c r="EKR15" s="117"/>
      <c r="EKS15" s="117"/>
      <c r="EKT15" s="117"/>
      <c r="EKU15" s="117"/>
      <c r="EKV15" s="117"/>
      <c r="EKW15" s="117"/>
      <c r="EKX15" s="117"/>
      <c r="EKY15" s="117"/>
      <c r="EKZ15" s="117"/>
      <c r="ELA15" s="117"/>
      <c r="ELB15" s="117"/>
      <c r="ELC15" s="117"/>
      <c r="ELD15" s="117"/>
      <c r="ELE15" s="117"/>
      <c r="ELF15" s="117"/>
      <c r="ELG15" s="117"/>
      <c r="ELH15" s="117"/>
      <c r="ELI15" s="117"/>
      <c r="ELJ15" s="117"/>
      <c r="ELK15" s="117"/>
      <c r="ELL15" s="117"/>
      <c r="ELM15" s="117"/>
      <c r="ELN15" s="117"/>
      <c r="ELO15" s="117"/>
      <c r="ELP15" s="117"/>
      <c r="ELQ15" s="117"/>
      <c r="ELR15" s="117"/>
      <c r="ELS15" s="117"/>
      <c r="ELT15" s="117"/>
      <c r="ELU15" s="117"/>
      <c r="ELV15" s="117"/>
      <c r="ELW15" s="117"/>
      <c r="ELX15" s="117"/>
      <c r="ELY15" s="117"/>
      <c r="ELZ15" s="117"/>
      <c r="EMA15" s="117"/>
      <c r="EMB15" s="117"/>
      <c r="EMC15" s="117"/>
      <c r="EMD15" s="117"/>
      <c r="EME15" s="117"/>
      <c r="EMF15" s="117"/>
      <c r="EMG15" s="117"/>
      <c r="EMH15" s="117"/>
      <c r="EMI15" s="117"/>
      <c r="EMJ15" s="117"/>
      <c r="EMK15" s="117"/>
      <c r="EML15" s="117"/>
      <c r="EMM15" s="117"/>
      <c r="EMN15" s="117"/>
      <c r="EMO15" s="117"/>
      <c r="EMP15" s="117"/>
      <c r="EMQ15" s="117"/>
      <c r="EMR15" s="117"/>
      <c r="EMS15" s="117"/>
      <c r="EMT15" s="117"/>
      <c r="EMU15" s="117"/>
      <c r="EMV15" s="117"/>
      <c r="EMW15" s="117"/>
      <c r="EMX15" s="117"/>
      <c r="EMY15" s="117"/>
      <c r="EMZ15" s="117"/>
      <c r="ENA15" s="117"/>
      <c r="ENB15" s="117"/>
      <c r="ENC15" s="117"/>
      <c r="END15" s="117"/>
      <c r="ENE15" s="117"/>
      <c r="ENF15" s="117"/>
      <c r="ENG15" s="117"/>
      <c r="ENH15" s="117"/>
      <c r="ENI15" s="117"/>
      <c r="ENJ15" s="117"/>
      <c r="ENK15" s="117"/>
      <c r="ENL15" s="117"/>
      <c r="ENM15" s="117"/>
      <c r="ENN15" s="117"/>
      <c r="ENO15" s="117"/>
      <c r="ENP15" s="117"/>
      <c r="ENQ15" s="117"/>
      <c r="ENR15" s="117"/>
      <c r="ENS15" s="117"/>
      <c r="ENT15" s="117"/>
      <c r="ENU15" s="117"/>
      <c r="ENV15" s="117"/>
      <c r="ENW15" s="117"/>
      <c r="ENX15" s="117"/>
      <c r="ENY15" s="117"/>
      <c r="ENZ15" s="117"/>
      <c r="EOA15" s="117"/>
      <c r="EOB15" s="117"/>
      <c r="EOC15" s="117"/>
      <c r="EOD15" s="117"/>
      <c r="EOE15" s="117"/>
      <c r="EOF15" s="117"/>
      <c r="EOG15" s="117"/>
      <c r="EOH15" s="117"/>
      <c r="EOI15" s="117"/>
      <c r="EOJ15" s="117"/>
      <c r="EOK15" s="117"/>
      <c r="EOL15" s="117"/>
      <c r="EOM15" s="117"/>
      <c r="EON15" s="117"/>
      <c r="EOO15" s="117"/>
      <c r="EOP15" s="117"/>
      <c r="EOQ15" s="117"/>
      <c r="EOR15" s="117"/>
      <c r="EOS15" s="117"/>
      <c r="EOT15" s="117"/>
      <c r="EOU15" s="117"/>
      <c r="EOV15" s="117"/>
      <c r="EOW15" s="117"/>
      <c r="EOX15" s="117"/>
      <c r="EOY15" s="117"/>
      <c r="EOZ15" s="117"/>
      <c r="EPA15" s="117"/>
      <c r="EPB15" s="117"/>
      <c r="EPC15" s="117"/>
      <c r="EPD15" s="117"/>
      <c r="EPE15" s="117"/>
      <c r="EPF15" s="117"/>
      <c r="EPG15" s="117"/>
      <c r="EPH15" s="117"/>
      <c r="EPI15" s="117"/>
      <c r="EPJ15" s="117"/>
      <c r="EPK15" s="117"/>
      <c r="EPL15" s="117"/>
      <c r="EPM15" s="117"/>
      <c r="EPN15" s="117"/>
      <c r="EPO15" s="117"/>
      <c r="EPP15" s="117"/>
      <c r="EPQ15" s="117"/>
      <c r="EPR15" s="117"/>
      <c r="EPS15" s="117"/>
      <c r="EPT15" s="117"/>
      <c r="EPU15" s="117"/>
      <c r="EPV15" s="117"/>
      <c r="EPW15" s="117"/>
      <c r="EPX15" s="117"/>
      <c r="EPY15" s="117"/>
      <c r="EPZ15" s="117"/>
      <c r="EQA15" s="117"/>
      <c r="EQB15" s="117"/>
      <c r="EQC15" s="117"/>
      <c r="EQD15" s="117"/>
      <c r="EQE15" s="117"/>
      <c r="EQF15" s="117"/>
      <c r="EQG15" s="117"/>
      <c r="EQH15" s="117"/>
      <c r="EQI15" s="117"/>
      <c r="EQJ15" s="117"/>
      <c r="EQK15" s="117"/>
      <c r="EQL15" s="117"/>
      <c r="EQM15" s="117"/>
      <c r="EQN15" s="117"/>
      <c r="EQO15" s="117"/>
      <c r="EQP15" s="117"/>
      <c r="EQQ15" s="117"/>
      <c r="EQR15" s="117"/>
      <c r="EQS15" s="117"/>
      <c r="EQT15" s="117"/>
      <c r="EQU15" s="117"/>
      <c r="EQV15" s="117"/>
      <c r="EQW15" s="117"/>
      <c r="EQX15" s="117"/>
      <c r="EQY15" s="117"/>
      <c r="EQZ15" s="117"/>
      <c r="ERA15" s="117"/>
      <c r="ERB15" s="117"/>
      <c r="ERC15" s="117"/>
      <c r="ERD15" s="117"/>
      <c r="ERE15" s="117"/>
      <c r="ERF15" s="117"/>
      <c r="ERG15" s="117"/>
      <c r="ERH15" s="117"/>
      <c r="ERI15" s="117"/>
      <c r="ERJ15" s="117"/>
      <c r="ERK15" s="117"/>
      <c r="ERL15" s="117"/>
      <c r="ERM15" s="117"/>
      <c r="ERN15" s="117"/>
      <c r="ERO15" s="117"/>
      <c r="ERP15" s="117"/>
      <c r="ERQ15" s="117"/>
      <c r="ERR15" s="117"/>
      <c r="ERS15" s="117"/>
      <c r="ERT15" s="117"/>
      <c r="ERU15" s="117"/>
      <c r="ERV15" s="117"/>
      <c r="ERW15" s="117"/>
      <c r="ERX15" s="117"/>
      <c r="ERY15" s="117"/>
      <c r="ERZ15" s="117"/>
      <c r="ESA15" s="117"/>
      <c r="ESB15" s="117"/>
      <c r="ESC15" s="117"/>
      <c r="ESD15" s="117"/>
      <c r="ESE15" s="117"/>
      <c r="ESF15" s="117"/>
      <c r="ESG15" s="117"/>
      <c r="ESH15" s="117"/>
      <c r="ESI15" s="117"/>
      <c r="ESJ15" s="117"/>
      <c r="ESK15" s="117"/>
      <c r="ESL15" s="117"/>
      <c r="ESM15" s="117"/>
      <c r="ESN15" s="117"/>
      <c r="ESO15" s="117"/>
      <c r="ESP15" s="117"/>
      <c r="ESQ15" s="117"/>
      <c r="ESR15" s="117"/>
      <c r="ESS15" s="117"/>
      <c r="EST15" s="117"/>
      <c r="ESU15" s="117"/>
      <c r="ESV15" s="117"/>
      <c r="ESW15" s="117"/>
      <c r="ESX15" s="117"/>
      <c r="ESY15" s="117"/>
      <c r="ESZ15" s="117"/>
      <c r="ETA15" s="117"/>
      <c r="ETB15" s="117"/>
      <c r="ETC15" s="117"/>
      <c r="ETD15" s="117"/>
      <c r="ETE15" s="117"/>
      <c r="ETF15" s="117"/>
      <c r="ETG15" s="117"/>
      <c r="ETH15" s="117"/>
      <c r="ETI15" s="117"/>
      <c r="ETJ15" s="117"/>
      <c r="ETK15" s="117"/>
      <c r="ETL15" s="117"/>
      <c r="ETM15" s="117"/>
      <c r="ETN15" s="117"/>
      <c r="ETO15" s="117"/>
      <c r="ETP15" s="117"/>
      <c r="ETQ15" s="117"/>
      <c r="ETR15" s="117"/>
      <c r="ETS15" s="117"/>
      <c r="ETT15" s="117"/>
      <c r="ETU15" s="117"/>
      <c r="ETV15" s="117"/>
      <c r="ETW15" s="117"/>
      <c r="ETX15" s="117"/>
      <c r="ETY15" s="117"/>
      <c r="ETZ15" s="117"/>
      <c r="EUA15" s="117"/>
      <c r="EUB15" s="117"/>
      <c r="EUC15" s="117"/>
      <c r="EUD15" s="117"/>
      <c r="EUE15" s="117"/>
      <c r="EUF15" s="117"/>
      <c r="EUG15" s="117"/>
      <c r="EUH15" s="117"/>
      <c r="EUI15" s="117"/>
      <c r="EUJ15" s="117"/>
      <c r="EUK15" s="117"/>
      <c r="EUL15" s="117"/>
      <c r="EUM15" s="117"/>
      <c r="EUN15" s="117"/>
      <c r="EUO15" s="117"/>
      <c r="EUP15" s="117"/>
      <c r="EUQ15" s="117"/>
      <c r="EUR15" s="117"/>
      <c r="EUS15" s="117"/>
      <c r="EUT15" s="117"/>
      <c r="EUU15" s="117"/>
      <c r="EUV15" s="117"/>
      <c r="EUW15" s="117"/>
      <c r="EUX15" s="117"/>
      <c r="EUY15" s="117"/>
      <c r="EUZ15" s="117"/>
      <c r="EVA15" s="117"/>
      <c r="EVB15" s="117"/>
      <c r="EVC15" s="117"/>
      <c r="EVD15" s="117"/>
      <c r="EVE15" s="117"/>
      <c r="EVF15" s="117"/>
      <c r="EVG15" s="117"/>
      <c r="EVH15" s="117"/>
      <c r="EVI15" s="117"/>
      <c r="EVJ15" s="117"/>
      <c r="EVK15" s="117"/>
      <c r="EVL15" s="117"/>
      <c r="EVM15" s="117"/>
      <c r="EVN15" s="117"/>
      <c r="EVO15" s="117"/>
      <c r="EVP15" s="117"/>
      <c r="EVQ15" s="117"/>
      <c r="EVR15" s="117"/>
      <c r="EVS15" s="117"/>
      <c r="EVT15" s="117"/>
      <c r="EVU15" s="117"/>
      <c r="EVV15" s="117"/>
      <c r="EVW15" s="117"/>
      <c r="EVX15" s="117"/>
      <c r="EVY15" s="117"/>
      <c r="EVZ15" s="117"/>
      <c r="EWA15" s="117"/>
      <c r="EWB15" s="117"/>
      <c r="EWC15" s="117"/>
      <c r="EWD15" s="117"/>
      <c r="EWE15" s="117"/>
      <c r="EWF15" s="117"/>
      <c r="EWG15" s="117"/>
      <c r="EWH15" s="117"/>
      <c r="EWI15" s="117"/>
      <c r="EWJ15" s="117"/>
      <c r="EWK15" s="117"/>
      <c r="EWL15" s="117"/>
      <c r="EWM15" s="117"/>
      <c r="EWN15" s="117"/>
      <c r="EWO15" s="117"/>
      <c r="EWP15" s="117"/>
      <c r="EWQ15" s="117"/>
      <c r="EWR15" s="117"/>
      <c r="EWS15" s="117"/>
      <c r="EWT15" s="117"/>
      <c r="EWU15" s="117"/>
      <c r="EWV15" s="117"/>
      <c r="EWW15" s="117"/>
      <c r="EWX15" s="117"/>
      <c r="EWY15" s="117"/>
      <c r="EWZ15" s="117"/>
      <c r="EXA15" s="117"/>
      <c r="EXB15" s="117"/>
      <c r="EXC15" s="117"/>
      <c r="EXD15" s="117"/>
      <c r="EXE15" s="117"/>
      <c r="EXF15" s="117"/>
      <c r="EXG15" s="117"/>
      <c r="EXH15" s="117"/>
      <c r="EXI15" s="117"/>
      <c r="EXJ15" s="117"/>
      <c r="EXK15" s="117"/>
      <c r="EXL15" s="117"/>
      <c r="EXM15" s="117"/>
      <c r="EXN15" s="117"/>
      <c r="EXO15" s="117"/>
      <c r="EXP15" s="117"/>
      <c r="EXQ15" s="117"/>
      <c r="EXR15" s="117"/>
      <c r="EXS15" s="117"/>
      <c r="EXT15" s="117"/>
      <c r="EXU15" s="117"/>
      <c r="EXV15" s="117"/>
      <c r="EXW15" s="117"/>
      <c r="EXX15" s="117"/>
      <c r="EXY15" s="117"/>
      <c r="EXZ15" s="117"/>
      <c r="EYA15" s="117"/>
      <c r="EYB15" s="117"/>
      <c r="EYC15" s="117"/>
      <c r="EYD15" s="117"/>
      <c r="EYE15" s="117"/>
      <c r="EYF15" s="117"/>
      <c r="EYG15" s="117"/>
      <c r="EYH15" s="117"/>
      <c r="EYI15" s="117"/>
      <c r="EYJ15" s="117"/>
      <c r="EYK15" s="117"/>
      <c r="EYL15" s="117"/>
      <c r="EYM15" s="117"/>
      <c r="EYN15" s="117"/>
      <c r="EYO15" s="117"/>
      <c r="EYP15" s="117"/>
      <c r="EYQ15" s="117"/>
      <c r="EYR15" s="117"/>
      <c r="EYS15" s="117"/>
      <c r="EYT15" s="117"/>
      <c r="EYU15" s="117"/>
      <c r="EYV15" s="117"/>
      <c r="EYW15" s="117"/>
      <c r="EYX15" s="117"/>
      <c r="EYY15" s="117"/>
      <c r="EYZ15" s="117"/>
      <c r="EZA15" s="117"/>
      <c r="EZB15" s="117"/>
      <c r="EZC15" s="117"/>
      <c r="EZD15" s="117"/>
      <c r="EZE15" s="117"/>
      <c r="EZF15" s="117"/>
      <c r="EZG15" s="117"/>
      <c r="EZH15" s="117"/>
      <c r="EZI15" s="117"/>
      <c r="EZJ15" s="117"/>
      <c r="EZK15" s="117"/>
      <c r="EZL15" s="117"/>
      <c r="EZM15" s="117"/>
      <c r="EZN15" s="117"/>
      <c r="EZO15" s="117"/>
      <c r="EZP15" s="117"/>
      <c r="EZQ15" s="117"/>
      <c r="EZR15" s="117"/>
      <c r="EZS15" s="117"/>
      <c r="EZT15" s="117"/>
      <c r="EZU15" s="117"/>
      <c r="EZV15" s="117"/>
      <c r="EZW15" s="117"/>
      <c r="EZX15" s="117"/>
      <c r="EZY15" s="117"/>
      <c r="EZZ15" s="117"/>
      <c r="FAA15" s="117"/>
      <c r="FAB15" s="117"/>
      <c r="FAC15" s="117"/>
      <c r="FAD15" s="117"/>
      <c r="FAE15" s="117"/>
      <c r="FAF15" s="117"/>
      <c r="FAG15" s="117"/>
      <c r="FAH15" s="117"/>
      <c r="FAI15" s="117"/>
      <c r="FAJ15" s="117"/>
      <c r="FAK15" s="117"/>
      <c r="FAL15" s="117"/>
      <c r="FAM15" s="117"/>
      <c r="FAN15" s="117"/>
      <c r="FAO15" s="117"/>
      <c r="FAP15" s="117"/>
      <c r="FAQ15" s="117"/>
      <c r="FAR15" s="117"/>
      <c r="FAS15" s="117"/>
      <c r="FAT15" s="117"/>
      <c r="FAU15" s="117"/>
      <c r="FAV15" s="117"/>
      <c r="FAW15" s="117"/>
      <c r="FAX15" s="117"/>
      <c r="FAY15" s="117"/>
      <c r="FAZ15" s="117"/>
      <c r="FBA15" s="117"/>
      <c r="FBB15" s="117"/>
      <c r="FBC15" s="117"/>
      <c r="FBD15" s="117"/>
      <c r="FBE15" s="117"/>
      <c r="FBF15" s="117"/>
      <c r="FBG15" s="117"/>
      <c r="FBH15" s="117"/>
      <c r="FBI15" s="117"/>
      <c r="FBJ15" s="117"/>
      <c r="FBK15" s="117"/>
      <c r="FBL15" s="117"/>
      <c r="FBM15" s="117"/>
      <c r="FBN15" s="117"/>
      <c r="FBO15" s="117"/>
      <c r="FBP15" s="117"/>
      <c r="FBQ15" s="117"/>
      <c r="FBR15" s="117"/>
      <c r="FBS15" s="117"/>
      <c r="FBT15" s="117"/>
      <c r="FBU15" s="117"/>
      <c r="FBV15" s="117"/>
      <c r="FBW15" s="117"/>
      <c r="FBX15" s="117"/>
      <c r="FBY15" s="117"/>
      <c r="FBZ15" s="117"/>
      <c r="FCA15" s="117"/>
      <c r="FCB15" s="117"/>
      <c r="FCC15" s="117"/>
      <c r="FCD15" s="117"/>
      <c r="FCE15" s="117"/>
      <c r="FCF15" s="117"/>
      <c r="FCG15" s="117"/>
      <c r="FCH15" s="117"/>
      <c r="FCI15" s="117"/>
      <c r="FCJ15" s="117"/>
      <c r="FCK15" s="117"/>
      <c r="FCL15" s="117"/>
      <c r="FCM15" s="117"/>
      <c r="FCN15" s="117"/>
      <c r="FCO15" s="117"/>
      <c r="FCP15" s="117"/>
      <c r="FCQ15" s="117"/>
      <c r="FCR15" s="117"/>
      <c r="FCS15" s="117"/>
      <c r="FCT15" s="117"/>
      <c r="FCU15" s="117"/>
      <c r="FCV15" s="117"/>
      <c r="FCW15" s="117"/>
      <c r="FCX15" s="117"/>
      <c r="FCY15" s="117"/>
      <c r="FCZ15" s="117"/>
      <c r="FDA15" s="117"/>
      <c r="FDB15" s="117"/>
      <c r="FDC15" s="117"/>
      <c r="FDD15" s="117"/>
      <c r="FDE15" s="117"/>
      <c r="FDF15" s="117"/>
      <c r="FDG15" s="117"/>
      <c r="FDH15" s="117"/>
      <c r="FDI15" s="117"/>
      <c r="FDJ15" s="117"/>
      <c r="FDK15" s="117"/>
      <c r="FDL15" s="117"/>
      <c r="FDM15" s="117"/>
      <c r="FDN15" s="117"/>
      <c r="FDO15" s="117"/>
      <c r="FDP15" s="117"/>
      <c r="FDQ15" s="117"/>
      <c r="FDR15" s="117"/>
      <c r="FDS15" s="117"/>
      <c r="FDT15" s="117"/>
      <c r="FDU15" s="117"/>
      <c r="FDV15" s="117"/>
      <c r="FDW15" s="117"/>
      <c r="FDX15" s="117"/>
      <c r="FDY15" s="117"/>
      <c r="FDZ15" s="117"/>
      <c r="FEA15" s="117"/>
      <c r="FEB15" s="117"/>
      <c r="FEC15" s="117"/>
      <c r="FED15" s="117"/>
      <c r="FEE15" s="117"/>
      <c r="FEF15" s="117"/>
      <c r="FEG15" s="117"/>
      <c r="FEH15" s="117"/>
      <c r="FEI15" s="117"/>
      <c r="FEJ15" s="117"/>
      <c r="FEK15" s="117"/>
      <c r="FEL15" s="117"/>
      <c r="FEM15" s="117"/>
      <c r="FEN15" s="117"/>
      <c r="FEO15" s="117"/>
      <c r="FEP15" s="117"/>
      <c r="FEQ15" s="117"/>
      <c r="FER15" s="117"/>
      <c r="FES15" s="117"/>
      <c r="FET15" s="117"/>
      <c r="FEU15" s="117"/>
      <c r="FEV15" s="117"/>
      <c r="FEW15" s="117"/>
      <c r="FEX15" s="117"/>
      <c r="FEY15" s="117"/>
      <c r="FEZ15" s="117"/>
      <c r="FFA15" s="117"/>
      <c r="FFB15" s="117"/>
      <c r="FFC15" s="117"/>
      <c r="FFD15" s="117"/>
      <c r="FFE15" s="117"/>
      <c r="FFF15" s="117"/>
      <c r="FFG15" s="117"/>
      <c r="FFH15" s="117"/>
      <c r="FFI15" s="117"/>
      <c r="FFJ15" s="117"/>
      <c r="FFK15" s="117"/>
      <c r="FFL15" s="117"/>
      <c r="FFM15" s="117"/>
      <c r="FFN15" s="117"/>
      <c r="FFO15" s="117"/>
      <c r="FFP15" s="117"/>
      <c r="FFQ15" s="117"/>
      <c r="FFR15" s="117"/>
      <c r="FFS15" s="117"/>
      <c r="FFT15" s="117"/>
      <c r="FFU15" s="117"/>
      <c r="FFV15" s="117"/>
      <c r="FFW15" s="117"/>
      <c r="FFX15" s="117"/>
      <c r="FFY15" s="117"/>
      <c r="FFZ15" s="117"/>
      <c r="FGA15" s="117"/>
      <c r="FGB15" s="117"/>
      <c r="FGC15" s="117"/>
      <c r="FGD15" s="117"/>
      <c r="FGE15" s="117"/>
      <c r="FGF15" s="117"/>
      <c r="FGG15" s="117"/>
      <c r="FGH15" s="117"/>
      <c r="FGI15" s="117"/>
      <c r="FGJ15" s="117"/>
      <c r="FGK15" s="117"/>
      <c r="FGL15" s="117"/>
      <c r="FGM15" s="117"/>
      <c r="FGN15" s="117"/>
      <c r="FGO15" s="117"/>
      <c r="FGP15" s="117"/>
      <c r="FGQ15" s="117"/>
      <c r="FGR15" s="117"/>
      <c r="FGS15" s="117"/>
      <c r="FGT15" s="117"/>
      <c r="FGU15" s="117"/>
      <c r="FGV15" s="117"/>
      <c r="FGW15" s="117"/>
      <c r="FGX15" s="117"/>
      <c r="FGY15" s="117"/>
      <c r="FGZ15" s="117"/>
      <c r="FHA15" s="117"/>
      <c r="FHB15" s="117"/>
      <c r="FHC15" s="117"/>
      <c r="FHD15" s="117"/>
      <c r="FHE15" s="117"/>
      <c r="FHF15" s="117"/>
      <c r="FHG15" s="117"/>
      <c r="FHH15" s="117"/>
      <c r="FHI15" s="117"/>
      <c r="FHJ15" s="117"/>
      <c r="FHK15" s="117"/>
      <c r="FHL15" s="117"/>
      <c r="FHM15" s="117"/>
      <c r="FHN15" s="117"/>
      <c r="FHO15" s="117"/>
      <c r="FHP15" s="117"/>
      <c r="FHQ15" s="117"/>
      <c r="FHR15" s="117"/>
      <c r="FHS15" s="117"/>
      <c r="FHT15" s="117"/>
      <c r="FHU15" s="117"/>
      <c r="FHV15" s="117"/>
      <c r="FHW15" s="117"/>
      <c r="FHX15" s="117"/>
      <c r="FHY15" s="117"/>
      <c r="FHZ15" s="117"/>
      <c r="FIA15" s="117"/>
      <c r="FIB15" s="117"/>
      <c r="FIC15" s="117"/>
      <c r="FID15" s="117"/>
      <c r="FIE15" s="117"/>
      <c r="FIF15" s="117"/>
      <c r="FIG15" s="117"/>
      <c r="FIH15" s="117"/>
      <c r="FII15" s="117"/>
      <c r="FIJ15" s="117"/>
      <c r="FIK15" s="117"/>
      <c r="FIL15" s="117"/>
      <c r="FIM15" s="117"/>
      <c r="FIN15" s="117"/>
      <c r="FIO15" s="117"/>
      <c r="FIP15" s="117"/>
      <c r="FIQ15" s="117"/>
      <c r="FIR15" s="117"/>
      <c r="FIS15" s="117"/>
      <c r="FIT15" s="117"/>
      <c r="FIU15" s="117"/>
      <c r="FIV15" s="117"/>
      <c r="FIW15" s="117"/>
      <c r="FIX15" s="117"/>
      <c r="FIY15" s="117"/>
      <c r="FIZ15" s="117"/>
      <c r="FJA15" s="117"/>
      <c r="FJB15" s="117"/>
      <c r="FJC15" s="117"/>
      <c r="FJD15" s="117"/>
      <c r="FJE15" s="117"/>
      <c r="FJF15" s="117"/>
      <c r="FJG15" s="117"/>
      <c r="FJH15" s="117"/>
      <c r="FJI15" s="117"/>
      <c r="FJJ15" s="117"/>
      <c r="FJK15" s="117"/>
      <c r="FJL15" s="117"/>
      <c r="FJM15" s="117"/>
      <c r="FJN15" s="117"/>
      <c r="FJO15" s="117"/>
      <c r="FJP15" s="117"/>
      <c r="FJQ15" s="117"/>
      <c r="FJR15" s="117"/>
      <c r="FJS15" s="117"/>
      <c r="FJT15" s="117"/>
      <c r="FJU15" s="117"/>
      <c r="FJV15" s="117"/>
      <c r="FJW15" s="117"/>
      <c r="FJX15" s="117"/>
      <c r="FJY15" s="117"/>
      <c r="FJZ15" s="117"/>
      <c r="FKA15" s="117"/>
      <c r="FKB15" s="117"/>
      <c r="FKC15" s="117"/>
      <c r="FKD15" s="117"/>
      <c r="FKE15" s="117"/>
      <c r="FKF15" s="117"/>
      <c r="FKG15" s="117"/>
      <c r="FKH15" s="117"/>
      <c r="FKI15" s="117"/>
      <c r="FKJ15" s="117"/>
      <c r="FKK15" s="117"/>
      <c r="FKL15" s="117"/>
      <c r="FKM15" s="117"/>
      <c r="FKN15" s="117"/>
      <c r="FKO15" s="117"/>
      <c r="FKP15" s="117"/>
      <c r="FKQ15" s="117"/>
      <c r="FKR15" s="117"/>
      <c r="FKS15" s="117"/>
      <c r="FKT15" s="117"/>
      <c r="FKU15" s="117"/>
      <c r="FKV15" s="117"/>
      <c r="FKW15" s="117"/>
      <c r="FKX15" s="117"/>
      <c r="FKY15" s="117"/>
      <c r="FKZ15" s="117"/>
      <c r="FLA15" s="117"/>
      <c r="FLB15" s="117"/>
      <c r="FLC15" s="117"/>
      <c r="FLD15" s="117"/>
      <c r="FLE15" s="117"/>
      <c r="FLF15" s="117"/>
      <c r="FLG15" s="117"/>
      <c r="FLH15" s="117"/>
      <c r="FLI15" s="117"/>
      <c r="FLJ15" s="117"/>
      <c r="FLK15" s="117"/>
      <c r="FLL15" s="117"/>
      <c r="FLM15" s="117"/>
      <c r="FLN15" s="117"/>
      <c r="FLO15" s="117"/>
      <c r="FLP15" s="117"/>
      <c r="FLQ15" s="117"/>
      <c r="FLR15" s="117"/>
      <c r="FLS15" s="117"/>
      <c r="FLT15" s="117"/>
      <c r="FLU15" s="117"/>
      <c r="FLV15" s="117"/>
      <c r="FLW15" s="117"/>
      <c r="FLX15" s="117"/>
      <c r="FLY15" s="117"/>
      <c r="FLZ15" s="117"/>
      <c r="FMA15" s="117"/>
      <c r="FMB15" s="117"/>
      <c r="FMC15" s="117"/>
      <c r="FMD15" s="117"/>
      <c r="FME15" s="117"/>
      <c r="FMF15" s="117"/>
      <c r="FMG15" s="117"/>
      <c r="FMH15" s="117"/>
      <c r="FMI15" s="117"/>
      <c r="FMJ15" s="117"/>
      <c r="FMK15" s="117"/>
      <c r="FML15" s="117"/>
      <c r="FMM15" s="117"/>
      <c r="FMN15" s="117"/>
      <c r="FMO15" s="117"/>
      <c r="FMP15" s="117"/>
      <c r="FMQ15" s="117"/>
      <c r="FMR15" s="117"/>
      <c r="FMS15" s="117"/>
      <c r="FMT15" s="117"/>
      <c r="FMU15" s="117"/>
      <c r="FMV15" s="117"/>
      <c r="FMW15" s="117"/>
      <c r="FMX15" s="117"/>
      <c r="FMY15" s="117"/>
      <c r="FMZ15" s="117"/>
      <c r="FNA15" s="117"/>
      <c r="FNB15" s="117"/>
      <c r="FNC15" s="117"/>
      <c r="FND15" s="117"/>
      <c r="FNE15" s="117"/>
      <c r="FNF15" s="117"/>
      <c r="FNG15" s="117"/>
      <c r="FNH15" s="117"/>
      <c r="FNI15" s="117"/>
      <c r="FNJ15" s="117"/>
      <c r="FNK15" s="117"/>
      <c r="FNL15" s="117"/>
      <c r="FNM15" s="117"/>
      <c r="FNN15" s="117"/>
      <c r="FNO15" s="117"/>
      <c r="FNP15" s="117"/>
      <c r="FNQ15" s="117"/>
      <c r="FNR15" s="117"/>
      <c r="FNS15" s="117"/>
      <c r="FNT15" s="117"/>
      <c r="FNU15" s="117"/>
      <c r="FNV15" s="117"/>
      <c r="FNW15" s="117"/>
      <c r="FNX15" s="117"/>
      <c r="FNY15" s="117"/>
      <c r="FNZ15" s="117"/>
      <c r="FOA15" s="117"/>
      <c r="FOB15" s="117"/>
      <c r="FOC15" s="117"/>
      <c r="FOD15" s="117"/>
      <c r="FOE15" s="117"/>
      <c r="FOF15" s="117"/>
      <c r="FOG15" s="117"/>
      <c r="FOH15" s="117"/>
      <c r="FOI15" s="117"/>
      <c r="FOJ15" s="117"/>
      <c r="FOK15" s="117"/>
      <c r="FOL15" s="117"/>
      <c r="FOM15" s="117"/>
      <c r="FON15" s="117"/>
      <c r="FOO15" s="117"/>
      <c r="FOP15" s="117"/>
      <c r="FOQ15" s="117"/>
      <c r="FOR15" s="117"/>
      <c r="FOS15" s="117"/>
      <c r="FOT15" s="117"/>
      <c r="FOU15" s="117"/>
      <c r="FOV15" s="117"/>
      <c r="FOW15" s="117"/>
      <c r="FOX15" s="117"/>
      <c r="FOY15" s="117"/>
      <c r="FOZ15" s="117"/>
      <c r="FPA15" s="117"/>
      <c r="FPB15" s="117"/>
      <c r="FPC15" s="117"/>
      <c r="FPD15" s="117"/>
      <c r="FPE15" s="117"/>
      <c r="FPF15" s="117"/>
      <c r="FPG15" s="117"/>
      <c r="FPH15" s="117"/>
      <c r="FPI15" s="117"/>
      <c r="FPJ15" s="117"/>
      <c r="FPK15" s="117"/>
      <c r="FPL15" s="117"/>
      <c r="FPM15" s="117"/>
      <c r="FPN15" s="117"/>
      <c r="FPO15" s="117"/>
      <c r="FPP15" s="117"/>
      <c r="FPQ15" s="117"/>
      <c r="FPR15" s="117"/>
      <c r="FPS15" s="117"/>
      <c r="FPT15" s="117"/>
      <c r="FPU15" s="117"/>
      <c r="FPV15" s="117"/>
      <c r="FPW15" s="117"/>
      <c r="FPX15" s="117"/>
      <c r="FPY15" s="117"/>
      <c r="FPZ15" s="117"/>
      <c r="FQA15" s="117"/>
      <c r="FQB15" s="117"/>
      <c r="FQC15" s="117"/>
      <c r="FQD15" s="117"/>
      <c r="FQE15" s="117"/>
      <c r="FQF15" s="117"/>
      <c r="FQG15" s="117"/>
      <c r="FQH15" s="117"/>
      <c r="FQI15" s="117"/>
      <c r="FQJ15" s="117"/>
      <c r="FQK15" s="117"/>
      <c r="FQL15" s="117"/>
      <c r="FQM15" s="117"/>
      <c r="FQN15" s="117"/>
      <c r="FQO15" s="117"/>
      <c r="FQP15" s="117"/>
      <c r="FQQ15" s="117"/>
      <c r="FQR15" s="117"/>
      <c r="FQS15" s="117"/>
      <c r="FQT15" s="117"/>
      <c r="FQU15" s="117"/>
      <c r="FQV15" s="117"/>
      <c r="FQW15" s="117"/>
      <c r="FQX15" s="117"/>
      <c r="FQY15" s="117"/>
      <c r="FQZ15" s="117"/>
      <c r="FRA15" s="117"/>
      <c r="FRB15" s="117"/>
      <c r="FRC15" s="117"/>
      <c r="FRD15" s="117"/>
      <c r="FRE15" s="117"/>
      <c r="FRF15" s="117"/>
      <c r="FRG15" s="117"/>
      <c r="FRH15" s="117"/>
      <c r="FRI15" s="117"/>
      <c r="FRJ15" s="117"/>
      <c r="FRK15" s="117"/>
      <c r="FRL15" s="117"/>
      <c r="FRM15" s="117"/>
      <c r="FRN15" s="117"/>
      <c r="FRO15" s="117"/>
      <c r="FRP15" s="117"/>
      <c r="FRQ15" s="117"/>
      <c r="FRR15" s="117"/>
      <c r="FRS15" s="117"/>
      <c r="FRT15" s="117"/>
      <c r="FRU15" s="117"/>
      <c r="FRV15" s="117"/>
      <c r="FRW15" s="117"/>
      <c r="FRX15" s="117"/>
      <c r="FRY15" s="117"/>
      <c r="FRZ15" s="117"/>
      <c r="FSA15" s="117"/>
      <c r="FSB15" s="117"/>
      <c r="FSC15" s="117"/>
      <c r="FSD15" s="117"/>
      <c r="FSE15" s="117"/>
      <c r="FSF15" s="117"/>
      <c r="FSG15" s="117"/>
      <c r="FSH15" s="117"/>
      <c r="FSI15" s="117"/>
      <c r="FSJ15" s="117"/>
      <c r="FSK15" s="117"/>
      <c r="FSL15" s="117"/>
      <c r="FSM15" s="117"/>
      <c r="FSN15" s="117"/>
      <c r="FSO15" s="117"/>
      <c r="FSP15" s="117"/>
      <c r="FSQ15" s="117"/>
      <c r="FSR15" s="117"/>
      <c r="FSS15" s="117"/>
      <c r="FST15" s="117"/>
      <c r="FSU15" s="117"/>
      <c r="FSV15" s="117"/>
      <c r="FSW15" s="117"/>
      <c r="FSX15" s="117"/>
      <c r="FSY15" s="117"/>
      <c r="FSZ15" s="117"/>
      <c r="FTA15" s="117"/>
      <c r="FTB15" s="117"/>
      <c r="FTC15" s="117"/>
      <c r="FTD15" s="117"/>
      <c r="FTE15" s="117"/>
      <c r="FTF15" s="117"/>
      <c r="FTG15" s="117"/>
      <c r="FTH15" s="117"/>
      <c r="FTI15" s="117"/>
      <c r="FTJ15" s="117"/>
      <c r="FTK15" s="117"/>
      <c r="FTL15" s="117"/>
      <c r="FTM15" s="117"/>
      <c r="FTN15" s="117"/>
      <c r="FTO15" s="117"/>
      <c r="FTP15" s="117"/>
      <c r="FTQ15" s="117"/>
      <c r="FTR15" s="117"/>
      <c r="FTS15" s="117"/>
      <c r="FTT15" s="117"/>
      <c r="FTU15" s="117"/>
      <c r="FTV15" s="117"/>
      <c r="FTW15" s="117"/>
      <c r="FTX15" s="117"/>
      <c r="FTY15" s="117"/>
      <c r="FTZ15" s="117"/>
      <c r="FUA15" s="117"/>
      <c r="FUB15" s="117"/>
      <c r="FUC15" s="117"/>
      <c r="FUD15" s="117"/>
      <c r="FUE15" s="117"/>
      <c r="FUF15" s="117"/>
      <c r="FUG15" s="117"/>
      <c r="FUH15" s="117"/>
      <c r="FUI15" s="117"/>
      <c r="FUJ15" s="117"/>
      <c r="FUK15" s="117"/>
      <c r="FUL15" s="117"/>
      <c r="FUM15" s="117"/>
      <c r="FUN15" s="117"/>
      <c r="FUO15" s="117"/>
      <c r="FUP15" s="117"/>
      <c r="FUQ15" s="117"/>
      <c r="FUR15" s="117"/>
      <c r="FUS15" s="117"/>
      <c r="FUT15" s="117"/>
      <c r="FUU15" s="117"/>
      <c r="FUV15" s="117"/>
      <c r="FUW15" s="117"/>
      <c r="FUX15" s="117"/>
      <c r="FUY15" s="117"/>
      <c r="FUZ15" s="117"/>
      <c r="FVA15" s="117"/>
      <c r="FVB15" s="117"/>
      <c r="FVC15" s="117"/>
      <c r="FVD15" s="117"/>
      <c r="FVE15" s="117"/>
      <c r="FVF15" s="117"/>
      <c r="FVG15" s="117"/>
      <c r="FVH15" s="117"/>
      <c r="FVI15" s="117"/>
      <c r="FVJ15" s="117"/>
      <c r="FVK15" s="117"/>
      <c r="FVL15" s="117"/>
      <c r="FVM15" s="117"/>
      <c r="FVN15" s="117"/>
      <c r="FVO15" s="117"/>
      <c r="FVP15" s="117"/>
      <c r="FVQ15" s="117"/>
      <c r="FVR15" s="117"/>
      <c r="FVS15" s="117"/>
      <c r="FVT15" s="117"/>
      <c r="FVU15" s="117"/>
      <c r="FVV15" s="117"/>
      <c r="FVW15" s="117"/>
      <c r="FVX15" s="117"/>
      <c r="FVY15" s="117"/>
      <c r="FVZ15" s="117"/>
      <c r="FWA15" s="117"/>
      <c r="FWB15" s="117"/>
      <c r="FWC15" s="117"/>
      <c r="FWD15" s="117"/>
      <c r="FWE15" s="117"/>
      <c r="FWF15" s="117"/>
      <c r="FWG15" s="117"/>
      <c r="FWH15" s="117"/>
      <c r="FWI15" s="117"/>
      <c r="FWJ15" s="117"/>
      <c r="FWK15" s="117"/>
      <c r="FWL15" s="117"/>
      <c r="FWM15" s="117"/>
      <c r="FWN15" s="117"/>
      <c r="FWO15" s="117"/>
      <c r="FWP15" s="117"/>
      <c r="FWQ15" s="117"/>
      <c r="FWR15" s="117"/>
      <c r="FWS15" s="117"/>
      <c r="FWT15" s="117"/>
      <c r="FWU15" s="117"/>
      <c r="FWV15" s="117"/>
      <c r="FWW15" s="117"/>
      <c r="FWX15" s="117"/>
      <c r="FWY15" s="117"/>
      <c r="FWZ15" s="117"/>
      <c r="FXA15" s="117"/>
      <c r="FXB15" s="117"/>
      <c r="FXC15" s="117"/>
      <c r="FXD15" s="117"/>
      <c r="FXE15" s="117"/>
      <c r="FXF15" s="117"/>
      <c r="FXG15" s="117"/>
      <c r="FXH15" s="117"/>
      <c r="FXI15" s="117"/>
      <c r="FXJ15" s="117"/>
      <c r="FXK15" s="117"/>
      <c r="FXL15" s="117"/>
      <c r="FXM15" s="117"/>
      <c r="FXN15" s="117"/>
      <c r="FXO15" s="117"/>
      <c r="FXP15" s="117"/>
      <c r="FXQ15" s="117"/>
      <c r="FXR15" s="117"/>
      <c r="FXS15" s="117"/>
      <c r="FXT15" s="117"/>
      <c r="FXU15" s="117"/>
      <c r="FXV15" s="117"/>
      <c r="FXW15" s="117"/>
      <c r="FXX15" s="117"/>
      <c r="FXY15" s="117"/>
      <c r="FXZ15" s="117"/>
      <c r="FYA15" s="117"/>
      <c r="FYB15" s="117"/>
      <c r="FYC15" s="117"/>
      <c r="FYD15" s="117"/>
      <c r="FYE15" s="117"/>
      <c r="FYF15" s="117"/>
      <c r="FYG15" s="117"/>
      <c r="FYH15" s="117"/>
      <c r="FYI15" s="117"/>
      <c r="FYJ15" s="117"/>
      <c r="FYK15" s="117"/>
      <c r="FYL15" s="117"/>
      <c r="FYM15" s="117"/>
      <c r="FYN15" s="117"/>
      <c r="FYO15" s="117"/>
      <c r="FYP15" s="117"/>
      <c r="FYQ15" s="117"/>
      <c r="FYR15" s="117"/>
      <c r="FYS15" s="117"/>
      <c r="FYT15" s="117"/>
      <c r="FYU15" s="117"/>
      <c r="FYV15" s="117"/>
      <c r="FYW15" s="117"/>
      <c r="FYX15" s="117"/>
      <c r="FYY15" s="117"/>
      <c r="FYZ15" s="117"/>
      <c r="FZA15" s="117"/>
      <c r="FZB15" s="117"/>
      <c r="FZC15" s="117"/>
      <c r="FZD15" s="117"/>
      <c r="FZE15" s="117"/>
      <c r="FZF15" s="117"/>
      <c r="FZG15" s="117"/>
      <c r="FZH15" s="117"/>
      <c r="FZI15" s="117"/>
      <c r="FZJ15" s="117"/>
      <c r="FZK15" s="117"/>
      <c r="FZL15" s="117"/>
      <c r="FZM15" s="117"/>
      <c r="FZN15" s="117"/>
      <c r="FZO15" s="117"/>
      <c r="FZP15" s="117"/>
      <c r="FZQ15" s="117"/>
      <c r="FZR15" s="117"/>
      <c r="FZS15" s="117"/>
      <c r="FZT15" s="117"/>
      <c r="FZU15" s="117"/>
      <c r="FZV15" s="117"/>
      <c r="FZW15" s="117"/>
      <c r="FZX15" s="117"/>
      <c r="FZY15" s="117"/>
      <c r="FZZ15" s="117"/>
      <c r="GAA15" s="117"/>
      <c r="GAB15" s="117"/>
      <c r="GAC15" s="117"/>
      <c r="GAD15" s="117"/>
      <c r="GAE15" s="117"/>
      <c r="GAF15" s="117"/>
      <c r="GAG15" s="117"/>
      <c r="GAH15" s="117"/>
      <c r="GAI15" s="117"/>
      <c r="GAJ15" s="117"/>
      <c r="GAK15" s="117"/>
      <c r="GAL15" s="117"/>
      <c r="GAM15" s="117"/>
      <c r="GAN15" s="117"/>
      <c r="GAO15" s="117"/>
      <c r="GAP15" s="117"/>
      <c r="GAQ15" s="117"/>
      <c r="GAR15" s="117"/>
      <c r="GAS15" s="117"/>
      <c r="GAT15" s="117"/>
      <c r="GAU15" s="117"/>
      <c r="GAV15" s="117"/>
      <c r="GAW15" s="117"/>
      <c r="GAX15" s="117"/>
      <c r="GAY15" s="117"/>
      <c r="GAZ15" s="117"/>
      <c r="GBA15" s="117"/>
      <c r="GBB15" s="117"/>
      <c r="GBC15" s="117"/>
      <c r="GBD15" s="117"/>
      <c r="GBE15" s="117"/>
      <c r="GBF15" s="117"/>
      <c r="GBG15" s="117"/>
      <c r="GBH15" s="117"/>
      <c r="GBI15" s="117"/>
      <c r="GBJ15" s="117"/>
      <c r="GBK15" s="117"/>
      <c r="GBL15" s="117"/>
      <c r="GBM15" s="117"/>
      <c r="GBN15" s="117"/>
      <c r="GBO15" s="117"/>
      <c r="GBP15" s="117"/>
      <c r="GBQ15" s="117"/>
      <c r="GBR15" s="117"/>
      <c r="GBS15" s="117"/>
      <c r="GBT15" s="117"/>
      <c r="GBU15" s="117"/>
      <c r="GBV15" s="117"/>
      <c r="GBW15" s="117"/>
      <c r="GBX15" s="117"/>
      <c r="GBY15" s="117"/>
      <c r="GBZ15" s="117"/>
      <c r="GCA15" s="117"/>
      <c r="GCB15" s="117"/>
      <c r="GCC15" s="117"/>
      <c r="GCD15" s="117"/>
      <c r="GCE15" s="117"/>
      <c r="GCF15" s="117"/>
      <c r="GCG15" s="117"/>
      <c r="GCH15" s="117"/>
      <c r="GCI15" s="117"/>
      <c r="GCJ15" s="117"/>
      <c r="GCK15" s="117"/>
      <c r="GCL15" s="117"/>
      <c r="GCM15" s="117"/>
      <c r="GCN15" s="117"/>
      <c r="GCO15" s="117"/>
      <c r="GCP15" s="117"/>
      <c r="GCQ15" s="117"/>
      <c r="GCR15" s="117"/>
      <c r="GCS15" s="117"/>
      <c r="GCT15" s="117"/>
      <c r="GCU15" s="117"/>
      <c r="GCV15" s="117"/>
      <c r="GCW15" s="117"/>
      <c r="GCX15" s="117"/>
      <c r="GCY15" s="117"/>
      <c r="GCZ15" s="117"/>
      <c r="GDA15" s="117"/>
      <c r="GDB15" s="117"/>
      <c r="GDC15" s="117"/>
      <c r="GDD15" s="117"/>
      <c r="GDE15" s="117"/>
      <c r="GDF15" s="117"/>
      <c r="GDG15" s="117"/>
      <c r="GDH15" s="117"/>
      <c r="GDI15" s="117"/>
      <c r="GDJ15" s="117"/>
      <c r="GDK15" s="117"/>
      <c r="GDL15" s="117"/>
      <c r="GDM15" s="117"/>
      <c r="GDN15" s="117"/>
      <c r="GDO15" s="117"/>
      <c r="GDP15" s="117"/>
      <c r="GDQ15" s="117"/>
      <c r="GDR15" s="117"/>
      <c r="GDS15" s="117"/>
      <c r="GDT15" s="117"/>
      <c r="GDU15" s="117"/>
      <c r="GDV15" s="117"/>
      <c r="GDW15" s="117"/>
      <c r="GDX15" s="117"/>
      <c r="GDY15" s="117"/>
      <c r="GDZ15" s="117"/>
      <c r="GEA15" s="117"/>
      <c r="GEB15" s="117"/>
      <c r="GEC15" s="117"/>
      <c r="GED15" s="117"/>
      <c r="GEE15" s="117"/>
      <c r="GEF15" s="117"/>
      <c r="GEG15" s="117"/>
      <c r="GEH15" s="117"/>
      <c r="GEI15" s="117"/>
      <c r="GEJ15" s="117"/>
      <c r="GEK15" s="117"/>
      <c r="GEL15" s="117"/>
      <c r="GEM15" s="117"/>
      <c r="GEN15" s="117"/>
      <c r="GEO15" s="117"/>
      <c r="GEP15" s="117"/>
      <c r="GEQ15" s="117"/>
      <c r="GER15" s="117"/>
      <c r="GES15" s="117"/>
      <c r="GET15" s="117"/>
      <c r="GEU15" s="117"/>
      <c r="GEV15" s="117"/>
      <c r="GEW15" s="117"/>
      <c r="GEX15" s="117"/>
      <c r="GEY15" s="117"/>
      <c r="GEZ15" s="117"/>
      <c r="GFA15" s="117"/>
      <c r="GFB15" s="117"/>
      <c r="GFC15" s="117"/>
      <c r="GFD15" s="117"/>
      <c r="GFE15" s="117"/>
      <c r="GFF15" s="117"/>
      <c r="GFG15" s="117"/>
      <c r="GFH15" s="117"/>
      <c r="GFI15" s="117"/>
      <c r="GFJ15" s="117"/>
      <c r="GFK15" s="117"/>
      <c r="GFL15" s="117"/>
      <c r="GFM15" s="117"/>
      <c r="GFN15" s="117"/>
      <c r="GFO15" s="117"/>
      <c r="GFP15" s="117"/>
      <c r="GFQ15" s="117"/>
      <c r="GFR15" s="117"/>
      <c r="GFS15" s="117"/>
      <c r="GFT15" s="117"/>
      <c r="GFU15" s="117"/>
      <c r="GFV15" s="117"/>
      <c r="GFW15" s="117"/>
      <c r="GFX15" s="117"/>
      <c r="GFY15" s="117"/>
      <c r="GFZ15" s="117"/>
      <c r="GGA15" s="117"/>
      <c r="GGB15" s="117"/>
      <c r="GGC15" s="117"/>
      <c r="GGD15" s="117"/>
      <c r="GGE15" s="117"/>
      <c r="GGF15" s="117"/>
      <c r="GGG15" s="117"/>
      <c r="GGH15" s="117"/>
      <c r="GGI15" s="117"/>
      <c r="GGJ15" s="117"/>
      <c r="GGK15" s="117"/>
      <c r="GGL15" s="117"/>
      <c r="GGM15" s="117"/>
      <c r="GGN15" s="117"/>
      <c r="GGO15" s="117"/>
      <c r="GGP15" s="117"/>
      <c r="GGQ15" s="117"/>
      <c r="GGR15" s="117"/>
      <c r="GGS15" s="117"/>
      <c r="GGT15" s="117"/>
      <c r="GGU15" s="117"/>
      <c r="GGV15" s="117"/>
      <c r="GGW15" s="117"/>
      <c r="GGX15" s="117"/>
      <c r="GGY15" s="117"/>
      <c r="GGZ15" s="117"/>
      <c r="GHA15" s="117"/>
      <c r="GHB15" s="117"/>
      <c r="GHC15" s="117"/>
      <c r="GHD15" s="117"/>
      <c r="GHE15" s="117"/>
      <c r="GHF15" s="117"/>
      <c r="GHG15" s="117"/>
      <c r="GHH15" s="117"/>
      <c r="GHI15" s="117"/>
      <c r="GHJ15" s="117"/>
      <c r="GHK15" s="117"/>
      <c r="GHL15" s="117"/>
      <c r="GHM15" s="117"/>
      <c r="GHN15" s="117"/>
      <c r="GHO15" s="117"/>
      <c r="GHP15" s="117"/>
      <c r="GHQ15" s="117"/>
      <c r="GHR15" s="117"/>
      <c r="GHS15" s="117"/>
      <c r="GHT15" s="117"/>
      <c r="GHU15" s="117"/>
      <c r="GHV15" s="117"/>
      <c r="GHW15" s="117"/>
      <c r="GHX15" s="117"/>
      <c r="GHY15" s="117"/>
      <c r="GHZ15" s="117"/>
      <c r="GIA15" s="117"/>
      <c r="GIB15" s="117"/>
      <c r="GIC15" s="117"/>
      <c r="GID15" s="117"/>
      <c r="GIE15" s="117"/>
      <c r="GIF15" s="117"/>
      <c r="GIG15" s="117"/>
      <c r="GIH15" s="117"/>
      <c r="GII15" s="117"/>
      <c r="GIJ15" s="117"/>
      <c r="GIK15" s="117"/>
      <c r="GIL15" s="117"/>
      <c r="GIM15" s="117"/>
      <c r="GIN15" s="117"/>
      <c r="GIO15" s="117"/>
      <c r="GIP15" s="117"/>
      <c r="GIQ15" s="117"/>
      <c r="GIR15" s="117"/>
      <c r="GIS15" s="117"/>
      <c r="GIT15" s="117"/>
      <c r="GIU15" s="117"/>
      <c r="GIV15" s="117"/>
      <c r="GIW15" s="117"/>
      <c r="GIX15" s="117"/>
      <c r="GIY15" s="117"/>
      <c r="GIZ15" s="117"/>
      <c r="GJA15" s="117"/>
      <c r="GJB15" s="117"/>
      <c r="GJC15" s="117"/>
      <c r="GJD15" s="117"/>
      <c r="GJE15" s="117"/>
      <c r="GJF15" s="117"/>
      <c r="GJG15" s="117"/>
      <c r="GJH15" s="117"/>
      <c r="GJI15" s="117"/>
      <c r="GJJ15" s="117"/>
      <c r="GJK15" s="117"/>
      <c r="GJL15" s="117"/>
      <c r="GJM15" s="117"/>
      <c r="GJN15" s="117"/>
      <c r="GJO15" s="117"/>
      <c r="GJP15" s="117"/>
      <c r="GJQ15" s="117"/>
      <c r="GJR15" s="117"/>
      <c r="GJS15" s="117"/>
      <c r="GJT15" s="117"/>
      <c r="GJU15" s="117"/>
      <c r="GJV15" s="117"/>
      <c r="GJW15" s="117"/>
      <c r="GJX15" s="117"/>
      <c r="GJY15" s="117"/>
      <c r="GJZ15" s="117"/>
      <c r="GKA15" s="117"/>
      <c r="GKB15" s="117"/>
      <c r="GKC15" s="117"/>
      <c r="GKD15" s="117"/>
      <c r="GKE15" s="117"/>
      <c r="GKF15" s="117"/>
      <c r="GKG15" s="117"/>
      <c r="GKH15" s="117"/>
      <c r="GKI15" s="117"/>
      <c r="GKJ15" s="117"/>
      <c r="GKK15" s="117"/>
      <c r="GKL15" s="117"/>
      <c r="GKM15" s="117"/>
      <c r="GKN15" s="117"/>
      <c r="GKO15" s="117"/>
      <c r="GKP15" s="117"/>
      <c r="GKQ15" s="117"/>
      <c r="GKR15" s="117"/>
      <c r="GKS15" s="117"/>
      <c r="GKT15" s="117"/>
      <c r="GKU15" s="117"/>
      <c r="GKV15" s="117"/>
      <c r="GKW15" s="117"/>
      <c r="GKX15" s="117"/>
      <c r="GKY15" s="117"/>
      <c r="GKZ15" s="117"/>
      <c r="GLA15" s="117"/>
      <c r="GLB15" s="117"/>
      <c r="GLC15" s="117"/>
      <c r="GLD15" s="117"/>
      <c r="GLE15" s="117"/>
      <c r="GLF15" s="117"/>
      <c r="GLG15" s="117"/>
      <c r="GLH15" s="117"/>
      <c r="GLI15" s="117"/>
      <c r="GLJ15" s="117"/>
      <c r="GLK15" s="117"/>
      <c r="GLL15" s="117"/>
      <c r="GLM15" s="117"/>
      <c r="GLN15" s="117"/>
      <c r="GLO15" s="117"/>
      <c r="GLP15" s="117"/>
      <c r="GLQ15" s="117"/>
      <c r="GLR15" s="117"/>
      <c r="GLS15" s="117"/>
      <c r="GLT15" s="117"/>
      <c r="GLU15" s="117"/>
      <c r="GLV15" s="117"/>
      <c r="GLW15" s="117"/>
      <c r="GLX15" s="117"/>
      <c r="GLY15" s="117"/>
      <c r="GLZ15" s="117"/>
      <c r="GMA15" s="117"/>
      <c r="GMB15" s="117"/>
      <c r="GMC15" s="117"/>
      <c r="GMD15" s="117"/>
      <c r="GME15" s="117"/>
      <c r="GMF15" s="117"/>
      <c r="GMG15" s="117"/>
      <c r="GMH15" s="117"/>
      <c r="GMI15" s="117"/>
      <c r="GMJ15" s="117"/>
      <c r="GMK15" s="117"/>
      <c r="GML15" s="117"/>
      <c r="GMM15" s="117"/>
      <c r="GMN15" s="117"/>
      <c r="GMO15" s="117"/>
      <c r="GMP15" s="117"/>
      <c r="GMQ15" s="117"/>
      <c r="GMR15" s="117"/>
      <c r="GMS15" s="117"/>
      <c r="GMT15" s="117"/>
      <c r="GMU15" s="117"/>
      <c r="GMV15" s="117"/>
      <c r="GMW15" s="117"/>
      <c r="GMX15" s="117"/>
      <c r="GMY15" s="117"/>
      <c r="GMZ15" s="117"/>
      <c r="GNA15" s="117"/>
      <c r="GNB15" s="117"/>
      <c r="GNC15" s="117"/>
      <c r="GND15" s="117"/>
      <c r="GNE15" s="117"/>
      <c r="GNF15" s="117"/>
      <c r="GNG15" s="117"/>
      <c r="GNH15" s="117"/>
      <c r="GNI15" s="117"/>
      <c r="GNJ15" s="117"/>
      <c r="GNK15" s="117"/>
      <c r="GNL15" s="117"/>
      <c r="GNM15" s="117"/>
      <c r="GNN15" s="117"/>
      <c r="GNO15" s="117"/>
      <c r="GNP15" s="117"/>
      <c r="GNQ15" s="117"/>
      <c r="GNR15" s="117"/>
      <c r="GNS15" s="117"/>
      <c r="GNT15" s="117"/>
      <c r="GNU15" s="117"/>
      <c r="GNV15" s="117"/>
      <c r="GNW15" s="117"/>
      <c r="GNX15" s="117"/>
      <c r="GNY15" s="117"/>
      <c r="GNZ15" s="117"/>
      <c r="GOA15" s="117"/>
      <c r="GOB15" s="117"/>
      <c r="GOC15" s="117"/>
      <c r="GOD15" s="117"/>
      <c r="GOE15" s="117"/>
      <c r="GOF15" s="117"/>
      <c r="GOG15" s="117"/>
      <c r="GOH15" s="117"/>
      <c r="GOI15" s="117"/>
      <c r="GOJ15" s="117"/>
      <c r="GOK15" s="117"/>
      <c r="GOL15" s="117"/>
      <c r="GOM15" s="117"/>
      <c r="GON15" s="117"/>
      <c r="GOO15" s="117"/>
      <c r="GOP15" s="117"/>
      <c r="GOQ15" s="117"/>
      <c r="GOR15" s="117"/>
      <c r="GOS15" s="117"/>
      <c r="GOT15" s="117"/>
      <c r="GOU15" s="117"/>
      <c r="GOV15" s="117"/>
      <c r="GOW15" s="117"/>
      <c r="GOX15" s="117"/>
      <c r="GOY15" s="117"/>
      <c r="GOZ15" s="117"/>
      <c r="GPA15" s="117"/>
      <c r="GPB15" s="117"/>
      <c r="GPC15" s="117"/>
      <c r="GPD15" s="117"/>
      <c r="GPE15" s="117"/>
      <c r="GPF15" s="117"/>
      <c r="GPG15" s="117"/>
      <c r="GPH15" s="117"/>
      <c r="GPI15" s="117"/>
      <c r="GPJ15" s="117"/>
      <c r="GPK15" s="117"/>
      <c r="GPL15" s="117"/>
      <c r="GPM15" s="117"/>
      <c r="GPN15" s="117"/>
      <c r="GPO15" s="117"/>
      <c r="GPP15" s="117"/>
      <c r="GPQ15" s="117"/>
      <c r="GPR15" s="117"/>
      <c r="GPS15" s="117"/>
      <c r="GPT15" s="117"/>
      <c r="GPU15" s="117"/>
      <c r="GPV15" s="117"/>
      <c r="GPW15" s="117"/>
      <c r="GPX15" s="117"/>
      <c r="GPY15" s="117"/>
      <c r="GPZ15" s="117"/>
      <c r="GQA15" s="117"/>
      <c r="GQB15" s="117"/>
      <c r="GQC15" s="117"/>
      <c r="GQD15" s="117"/>
      <c r="GQE15" s="117"/>
      <c r="GQF15" s="117"/>
      <c r="GQG15" s="117"/>
      <c r="GQH15" s="117"/>
      <c r="GQI15" s="117"/>
      <c r="GQJ15" s="117"/>
      <c r="GQK15" s="117"/>
      <c r="GQL15" s="117"/>
      <c r="GQM15" s="117"/>
      <c r="GQN15" s="117"/>
      <c r="GQO15" s="117"/>
      <c r="GQP15" s="117"/>
      <c r="GQQ15" s="117"/>
      <c r="GQR15" s="117"/>
      <c r="GQS15" s="117"/>
      <c r="GQT15" s="117"/>
      <c r="GQU15" s="117"/>
      <c r="GQV15" s="117"/>
      <c r="GQW15" s="117"/>
      <c r="GQX15" s="117"/>
      <c r="GQY15" s="117"/>
      <c r="GQZ15" s="117"/>
      <c r="GRA15" s="117"/>
      <c r="GRB15" s="117"/>
      <c r="GRC15" s="117"/>
      <c r="GRD15" s="117"/>
      <c r="GRE15" s="117"/>
      <c r="GRF15" s="117"/>
      <c r="GRG15" s="117"/>
      <c r="GRH15" s="117"/>
      <c r="GRI15" s="117"/>
      <c r="GRJ15" s="117"/>
      <c r="GRK15" s="117"/>
      <c r="GRL15" s="117"/>
      <c r="GRM15" s="117"/>
      <c r="GRN15" s="117"/>
      <c r="GRO15" s="117"/>
      <c r="GRP15" s="117"/>
      <c r="GRQ15" s="117"/>
      <c r="GRR15" s="117"/>
      <c r="GRS15" s="117"/>
      <c r="GRT15" s="117"/>
      <c r="GRU15" s="117"/>
      <c r="GRV15" s="117"/>
      <c r="GRW15" s="117"/>
      <c r="GRX15" s="117"/>
      <c r="GRY15" s="117"/>
      <c r="GRZ15" s="117"/>
      <c r="GSA15" s="117"/>
      <c r="GSB15" s="117"/>
      <c r="GSC15" s="117"/>
      <c r="GSD15" s="117"/>
      <c r="GSE15" s="117"/>
      <c r="GSF15" s="117"/>
      <c r="GSG15" s="117"/>
      <c r="GSH15" s="117"/>
      <c r="GSI15" s="117"/>
      <c r="GSJ15" s="117"/>
      <c r="GSK15" s="117"/>
      <c r="GSL15" s="117"/>
      <c r="GSM15" s="117"/>
      <c r="GSN15" s="117"/>
      <c r="GSO15" s="117"/>
      <c r="GSP15" s="117"/>
      <c r="GSQ15" s="117"/>
      <c r="GSR15" s="117"/>
      <c r="GSS15" s="117"/>
      <c r="GST15" s="117"/>
      <c r="GSU15" s="117"/>
      <c r="GSV15" s="117"/>
      <c r="GSW15" s="117"/>
      <c r="GSX15" s="117"/>
      <c r="GSY15" s="117"/>
      <c r="GSZ15" s="117"/>
      <c r="GTA15" s="117"/>
      <c r="GTB15" s="117"/>
      <c r="GTC15" s="117"/>
      <c r="GTD15" s="117"/>
      <c r="GTE15" s="117"/>
      <c r="GTF15" s="117"/>
      <c r="GTG15" s="117"/>
      <c r="GTH15" s="117"/>
      <c r="GTI15" s="117"/>
      <c r="GTJ15" s="117"/>
      <c r="GTK15" s="117"/>
      <c r="GTL15" s="117"/>
      <c r="GTM15" s="117"/>
      <c r="GTN15" s="117"/>
      <c r="GTO15" s="117"/>
      <c r="GTP15" s="117"/>
      <c r="GTQ15" s="117"/>
      <c r="GTR15" s="117"/>
      <c r="GTS15" s="117"/>
      <c r="GTT15" s="117"/>
      <c r="GTU15" s="117"/>
      <c r="GTV15" s="117"/>
      <c r="GTW15" s="117"/>
      <c r="GTX15" s="117"/>
      <c r="GTY15" s="117"/>
      <c r="GTZ15" s="117"/>
      <c r="GUA15" s="117"/>
      <c r="GUB15" s="117"/>
      <c r="GUC15" s="117"/>
      <c r="GUD15" s="117"/>
      <c r="GUE15" s="117"/>
      <c r="GUF15" s="117"/>
      <c r="GUG15" s="117"/>
      <c r="GUH15" s="117"/>
      <c r="GUI15" s="117"/>
      <c r="GUJ15" s="117"/>
      <c r="GUK15" s="117"/>
      <c r="GUL15" s="117"/>
      <c r="GUM15" s="117"/>
      <c r="GUN15" s="117"/>
      <c r="GUO15" s="117"/>
      <c r="GUP15" s="117"/>
      <c r="GUQ15" s="117"/>
      <c r="GUR15" s="117"/>
      <c r="GUS15" s="117"/>
      <c r="GUT15" s="117"/>
      <c r="GUU15" s="117"/>
      <c r="GUV15" s="117"/>
      <c r="GUW15" s="117"/>
      <c r="GUX15" s="117"/>
      <c r="GUY15" s="117"/>
      <c r="GUZ15" s="117"/>
      <c r="GVA15" s="117"/>
      <c r="GVB15" s="117"/>
      <c r="GVC15" s="117"/>
      <c r="GVD15" s="117"/>
      <c r="GVE15" s="117"/>
      <c r="GVF15" s="117"/>
      <c r="GVG15" s="117"/>
      <c r="GVH15" s="117"/>
      <c r="GVI15" s="117"/>
      <c r="GVJ15" s="117"/>
      <c r="GVK15" s="117"/>
      <c r="GVL15" s="117"/>
      <c r="GVM15" s="117"/>
      <c r="GVN15" s="117"/>
      <c r="GVO15" s="117"/>
      <c r="GVP15" s="117"/>
      <c r="GVQ15" s="117"/>
      <c r="GVR15" s="117"/>
      <c r="GVS15" s="117"/>
      <c r="GVT15" s="117"/>
      <c r="GVU15" s="117"/>
      <c r="GVV15" s="117"/>
      <c r="GVW15" s="117"/>
      <c r="GVX15" s="117"/>
      <c r="GVY15" s="117"/>
      <c r="GVZ15" s="117"/>
      <c r="GWA15" s="117"/>
      <c r="GWB15" s="117"/>
      <c r="GWC15" s="117"/>
      <c r="GWD15" s="117"/>
      <c r="GWE15" s="117"/>
      <c r="GWF15" s="117"/>
      <c r="GWG15" s="117"/>
      <c r="GWH15" s="117"/>
      <c r="GWI15" s="117"/>
      <c r="GWJ15" s="117"/>
      <c r="GWK15" s="117"/>
      <c r="GWL15" s="117"/>
      <c r="GWM15" s="117"/>
      <c r="GWN15" s="117"/>
      <c r="GWO15" s="117"/>
      <c r="GWP15" s="117"/>
      <c r="GWQ15" s="117"/>
      <c r="GWR15" s="117"/>
      <c r="GWS15" s="117"/>
      <c r="GWT15" s="117"/>
      <c r="GWU15" s="117"/>
      <c r="GWV15" s="117"/>
      <c r="GWW15" s="117"/>
      <c r="GWX15" s="117"/>
      <c r="GWY15" s="117"/>
      <c r="GWZ15" s="117"/>
      <c r="GXA15" s="117"/>
      <c r="GXB15" s="117"/>
      <c r="GXC15" s="117"/>
      <c r="GXD15" s="117"/>
      <c r="GXE15" s="117"/>
      <c r="GXF15" s="117"/>
      <c r="GXG15" s="117"/>
      <c r="GXH15" s="117"/>
      <c r="GXI15" s="117"/>
      <c r="GXJ15" s="117"/>
      <c r="GXK15" s="117"/>
      <c r="GXL15" s="117"/>
      <c r="GXM15" s="117"/>
      <c r="GXN15" s="117"/>
      <c r="GXO15" s="117"/>
      <c r="GXP15" s="117"/>
      <c r="GXQ15" s="117"/>
      <c r="GXR15" s="117"/>
      <c r="GXS15" s="117"/>
      <c r="GXT15" s="117"/>
      <c r="GXU15" s="117"/>
      <c r="GXV15" s="117"/>
      <c r="GXW15" s="117"/>
      <c r="GXX15" s="117"/>
      <c r="GXY15" s="117"/>
      <c r="GXZ15" s="117"/>
      <c r="GYA15" s="117"/>
      <c r="GYB15" s="117"/>
      <c r="GYC15" s="117"/>
      <c r="GYD15" s="117"/>
      <c r="GYE15" s="117"/>
      <c r="GYF15" s="117"/>
      <c r="GYG15" s="117"/>
      <c r="GYH15" s="117"/>
      <c r="GYI15" s="117"/>
      <c r="GYJ15" s="117"/>
      <c r="GYK15" s="117"/>
      <c r="GYL15" s="117"/>
      <c r="GYM15" s="117"/>
      <c r="GYN15" s="117"/>
      <c r="GYO15" s="117"/>
      <c r="GYP15" s="117"/>
      <c r="GYQ15" s="117"/>
      <c r="GYR15" s="117"/>
      <c r="GYS15" s="117"/>
      <c r="GYT15" s="117"/>
      <c r="GYU15" s="117"/>
      <c r="GYV15" s="117"/>
      <c r="GYW15" s="117"/>
      <c r="GYX15" s="117"/>
      <c r="GYY15" s="117"/>
      <c r="GYZ15" s="117"/>
      <c r="GZA15" s="117"/>
      <c r="GZB15" s="117"/>
      <c r="GZC15" s="117"/>
      <c r="GZD15" s="117"/>
      <c r="GZE15" s="117"/>
      <c r="GZF15" s="117"/>
      <c r="GZG15" s="117"/>
      <c r="GZH15" s="117"/>
      <c r="GZI15" s="117"/>
      <c r="GZJ15" s="117"/>
      <c r="GZK15" s="117"/>
      <c r="GZL15" s="117"/>
      <c r="GZM15" s="117"/>
      <c r="GZN15" s="117"/>
      <c r="GZO15" s="117"/>
      <c r="GZP15" s="117"/>
      <c r="GZQ15" s="117"/>
      <c r="GZR15" s="117"/>
      <c r="GZS15" s="117"/>
      <c r="GZT15" s="117"/>
      <c r="GZU15" s="117"/>
      <c r="GZV15" s="117"/>
      <c r="GZW15" s="117"/>
      <c r="GZX15" s="117"/>
      <c r="GZY15" s="117"/>
      <c r="GZZ15" s="117"/>
      <c r="HAA15" s="117"/>
      <c r="HAB15" s="117"/>
      <c r="HAC15" s="117"/>
      <c r="HAD15" s="117"/>
      <c r="HAE15" s="117"/>
      <c r="HAF15" s="117"/>
      <c r="HAG15" s="117"/>
      <c r="HAH15" s="117"/>
      <c r="HAI15" s="117"/>
      <c r="HAJ15" s="117"/>
      <c r="HAK15" s="117"/>
      <c r="HAL15" s="117"/>
      <c r="HAM15" s="117"/>
      <c r="HAN15" s="117"/>
      <c r="HAO15" s="117"/>
      <c r="HAP15" s="117"/>
      <c r="HAQ15" s="117"/>
      <c r="HAR15" s="117"/>
      <c r="HAS15" s="117"/>
      <c r="HAT15" s="117"/>
      <c r="HAU15" s="117"/>
      <c r="HAV15" s="117"/>
      <c r="HAW15" s="117"/>
      <c r="HAX15" s="117"/>
      <c r="HAY15" s="117"/>
      <c r="HAZ15" s="117"/>
      <c r="HBA15" s="117"/>
      <c r="HBB15" s="117"/>
      <c r="HBC15" s="117"/>
      <c r="HBD15" s="117"/>
      <c r="HBE15" s="117"/>
      <c r="HBF15" s="117"/>
      <c r="HBG15" s="117"/>
      <c r="HBH15" s="117"/>
      <c r="HBI15" s="117"/>
      <c r="HBJ15" s="117"/>
      <c r="HBK15" s="117"/>
      <c r="HBL15" s="117"/>
      <c r="HBM15" s="117"/>
      <c r="HBN15" s="117"/>
      <c r="HBO15" s="117"/>
      <c r="HBP15" s="117"/>
      <c r="HBQ15" s="117"/>
      <c r="HBR15" s="117"/>
      <c r="HBS15" s="117"/>
      <c r="HBT15" s="117"/>
      <c r="HBU15" s="117"/>
      <c r="HBV15" s="117"/>
      <c r="HBW15" s="117"/>
      <c r="HBX15" s="117"/>
      <c r="HBY15" s="117"/>
      <c r="HBZ15" s="117"/>
      <c r="HCA15" s="117"/>
      <c r="HCB15" s="117"/>
      <c r="HCC15" s="117"/>
      <c r="HCD15" s="117"/>
      <c r="HCE15" s="117"/>
      <c r="HCF15" s="117"/>
      <c r="HCG15" s="117"/>
      <c r="HCH15" s="117"/>
      <c r="HCI15" s="117"/>
      <c r="HCJ15" s="117"/>
      <c r="HCK15" s="117"/>
      <c r="HCL15" s="117"/>
      <c r="HCM15" s="117"/>
      <c r="HCN15" s="117"/>
      <c r="HCO15" s="117"/>
      <c r="HCP15" s="117"/>
      <c r="HCQ15" s="117"/>
      <c r="HCR15" s="117"/>
      <c r="HCS15" s="117"/>
      <c r="HCT15" s="117"/>
      <c r="HCU15" s="117"/>
      <c r="HCV15" s="117"/>
      <c r="HCW15" s="117"/>
      <c r="HCX15" s="117"/>
      <c r="HCY15" s="117"/>
      <c r="HCZ15" s="117"/>
      <c r="HDA15" s="117"/>
      <c r="HDB15" s="117"/>
      <c r="HDC15" s="117"/>
      <c r="HDD15" s="117"/>
      <c r="HDE15" s="117"/>
      <c r="HDF15" s="117"/>
      <c r="HDG15" s="117"/>
      <c r="HDH15" s="117"/>
      <c r="HDI15" s="117"/>
      <c r="HDJ15" s="117"/>
      <c r="HDK15" s="117"/>
      <c r="HDL15" s="117"/>
      <c r="HDM15" s="117"/>
      <c r="HDN15" s="117"/>
      <c r="HDO15" s="117"/>
      <c r="HDP15" s="117"/>
      <c r="HDQ15" s="117"/>
      <c r="HDR15" s="117"/>
      <c r="HDS15" s="117"/>
      <c r="HDT15" s="117"/>
      <c r="HDU15" s="117"/>
      <c r="HDV15" s="117"/>
      <c r="HDW15" s="117"/>
      <c r="HDX15" s="117"/>
      <c r="HDY15" s="117"/>
      <c r="HDZ15" s="117"/>
      <c r="HEA15" s="117"/>
      <c r="HEB15" s="117"/>
      <c r="HEC15" s="117"/>
      <c r="HED15" s="117"/>
      <c r="HEE15" s="117"/>
      <c r="HEF15" s="117"/>
      <c r="HEG15" s="117"/>
      <c r="HEH15" s="117"/>
      <c r="HEI15" s="117"/>
      <c r="HEJ15" s="117"/>
      <c r="HEK15" s="117"/>
      <c r="HEL15" s="117"/>
      <c r="HEM15" s="117"/>
      <c r="HEN15" s="117"/>
      <c r="HEO15" s="117"/>
      <c r="HEP15" s="117"/>
      <c r="HEQ15" s="117"/>
      <c r="HER15" s="117"/>
      <c r="HES15" s="117"/>
      <c r="HET15" s="117"/>
      <c r="HEU15" s="117"/>
      <c r="HEV15" s="117"/>
      <c r="HEW15" s="117"/>
      <c r="HEX15" s="117"/>
      <c r="HEY15" s="117"/>
      <c r="HEZ15" s="117"/>
      <c r="HFA15" s="117"/>
      <c r="HFB15" s="117"/>
      <c r="HFC15" s="117"/>
      <c r="HFD15" s="117"/>
      <c r="HFE15" s="117"/>
      <c r="HFF15" s="117"/>
      <c r="HFG15" s="117"/>
      <c r="HFH15" s="117"/>
      <c r="HFI15" s="117"/>
      <c r="HFJ15" s="117"/>
      <c r="HFK15" s="117"/>
      <c r="HFL15" s="117"/>
      <c r="HFM15" s="117"/>
      <c r="HFN15" s="117"/>
      <c r="HFO15" s="117"/>
      <c r="HFP15" s="117"/>
      <c r="HFQ15" s="117"/>
      <c r="HFR15" s="117"/>
      <c r="HFS15" s="117"/>
      <c r="HFT15" s="117"/>
      <c r="HFU15" s="117"/>
      <c r="HFV15" s="117"/>
      <c r="HFW15" s="117"/>
      <c r="HFX15" s="117"/>
      <c r="HFY15" s="117"/>
      <c r="HFZ15" s="117"/>
      <c r="HGA15" s="117"/>
      <c r="HGB15" s="117"/>
      <c r="HGC15" s="117"/>
      <c r="HGD15" s="117"/>
      <c r="HGE15" s="117"/>
      <c r="HGF15" s="117"/>
      <c r="HGG15" s="117"/>
      <c r="HGH15" s="117"/>
      <c r="HGI15" s="117"/>
      <c r="HGJ15" s="117"/>
      <c r="HGK15" s="117"/>
      <c r="HGL15" s="117"/>
      <c r="HGM15" s="117"/>
      <c r="HGN15" s="117"/>
      <c r="HGO15" s="117"/>
      <c r="HGP15" s="117"/>
      <c r="HGQ15" s="117"/>
      <c r="HGR15" s="117"/>
      <c r="HGS15" s="117"/>
      <c r="HGT15" s="117"/>
      <c r="HGU15" s="117"/>
      <c r="HGV15" s="117"/>
      <c r="HGW15" s="117"/>
      <c r="HGX15" s="117"/>
      <c r="HGY15" s="117"/>
      <c r="HGZ15" s="117"/>
      <c r="HHA15" s="117"/>
      <c r="HHB15" s="117"/>
      <c r="HHC15" s="117"/>
      <c r="HHD15" s="117"/>
      <c r="HHE15" s="117"/>
      <c r="HHF15" s="117"/>
      <c r="HHG15" s="117"/>
      <c r="HHH15" s="117"/>
      <c r="HHI15" s="117"/>
      <c r="HHJ15" s="117"/>
      <c r="HHK15" s="117"/>
      <c r="HHL15" s="117"/>
      <c r="HHM15" s="117"/>
      <c r="HHN15" s="117"/>
      <c r="HHO15" s="117"/>
      <c r="HHP15" s="117"/>
      <c r="HHQ15" s="117"/>
      <c r="HHR15" s="117"/>
      <c r="HHS15" s="117"/>
      <c r="HHT15" s="117"/>
      <c r="HHU15" s="117"/>
      <c r="HHV15" s="117"/>
      <c r="HHW15" s="117"/>
      <c r="HHX15" s="117"/>
      <c r="HHY15" s="117"/>
      <c r="HHZ15" s="117"/>
      <c r="HIA15" s="117"/>
      <c r="HIB15" s="117"/>
      <c r="HIC15" s="117"/>
      <c r="HID15" s="117"/>
      <c r="HIE15" s="117"/>
      <c r="HIF15" s="117"/>
      <c r="HIG15" s="117"/>
      <c r="HIH15" s="117"/>
      <c r="HII15" s="117"/>
      <c r="HIJ15" s="117"/>
      <c r="HIK15" s="117"/>
      <c r="HIL15" s="117"/>
      <c r="HIM15" s="117"/>
      <c r="HIN15" s="117"/>
      <c r="HIO15" s="117"/>
      <c r="HIP15" s="117"/>
      <c r="HIQ15" s="117"/>
      <c r="HIR15" s="117"/>
      <c r="HIS15" s="117"/>
      <c r="HIT15" s="117"/>
      <c r="HIU15" s="117"/>
      <c r="HIV15" s="117"/>
      <c r="HIW15" s="117"/>
      <c r="HIX15" s="117"/>
      <c r="HIY15" s="117"/>
      <c r="HIZ15" s="117"/>
      <c r="HJA15" s="117"/>
      <c r="HJB15" s="117"/>
      <c r="HJC15" s="117"/>
      <c r="HJD15" s="117"/>
      <c r="HJE15" s="117"/>
      <c r="HJF15" s="117"/>
      <c r="HJG15" s="117"/>
      <c r="HJH15" s="117"/>
      <c r="HJI15" s="117"/>
      <c r="HJJ15" s="117"/>
      <c r="HJK15" s="117"/>
      <c r="HJL15" s="117"/>
      <c r="HJM15" s="117"/>
      <c r="HJN15" s="117"/>
      <c r="HJO15" s="117"/>
      <c r="HJP15" s="117"/>
      <c r="HJQ15" s="117"/>
      <c r="HJR15" s="117"/>
      <c r="HJS15" s="117"/>
      <c r="HJT15" s="117"/>
      <c r="HJU15" s="117"/>
      <c r="HJV15" s="117"/>
      <c r="HJW15" s="117"/>
      <c r="HJX15" s="117"/>
      <c r="HJY15" s="117"/>
      <c r="HJZ15" s="117"/>
      <c r="HKA15" s="117"/>
      <c r="HKB15" s="117"/>
      <c r="HKC15" s="117"/>
      <c r="HKD15" s="117"/>
      <c r="HKE15" s="117"/>
      <c r="HKF15" s="117"/>
      <c r="HKG15" s="117"/>
      <c r="HKH15" s="117"/>
      <c r="HKI15" s="117"/>
      <c r="HKJ15" s="117"/>
      <c r="HKK15" s="117"/>
      <c r="HKL15" s="117"/>
      <c r="HKM15" s="117"/>
      <c r="HKN15" s="117"/>
      <c r="HKO15" s="117"/>
      <c r="HKP15" s="117"/>
      <c r="HKQ15" s="117"/>
      <c r="HKR15" s="117"/>
      <c r="HKS15" s="117"/>
      <c r="HKT15" s="117"/>
      <c r="HKU15" s="117"/>
      <c r="HKV15" s="117"/>
      <c r="HKW15" s="117"/>
      <c r="HKX15" s="117"/>
      <c r="HKY15" s="117"/>
      <c r="HKZ15" s="117"/>
      <c r="HLA15" s="117"/>
      <c r="HLB15" s="117"/>
      <c r="HLC15" s="117"/>
      <c r="HLD15" s="117"/>
      <c r="HLE15" s="117"/>
      <c r="HLF15" s="117"/>
      <c r="HLG15" s="117"/>
      <c r="HLH15" s="117"/>
      <c r="HLI15" s="117"/>
      <c r="HLJ15" s="117"/>
      <c r="HLK15" s="117"/>
      <c r="HLL15" s="117"/>
      <c r="HLM15" s="117"/>
      <c r="HLN15" s="117"/>
      <c r="HLO15" s="117"/>
      <c r="HLP15" s="117"/>
      <c r="HLQ15" s="117"/>
      <c r="HLR15" s="117"/>
      <c r="HLS15" s="117"/>
      <c r="HLT15" s="117"/>
      <c r="HLU15" s="117"/>
      <c r="HLV15" s="117"/>
      <c r="HLW15" s="117"/>
      <c r="HLX15" s="117"/>
      <c r="HLY15" s="117"/>
      <c r="HLZ15" s="117"/>
      <c r="HMA15" s="117"/>
      <c r="HMB15" s="117"/>
      <c r="HMC15" s="117"/>
      <c r="HMD15" s="117"/>
      <c r="HME15" s="117"/>
      <c r="HMF15" s="117"/>
      <c r="HMG15" s="117"/>
      <c r="HMH15" s="117"/>
      <c r="HMI15" s="117"/>
      <c r="HMJ15" s="117"/>
      <c r="HMK15" s="117"/>
      <c r="HML15" s="117"/>
      <c r="HMM15" s="117"/>
      <c r="HMN15" s="117"/>
      <c r="HMO15" s="117"/>
      <c r="HMP15" s="117"/>
      <c r="HMQ15" s="117"/>
      <c r="HMR15" s="117"/>
      <c r="HMS15" s="117"/>
      <c r="HMT15" s="117"/>
      <c r="HMU15" s="117"/>
      <c r="HMV15" s="117"/>
      <c r="HMW15" s="117"/>
      <c r="HMX15" s="117"/>
      <c r="HMY15" s="117"/>
      <c r="HMZ15" s="117"/>
      <c r="HNA15" s="117"/>
      <c r="HNB15" s="117"/>
      <c r="HNC15" s="117"/>
      <c r="HND15" s="117"/>
      <c r="HNE15" s="117"/>
      <c r="HNF15" s="117"/>
      <c r="HNG15" s="117"/>
      <c r="HNH15" s="117"/>
      <c r="HNI15" s="117"/>
      <c r="HNJ15" s="117"/>
      <c r="HNK15" s="117"/>
      <c r="HNL15" s="117"/>
      <c r="HNM15" s="117"/>
      <c r="HNN15" s="117"/>
      <c r="HNO15" s="117"/>
      <c r="HNP15" s="117"/>
      <c r="HNQ15" s="117"/>
      <c r="HNR15" s="117"/>
      <c r="HNS15" s="117"/>
      <c r="HNT15" s="117"/>
      <c r="HNU15" s="117"/>
      <c r="HNV15" s="117"/>
      <c r="HNW15" s="117"/>
      <c r="HNX15" s="117"/>
      <c r="HNY15" s="117"/>
      <c r="HNZ15" s="117"/>
      <c r="HOA15" s="117"/>
      <c r="HOB15" s="117"/>
      <c r="HOC15" s="117"/>
      <c r="HOD15" s="117"/>
      <c r="HOE15" s="117"/>
      <c r="HOF15" s="117"/>
      <c r="HOG15" s="117"/>
      <c r="HOH15" s="117"/>
      <c r="HOI15" s="117"/>
      <c r="HOJ15" s="117"/>
      <c r="HOK15" s="117"/>
      <c r="HOL15" s="117"/>
      <c r="HOM15" s="117"/>
      <c r="HON15" s="117"/>
      <c r="HOO15" s="117"/>
      <c r="HOP15" s="117"/>
      <c r="HOQ15" s="117"/>
      <c r="HOR15" s="117"/>
      <c r="HOS15" s="117"/>
      <c r="HOT15" s="117"/>
      <c r="HOU15" s="117"/>
      <c r="HOV15" s="117"/>
      <c r="HOW15" s="117"/>
      <c r="HOX15" s="117"/>
      <c r="HOY15" s="117"/>
      <c r="HOZ15" s="117"/>
      <c r="HPA15" s="117"/>
      <c r="HPB15" s="117"/>
      <c r="HPC15" s="117"/>
      <c r="HPD15" s="117"/>
      <c r="HPE15" s="117"/>
      <c r="HPF15" s="117"/>
      <c r="HPG15" s="117"/>
      <c r="HPH15" s="117"/>
      <c r="HPI15" s="117"/>
      <c r="HPJ15" s="117"/>
      <c r="HPK15" s="117"/>
      <c r="HPL15" s="117"/>
      <c r="HPM15" s="117"/>
      <c r="HPN15" s="117"/>
      <c r="HPO15" s="117"/>
      <c r="HPP15" s="117"/>
      <c r="HPQ15" s="117"/>
      <c r="HPR15" s="117"/>
      <c r="HPS15" s="117"/>
      <c r="HPT15" s="117"/>
      <c r="HPU15" s="117"/>
      <c r="HPV15" s="117"/>
      <c r="HPW15" s="117"/>
      <c r="HPX15" s="117"/>
      <c r="HPY15" s="117"/>
      <c r="HPZ15" s="117"/>
      <c r="HQA15" s="117"/>
      <c r="HQB15" s="117"/>
      <c r="HQC15" s="117"/>
      <c r="HQD15" s="117"/>
      <c r="HQE15" s="117"/>
      <c r="HQF15" s="117"/>
      <c r="HQG15" s="117"/>
      <c r="HQH15" s="117"/>
      <c r="HQI15" s="117"/>
      <c r="HQJ15" s="117"/>
      <c r="HQK15" s="117"/>
      <c r="HQL15" s="117"/>
      <c r="HQM15" s="117"/>
      <c r="HQN15" s="117"/>
      <c r="HQO15" s="117"/>
      <c r="HQP15" s="117"/>
      <c r="HQQ15" s="117"/>
      <c r="HQR15" s="117"/>
      <c r="HQS15" s="117"/>
      <c r="HQT15" s="117"/>
      <c r="HQU15" s="117"/>
      <c r="HQV15" s="117"/>
      <c r="HQW15" s="117"/>
      <c r="HQX15" s="117"/>
      <c r="HQY15" s="117"/>
      <c r="HQZ15" s="117"/>
      <c r="HRA15" s="117"/>
      <c r="HRB15" s="117"/>
      <c r="HRC15" s="117"/>
      <c r="HRD15" s="117"/>
      <c r="HRE15" s="117"/>
      <c r="HRF15" s="117"/>
      <c r="HRG15" s="117"/>
      <c r="HRH15" s="117"/>
      <c r="HRI15" s="117"/>
      <c r="HRJ15" s="117"/>
      <c r="HRK15" s="117"/>
      <c r="HRL15" s="117"/>
      <c r="HRM15" s="117"/>
      <c r="HRN15" s="117"/>
      <c r="HRO15" s="117"/>
      <c r="HRP15" s="117"/>
      <c r="HRQ15" s="117"/>
      <c r="HRR15" s="117"/>
      <c r="HRS15" s="117"/>
      <c r="HRT15" s="117"/>
      <c r="HRU15" s="117"/>
      <c r="HRV15" s="117"/>
      <c r="HRW15" s="117"/>
      <c r="HRX15" s="117"/>
      <c r="HRY15" s="117"/>
      <c r="HRZ15" s="117"/>
      <c r="HSA15" s="117"/>
      <c r="HSB15" s="117"/>
      <c r="HSC15" s="117"/>
      <c r="HSD15" s="117"/>
      <c r="HSE15" s="117"/>
      <c r="HSF15" s="117"/>
      <c r="HSG15" s="117"/>
      <c r="HSH15" s="117"/>
      <c r="HSI15" s="117"/>
      <c r="HSJ15" s="117"/>
      <c r="HSK15" s="117"/>
      <c r="HSL15" s="117"/>
      <c r="HSM15" s="117"/>
      <c r="HSN15" s="117"/>
      <c r="HSO15" s="117"/>
      <c r="HSP15" s="117"/>
      <c r="HSQ15" s="117"/>
      <c r="HSR15" s="117"/>
      <c r="HSS15" s="117"/>
      <c r="HST15" s="117"/>
      <c r="HSU15" s="117"/>
      <c r="HSV15" s="117"/>
      <c r="HSW15" s="117"/>
      <c r="HSX15" s="117"/>
      <c r="HSY15" s="117"/>
      <c r="HSZ15" s="117"/>
      <c r="HTA15" s="117"/>
      <c r="HTB15" s="117"/>
      <c r="HTC15" s="117"/>
      <c r="HTD15" s="117"/>
      <c r="HTE15" s="117"/>
      <c r="HTF15" s="117"/>
      <c r="HTG15" s="117"/>
      <c r="HTH15" s="117"/>
      <c r="HTI15" s="117"/>
      <c r="HTJ15" s="117"/>
      <c r="HTK15" s="117"/>
      <c r="HTL15" s="117"/>
      <c r="HTM15" s="117"/>
      <c r="HTN15" s="117"/>
      <c r="HTO15" s="117"/>
      <c r="HTP15" s="117"/>
      <c r="HTQ15" s="117"/>
      <c r="HTR15" s="117"/>
      <c r="HTS15" s="117"/>
      <c r="HTT15" s="117"/>
      <c r="HTU15" s="117"/>
      <c r="HTV15" s="117"/>
      <c r="HTW15" s="117"/>
      <c r="HTX15" s="117"/>
      <c r="HTY15" s="117"/>
      <c r="HTZ15" s="117"/>
      <c r="HUA15" s="117"/>
      <c r="HUB15" s="117"/>
      <c r="HUC15" s="117"/>
      <c r="HUD15" s="117"/>
      <c r="HUE15" s="117"/>
      <c r="HUF15" s="117"/>
      <c r="HUG15" s="117"/>
      <c r="HUH15" s="117"/>
      <c r="HUI15" s="117"/>
      <c r="HUJ15" s="117"/>
      <c r="HUK15" s="117"/>
      <c r="HUL15" s="117"/>
      <c r="HUM15" s="117"/>
      <c r="HUN15" s="117"/>
      <c r="HUO15" s="117"/>
      <c r="HUP15" s="117"/>
      <c r="HUQ15" s="117"/>
      <c r="HUR15" s="117"/>
      <c r="HUS15" s="117"/>
      <c r="HUT15" s="117"/>
      <c r="HUU15" s="117"/>
      <c r="HUV15" s="117"/>
      <c r="HUW15" s="117"/>
      <c r="HUX15" s="117"/>
      <c r="HUY15" s="117"/>
      <c r="HUZ15" s="117"/>
      <c r="HVA15" s="117"/>
      <c r="HVB15" s="117"/>
      <c r="HVC15" s="117"/>
      <c r="HVD15" s="117"/>
      <c r="HVE15" s="117"/>
      <c r="HVF15" s="117"/>
      <c r="HVG15" s="117"/>
      <c r="HVH15" s="117"/>
      <c r="HVI15" s="117"/>
      <c r="HVJ15" s="117"/>
      <c r="HVK15" s="117"/>
      <c r="HVL15" s="117"/>
      <c r="HVM15" s="117"/>
      <c r="HVN15" s="117"/>
      <c r="HVO15" s="117"/>
      <c r="HVP15" s="117"/>
      <c r="HVQ15" s="117"/>
      <c r="HVR15" s="117"/>
      <c r="HVS15" s="117"/>
      <c r="HVT15" s="117"/>
      <c r="HVU15" s="117"/>
      <c r="HVV15" s="117"/>
      <c r="HVW15" s="117"/>
      <c r="HVX15" s="117"/>
      <c r="HVY15" s="117"/>
      <c r="HVZ15" s="117"/>
      <c r="HWA15" s="117"/>
      <c r="HWB15" s="117"/>
      <c r="HWC15" s="117"/>
      <c r="HWD15" s="117"/>
      <c r="HWE15" s="117"/>
      <c r="HWF15" s="117"/>
      <c r="HWG15" s="117"/>
      <c r="HWH15" s="117"/>
      <c r="HWI15" s="117"/>
      <c r="HWJ15" s="117"/>
      <c r="HWK15" s="117"/>
      <c r="HWL15" s="117"/>
      <c r="HWM15" s="117"/>
      <c r="HWN15" s="117"/>
      <c r="HWO15" s="117"/>
      <c r="HWP15" s="117"/>
      <c r="HWQ15" s="117"/>
      <c r="HWR15" s="117"/>
      <c r="HWS15" s="117"/>
      <c r="HWT15" s="117"/>
      <c r="HWU15" s="117"/>
      <c r="HWV15" s="117"/>
      <c r="HWW15" s="117"/>
      <c r="HWX15" s="117"/>
      <c r="HWY15" s="117"/>
      <c r="HWZ15" s="117"/>
      <c r="HXA15" s="117"/>
      <c r="HXB15" s="117"/>
      <c r="HXC15" s="117"/>
      <c r="HXD15" s="117"/>
      <c r="HXE15" s="117"/>
      <c r="HXF15" s="117"/>
      <c r="HXG15" s="117"/>
      <c r="HXH15" s="117"/>
      <c r="HXI15" s="117"/>
      <c r="HXJ15" s="117"/>
      <c r="HXK15" s="117"/>
      <c r="HXL15" s="117"/>
      <c r="HXM15" s="117"/>
      <c r="HXN15" s="117"/>
      <c r="HXO15" s="117"/>
      <c r="HXP15" s="117"/>
      <c r="HXQ15" s="117"/>
      <c r="HXR15" s="117"/>
      <c r="HXS15" s="117"/>
      <c r="HXT15" s="117"/>
      <c r="HXU15" s="117"/>
      <c r="HXV15" s="117"/>
      <c r="HXW15" s="117"/>
      <c r="HXX15" s="117"/>
      <c r="HXY15" s="117"/>
      <c r="HXZ15" s="117"/>
      <c r="HYA15" s="117"/>
      <c r="HYB15" s="117"/>
      <c r="HYC15" s="117"/>
      <c r="HYD15" s="117"/>
      <c r="HYE15" s="117"/>
      <c r="HYF15" s="117"/>
      <c r="HYG15" s="117"/>
      <c r="HYH15" s="117"/>
      <c r="HYI15" s="117"/>
      <c r="HYJ15" s="117"/>
      <c r="HYK15" s="117"/>
      <c r="HYL15" s="117"/>
      <c r="HYM15" s="117"/>
      <c r="HYN15" s="117"/>
      <c r="HYO15" s="117"/>
      <c r="HYP15" s="117"/>
      <c r="HYQ15" s="117"/>
      <c r="HYR15" s="117"/>
      <c r="HYS15" s="117"/>
      <c r="HYT15" s="117"/>
      <c r="HYU15" s="117"/>
      <c r="HYV15" s="117"/>
      <c r="HYW15" s="117"/>
      <c r="HYX15" s="117"/>
      <c r="HYY15" s="117"/>
      <c r="HYZ15" s="117"/>
      <c r="HZA15" s="117"/>
      <c r="HZB15" s="117"/>
      <c r="HZC15" s="117"/>
      <c r="HZD15" s="117"/>
      <c r="HZE15" s="117"/>
      <c r="HZF15" s="117"/>
      <c r="HZG15" s="117"/>
      <c r="HZH15" s="117"/>
      <c r="HZI15" s="117"/>
      <c r="HZJ15" s="117"/>
      <c r="HZK15" s="117"/>
      <c r="HZL15" s="117"/>
      <c r="HZM15" s="117"/>
      <c r="HZN15" s="117"/>
      <c r="HZO15" s="117"/>
      <c r="HZP15" s="117"/>
      <c r="HZQ15" s="117"/>
      <c r="HZR15" s="117"/>
      <c r="HZS15" s="117"/>
      <c r="HZT15" s="117"/>
      <c r="HZU15" s="117"/>
      <c r="HZV15" s="117"/>
      <c r="HZW15" s="117"/>
      <c r="HZX15" s="117"/>
      <c r="HZY15" s="117"/>
      <c r="HZZ15" s="117"/>
      <c r="IAA15" s="117"/>
      <c r="IAB15" s="117"/>
      <c r="IAC15" s="117"/>
      <c r="IAD15" s="117"/>
      <c r="IAE15" s="117"/>
      <c r="IAF15" s="117"/>
      <c r="IAG15" s="117"/>
      <c r="IAH15" s="117"/>
      <c r="IAI15" s="117"/>
      <c r="IAJ15" s="117"/>
      <c r="IAK15" s="117"/>
      <c r="IAL15" s="117"/>
      <c r="IAM15" s="117"/>
      <c r="IAN15" s="117"/>
      <c r="IAO15" s="117"/>
      <c r="IAP15" s="117"/>
      <c r="IAQ15" s="117"/>
      <c r="IAR15" s="117"/>
      <c r="IAS15" s="117"/>
      <c r="IAT15" s="117"/>
      <c r="IAU15" s="117"/>
      <c r="IAV15" s="117"/>
      <c r="IAW15" s="117"/>
      <c r="IAX15" s="117"/>
      <c r="IAY15" s="117"/>
      <c r="IAZ15" s="117"/>
      <c r="IBA15" s="117"/>
      <c r="IBB15" s="117"/>
      <c r="IBC15" s="117"/>
      <c r="IBD15" s="117"/>
      <c r="IBE15" s="117"/>
      <c r="IBF15" s="117"/>
      <c r="IBG15" s="117"/>
      <c r="IBH15" s="117"/>
      <c r="IBI15" s="117"/>
      <c r="IBJ15" s="117"/>
      <c r="IBK15" s="117"/>
      <c r="IBL15" s="117"/>
      <c r="IBM15" s="117"/>
      <c r="IBN15" s="117"/>
      <c r="IBO15" s="117"/>
      <c r="IBP15" s="117"/>
      <c r="IBQ15" s="117"/>
      <c r="IBR15" s="117"/>
      <c r="IBS15" s="117"/>
      <c r="IBT15" s="117"/>
      <c r="IBU15" s="117"/>
      <c r="IBV15" s="117"/>
      <c r="IBW15" s="117"/>
      <c r="IBX15" s="117"/>
      <c r="IBY15" s="117"/>
      <c r="IBZ15" s="117"/>
      <c r="ICA15" s="117"/>
      <c r="ICB15" s="117"/>
      <c r="ICC15" s="117"/>
      <c r="ICD15" s="117"/>
      <c r="ICE15" s="117"/>
      <c r="ICF15" s="117"/>
      <c r="ICG15" s="117"/>
      <c r="ICH15" s="117"/>
      <c r="ICI15" s="117"/>
      <c r="ICJ15" s="117"/>
      <c r="ICK15" s="117"/>
      <c r="ICL15" s="117"/>
      <c r="ICM15" s="117"/>
      <c r="ICN15" s="117"/>
      <c r="ICO15" s="117"/>
      <c r="ICP15" s="117"/>
      <c r="ICQ15" s="117"/>
      <c r="ICR15" s="117"/>
      <c r="ICS15" s="117"/>
      <c r="ICT15" s="117"/>
      <c r="ICU15" s="117"/>
      <c r="ICV15" s="117"/>
      <c r="ICW15" s="117"/>
      <c r="ICX15" s="117"/>
      <c r="ICY15" s="117"/>
      <c r="ICZ15" s="117"/>
      <c r="IDA15" s="117"/>
      <c r="IDB15" s="117"/>
      <c r="IDC15" s="117"/>
      <c r="IDD15" s="117"/>
      <c r="IDE15" s="117"/>
      <c r="IDF15" s="117"/>
      <c r="IDG15" s="117"/>
      <c r="IDH15" s="117"/>
      <c r="IDI15" s="117"/>
      <c r="IDJ15" s="117"/>
      <c r="IDK15" s="117"/>
      <c r="IDL15" s="117"/>
      <c r="IDM15" s="117"/>
      <c r="IDN15" s="117"/>
      <c r="IDO15" s="117"/>
      <c r="IDP15" s="117"/>
      <c r="IDQ15" s="117"/>
      <c r="IDR15" s="117"/>
      <c r="IDS15" s="117"/>
      <c r="IDT15" s="117"/>
      <c r="IDU15" s="117"/>
      <c r="IDV15" s="117"/>
      <c r="IDW15" s="117"/>
      <c r="IDX15" s="117"/>
      <c r="IDY15" s="117"/>
      <c r="IDZ15" s="117"/>
      <c r="IEA15" s="117"/>
      <c r="IEB15" s="117"/>
      <c r="IEC15" s="117"/>
      <c r="IED15" s="117"/>
      <c r="IEE15" s="117"/>
      <c r="IEF15" s="117"/>
      <c r="IEG15" s="117"/>
      <c r="IEH15" s="117"/>
      <c r="IEI15" s="117"/>
      <c r="IEJ15" s="117"/>
      <c r="IEK15" s="117"/>
      <c r="IEL15" s="117"/>
      <c r="IEM15" s="117"/>
      <c r="IEN15" s="117"/>
      <c r="IEO15" s="117"/>
      <c r="IEP15" s="117"/>
      <c r="IEQ15" s="117"/>
      <c r="IER15" s="117"/>
      <c r="IES15" s="117"/>
      <c r="IET15" s="117"/>
      <c r="IEU15" s="117"/>
      <c r="IEV15" s="117"/>
      <c r="IEW15" s="117"/>
      <c r="IEX15" s="117"/>
      <c r="IEY15" s="117"/>
      <c r="IEZ15" s="117"/>
      <c r="IFA15" s="117"/>
      <c r="IFB15" s="117"/>
      <c r="IFC15" s="117"/>
      <c r="IFD15" s="117"/>
      <c r="IFE15" s="117"/>
      <c r="IFF15" s="117"/>
      <c r="IFG15" s="117"/>
      <c r="IFH15" s="117"/>
      <c r="IFI15" s="117"/>
      <c r="IFJ15" s="117"/>
      <c r="IFK15" s="117"/>
      <c r="IFL15" s="117"/>
      <c r="IFM15" s="117"/>
      <c r="IFN15" s="117"/>
      <c r="IFO15" s="117"/>
      <c r="IFP15" s="117"/>
      <c r="IFQ15" s="117"/>
      <c r="IFR15" s="117"/>
      <c r="IFS15" s="117"/>
      <c r="IFT15" s="117"/>
      <c r="IFU15" s="117"/>
      <c r="IFV15" s="117"/>
      <c r="IFW15" s="117"/>
      <c r="IFX15" s="117"/>
      <c r="IFY15" s="117"/>
      <c r="IFZ15" s="117"/>
      <c r="IGA15" s="117"/>
      <c r="IGB15" s="117"/>
      <c r="IGC15" s="117"/>
      <c r="IGD15" s="117"/>
      <c r="IGE15" s="117"/>
      <c r="IGF15" s="117"/>
      <c r="IGG15" s="117"/>
      <c r="IGH15" s="117"/>
      <c r="IGI15" s="117"/>
      <c r="IGJ15" s="117"/>
      <c r="IGK15" s="117"/>
      <c r="IGL15" s="117"/>
      <c r="IGM15" s="117"/>
      <c r="IGN15" s="117"/>
      <c r="IGO15" s="117"/>
      <c r="IGP15" s="117"/>
      <c r="IGQ15" s="117"/>
      <c r="IGR15" s="117"/>
      <c r="IGS15" s="117"/>
      <c r="IGT15" s="117"/>
      <c r="IGU15" s="117"/>
      <c r="IGV15" s="117"/>
      <c r="IGW15" s="117"/>
      <c r="IGX15" s="117"/>
      <c r="IGY15" s="117"/>
      <c r="IGZ15" s="117"/>
      <c r="IHA15" s="117"/>
      <c r="IHB15" s="117"/>
      <c r="IHC15" s="117"/>
      <c r="IHD15" s="117"/>
      <c r="IHE15" s="117"/>
      <c r="IHF15" s="117"/>
      <c r="IHG15" s="117"/>
      <c r="IHH15" s="117"/>
      <c r="IHI15" s="117"/>
      <c r="IHJ15" s="117"/>
      <c r="IHK15" s="117"/>
      <c r="IHL15" s="117"/>
      <c r="IHM15" s="117"/>
      <c r="IHN15" s="117"/>
      <c r="IHO15" s="117"/>
      <c r="IHP15" s="117"/>
      <c r="IHQ15" s="117"/>
      <c r="IHR15" s="117"/>
      <c r="IHS15" s="117"/>
      <c r="IHT15" s="117"/>
      <c r="IHU15" s="117"/>
      <c r="IHV15" s="117"/>
      <c r="IHW15" s="117"/>
      <c r="IHX15" s="117"/>
      <c r="IHY15" s="117"/>
      <c r="IHZ15" s="117"/>
      <c r="IIA15" s="117"/>
      <c r="IIB15" s="117"/>
      <c r="IIC15" s="117"/>
      <c r="IID15" s="117"/>
      <c r="IIE15" s="117"/>
      <c r="IIF15" s="117"/>
      <c r="IIG15" s="117"/>
      <c r="IIH15" s="117"/>
      <c r="III15" s="117"/>
      <c r="IIJ15" s="117"/>
      <c r="IIK15" s="117"/>
      <c r="IIL15" s="117"/>
      <c r="IIM15" s="117"/>
      <c r="IIN15" s="117"/>
      <c r="IIO15" s="117"/>
      <c r="IIP15" s="117"/>
      <c r="IIQ15" s="117"/>
      <c r="IIR15" s="117"/>
      <c r="IIS15" s="117"/>
      <c r="IIT15" s="117"/>
      <c r="IIU15" s="117"/>
      <c r="IIV15" s="117"/>
      <c r="IIW15" s="117"/>
      <c r="IIX15" s="117"/>
      <c r="IIY15" s="117"/>
      <c r="IIZ15" s="117"/>
      <c r="IJA15" s="117"/>
      <c r="IJB15" s="117"/>
      <c r="IJC15" s="117"/>
      <c r="IJD15" s="117"/>
      <c r="IJE15" s="117"/>
      <c r="IJF15" s="117"/>
      <c r="IJG15" s="117"/>
      <c r="IJH15" s="117"/>
      <c r="IJI15" s="117"/>
      <c r="IJJ15" s="117"/>
      <c r="IJK15" s="117"/>
      <c r="IJL15" s="117"/>
      <c r="IJM15" s="117"/>
      <c r="IJN15" s="117"/>
      <c r="IJO15" s="117"/>
      <c r="IJP15" s="117"/>
      <c r="IJQ15" s="117"/>
      <c r="IJR15" s="117"/>
      <c r="IJS15" s="117"/>
      <c r="IJT15" s="117"/>
      <c r="IJU15" s="117"/>
      <c r="IJV15" s="117"/>
      <c r="IJW15" s="117"/>
      <c r="IJX15" s="117"/>
      <c r="IJY15" s="117"/>
      <c r="IJZ15" s="117"/>
      <c r="IKA15" s="117"/>
      <c r="IKB15" s="117"/>
      <c r="IKC15" s="117"/>
      <c r="IKD15" s="117"/>
      <c r="IKE15" s="117"/>
      <c r="IKF15" s="117"/>
      <c r="IKG15" s="117"/>
      <c r="IKH15" s="117"/>
      <c r="IKI15" s="117"/>
      <c r="IKJ15" s="117"/>
      <c r="IKK15" s="117"/>
      <c r="IKL15" s="117"/>
      <c r="IKM15" s="117"/>
      <c r="IKN15" s="117"/>
      <c r="IKO15" s="117"/>
      <c r="IKP15" s="117"/>
      <c r="IKQ15" s="117"/>
      <c r="IKR15" s="117"/>
      <c r="IKS15" s="117"/>
      <c r="IKT15" s="117"/>
      <c r="IKU15" s="117"/>
      <c r="IKV15" s="117"/>
      <c r="IKW15" s="117"/>
      <c r="IKX15" s="117"/>
      <c r="IKY15" s="117"/>
      <c r="IKZ15" s="117"/>
      <c r="ILA15" s="117"/>
      <c r="ILB15" s="117"/>
      <c r="ILC15" s="117"/>
      <c r="ILD15" s="117"/>
      <c r="ILE15" s="117"/>
      <c r="ILF15" s="117"/>
      <c r="ILG15" s="117"/>
      <c r="ILH15" s="117"/>
      <c r="ILI15" s="117"/>
      <c r="ILJ15" s="117"/>
      <c r="ILK15" s="117"/>
      <c r="ILL15" s="117"/>
      <c r="ILM15" s="117"/>
      <c r="ILN15" s="117"/>
      <c r="ILO15" s="117"/>
      <c r="ILP15" s="117"/>
      <c r="ILQ15" s="117"/>
      <c r="ILR15" s="117"/>
      <c r="ILS15" s="117"/>
      <c r="ILT15" s="117"/>
      <c r="ILU15" s="117"/>
      <c r="ILV15" s="117"/>
      <c r="ILW15" s="117"/>
      <c r="ILX15" s="117"/>
      <c r="ILY15" s="117"/>
      <c r="ILZ15" s="117"/>
      <c r="IMA15" s="117"/>
      <c r="IMB15" s="117"/>
      <c r="IMC15" s="117"/>
      <c r="IMD15" s="117"/>
      <c r="IME15" s="117"/>
      <c r="IMF15" s="117"/>
      <c r="IMG15" s="117"/>
      <c r="IMH15" s="117"/>
      <c r="IMI15" s="117"/>
      <c r="IMJ15" s="117"/>
      <c r="IMK15" s="117"/>
      <c r="IML15" s="117"/>
      <c r="IMM15" s="117"/>
      <c r="IMN15" s="117"/>
      <c r="IMO15" s="117"/>
      <c r="IMP15" s="117"/>
      <c r="IMQ15" s="117"/>
      <c r="IMR15" s="117"/>
      <c r="IMS15" s="117"/>
      <c r="IMT15" s="117"/>
      <c r="IMU15" s="117"/>
      <c r="IMV15" s="117"/>
      <c r="IMW15" s="117"/>
      <c r="IMX15" s="117"/>
      <c r="IMY15" s="117"/>
      <c r="IMZ15" s="117"/>
      <c r="INA15" s="117"/>
      <c r="INB15" s="117"/>
      <c r="INC15" s="117"/>
      <c r="IND15" s="117"/>
      <c r="INE15" s="117"/>
      <c r="INF15" s="117"/>
      <c r="ING15" s="117"/>
      <c r="INH15" s="117"/>
      <c r="INI15" s="117"/>
      <c r="INJ15" s="117"/>
      <c r="INK15" s="117"/>
      <c r="INL15" s="117"/>
      <c r="INM15" s="117"/>
      <c r="INN15" s="117"/>
      <c r="INO15" s="117"/>
      <c r="INP15" s="117"/>
      <c r="INQ15" s="117"/>
      <c r="INR15" s="117"/>
      <c r="INS15" s="117"/>
      <c r="INT15" s="117"/>
      <c r="INU15" s="117"/>
      <c r="INV15" s="117"/>
      <c r="INW15" s="117"/>
      <c r="INX15" s="117"/>
      <c r="INY15" s="117"/>
      <c r="INZ15" s="117"/>
      <c r="IOA15" s="117"/>
      <c r="IOB15" s="117"/>
      <c r="IOC15" s="117"/>
      <c r="IOD15" s="117"/>
      <c r="IOE15" s="117"/>
      <c r="IOF15" s="117"/>
      <c r="IOG15" s="117"/>
      <c r="IOH15" s="117"/>
      <c r="IOI15" s="117"/>
      <c r="IOJ15" s="117"/>
      <c r="IOK15" s="117"/>
      <c r="IOL15" s="117"/>
      <c r="IOM15" s="117"/>
      <c r="ION15" s="117"/>
      <c r="IOO15" s="117"/>
      <c r="IOP15" s="117"/>
      <c r="IOQ15" s="117"/>
      <c r="IOR15" s="117"/>
      <c r="IOS15" s="117"/>
      <c r="IOT15" s="117"/>
      <c r="IOU15" s="117"/>
      <c r="IOV15" s="117"/>
      <c r="IOW15" s="117"/>
      <c r="IOX15" s="117"/>
      <c r="IOY15" s="117"/>
      <c r="IOZ15" s="117"/>
      <c r="IPA15" s="117"/>
      <c r="IPB15" s="117"/>
      <c r="IPC15" s="117"/>
      <c r="IPD15" s="117"/>
      <c r="IPE15" s="117"/>
      <c r="IPF15" s="117"/>
      <c r="IPG15" s="117"/>
      <c r="IPH15" s="117"/>
      <c r="IPI15" s="117"/>
      <c r="IPJ15" s="117"/>
      <c r="IPK15" s="117"/>
      <c r="IPL15" s="117"/>
      <c r="IPM15" s="117"/>
      <c r="IPN15" s="117"/>
      <c r="IPO15" s="117"/>
      <c r="IPP15" s="117"/>
      <c r="IPQ15" s="117"/>
      <c r="IPR15" s="117"/>
      <c r="IPS15" s="117"/>
      <c r="IPT15" s="117"/>
      <c r="IPU15" s="117"/>
      <c r="IPV15" s="117"/>
      <c r="IPW15" s="117"/>
      <c r="IPX15" s="117"/>
      <c r="IPY15" s="117"/>
      <c r="IPZ15" s="117"/>
      <c r="IQA15" s="117"/>
      <c r="IQB15" s="117"/>
      <c r="IQC15" s="117"/>
      <c r="IQD15" s="117"/>
      <c r="IQE15" s="117"/>
      <c r="IQF15" s="117"/>
      <c r="IQG15" s="117"/>
      <c r="IQH15" s="117"/>
      <c r="IQI15" s="117"/>
      <c r="IQJ15" s="117"/>
      <c r="IQK15" s="117"/>
      <c r="IQL15" s="117"/>
      <c r="IQM15" s="117"/>
      <c r="IQN15" s="117"/>
      <c r="IQO15" s="117"/>
      <c r="IQP15" s="117"/>
      <c r="IQQ15" s="117"/>
      <c r="IQR15" s="117"/>
      <c r="IQS15" s="117"/>
      <c r="IQT15" s="117"/>
      <c r="IQU15" s="117"/>
      <c r="IQV15" s="117"/>
      <c r="IQW15" s="117"/>
      <c r="IQX15" s="117"/>
      <c r="IQY15" s="117"/>
      <c r="IQZ15" s="117"/>
      <c r="IRA15" s="117"/>
      <c r="IRB15" s="117"/>
      <c r="IRC15" s="117"/>
      <c r="IRD15" s="117"/>
      <c r="IRE15" s="117"/>
      <c r="IRF15" s="117"/>
      <c r="IRG15" s="117"/>
      <c r="IRH15" s="117"/>
      <c r="IRI15" s="117"/>
      <c r="IRJ15" s="117"/>
      <c r="IRK15" s="117"/>
      <c r="IRL15" s="117"/>
      <c r="IRM15" s="117"/>
      <c r="IRN15" s="117"/>
      <c r="IRO15" s="117"/>
      <c r="IRP15" s="117"/>
      <c r="IRQ15" s="117"/>
      <c r="IRR15" s="117"/>
      <c r="IRS15" s="117"/>
      <c r="IRT15" s="117"/>
      <c r="IRU15" s="117"/>
      <c r="IRV15" s="117"/>
      <c r="IRW15" s="117"/>
      <c r="IRX15" s="117"/>
      <c r="IRY15" s="117"/>
      <c r="IRZ15" s="117"/>
      <c r="ISA15" s="117"/>
      <c r="ISB15" s="117"/>
      <c r="ISC15" s="117"/>
      <c r="ISD15" s="117"/>
      <c r="ISE15" s="117"/>
      <c r="ISF15" s="117"/>
      <c r="ISG15" s="117"/>
      <c r="ISH15" s="117"/>
      <c r="ISI15" s="117"/>
      <c r="ISJ15" s="117"/>
      <c r="ISK15" s="117"/>
      <c r="ISL15" s="117"/>
      <c r="ISM15" s="117"/>
      <c r="ISN15" s="117"/>
      <c r="ISO15" s="117"/>
      <c r="ISP15" s="117"/>
      <c r="ISQ15" s="117"/>
      <c r="ISR15" s="117"/>
      <c r="ISS15" s="117"/>
      <c r="IST15" s="117"/>
      <c r="ISU15" s="117"/>
      <c r="ISV15" s="117"/>
      <c r="ISW15" s="117"/>
      <c r="ISX15" s="117"/>
      <c r="ISY15" s="117"/>
      <c r="ISZ15" s="117"/>
      <c r="ITA15" s="117"/>
      <c r="ITB15" s="117"/>
      <c r="ITC15" s="117"/>
      <c r="ITD15" s="117"/>
      <c r="ITE15" s="117"/>
      <c r="ITF15" s="117"/>
      <c r="ITG15" s="117"/>
      <c r="ITH15" s="117"/>
      <c r="ITI15" s="117"/>
      <c r="ITJ15" s="117"/>
      <c r="ITK15" s="117"/>
      <c r="ITL15" s="117"/>
      <c r="ITM15" s="117"/>
      <c r="ITN15" s="117"/>
      <c r="ITO15" s="117"/>
      <c r="ITP15" s="117"/>
      <c r="ITQ15" s="117"/>
      <c r="ITR15" s="117"/>
      <c r="ITS15" s="117"/>
      <c r="ITT15" s="117"/>
      <c r="ITU15" s="117"/>
      <c r="ITV15" s="117"/>
      <c r="ITW15" s="117"/>
      <c r="ITX15" s="117"/>
      <c r="ITY15" s="117"/>
      <c r="ITZ15" s="117"/>
      <c r="IUA15" s="117"/>
      <c r="IUB15" s="117"/>
      <c r="IUC15" s="117"/>
      <c r="IUD15" s="117"/>
      <c r="IUE15" s="117"/>
      <c r="IUF15" s="117"/>
      <c r="IUG15" s="117"/>
      <c r="IUH15" s="117"/>
      <c r="IUI15" s="117"/>
      <c r="IUJ15" s="117"/>
      <c r="IUK15" s="117"/>
      <c r="IUL15" s="117"/>
      <c r="IUM15" s="117"/>
      <c r="IUN15" s="117"/>
      <c r="IUO15" s="117"/>
      <c r="IUP15" s="117"/>
      <c r="IUQ15" s="117"/>
      <c r="IUR15" s="117"/>
      <c r="IUS15" s="117"/>
      <c r="IUT15" s="117"/>
      <c r="IUU15" s="117"/>
      <c r="IUV15" s="117"/>
      <c r="IUW15" s="117"/>
      <c r="IUX15" s="117"/>
      <c r="IUY15" s="117"/>
      <c r="IUZ15" s="117"/>
      <c r="IVA15" s="117"/>
      <c r="IVB15" s="117"/>
      <c r="IVC15" s="117"/>
      <c r="IVD15" s="117"/>
      <c r="IVE15" s="117"/>
      <c r="IVF15" s="117"/>
      <c r="IVG15" s="117"/>
      <c r="IVH15" s="117"/>
      <c r="IVI15" s="117"/>
      <c r="IVJ15" s="117"/>
      <c r="IVK15" s="117"/>
      <c r="IVL15" s="117"/>
      <c r="IVM15" s="117"/>
      <c r="IVN15" s="117"/>
      <c r="IVO15" s="117"/>
      <c r="IVP15" s="117"/>
      <c r="IVQ15" s="117"/>
      <c r="IVR15" s="117"/>
      <c r="IVS15" s="117"/>
      <c r="IVT15" s="117"/>
      <c r="IVU15" s="117"/>
      <c r="IVV15" s="117"/>
      <c r="IVW15" s="117"/>
      <c r="IVX15" s="117"/>
      <c r="IVY15" s="117"/>
      <c r="IVZ15" s="117"/>
      <c r="IWA15" s="117"/>
      <c r="IWB15" s="117"/>
      <c r="IWC15" s="117"/>
      <c r="IWD15" s="117"/>
      <c r="IWE15" s="117"/>
      <c r="IWF15" s="117"/>
      <c r="IWG15" s="117"/>
      <c r="IWH15" s="117"/>
      <c r="IWI15" s="117"/>
      <c r="IWJ15" s="117"/>
      <c r="IWK15" s="117"/>
      <c r="IWL15" s="117"/>
      <c r="IWM15" s="117"/>
      <c r="IWN15" s="117"/>
      <c r="IWO15" s="117"/>
      <c r="IWP15" s="117"/>
      <c r="IWQ15" s="117"/>
      <c r="IWR15" s="117"/>
      <c r="IWS15" s="117"/>
      <c r="IWT15" s="117"/>
      <c r="IWU15" s="117"/>
      <c r="IWV15" s="117"/>
      <c r="IWW15" s="117"/>
      <c r="IWX15" s="117"/>
      <c r="IWY15" s="117"/>
      <c r="IWZ15" s="117"/>
      <c r="IXA15" s="117"/>
      <c r="IXB15" s="117"/>
      <c r="IXC15" s="117"/>
      <c r="IXD15" s="117"/>
      <c r="IXE15" s="117"/>
      <c r="IXF15" s="117"/>
      <c r="IXG15" s="117"/>
      <c r="IXH15" s="117"/>
      <c r="IXI15" s="117"/>
      <c r="IXJ15" s="117"/>
      <c r="IXK15" s="117"/>
      <c r="IXL15" s="117"/>
      <c r="IXM15" s="117"/>
      <c r="IXN15" s="117"/>
      <c r="IXO15" s="117"/>
      <c r="IXP15" s="117"/>
      <c r="IXQ15" s="117"/>
      <c r="IXR15" s="117"/>
      <c r="IXS15" s="117"/>
      <c r="IXT15" s="117"/>
      <c r="IXU15" s="117"/>
      <c r="IXV15" s="117"/>
      <c r="IXW15" s="117"/>
      <c r="IXX15" s="117"/>
      <c r="IXY15" s="117"/>
      <c r="IXZ15" s="117"/>
      <c r="IYA15" s="117"/>
      <c r="IYB15" s="117"/>
      <c r="IYC15" s="117"/>
      <c r="IYD15" s="117"/>
      <c r="IYE15" s="117"/>
      <c r="IYF15" s="117"/>
      <c r="IYG15" s="117"/>
      <c r="IYH15" s="117"/>
      <c r="IYI15" s="117"/>
      <c r="IYJ15" s="117"/>
      <c r="IYK15" s="117"/>
      <c r="IYL15" s="117"/>
      <c r="IYM15" s="117"/>
      <c r="IYN15" s="117"/>
      <c r="IYO15" s="117"/>
      <c r="IYP15" s="117"/>
      <c r="IYQ15" s="117"/>
      <c r="IYR15" s="117"/>
      <c r="IYS15" s="117"/>
      <c r="IYT15" s="117"/>
      <c r="IYU15" s="117"/>
      <c r="IYV15" s="117"/>
      <c r="IYW15" s="117"/>
      <c r="IYX15" s="117"/>
      <c r="IYY15" s="117"/>
      <c r="IYZ15" s="117"/>
      <c r="IZA15" s="117"/>
      <c r="IZB15" s="117"/>
      <c r="IZC15" s="117"/>
      <c r="IZD15" s="117"/>
      <c r="IZE15" s="117"/>
      <c r="IZF15" s="117"/>
      <c r="IZG15" s="117"/>
      <c r="IZH15" s="117"/>
      <c r="IZI15" s="117"/>
      <c r="IZJ15" s="117"/>
      <c r="IZK15" s="117"/>
      <c r="IZL15" s="117"/>
      <c r="IZM15" s="117"/>
      <c r="IZN15" s="117"/>
      <c r="IZO15" s="117"/>
      <c r="IZP15" s="117"/>
      <c r="IZQ15" s="117"/>
      <c r="IZR15" s="117"/>
      <c r="IZS15" s="117"/>
      <c r="IZT15" s="117"/>
      <c r="IZU15" s="117"/>
      <c r="IZV15" s="117"/>
      <c r="IZW15" s="117"/>
      <c r="IZX15" s="117"/>
      <c r="IZY15" s="117"/>
      <c r="IZZ15" s="117"/>
      <c r="JAA15" s="117"/>
      <c r="JAB15" s="117"/>
      <c r="JAC15" s="117"/>
      <c r="JAD15" s="117"/>
      <c r="JAE15" s="117"/>
      <c r="JAF15" s="117"/>
      <c r="JAG15" s="117"/>
      <c r="JAH15" s="117"/>
      <c r="JAI15" s="117"/>
      <c r="JAJ15" s="117"/>
      <c r="JAK15" s="117"/>
      <c r="JAL15" s="117"/>
      <c r="JAM15" s="117"/>
      <c r="JAN15" s="117"/>
      <c r="JAO15" s="117"/>
      <c r="JAP15" s="117"/>
      <c r="JAQ15" s="117"/>
      <c r="JAR15" s="117"/>
      <c r="JAS15" s="117"/>
      <c r="JAT15" s="117"/>
      <c r="JAU15" s="117"/>
      <c r="JAV15" s="117"/>
      <c r="JAW15" s="117"/>
      <c r="JAX15" s="117"/>
      <c r="JAY15" s="117"/>
      <c r="JAZ15" s="117"/>
      <c r="JBA15" s="117"/>
      <c r="JBB15" s="117"/>
      <c r="JBC15" s="117"/>
      <c r="JBD15" s="117"/>
      <c r="JBE15" s="117"/>
      <c r="JBF15" s="117"/>
      <c r="JBG15" s="117"/>
      <c r="JBH15" s="117"/>
      <c r="JBI15" s="117"/>
      <c r="JBJ15" s="117"/>
      <c r="JBK15" s="117"/>
      <c r="JBL15" s="117"/>
      <c r="JBM15" s="117"/>
      <c r="JBN15" s="117"/>
      <c r="JBO15" s="117"/>
      <c r="JBP15" s="117"/>
      <c r="JBQ15" s="117"/>
      <c r="JBR15" s="117"/>
      <c r="JBS15" s="117"/>
      <c r="JBT15" s="117"/>
      <c r="JBU15" s="117"/>
      <c r="JBV15" s="117"/>
      <c r="JBW15" s="117"/>
      <c r="JBX15" s="117"/>
      <c r="JBY15" s="117"/>
      <c r="JBZ15" s="117"/>
      <c r="JCA15" s="117"/>
      <c r="JCB15" s="117"/>
      <c r="JCC15" s="117"/>
      <c r="JCD15" s="117"/>
      <c r="JCE15" s="117"/>
      <c r="JCF15" s="117"/>
      <c r="JCG15" s="117"/>
      <c r="JCH15" s="117"/>
      <c r="JCI15" s="117"/>
      <c r="JCJ15" s="117"/>
      <c r="JCK15" s="117"/>
      <c r="JCL15" s="117"/>
      <c r="JCM15" s="117"/>
      <c r="JCN15" s="117"/>
      <c r="JCO15" s="117"/>
      <c r="JCP15" s="117"/>
      <c r="JCQ15" s="117"/>
      <c r="JCR15" s="117"/>
      <c r="JCS15" s="117"/>
      <c r="JCT15" s="117"/>
      <c r="JCU15" s="117"/>
      <c r="JCV15" s="117"/>
      <c r="JCW15" s="117"/>
      <c r="JCX15" s="117"/>
      <c r="JCY15" s="117"/>
      <c r="JCZ15" s="117"/>
      <c r="JDA15" s="117"/>
      <c r="JDB15" s="117"/>
      <c r="JDC15" s="117"/>
      <c r="JDD15" s="117"/>
      <c r="JDE15" s="117"/>
      <c r="JDF15" s="117"/>
      <c r="JDG15" s="117"/>
      <c r="JDH15" s="117"/>
      <c r="JDI15" s="117"/>
      <c r="JDJ15" s="117"/>
      <c r="JDK15" s="117"/>
      <c r="JDL15" s="117"/>
      <c r="JDM15" s="117"/>
      <c r="JDN15" s="117"/>
      <c r="JDO15" s="117"/>
      <c r="JDP15" s="117"/>
      <c r="JDQ15" s="117"/>
      <c r="JDR15" s="117"/>
      <c r="JDS15" s="117"/>
      <c r="JDT15" s="117"/>
      <c r="JDU15" s="117"/>
      <c r="JDV15" s="117"/>
      <c r="JDW15" s="117"/>
      <c r="JDX15" s="117"/>
      <c r="JDY15" s="117"/>
      <c r="JDZ15" s="117"/>
      <c r="JEA15" s="117"/>
      <c r="JEB15" s="117"/>
      <c r="JEC15" s="117"/>
      <c r="JED15" s="117"/>
      <c r="JEE15" s="117"/>
      <c r="JEF15" s="117"/>
      <c r="JEG15" s="117"/>
      <c r="JEH15" s="117"/>
      <c r="JEI15" s="117"/>
      <c r="JEJ15" s="117"/>
      <c r="JEK15" s="117"/>
      <c r="JEL15" s="117"/>
      <c r="JEM15" s="117"/>
      <c r="JEN15" s="117"/>
      <c r="JEO15" s="117"/>
      <c r="JEP15" s="117"/>
      <c r="JEQ15" s="117"/>
      <c r="JER15" s="117"/>
      <c r="JES15" s="117"/>
      <c r="JET15" s="117"/>
      <c r="JEU15" s="117"/>
      <c r="JEV15" s="117"/>
      <c r="JEW15" s="117"/>
      <c r="JEX15" s="117"/>
      <c r="JEY15" s="117"/>
      <c r="JEZ15" s="117"/>
      <c r="JFA15" s="117"/>
      <c r="JFB15" s="117"/>
      <c r="JFC15" s="117"/>
      <c r="JFD15" s="117"/>
      <c r="JFE15" s="117"/>
      <c r="JFF15" s="117"/>
      <c r="JFG15" s="117"/>
      <c r="JFH15" s="117"/>
      <c r="JFI15" s="117"/>
      <c r="JFJ15" s="117"/>
      <c r="JFK15" s="117"/>
      <c r="JFL15" s="117"/>
      <c r="JFM15" s="117"/>
      <c r="JFN15" s="117"/>
      <c r="JFO15" s="117"/>
      <c r="JFP15" s="117"/>
      <c r="JFQ15" s="117"/>
      <c r="JFR15" s="117"/>
      <c r="JFS15" s="117"/>
      <c r="JFT15" s="117"/>
      <c r="JFU15" s="117"/>
      <c r="JFV15" s="117"/>
      <c r="JFW15" s="117"/>
      <c r="JFX15" s="117"/>
      <c r="JFY15" s="117"/>
      <c r="JFZ15" s="117"/>
      <c r="JGA15" s="117"/>
      <c r="JGB15" s="117"/>
      <c r="JGC15" s="117"/>
      <c r="JGD15" s="117"/>
      <c r="JGE15" s="117"/>
      <c r="JGF15" s="117"/>
      <c r="JGG15" s="117"/>
      <c r="JGH15" s="117"/>
      <c r="JGI15" s="117"/>
      <c r="JGJ15" s="117"/>
      <c r="JGK15" s="117"/>
      <c r="JGL15" s="117"/>
      <c r="JGM15" s="117"/>
      <c r="JGN15" s="117"/>
      <c r="JGO15" s="117"/>
      <c r="JGP15" s="117"/>
      <c r="JGQ15" s="117"/>
      <c r="JGR15" s="117"/>
      <c r="JGS15" s="117"/>
      <c r="JGT15" s="117"/>
      <c r="JGU15" s="117"/>
      <c r="JGV15" s="117"/>
      <c r="JGW15" s="117"/>
      <c r="JGX15" s="117"/>
      <c r="JGY15" s="117"/>
      <c r="JGZ15" s="117"/>
      <c r="JHA15" s="117"/>
      <c r="JHB15" s="117"/>
      <c r="JHC15" s="117"/>
      <c r="JHD15" s="117"/>
      <c r="JHE15" s="117"/>
      <c r="JHF15" s="117"/>
      <c r="JHG15" s="117"/>
      <c r="JHH15" s="117"/>
      <c r="JHI15" s="117"/>
      <c r="JHJ15" s="117"/>
      <c r="JHK15" s="117"/>
      <c r="JHL15" s="117"/>
      <c r="JHM15" s="117"/>
      <c r="JHN15" s="117"/>
      <c r="JHO15" s="117"/>
      <c r="JHP15" s="117"/>
      <c r="JHQ15" s="117"/>
      <c r="JHR15" s="117"/>
      <c r="JHS15" s="117"/>
      <c r="JHT15" s="117"/>
      <c r="JHU15" s="117"/>
      <c r="JHV15" s="117"/>
      <c r="JHW15" s="117"/>
      <c r="JHX15" s="117"/>
      <c r="JHY15" s="117"/>
      <c r="JHZ15" s="117"/>
      <c r="JIA15" s="117"/>
      <c r="JIB15" s="117"/>
      <c r="JIC15" s="117"/>
      <c r="JID15" s="117"/>
      <c r="JIE15" s="117"/>
      <c r="JIF15" s="117"/>
      <c r="JIG15" s="117"/>
      <c r="JIH15" s="117"/>
      <c r="JII15" s="117"/>
      <c r="JIJ15" s="117"/>
      <c r="JIK15" s="117"/>
      <c r="JIL15" s="117"/>
      <c r="JIM15" s="117"/>
      <c r="JIN15" s="117"/>
      <c r="JIO15" s="117"/>
      <c r="JIP15" s="117"/>
      <c r="JIQ15" s="117"/>
      <c r="JIR15" s="117"/>
      <c r="JIS15" s="117"/>
      <c r="JIT15" s="117"/>
      <c r="JIU15" s="117"/>
      <c r="JIV15" s="117"/>
      <c r="JIW15" s="117"/>
      <c r="JIX15" s="117"/>
      <c r="JIY15" s="117"/>
      <c r="JIZ15" s="117"/>
      <c r="JJA15" s="117"/>
      <c r="JJB15" s="117"/>
      <c r="JJC15" s="117"/>
      <c r="JJD15" s="117"/>
      <c r="JJE15" s="117"/>
      <c r="JJF15" s="117"/>
      <c r="JJG15" s="117"/>
      <c r="JJH15" s="117"/>
      <c r="JJI15" s="117"/>
      <c r="JJJ15" s="117"/>
      <c r="JJK15" s="117"/>
      <c r="JJL15" s="117"/>
      <c r="JJM15" s="117"/>
      <c r="JJN15" s="117"/>
      <c r="JJO15" s="117"/>
      <c r="JJP15" s="117"/>
      <c r="JJQ15" s="117"/>
      <c r="JJR15" s="117"/>
      <c r="JJS15" s="117"/>
      <c r="JJT15" s="117"/>
      <c r="JJU15" s="117"/>
      <c r="JJV15" s="117"/>
      <c r="JJW15" s="117"/>
      <c r="JJX15" s="117"/>
      <c r="JJY15" s="117"/>
      <c r="JJZ15" s="117"/>
      <c r="JKA15" s="117"/>
      <c r="JKB15" s="117"/>
      <c r="JKC15" s="117"/>
      <c r="JKD15" s="117"/>
      <c r="JKE15" s="117"/>
      <c r="JKF15" s="117"/>
      <c r="JKG15" s="117"/>
      <c r="JKH15" s="117"/>
      <c r="JKI15" s="117"/>
      <c r="JKJ15" s="117"/>
      <c r="JKK15" s="117"/>
      <c r="JKL15" s="117"/>
      <c r="JKM15" s="117"/>
      <c r="JKN15" s="117"/>
      <c r="JKO15" s="117"/>
      <c r="JKP15" s="117"/>
      <c r="JKQ15" s="117"/>
      <c r="JKR15" s="117"/>
      <c r="JKS15" s="117"/>
      <c r="JKT15" s="117"/>
      <c r="JKU15" s="117"/>
      <c r="JKV15" s="117"/>
      <c r="JKW15" s="117"/>
      <c r="JKX15" s="117"/>
      <c r="JKY15" s="117"/>
      <c r="JKZ15" s="117"/>
      <c r="JLA15" s="117"/>
      <c r="JLB15" s="117"/>
      <c r="JLC15" s="117"/>
      <c r="JLD15" s="117"/>
      <c r="JLE15" s="117"/>
      <c r="JLF15" s="117"/>
      <c r="JLG15" s="117"/>
      <c r="JLH15" s="117"/>
      <c r="JLI15" s="117"/>
      <c r="JLJ15" s="117"/>
      <c r="JLK15" s="117"/>
      <c r="JLL15" s="117"/>
      <c r="JLM15" s="117"/>
      <c r="JLN15" s="117"/>
      <c r="JLO15" s="117"/>
      <c r="JLP15" s="117"/>
      <c r="JLQ15" s="117"/>
      <c r="JLR15" s="117"/>
      <c r="JLS15" s="117"/>
      <c r="JLT15" s="117"/>
      <c r="JLU15" s="117"/>
      <c r="JLV15" s="117"/>
      <c r="JLW15" s="117"/>
      <c r="JLX15" s="117"/>
      <c r="JLY15" s="117"/>
      <c r="JLZ15" s="117"/>
      <c r="JMA15" s="117"/>
      <c r="JMB15" s="117"/>
      <c r="JMC15" s="117"/>
      <c r="JMD15" s="117"/>
      <c r="JME15" s="117"/>
      <c r="JMF15" s="117"/>
      <c r="JMG15" s="117"/>
      <c r="JMH15" s="117"/>
      <c r="JMI15" s="117"/>
      <c r="JMJ15" s="117"/>
      <c r="JMK15" s="117"/>
      <c r="JML15" s="117"/>
      <c r="JMM15" s="117"/>
      <c r="JMN15" s="117"/>
      <c r="JMO15" s="117"/>
      <c r="JMP15" s="117"/>
      <c r="JMQ15" s="117"/>
      <c r="JMR15" s="117"/>
      <c r="JMS15" s="117"/>
      <c r="JMT15" s="117"/>
      <c r="JMU15" s="117"/>
      <c r="JMV15" s="117"/>
      <c r="JMW15" s="117"/>
      <c r="JMX15" s="117"/>
      <c r="JMY15" s="117"/>
      <c r="JMZ15" s="117"/>
      <c r="JNA15" s="117"/>
      <c r="JNB15" s="117"/>
      <c r="JNC15" s="117"/>
      <c r="JND15" s="117"/>
      <c r="JNE15" s="117"/>
      <c r="JNF15" s="117"/>
      <c r="JNG15" s="117"/>
      <c r="JNH15" s="117"/>
      <c r="JNI15" s="117"/>
      <c r="JNJ15" s="117"/>
      <c r="JNK15" s="117"/>
      <c r="JNL15" s="117"/>
      <c r="JNM15" s="117"/>
      <c r="JNN15" s="117"/>
      <c r="JNO15" s="117"/>
      <c r="JNP15" s="117"/>
      <c r="JNQ15" s="117"/>
      <c r="JNR15" s="117"/>
      <c r="JNS15" s="117"/>
      <c r="JNT15" s="117"/>
      <c r="JNU15" s="117"/>
      <c r="JNV15" s="117"/>
      <c r="JNW15" s="117"/>
      <c r="JNX15" s="117"/>
      <c r="JNY15" s="117"/>
      <c r="JNZ15" s="117"/>
      <c r="JOA15" s="117"/>
      <c r="JOB15" s="117"/>
      <c r="JOC15" s="117"/>
      <c r="JOD15" s="117"/>
      <c r="JOE15" s="117"/>
      <c r="JOF15" s="117"/>
      <c r="JOG15" s="117"/>
      <c r="JOH15" s="117"/>
      <c r="JOI15" s="117"/>
      <c r="JOJ15" s="117"/>
      <c r="JOK15" s="117"/>
      <c r="JOL15" s="117"/>
      <c r="JOM15" s="117"/>
      <c r="JON15" s="117"/>
      <c r="JOO15" s="117"/>
      <c r="JOP15" s="117"/>
      <c r="JOQ15" s="117"/>
      <c r="JOR15" s="117"/>
      <c r="JOS15" s="117"/>
      <c r="JOT15" s="117"/>
      <c r="JOU15" s="117"/>
      <c r="JOV15" s="117"/>
      <c r="JOW15" s="117"/>
      <c r="JOX15" s="117"/>
      <c r="JOY15" s="117"/>
      <c r="JOZ15" s="117"/>
      <c r="JPA15" s="117"/>
      <c r="JPB15" s="117"/>
      <c r="JPC15" s="117"/>
      <c r="JPD15" s="117"/>
      <c r="JPE15" s="117"/>
      <c r="JPF15" s="117"/>
      <c r="JPG15" s="117"/>
      <c r="JPH15" s="117"/>
      <c r="JPI15" s="117"/>
      <c r="JPJ15" s="117"/>
      <c r="JPK15" s="117"/>
      <c r="JPL15" s="117"/>
      <c r="JPM15" s="117"/>
      <c r="JPN15" s="117"/>
      <c r="JPO15" s="117"/>
      <c r="JPP15" s="117"/>
      <c r="JPQ15" s="117"/>
      <c r="JPR15" s="117"/>
      <c r="JPS15" s="117"/>
      <c r="JPT15" s="117"/>
      <c r="JPU15" s="117"/>
      <c r="JPV15" s="117"/>
      <c r="JPW15" s="117"/>
      <c r="JPX15" s="117"/>
      <c r="JPY15" s="117"/>
      <c r="JPZ15" s="117"/>
      <c r="JQA15" s="117"/>
      <c r="JQB15" s="117"/>
      <c r="JQC15" s="117"/>
      <c r="JQD15" s="117"/>
      <c r="JQE15" s="117"/>
      <c r="JQF15" s="117"/>
      <c r="JQG15" s="117"/>
      <c r="JQH15" s="117"/>
      <c r="JQI15" s="117"/>
      <c r="JQJ15" s="117"/>
      <c r="JQK15" s="117"/>
      <c r="JQL15" s="117"/>
      <c r="JQM15" s="117"/>
      <c r="JQN15" s="117"/>
      <c r="JQO15" s="117"/>
      <c r="JQP15" s="117"/>
      <c r="JQQ15" s="117"/>
      <c r="JQR15" s="117"/>
      <c r="JQS15" s="117"/>
      <c r="JQT15" s="117"/>
      <c r="JQU15" s="117"/>
      <c r="JQV15" s="117"/>
      <c r="JQW15" s="117"/>
      <c r="JQX15" s="117"/>
      <c r="JQY15" s="117"/>
      <c r="JQZ15" s="117"/>
      <c r="JRA15" s="117"/>
      <c r="JRB15" s="117"/>
      <c r="JRC15" s="117"/>
      <c r="JRD15" s="117"/>
      <c r="JRE15" s="117"/>
      <c r="JRF15" s="117"/>
      <c r="JRG15" s="117"/>
      <c r="JRH15" s="117"/>
      <c r="JRI15" s="117"/>
      <c r="JRJ15" s="117"/>
      <c r="JRK15" s="117"/>
      <c r="JRL15" s="117"/>
      <c r="JRM15" s="117"/>
      <c r="JRN15" s="117"/>
      <c r="JRO15" s="117"/>
      <c r="JRP15" s="117"/>
      <c r="JRQ15" s="117"/>
      <c r="JRR15" s="117"/>
      <c r="JRS15" s="117"/>
      <c r="JRT15" s="117"/>
      <c r="JRU15" s="117"/>
      <c r="JRV15" s="117"/>
      <c r="JRW15" s="117"/>
      <c r="JRX15" s="117"/>
      <c r="JRY15" s="117"/>
      <c r="JRZ15" s="117"/>
      <c r="JSA15" s="117"/>
      <c r="JSB15" s="117"/>
      <c r="JSC15" s="117"/>
      <c r="JSD15" s="117"/>
      <c r="JSE15" s="117"/>
      <c r="JSF15" s="117"/>
      <c r="JSG15" s="117"/>
      <c r="JSH15" s="117"/>
      <c r="JSI15" s="117"/>
      <c r="JSJ15" s="117"/>
      <c r="JSK15" s="117"/>
      <c r="JSL15" s="117"/>
      <c r="JSM15" s="117"/>
      <c r="JSN15" s="117"/>
      <c r="JSO15" s="117"/>
      <c r="JSP15" s="117"/>
      <c r="JSQ15" s="117"/>
      <c r="JSR15" s="117"/>
      <c r="JSS15" s="117"/>
      <c r="JST15" s="117"/>
      <c r="JSU15" s="117"/>
      <c r="JSV15" s="117"/>
      <c r="JSW15" s="117"/>
      <c r="JSX15" s="117"/>
      <c r="JSY15" s="117"/>
      <c r="JSZ15" s="117"/>
      <c r="JTA15" s="117"/>
      <c r="JTB15" s="117"/>
      <c r="JTC15" s="117"/>
      <c r="JTD15" s="117"/>
      <c r="JTE15" s="117"/>
      <c r="JTF15" s="117"/>
      <c r="JTG15" s="117"/>
      <c r="JTH15" s="117"/>
      <c r="JTI15" s="117"/>
      <c r="JTJ15" s="117"/>
      <c r="JTK15" s="117"/>
      <c r="JTL15" s="117"/>
      <c r="JTM15" s="117"/>
      <c r="JTN15" s="117"/>
      <c r="JTO15" s="117"/>
      <c r="JTP15" s="117"/>
      <c r="JTQ15" s="117"/>
      <c r="JTR15" s="117"/>
      <c r="JTS15" s="117"/>
      <c r="JTT15" s="117"/>
      <c r="JTU15" s="117"/>
      <c r="JTV15" s="117"/>
      <c r="JTW15" s="117"/>
      <c r="JTX15" s="117"/>
      <c r="JTY15" s="117"/>
      <c r="JTZ15" s="117"/>
      <c r="JUA15" s="117"/>
      <c r="JUB15" s="117"/>
      <c r="JUC15" s="117"/>
      <c r="JUD15" s="117"/>
      <c r="JUE15" s="117"/>
      <c r="JUF15" s="117"/>
      <c r="JUG15" s="117"/>
      <c r="JUH15" s="117"/>
      <c r="JUI15" s="117"/>
      <c r="JUJ15" s="117"/>
      <c r="JUK15" s="117"/>
      <c r="JUL15" s="117"/>
      <c r="JUM15" s="117"/>
      <c r="JUN15" s="117"/>
      <c r="JUO15" s="117"/>
      <c r="JUP15" s="117"/>
      <c r="JUQ15" s="117"/>
      <c r="JUR15" s="117"/>
      <c r="JUS15" s="117"/>
      <c r="JUT15" s="117"/>
      <c r="JUU15" s="117"/>
      <c r="JUV15" s="117"/>
      <c r="JUW15" s="117"/>
      <c r="JUX15" s="117"/>
      <c r="JUY15" s="117"/>
      <c r="JUZ15" s="117"/>
      <c r="JVA15" s="117"/>
      <c r="JVB15" s="117"/>
      <c r="JVC15" s="117"/>
      <c r="JVD15" s="117"/>
      <c r="JVE15" s="117"/>
      <c r="JVF15" s="117"/>
      <c r="JVG15" s="117"/>
      <c r="JVH15" s="117"/>
      <c r="JVI15" s="117"/>
      <c r="JVJ15" s="117"/>
      <c r="JVK15" s="117"/>
      <c r="JVL15" s="117"/>
      <c r="JVM15" s="117"/>
      <c r="JVN15" s="117"/>
      <c r="JVO15" s="117"/>
      <c r="JVP15" s="117"/>
      <c r="JVQ15" s="117"/>
      <c r="JVR15" s="117"/>
      <c r="JVS15" s="117"/>
      <c r="JVT15" s="117"/>
      <c r="JVU15" s="117"/>
      <c r="JVV15" s="117"/>
      <c r="JVW15" s="117"/>
      <c r="JVX15" s="117"/>
      <c r="JVY15" s="117"/>
      <c r="JVZ15" s="117"/>
      <c r="JWA15" s="117"/>
      <c r="JWB15" s="117"/>
      <c r="JWC15" s="117"/>
      <c r="JWD15" s="117"/>
      <c r="JWE15" s="117"/>
      <c r="JWF15" s="117"/>
      <c r="JWG15" s="117"/>
      <c r="JWH15" s="117"/>
      <c r="JWI15" s="117"/>
      <c r="JWJ15" s="117"/>
      <c r="JWK15" s="117"/>
      <c r="JWL15" s="117"/>
      <c r="JWM15" s="117"/>
      <c r="JWN15" s="117"/>
      <c r="JWO15" s="117"/>
      <c r="JWP15" s="117"/>
      <c r="JWQ15" s="117"/>
      <c r="JWR15" s="117"/>
      <c r="JWS15" s="117"/>
      <c r="JWT15" s="117"/>
      <c r="JWU15" s="117"/>
      <c r="JWV15" s="117"/>
      <c r="JWW15" s="117"/>
      <c r="JWX15" s="117"/>
      <c r="JWY15" s="117"/>
      <c r="JWZ15" s="117"/>
      <c r="JXA15" s="117"/>
      <c r="JXB15" s="117"/>
      <c r="JXC15" s="117"/>
      <c r="JXD15" s="117"/>
      <c r="JXE15" s="117"/>
      <c r="JXF15" s="117"/>
      <c r="JXG15" s="117"/>
      <c r="JXH15" s="117"/>
      <c r="JXI15" s="117"/>
      <c r="JXJ15" s="117"/>
      <c r="JXK15" s="117"/>
      <c r="JXL15" s="117"/>
      <c r="JXM15" s="117"/>
      <c r="JXN15" s="117"/>
      <c r="JXO15" s="117"/>
      <c r="JXP15" s="117"/>
      <c r="JXQ15" s="117"/>
      <c r="JXR15" s="117"/>
      <c r="JXS15" s="117"/>
      <c r="JXT15" s="117"/>
      <c r="JXU15" s="117"/>
      <c r="JXV15" s="117"/>
      <c r="JXW15" s="117"/>
      <c r="JXX15" s="117"/>
      <c r="JXY15" s="117"/>
      <c r="JXZ15" s="117"/>
      <c r="JYA15" s="117"/>
      <c r="JYB15" s="117"/>
      <c r="JYC15" s="117"/>
      <c r="JYD15" s="117"/>
      <c r="JYE15" s="117"/>
      <c r="JYF15" s="117"/>
      <c r="JYG15" s="117"/>
      <c r="JYH15" s="117"/>
      <c r="JYI15" s="117"/>
      <c r="JYJ15" s="117"/>
      <c r="JYK15" s="117"/>
      <c r="JYL15" s="117"/>
      <c r="JYM15" s="117"/>
      <c r="JYN15" s="117"/>
      <c r="JYO15" s="117"/>
      <c r="JYP15" s="117"/>
      <c r="JYQ15" s="117"/>
      <c r="JYR15" s="117"/>
      <c r="JYS15" s="117"/>
      <c r="JYT15" s="117"/>
      <c r="JYU15" s="117"/>
      <c r="JYV15" s="117"/>
      <c r="JYW15" s="117"/>
      <c r="JYX15" s="117"/>
      <c r="JYY15" s="117"/>
      <c r="JYZ15" s="117"/>
      <c r="JZA15" s="117"/>
      <c r="JZB15" s="117"/>
      <c r="JZC15" s="117"/>
      <c r="JZD15" s="117"/>
      <c r="JZE15" s="117"/>
      <c r="JZF15" s="117"/>
      <c r="JZG15" s="117"/>
      <c r="JZH15" s="117"/>
      <c r="JZI15" s="117"/>
      <c r="JZJ15" s="117"/>
      <c r="JZK15" s="117"/>
      <c r="JZL15" s="117"/>
      <c r="JZM15" s="117"/>
      <c r="JZN15" s="117"/>
      <c r="JZO15" s="117"/>
      <c r="JZP15" s="117"/>
      <c r="JZQ15" s="117"/>
      <c r="JZR15" s="117"/>
      <c r="JZS15" s="117"/>
      <c r="JZT15" s="117"/>
      <c r="JZU15" s="117"/>
      <c r="JZV15" s="117"/>
      <c r="JZW15" s="117"/>
      <c r="JZX15" s="117"/>
      <c r="JZY15" s="117"/>
      <c r="JZZ15" s="117"/>
      <c r="KAA15" s="117"/>
      <c r="KAB15" s="117"/>
      <c r="KAC15" s="117"/>
      <c r="KAD15" s="117"/>
      <c r="KAE15" s="117"/>
      <c r="KAF15" s="117"/>
      <c r="KAG15" s="117"/>
      <c r="KAH15" s="117"/>
      <c r="KAI15" s="117"/>
      <c r="KAJ15" s="117"/>
      <c r="KAK15" s="117"/>
      <c r="KAL15" s="117"/>
      <c r="KAM15" s="117"/>
      <c r="KAN15" s="117"/>
      <c r="KAO15" s="117"/>
      <c r="KAP15" s="117"/>
      <c r="KAQ15" s="117"/>
      <c r="KAR15" s="117"/>
      <c r="KAS15" s="117"/>
      <c r="KAT15" s="117"/>
      <c r="KAU15" s="117"/>
      <c r="KAV15" s="117"/>
      <c r="KAW15" s="117"/>
      <c r="KAX15" s="117"/>
      <c r="KAY15" s="117"/>
      <c r="KAZ15" s="117"/>
      <c r="KBA15" s="117"/>
      <c r="KBB15" s="117"/>
      <c r="KBC15" s="117"/>
      <c r="KBD15" s="117"/>
      <c r="KBE15" s="117"/>
      <c r="KBF15" s="117"/>
      <c r="KBG15" s="117"/>
      <c r="KBH15" s="117"/>
      <c r="KBI15" s="117"/>
      <c r="KBJ15" s="117"/>
      <c r="KBK15" s="117"/>
      <c r="KBL15" s="117"/>
      <c r="KBM15" s="117"/>
      <c r="KBN15" s="117"/>
      <c r="KBO15" s="117"/>
      <c r="KBP15" s="117"/>
      <c r="KBQ15" s="117"/>
      <c r="KBR15" s="117"/>
      <c r="KBS15" s="117"/>
      <c r="KBT15" s="117"/>
      <c r="KBU15" s="117"/>
      <c r="KBV15" s="117"/>
      <c r="KBW15" s="117"/>
      <c r="KBX15" s="117"/>
      <c r="KBY15" s="117"/>
      <c r="KBZ15" s="117"/>
      <c r="KCA15" s="117"/>
      <c r="KCB15" s="117"/>
      <c r="KCC15" s="117"/>
      <c r="KCD15" s="117"/>
      <c r="KCE15" s="117"/>
      <c r="KCF15" s="117"/>
      <c r="KCG15" s="117"/>
      <c r="KCH15" s="117"/>
      <c r="KCI15" s="117"/>
      <c r="KCJ15" s="117"/>
      <c r="KCK15" s="117"/>
      <c r="KCL15" s="117"/>
      <c r="KCM15" s="117"/>
      <c r="KCN15" s="117"/>
      <c r="KCO15" s="117"/>
      <c r="KCP15" s="117"/>
      <c r="KCQ15" s="117"/>
      <c r="KCR15" s="117"/>
      <c r="KCS15" s="117"/>
      <c r="KCT15" s="117"/>
      <c r="KCU15" s="117"/>
      <c r="KCV15" s="117"/>
      <c r="KCW15" s="117"/>
      <c r="KCX15" s="117"/>
      <c r="KCY15" s="117"/>
      <c r="KCZ15" s="117"/>
      <c r="KDA15" s="117"/>
      <c r="KDB15" s="117"/>
      <c r="KDC15" s="117"/>
      <c r="KDD15" s="117"/>
      <c r="KDE15" s="117"/>
      <c r="KDF15" s="117"/>
      <c r="KDG15" s="117"/>
      <c r="KDH15" s="117"/>
      <c r="KDI15" s="117"/>
      <c r="KDJ15" s="117"/>
      <c r="KDK15" s="117"/>
      <c r="KDL15" s="117"/>
      <c r="KDM15" s="117"/>
      <c r="KDN15" s="117"/>
      <c r="KDO15" s="117"/>
      <c r="KDP15" s="117"/>
      <c r="KDQ15" s="117"/>
      <c r="KDR15" s="117"/>
      <c r="KDS15" s="117"/>
      <c r="KDT15" s="117"/>
      <c r="KDU15" s="117"/>
      <c r="KDV15" s="117"/>
      <c r="KDW15" s="117"/>
      <c r="KDX15" s="117"/>
      <c r="KDY15" s="117"/>
      <c r="KDZ15" s="117"/>
      <c r="KEA15" s="117"/>
      <c r="KEB15" s="117"/>
      <c r="KEC15" s="117"/>
      <c r="KED15" s="117"/>
      <c r="KEE15" s="117"/>
      <c r="KEF15" s="117"/>
      <c r="KEG15" s="117"/>
      <c r="KEH15" s="117"/>
      <c r="KEI15" s="117"/>
      <c r="KEJ15" s="117"/>
      <c r="KEK15" s="117"/>
      <c r="KEL15" s="117"/>
      <c r="KEM15" s="117"/>
      <c r="KEN15" s="117"/>
      <c r="KEO15" s="117"/>
      <c r="KEP15" s="117"/>
      <c r="KEQ15" s="117"/>
      <c r="KER15" s="117"/>
      <c r="KES15" s="117"/>
      <c r="KET15" s="117"/>
      <c r="KEU15" s="117"/>
      <c r="KEV15" s="117"/>
      <c r="KEW15" s="117"/>
      <c r="KEX15" s="117"/>
      <c r="KEY15" s="117"/>
      <c r="KEZ15" s="117"/>
      <c r="KFA15" s="117"/>
      <c r="KFB15" s="117"/>
      <c r="KFC15" s="117"/>
      <c r="KFD15" s="117"/>
      <c r="KFE15" s="117"/>
      <c r="KFF15" s="117"/>
      <c r="KFG15" s="117"/>
      <c r="KFH15" s="117"/>
      <c r="KFI15" s="117"/>
      <c r="KFJ15" s="117"/>
      <c r="KFK15" s="117"/>
      <c r="KFL15" s="117"/>
      <c r="KFM15" s="117"/>
      <c r="KFN15" s="117"/>
      <c r="KFO15" s="117"/>
      <c r="KFP15" s="117"/>
      <c r="KFQ15" s="117"/>
      <c r="KFR15" s="117"/>
      <c r="KFS15" s="117"/>
      <c r="KFT15" s="117"/>
      <c r="KFU15" s="117"/>
      <c r="KFV15" s="117"/>
      <c r="KFW15" s="117"/>
      <c r="KFX15" s="117"/>
      <c r="KFY15" s="117"/>
      <c r="KFZ15" s="117"/>
      <c r="KGA15" s="117"/>
      <c r="KGB15" s="117"/>
      <c r="KGC15" s="117"/>
      <c r="KGD15" s="117"/>
      <c r="KGE15" s="117"/>
      <c r="KGF15" s="117"/>
      <c r="KGG15" s="117"/>
      <c r="KGH15" s="117"/>
      <c r="KGI15" s="117"/>
      <c r="KGJ15" s="117"/>
      <c r="KGK15" s="117"/>
      <c r="KGL15" s="117"/>
      <c r="KGM15" s="117"/>
      <c r="KGN15" s="117"/>
      <c r="KGO15" s="117"/>
      <c r="KGP15" s="117"/>
      <c r="KGQ15" s="117"/>
      <c r="KGR15" s="117"/>
      <c r="KGS15" s="117"/>
      <c r="KGT15" s="117"/>
      <c r="KGU15" s="117"/>
      <c r="KGV15" s="117"/>
      <c r="KGW15" s="117"/>
      <c r="KGX15" s="117"/>
      <c r="KGY15" s="117"/>
      <c r="KGZ15" s="117"/>
      <c r="KHA15" s="117"/>
      <c r="KHB15" s="117"/>
      <c r="KHC15" s="117"/>
      <c r="KHD15" s="117"/>
      <c r="KHE15" s="117"/>
      <c r="KHF15" s="117"/>
      <c r="KHG15" s="117"/>
      <c r="KHH15" s="117"/>
      <c r="KHI15" s="117"/>
      <c r="KHJ15" s="117"/>
      <c r="KHK15" s="117"/>
      <c r="KHL15" s="117"/>
      <c r="KHM15" s="117"/>
      <c r="KHN15" s="117"/>
      <c r="KHO15" s="117"/>
      <c r="KHP15" s="117"/>
      <c r="KHQ15" s="117"/>
      <c r="KHR15" s="117"/>
      <c r="KHS15" s="117"/>
      <c r="KHT15" s="117"/>
      <c r="KHU15" s="117"/>
      <c r="KHV15" s="117"/>
      <c r="KHW15" s="117"/>
      <c r="KHX15" s="117"/>
      <c r="KHY15" s="117"/>
      <c r="KHZ15" s="117"/>
      <c r="KIA15" s="117"/>
      <c r="KIB15" s="117"/>
      <c r="KIC15" s="117"/>
      <c r="KID15" s="117"/>
      <c r="KIE15" s="117"/>
      <c r="KIF15" s="117"/>
      <c r="KIG15" s="117"/>
      <c r="KIH15" s="117"/>
      <c r="KII15" s="117"/>
      <c r="KIJ15" s="117"/>
      <c r="KIK15" s="117"/>
      <c r="KIL15" s="117"/>
      <c r="KIM15" s="117"/>
      <c r="KIN15" s="117"/>
      <c r="KIO15" s="117"/>
      <c r="KIP15" s="117"/>
      <c r="KIQ15" s="117"/>
      <c r="KIR15" s="117"/>
      <c r="KIS15" s="117"/>
      <c r="KIT15" s="117"/>
      <c r="KIU15" s="117"/>
      <c r="KIV15" s="117"/>
      <c r="KIW15" s="117"/>
      <c r="KIX15" s="117"/>
      <c r="KIY15" s="117"/>
      <c r="KIZ15" s="117"/>
      <c r="KJA15" s="117"/>
      <c r="KJB15" s="117"/>
      <c r="KJC15" s="117"/>
      <c r="KJD15" s="117"/>
      <c r="KJE15" s="117"/>
      <c r="KJF15" s="117"/>
      <c r="KJG15" s="117"/>
      <c r="KJH15" s="117"/>
      <c r="KJI15" s="117"/>
      <c r="KJJ15" s="117"/>
      <c r="KJK15" s="117"/>
      <c r="KJL15" s="117"/>
      <c r="KJM15" s="117"/>
      <c r="KJN15" s="117"/>
      <c r="KJO15" s="117"/>
      <c r="KJP15" s="117"/>
      <c r="KJQ15" s="117"/>
      <c r="KJR15" s="117"/>
      <c r="KJS15" s="117"/>
      <c r="KJT15" s="117"/>
      <c r="KJU15" s="117"/>
      <c r="KJV15" s="117"/>
      <c r="KJW15" s="117"/>
      <c r="KJX15" s="117"/>
      <c r="KJY15" s="117"/>
      <c r="KJZ15" s="117"/>
      <c r="KKA15" s="117"/>
      <c r="KKB15" s="117"/>
      <c r="KKC15" s="117"/>
      <c r="KKD15" s="117"/>
      <c r="KKE15" s="117"/>
      <c r="KKF15" s="117"/>
      <c r="KKG15" s="117"/>
      <c r="KKH15" s="117"/>
      <c r="KKI15" s="117"/>
      <c r="KKJ15" s="117"/>
      <c r="KKK15" s="117"/>
      <c r="KKL15" s="117"/>
      <c r="KKM15" s="117"/>
      <c r="KKN15" s="117"/>
      <c r="KKO15" s="117"/>
      <c r="KKP15" s="117"/>
      <c r="KKQ15" s="117"/>
      <c r="KKR15" s="117"/>
      <c r="KKS15" s="117"/>
      <c r="KKT15" s="117"/>
      <c r="KKU15" s="117"/>
      <c r="KKV15" s="117"/>
      <c r="KKW15" s="117"/>
      <c r="KKX15" s="117"/>
      <c r="KKY15" s="117"/>
      <c r="KKZ15" s="117"/>
      <c r="KLA15" s="117"/>
      <c r="KLB15" s="117"/>
      <c r="KLC15" s="117"/>
      <c r="KLD15" s="117"/>
      <c r="KLE15" s="117"/>
      <c r="KLF15" s="117"/>
      <c r="KLG15" s="117"/>
      <c r="KLH15" s="117"/>
      <c r="KLI15" s="117"/>
      <c r="KLJ15" s="117"/>
      <c r="KLK15" s="117"/>
      <c r="KLL15" s="117"/>
      <c r="KLM15" s="117"/>
      <c r="KLN15" s="117"/>
      <c r="KLO15" s="117"/>
      <c r="KLP15" s="117"/>
      <c r="KLQ15" s="117"/>
      <c r="KLR15" s="117"/>
      <c r="KLS15" s="117"/>
      <c r="KLT15" s="117"/>
      <c r="KLU15" s="117"/>
      <c r="KLV15" s="117"/>
      <c r="KLW15" s="117"/>
      <c r="KLX15" s="117"/>
      <c r="KLY15" s="117"/>
      <c r="KLZ15" s="117"/>
      <c r="KMA15" s="117"/>
      <c r="KMB15" s="117"/>
      <c r="KMC15" s="117"/>
      <c r="KMD15" s="117"/>
      <c r="KME15" s="117"/>
      <c r="KMF15" s="117"/>
      <c r="KMG15" s="117"/>
      <c r="KMH15" s="117"/>
      <c r="KMI15" s="117"/>
      <c r="KMJ15" s="117"/>
      <c r="KMK15" s="117"/>
      <c r="KML15" s="117"/>
      <c r="KMM15" s="117"/>
      <c r="KMN15" s="117"/>
      <c r="KMO15" s="117"/>
      <c r="KMP15" s="117"/>
      <c r="KMQ15" s="117"/>
      <c r="KMR15" s="117"/>
      <c r="KMS15" s="117"/>
      <c r="KMT15" s="117"/>
      <c r="KMU15" s="117"/>
      <c r="KMV15" s="117"/>
      <c r="KMW15" s="117"/>
      <c r="KMX15" s="117"/>
      <c r="KMY15" s="117"/>
      <c r="KMZ15" s="117"/>
      <c r="KNA15" s="117"/>
      <c r="KNB15" s="117"/>
      <c r="KNC15" s="117"/>
      <c r="KND15" s="117"/>
      <c r="KNE15" s="117"/>
      <c r="KNF15" s="117"/>
      <c r="KNG15" s="117"/>
      <c r="KNH15" s="117"/>
      <c r="KNI15" s="117"/>
      <c r="KNJ15" s="117"/>
      <c r="KNK15" s="117"/>
      <c r="KNL15" s="117"/>
      <c r="KNM15" s="117"/>
      <c r="KNN15" s="117"/>
      <c r="KNO15" s="117"/>
      <c r="KNP15" s="117"/>
      <c r="KNQ15" s="117"/>
      <c r="KNR15" s="117"/>
      <c r="KNS15" s="117"/>
      <c r="KNT15" s="117"/>
      <c r="KNU15" s="117"/>
      <c r="KNV15" s="117"/>
      <c r="KNW15" s="117"/>
      <c r="KNX15" s="117"/>
      <c r="KNY15" s="117"/>
      <c r="KNZ15" s="117"/>
      <c r="KOA15" s="117"/>
      <c r="KOB15" s="117"/>
      <c r="KOC15" s="117"/>
      <c r="KOD15" s="117"/>
      <c r="KOE15" s="117"/>
      <c r="KOF15" s="117"/>
      <c r="KOG15" s="117"/>
      <c r="KOH15" s="117"/>
      <c r="KOI15" s="117"/>
      <c r="KOJ15" s="117"/>
      <c r="KOK15" s="117"/>
      <c r="KOL15" s="117"/>
      <c r="KOM15" s="117"/>
      <c r="KON15" s="117"/>
      <c r="KOO15" s="117"/>
      <c r="KOP15" s="117"/>
      <c r="KOQ15" s="117"/>
      <c r="KOR15" s="117"/>
      <c r="KOS15" s="117"/>
      <c r="KOT15" s="117"/>
      <c r="KOU15" s="117"/>
      <c r="KOV15" s="117"/>
      <c r="KOW15" s="117"/>
      <c r="KOX15" s="117"/>
      <c r="KOY15" s="117"/>
      <c r="KOZ15" s="117"/>
      <c r="KPA15" s="117"/>
      <c r="KPB15" s="117"/>
      <c r="KPC15" s="117"/>
      <c r="KPD15" s="117"/>
      <c r="KPE15" s="117"/>
      <c r="KPF15" s="117"/>
      <c r="KPG15" s="117"/>
      <c r="KPH15" s="117"/>
      <c r="KPI15" s="117"/>
      <c r="KPJ15" s="117"/>
      <c r="KPK15" s="117"/>
      <c r="KPL15" s="117"/>
      <c r="KPM15" s="117"/>
      <c r="KPN15" s="117"/>
      <c r="KPO15" s="117"/>
      <c r="KPP15" s="117"/>
      <c r="KPQ15" s="117"/>
      <c r="KPR15" s="117"/>
      <c r="KPS15" s="117"/>
      <c r="KPT15" s="117"/>
      <c r="KPU15" s="117"/>
      <c r="KPV15" s="117"/>
      <c r="KPW15" s="117"/>
      <c r="KPX15" s="117"/>
      <c r="KPY15" s="117"/>
      <c r="KPZ15" s="117"/>
      <c r="KQA15" s="117"/>
      <c r="KQB15" s="117"/>
      <c r="KQC15" s="117"/>
      <c r="KQD15" s="117"/>
      <c r="KQE15" s="117"/>
      <c r="KQF15" s="117"/>
      <c r="KQG15" s="117"/>
      <c r="KQH15" s="117"/>
      <c r="KQI15" s="117"/>
      <c r="KQJ15" s="117"/>
      <c r="KQK15" s="117"/>
      <c r="KQL15" s="117"/>
      <c r="KQM15" s="117"/>
      <c r="KQN15" s="117"/>
      <c r="KQO15" s="117"/>
      <c r="KQP15" s="117"/>
      <c r="KQQ15" s="117"/>
      <c r="KQR15" s="117"/>
      <c r="KQS15" s="117"/>
      <c r="KQT15" s="117"/>
      <c r="KQU15" s="117"/>
      <c r="KQV15" s="117"/>
      <c r="KQW15" s="117"/>
      <c r="KQX15" s="117"/>
      <c r="KQY15" s="117"/>
      <c r="KQZ15" s="117"/>
      <c r="KRA15" s="117"/>
      <c r="KRB15" s="117"/>
      <c r="KRC15" s="117"/>
      <c r="KRD15" s="117"/>
      <c r="KRE15" s="117"/>
      <c r="KRF15" s="117"/>
      <c r="KRG15" s="117"/>
      <c r="KRH15" s="117"/>
      <c r="KRI15" s="117"/>
      <c r="KRJ15" s="117"/>
      <c r="KRK15" s="117"/>
      <c r="KRL15" s="117"/>
      <c r="KRM15" s="117"/>
      <c r="KRN15" s="117"/>
      <c r="KRO15" s="117"/>
      <c r="KRP15" s="117"/>
      <c r="KRQ15" s="117"/>
      <c r="KRR15" s="117"/>
      <c r="KRS15" s="117"/>
      <c r="KRT15" s="117"/>
      <c r="KRU15" s="117"/>
      <c r="KRV15" s="117"/>
      <c r="KRW15" s="117"/>
      <c r="KRX15" s="117"/>
      <c r="KRY15" s="117"/>
      <c r="KRZ15" s="117"/>
      <c r="KSA15" s="117"/>
      <c r="KSB15" s="117"/>
      <c r="KSC15" s="117"/>
      <c r="KSD15" s="117"/>
      <c r="KSE15" s="117"/>
      <c r="KSF15" s="117"/>
      <c r="KSG15" s="117"/>
      <c r="KSH15" s="117"/>
      <c r="KSI15" s="117"/>
      <c r="KSJ15" s="117"/>
      <c r="KSK15" s="117"/>
      <c r="KSL15" s="117"/>
      <c r="KSM15" s="117"/>
      <c r="KSN15" s="117"/>
      <c r="KSO15" s="117"/>
      <c r="KSP15" s="117"/>
      <c r="KSQ15" s="117"/>
      <c r="KSR15" s="117"/>
      <c r="KSS15" s="117"/>
      <c r="KST15" s="117"/>
      <c r="KSU15" s="117"/>
      <c r="KSV15" s="117"/>
      <c r="KSW15" s="117"/>
      <c r="KSX15" s="117"/>
      <c r="KSY15" s="117"/>
      <c r="KSZ15" s="117"/>
      <c r="KTA15" s="117"/>
      <c r="KTB15" s="117"/>
      <c r="KTC15" s="117"/>
      <c r="KTD15" s="117"/>
      <c r="KTE15" s="117"/>
      <c r="KTF15" s="117"/>
      <c r="KTG15" s="117"/>
      <c r="KTH15" s="117"/>
      <c r="KTI15" s="117"/>
      <c r="KTJ15" s="117"/>
      <c r="KTK15" s="117"/>
      <c r="KTL15" s="117"/>
      <c r="KTM15" s="117"/>
      <c r="KTN15" s="117"/>
      <c r="KTO15" s="117"/>
      <c r="KTP15" s="117"/>
      <c r="KTQ15" s="117"/>
      <c r="KTR15" s="117"/>
      <c r="KTS15" s="117"/>
      <c r="KTT15" s="117"/>
      <c r="KTU15" s="117"/>
      <c r="KTV15" s="117"/>
      <c r="KTW15" s="117"/>
      <c r="KTX15" s="117"/>
      <c r="KTY15" s="117"/>
      <c r="KTZ15" s="117"/>
      <c r="KUA15" s="117"/>
      <c r="KUB15" s="117"/>
      <c r="KUC15" s="117"/>
      <c r="KUD15" s="117"/>
      <c r="KUE15" s="117"/>
      <c r="KUF15" s="117"/>
      <c r="KUG15" s="117"/>
      <c r="KUH15" s="117"/>
      <c r="KUI15" s="117"/>
      <c r="KUJ15" s="117"/>
      <c r="KUK15" s="117"/>
      <c r="KUL15" s="117"/>
      <c r="KUM15" s="117"/>
      <c r="KUN15" s="117"/>
      <c r="KUO15" s="117"/>
      <c r="KUP15" s="117"/>
      <c r="KUQ15" s="117"/>
      <c r="KUR15" s="117"/>
      <c r="KUS15" s="117"/>
      <c r="KUT15" s="117"/>
      <c r="KUU15" s="117"/>
      <c r="KUV15" s="117"/>
      <c r="KUW15" s="117"/>
      <c r="KUX15" s="117"/>
      <c r="KUY15" s="117"/>
      <c r="KUZ15" s="117"/>
      <c r="KVA15" s="117"/>
      <c r="KVB15" s="117"/>
      <c r="KVC15" s="117"/>
      <c r="KVD15" s="117"/>
      <c r="KVE15" s="117"/>
      <c r="KVF15" s="117"/>
      <c r="KVG15" s="117"/>
      <c r="KVH15" s="117"/>
      <c r="KVI15" s="117"/>
      <c r="KVJ15" s="117"/>
      <c r="KVK15" s="117"/>
      <c r="KVL15" s="117"/>
      <c r="KVM15" s="117"/>
      <c r="KVN15" s="117"/>
      <c r="KVO15" s="117"/>
      <c r="KVP15" s="117"/>
      <c r="KVQ15" s="117"/>
      <c r="KVR15" s="117"/>
      <c r="KVS15" s="117"/>
      <c r="KVT15" s="117"/>
      <c r="KVU15" s="117"/>
      <c r="KVV15" s="117"/>
      <c r="KVW15" s="117"/>
      <c r="KVX15" s="117"/>
      <c r="KVY15" s="117"/>
      <c r="KVZ15" s="117"/>
      <c r="KWA15" s="117"/>
      <c r="KWB15" s="117"/>
      <c r="KWC15" s="117"/>
      <c r="KWD15" s="117"/>
      <c r="KWE15" s="117"/>
      <c r="KWF15" s="117"/>
      <c r="KWG15" s="117"/>
      <c r="KWH15" s="117"/>
      <c r="KWI15" s="117"/>
      <c r="KWJ15" s="117"/>
      <c r="KWK15" s="117"/>
      <c r="KWL15" s="117"/>
      <c r="KWM15" s="117"/>
      <c r="KWN15" s="117"/>
      <c r="KWO15" s="117"/>
      <c r="KWP15" s="117"/>
      <c r="KWQ15" s="117"/>
      <c r="KWR15" s="117"/>
      <c r="KWS15" s="117"/>
      <c r="KWT15" s="117"/>
      <c r="KWU15" s="117"/>
      <c r="KWV15" s="117"/>
      <c r="KWW15" s="117"/>
      <c r="KWX15" s="117"/>
      <c r="KWY15" s="117"/>
      <c r="KWZ15" s="117"/>
      <c r="KXA15" s="117"/>
      <c r="KXB15" s="117"/>
      <c r="KXC15" s="117"/>
      <c r="KXD15" s="117"/>
      <c r="KXE15" s="117"/>
      <c r="KXF15" s="117"/>
      <c r="KXG15" s="117"/>
      <c r="KXH15" s="117"/>
      <c r="KXI15" s="117"/>
      <c r="KXJ15" s="117"/>
      <c r="KXK15" s="117"/>
      <c r="KXL15" s="117"/>
      <c r="KXM15" s="117"/>
      <c r="KXN15" s="117"/>
      <c r="KXO15" s="117"/>
      <c r="KXP15" s="117"/>
      <c r="KXQ15" s="117"/>
      <c r="KXR15" s="117"/>
      <c r="KXS15" s="117"/>
      <c r="KXT15" s="117"/>
      <c r="KXU15" s="117"/>
      <c r="KXV15" s="117"/>
      <c r="KXW15" s="117"/>
      <c r="KXX15" s="117"/>
      <c r="KXY15" s="117"/>
      <c r="KXZ15" s="117"/>
      <c r="KYA15" s="117"/>
      <c r="KYB15" s="117"/>
      <c r="KYC15" s="117"/>
      <c r="KYD15" s="117"/>
      <c r="KYE15" s="117"/>
      <c r="KYF15" s="117"/>
      <c r="KYG15" s="117"/>
      <c r="KYH15" s="117"/>
      <c r="KYI15" s="117"/>
      <c r="KYJ15" s="117"/>
      <c r="KYK15" s="117"/>
      <c r="KYL15" s="117"/>
      <c r="KYM15" s="117"/>
      <c r="KYN15" s="117"/>
      <c r="KYO15" s="117"/>
      <c r="KYP15" s="117"/>
      <c r="KYQ15" s="117"/>
      <c r="KYR15" s="117"/>
      <c r="KYS15" s="117"/>
      <c r="KYT15" s="117"/>
      <c r="KYU15" s="117"/>
      <c r="KYV15" s="117"/>
      <c r="KYW15" s="117"/>
      <c r="KYX15" s="117"/>
      <c r="KYY15" s="117"/>
      <c r="KYZ15" s="117"/>
      <c r="KZA15" s="117"/>
      <c r="KZB15" s="117"/>
      <c r="KZC15" s="117"/>
      <c r="KZD15" s="117"/>
      <c r="KZE15" s="117"/>
      <c r="KZF15" s="117"/>
      <c r="KZG15" s="117"/>
      <c r="KZH15" s="117"/>
      <c r="KZI15" s="117"/>
      <c r="KZJ15" s="117"/>
      <c r="KZK15" s="117"/>
      <c r="KZL15" s="117"/>
      <c r="KZM15" s="117"/>
      <c r="KZN15" s="117"/>
      <c r="KZO15" s="117"/>
      <c r="KZP15" s="117"/>
      <c r="KZQ15" s="117"/>
      <c r="KZR15" s="117"/>
      <c r="KZS15" s="117"/>
      <c r="KZT15" s="117"/>
      <c r="KZU15" s="117"/>
      <c r="KZV15" s="117"/>
      <c r="KZW15" s="117"/>
      <c r="KZX15" s="117"/>
      <c r="KZY15" s="117"/>
      <c r="KZZ15" s="117"/>
      <c r="LAA15" s="117"/>
      <c r="LAB15" s="117"/>
      <c r="LAC15" s="117"/>
      <c r="LAD15" s="117"/>
      <c r="LAE15" s="117"/>
      <c r="LAF15" s="117"/>
      <c r="LAG15" s="117"/>
      <c r="LAH15" s="117"/>
      <c r="LAI15" s="117"/>
      <c r="LAJ15" s="117"/>
      <c r="LAK15" s="117"/>
      <c r="LAL15" s="117"/>
      <c r="LAM15" s="117"/>
      <c r="LAN15" s="117"/>
      <c r="LAO15" s="117"/>
      <c r="LAP15" s="117"/>
      <c r="LAQ15" s="117"/>
      <c r="LAR15" s="117"/>
      <c r="LAS15" s="117"/>
      <c r="LAT15" s="117"/>
      <c r="LAU15" s="117"/>
      <c r="LAV15" s="117"/>
      <c r="LAW15" s="117"/>
      <c r="LAX15" s="117"/>
      <c r="LAY15" s="117"/>
      <c r="LAZ15" s="117"/>
      <c r="LBA15" s="117"/>
      <c r="LBB15" s="117"/>
      <c r="LBC15" s="117"/>
      <c r="LBD15" s="117"/>
      <c r="LBE15" s="117"/>
      <c r="LBF15" s="117"/>
      <c r="LBG15" s="117"/>
      <c r="LBH15" s="117"/>
      <c r="LBI15" s="117"/>
      <c r="LBJ15" s="117"/>
      <c r="LBK15" s="117"/>
      <c r="LBL15" s="117"/>
      <c r="LBM15" s="117"/>
      <c r="LBN15" s="117"/>
      <c r="LBO15" s="117"/>
      <c r="LBP15" s="117"/>
      <c r="LBQ15" s="117"/>
      <c r="LBR15" s="117"/>
      <c r="LBS15" s="117"/>
      <c r="LBT15" s="117"/>
      <c r="LBU15" s="117"/>
      <c r="LBV15" s="117"/>
      <c r="LBW15" s="117"/>
      <c r="LBX15" s="117"/>
      <c r="LBY15" s="117"/>
      <c r="LBZ15" s="117"/>
      <c r="LCA15" s="117"/>
      <c r="LCB15" s="117"/>
      <c r="LCC15" s="117"/>
      <c r="LCD15" s="117"/>
      <c r="LCE15" s="117"/>
      <c r="LCF15" s="117"/>
      <c r="LCG15" s="117"/>
      <c r="LCH15" s="117"/>
      <c r="LCI15" s="117"/>
      <c r="LCJ15" s="117"/>
      <c r="LCK15" s="117"/>
      <c r="LCL15" s="117"/>
      <c r="LCM15" s="117"/>
      <c r="LCN15" s="117"/>
      <c r="LCO15" s="117"/>
      <c r="LCP15" s="117"/>
      <c r="LCQ15" s="117"/>
      <c r="LCR15" s="117"/>
      <c r="LCS15" s="117"/>
      <c r="LCT15" s="117"/>
      <c r="LCU15" s="117"/>
      <c r="LCV15" s="117"/>
      <c r="LCW15" s="117"/>
      <c r="LCX15" s="117"/>
      <c r="LCY15" s="117"/>
      <c r="LCZ15" s="117"/>
      <c r="LDA15" s="117"/>
      <c r="LDB15" s="117"/>
      <c r="LDC15" s="117"/>
      <c r="LDD15" s="117"/>
      <c r="LDE15" s="117"/>
      <c r="LDF15" s="117"/>
      <c r="LDG15" s="117"/>
      <c r="LDH15" s="117"/>
      <c r="LDI15" s="117"/>
      <c r="LDJ15" s="117"/>
      <c r="LDK15" s="117"/>
      <c r="LDL15" s="117"/>
      <c r="LDM15" s="117"/>
      <c r="LDN15" s="117"/>
      <c r="LDO15" s="117"/>
      <c r="LDP15" s="117"/>
      <c r="LDQ15" s="117"/>
      <c r="LDR15" s="117"/>
      <c r="LDS15" s="117"/>
      <c r="LDT15" s="117"/>
      <c r="LDU15" s="117"/>
      <c r="LDV15" s="117"/>
      <c r="LDW15" s="117"/>
      <c r="LDX15" s="117"/>
      <c r="LDY15" s="117"/>
      <c r="LDZ15" s="117"/>
      <c r="LEA15" s="117"/>
      <c r="LEB15" s="117"/>
      <c r="LEC15" s="117"/>
      <c r="LED15" s="117"/>
      <c r="LEE15" s="117"/>
      <c r="LEF15" s="117"/>
      <c r="LEG15" s="117"/>
      <c r="LEH15" s="117"/>
      <c r="LEI15" s="117"/>
      <c r="LEJ15" s="117"/>
      <c r="LEK15" s="117"/>
      <c r="LEL15" s="117"/>
      <c r="LEM15" s="117"/>
      <c r="LEN15" s="117"/>
      <c r="LEO15" s="117"/>
      <c r="LEP15" s="117"/>
      <c r="LEQ15" s="117"/>
      <c r="LER15" s="117"/>
      <c r="LES15" s="117"/>
      <c r="LET15" s="117"/>
      <c r="LEU15" s="117"/>
      <c r="LEV15" s="117"/>
      <c r="LEW15" s="117"/>
      <c r="LEX15" s="117"/>
      <c r="LEY15" s="117"/>
      <c r="LEZ15" s="117"/>
      <c r="LFA15" s="117"/>
      <c r="LFB15" s="117"/>
      <c r="LFC15" s="117"/>
      <c r="LFD15" s="117"/>
      <c r="LFE15" s="117"/>
      <c r="LFF15" s="117"/>
      <c r="LFG15" s="117"/>
      <c r="LFH15" s="117"/>
      <c r="LFI15" s="117"/>
      <c r="LFJ15" s="117"/>
      <c r="LFK15" s="117"/>
      <c r="LFL15" s="117"/>
      <c r="LFM15" s="117"/>
      <c r="LFN15" s="117"/>
      <c r="LFO15" s="117"/>
      <c r="LFP15" s="117"/>
      <c r="LFQ15" s="117"/>
      <c r="LFR15" s="117"/>
      <c r="LFS15" s="117"/>
      <c r="LFT15" s="117"/>
      <c r="LFU15" s="117"/>
      <c r="LFV15" s="117"/>
      <c r="LFW15" s="117"/>
      <c r="LFX15" s="117"/>
      <c r="LFY15" s="117"/>
      <c r="LFZ15" s="117"/>
      <c r="LGA15" s="117"/>
      <c r="LGB15" s="117"/>
      <c r="LGC15" s="117"/>
      <c r="LGD15" s="117"/>
      <c r="LGE15" s="117"/>
      <c r="LGF15" s="117"/>
      <c r="LGG15" s="117"/>
      <c r="LGH15" s="117"/>
      <c r="LGI15" s="117"/>
      <c r="LGJ15" s="117"/>
      <c r="LGK15" s="117"/>
      <c r="LGL15" s="117"/>
      <c r="LGM15" s="117"/>
      <c r="LGN15" s="117"/>
      <c r="LGO15" s="117"/>
      <c r="LGP15" s="117"/>
      <c r="LGQ15" s="117"/>
      <c r="LGR15" s="117"/>
      <c r="LGS15" s="117"/>
      <c r="LGT15" s="117"/>
      <c r="LGU15" s="117"/>
      <c r="LGV15" s="117"/>
      <c r="LGW15" s="117"/>
      <c r="LGX15" s="117"/>
      <c r="LGY15" s="117"/>
      <c r="LGZ15" s="117"/>
      <c r="LHA15" s="117"/>
      <c r="LHB15" s="117"/>
      <c r="LHC15" s="117"/>
      <c r="LHD15" s="117"/>
      <c r="LHE15" s="117"/>
      <c r="LHF15" s="117"/>
      <c r="LHG15" s="117"/>
      <c r="LHH15" s="117"/>
      <c r="LHI15" s="117"/>
      <c r="LHJ15" s="117"/>
      <c r="LHK15" s="117"/>
      <c r="LHL15" s="117"/>
      <c r="LHM15" s="117"/>
      <c r="LHN15" s="117"/>
      <c r="LHO15" s="117"/>
      <c r="LHP15" s="117"/>
      <c r="LHQ15" s="117"/>
      <c r="LHR15" s="117"/>
      <c r="LHS15" s="117"/>
      <c r="LHT15" s="117"/>
      <c r="LHU15" s="117"/>
      <c r="LHV15" s="117"/>
      <c r="LHW15" s="117"/>
      <c r="LHX15" s="117"/>
      <c r="LHY15" s="117"/>
      <c r="LHZ15" s="117"/>
      <c r="LIA15" s="117"/>
      <c r="LIB15" s="117"/>
      <c r="LIC15" s="117"/>
      <c r="LID15" s="117"/>
      <c r="LIE15" s="117"/>
      <c r="LIF15" s="117"/>
      <c r="LIG15" s="117"/>
      <c r="LIH15" s="117"/>
      <c r="LII15" s="117"/>
      <c r="LIJ15" s="117"/>
      <c r="LIK15" s="117"/>
      <c r="LIL15" s="117"/>
      <c r="LIM15" s="117"/>
      <c r="LIN15" s="117"/>
      <c r="LIO15" s="117"/>
      <c r="LIP15" s="117"/>
      <c r="LIQ15" s="117"/>
      <c r="LIR15" s="117"/>
      <c r="LIS15" s="117"/>
      <c r="LIT15" s="117"/>
      <c r="LIU15" s="117"/>
      <c r="LIV15" s="117"/>
      <c r="LIW15" s="117"/>
      <c r="LIX15" s="117"/>
      <c r="LIY15" s="117"/>
      <c r="LIZ15" s="117"/>
      <c r="LJA15" s="117"/>
      <c r="LJB15" s="117"/>
      <c r="LJC15" s="117"/>
      <c r="LJD15" s="117"/>
      <c r="LJE15" s="117"/>
      <c r="LJF15" s="117"/>
      <c r="LJG15" s="117"/>
      <c r="LJH15" s="117"/>
      <c r="LJI15" s="117"/>
      <c r="LJJ15" s="117"/>
      <c r="LJK15" s="117"/>
      <c r="LJL15" s="117"/>
      <c r="LJM15" s="117"/>
      <c r="LJN15" s="117"/>
      <c r="LJO15" s="117"/>
      <c r="LJP15" s="117"/>
      <c r="LJQ15" s="117"/>
      <c r="LJR15" s="117"/>
      <c r="LJS15" s="117"/>
      <c r="LJT15" s="117"/>
      <c r="LJU15" s="117"/>
      <c r="LJV15" s="117"/>
      <c r="LJW15" s="117"/>
      <c r="LJX15" s="117"/>
      <c r="LJY15" s="117"/>
      <c r="LJZ15" s="117"/>
      <c r="LKA15" s="117"/>
      <c r="LKB15" s="117"/>
      <c r="LKC15" s="117"/>
      <c r="LKD15" s="117"/>
      <c r="LKE15" s="117"/>
      <c r="LKF15" s="117"/>
      <c r="LKG15" s="117"/>
      <c r="LKH15" s="117"/>
      <c r="LKI15" s="117"/>
      <c r="LKJ15" s="117"/>
      <c r="LKK15" s="117"/>
      <c r="LKL15" s="117"/>
      <c r="LKM15" s="117"/>
      <c r="LKN15" s="117"/>
      <c r="LKO15" s="117"/>
      <c r="LKP15" s="117"/>
      <c r="LKQ15" s="117"/>
      <c r="LKR15" s="117"/>
      <c r="LKS15" s="117"/>
      <c r="LKT15" s="117"/>
      <c r="LKU15" s="117"/>
      <c r="LKV15" s="117"/>
      <c r="LKW15" s="117"/>
      <c r="LKX15" s="117"/>
      <c r="LKY15" s="117"/>
      <c r="LKZ15" s="117"/>
      <c r="LLA15" s="117"/>
      <c r="LLB15" s="117"/>
      <c r="LLC15" s="117"/>
      <c r="LLD15" s="117"/>
      <c r="LLE15" s="117"/>
      <c r="LLF15" s="117"/>
      <c r="LLG15" s="117"/>
      <c r="LLH15" s="117"/>
      <c r="LLI15" s="117"/>
      <c r="LLJ15" s="117"/>
      <c r="LLK15" s="117"/>
      <c r="LLL15" s="117"/>
      <c r="LLM15" s="117"/>
      <c r="LLN15" s="117"/>
      <c r="LLO15" s="117"/>
      <c r="LLP15" s="117"/>
      <c r="LLQ15" s="117"/>
      <c r="LLR15" s="117"/>
      <c r="LLS15" s="117"/>
      <c r="LLT15" s="117"/>
      <c r="LLU15" s="117"/>
      <c r="LLV15" s="117"/>
      <c r="LLW15" s="117"/>
      <c r="LLX15" s="117"/>
      <c r="LLY15" s="117"/>
      <c r="LLZ15" s="117"/>
      <c r="LMA15" s="117"/>
      <c r="LMB15" s="117"/>
      <c r="LMC15" s="117"/>
      <c r="LMD15" s="117"/>
      <c r="LME15" s="117"/>
      <c r="LMF15" s="117"/>
      <c r="LMG15" s="117"/>
      <c r="LMH15" s="117"/>
      <c r="LMI15" s="117"/>
      <c r="LMJ15" s="117"/>
      <c r="LMK15" s="117"/>
      <c r="LML15" s="117"/>
      <c r="LMM15" s="117"/>
      <c r="LMN15" s="117"/>
      <c r="LMO15" s="117"/>
      <c r="LMP15" s="117"/>
      <c r="LMQ15" s="117"/>
      <c r="LMR15" s="117"/>
      <c r="LMS15" s="117"/>
      <c r="LMT15" s="117"/>
      <c r="LMU15" s="117"/>
      <c r="LMV15" s="117"/>
      <c r="LMW15" s="117"/>
      <c r="LMX15" s="117"/>
      <c r="LMY15" s="117"/>
      <c r="LMZ15" s="117"/>
      <c r="LNA15" s="117"/>
      <c r="LNB15" s="117"/>
      <c r="LNC15" s="117"/>
      <c r="LND15" s="117"/>
      <c r="LNE15" s="117"/>
      <c r="LNF15" s="117"/>
      <c r="LNG15" s="117"/>
      <c r="LNH15" s="117"/>
      <c r="LNI15" s="117"/>
      <c r="LNJ15" s="117"/>
      <c r="LNK15" s="117"/>
      <c r="LNL15" s="117"/>
      <c r="LNM15" s="117"/>
      <c r="LNN15" s="117"/>
      <c r="LNO15" s="117"/>
      <c r="LNP15" s="117"/>
      <c r="LNQ15" s="117"/>
      <c r="LNR15" s="117"/>
      <c r="LNS15" s="117"/>
      <c r="LNT15" s="117"/>
      <c r="LNU15" s="117"/>
      <c r="LNV15" s="117"/>
      <c r="LNW15" s="117"/>
      <c r="LNX15" s="117"/>
      <c r="LNY15" s="117"/>
      <c r="LNZ15" s="117"/>
      <c r="LOA15" s="117"/>
      <c r="LOB15" s="117"/>
      <c r="LOC15" s="117"/>
      <c r="LOD15" s="117"/>
      <c r="LOE15" s="117"/>
      <c r="LOF15" s="117"/>
      <c r="LOG15" s="117"/>
      <c r="LOH15" s="117"/>
      <c r="LOI15" s="117"/>
      <c r="LOJ15" s="117"/>
      <c r="LOK15" s="117"/>
      <c r="LOL15" s="117"/>
      <c r="LOM15" s="117"/>
      <c r="LON15" s="117"/>
      <c r="LOO15" s="117"/>
      <c r="LOP15" s="117"/>
      <c r="LOQ15" s="117"/>
      <c r="LOR15" s="117"/>
      <c r="LOS15" s="117"/>
      <c r="LOT15" s="117"/>
      <c r="LOU15" s="117"/>
      <c r="LOV15" s="117"/>
      <c r="LOW15" s="117"/>
      <c r="LOX15" s="117"/>
      <c r="LOY15" s="117"/>
      <c r="LOZ15" s="117"/>
      <c r="LPA15" s="117"/>
      <c r="LPB15" s="117"/>
      <c r="LPC15" s="117"/>
      <c r="LPD15" s="117"/>
      <c r="LPE15" s="117"/>
      <c r="LPF15" s="117"/>
      <c r="LPG15" s="117"/>
      <c r="LPH15" s="117"/>
      <c r="LPI15" s="117"/>
      <c r="LPJ15" s="117"/>
      <c r="LPK15" s="117"/>
      <c r="LPL15" s="117"/>
      <c r="LPM15" s="117"/>
      <c r="LPN15" s="117"/>
      <c r="LPO15" s="117"/>
      <c r="LPP15" s="117"/>
      <c r="LPQ15" s="117"/>
      <c r="LPR15" s="117"/>
      <c r="LPS15" s="117"/>
      <c r="LPT15" s="117"/>
      <c r="LPU15" s="117"/>
      <c r="LPV15" s="117"/>
      <c r="LPW15" s="117"/>
      <c r="LPX15" s="117"/>
      <c r="LPY15" s="117"/>
      <c r="LPZ15" s="117"/>
      <c r="LQA15" s="117"/>
      <c r="LQB15" s="117"/>
      <c r="LQC15" s="117"/>
      <c r="LQD15" s="117"/>
      <c r="LQE15" s="117"/>
      <c r="LQF15" s="117"/>
      <c r="LQG15" s="117"/>
      <c r="LQH15" s="117"/>
      <c r="LQI15" s="117"/>
      <c r="LQJ15" s="117"/>
      <c r="LQK15" s="117"/>
      <c r="LQL15" s="117"/>
      <c r="LQM15" s="117"/>
      <c r="LQN15" s="117"/>
      <c r="LQO15" s="117"/>
      <c r="LQP15" s="117"/>
      <c r="LQQ15" s="117"/>
      <c r="LQR15" s="117"/>
      <c r="LQS15" s="117"/>
      <c r="LQT15" s="117"/>
      <c r="LQU15" s="117"/>
      <c r="LQV15" s="117"/>
      <c r="LQW15" s="117"/>
      <c r="LQX15" s="117"/>
      <c r="LQY15" s="117"/>
      <c r="LQZ15" s="117"/>
      <c r="LRA15" s="117"/>
      <c r="LRB15" s="117"/>
      <c r="LRC15" s="117"/>
      <c r="LRD15" s="117"/>
      <c r="LRE15" s="117"/>
      <c r="LRF15" s="117"/>
      <c r="LRG15" s="117"/>
      <c r="LRH15" s="117"/>
      <c r="LRI15" s="117"/>
      <c r="LRJ15" s="117"/>
      <c r="LRK15" s="117"/>
      <c r="LRL15" s="117"/>
      <c r="LRM15" s="117"/>
      <c r="LRN15" s="117"/>
      <c r="LRO15" s="117"/>
      <c r="LRP15" s="117"/>
      <c r="LRQ15" s="117"/>
      <c r="LRR15" s="117"/>
      <c r="LRS15" s="117"/>
      <c r="LRT15" s="117"/>
      <c r="LRU15" s="117"/>
      <c r="LRV15" s="117"/>
      <c r="LRW15" s="117"/>
      <c r="LRX15" s="117"/>
      <c r="LRY15" s="117"/>
      <c r="LRZ15" s="117"/>
      <c r="LSA15" s="117"/>
      <c r="LSB15" s="117"/>
      <c r="LSC15" s="117"/>
      <c r="LSD15" s="117"/>
      <c r="LSE15" s="117"/>
      <c r="LSF15" s="117"/>
      <c r="LSG15" s="117"/>
      <c r="LSH15" s="117"/>
      <c r="LSI15" s="117"/>
      <c r="LSJ15" s="117"/>
      <c r="LSK15" s="117"/>
      <c r="LSL15" s="117"/>
      <c r="LSM15" s="117"/>
      <c r="LSN15" s="117"/>
      <c r="LSO15" s="117"/>
      <c r="LSP15" s="117"/>
      <c r="LSQ15" s="117"/>
      <c r="LSR15" s="117"/>
      <c r="LSS15" s="117"/>
      <c r="LST15" s="117"/>
      <c r="LSU15" s="117"/>
      <c r="LSV15" s="117"/>
      <c r="LSW15" s="117"/>
      <c r="LSX15" s="117"/>
      <c r="LSY15" s="117"/>
      <c r="LSZ15" s="117"/>
      <c r="LTA15" s="117"/>
      <c r="LTB15" s="117"/>
      <c r="LTC15" s="117"/>
      <c r="LTD15" s="117"/>
      <c r="LTE15" s="117"/>
      <c r="LTF15" s="117"/>
      <c r="LTG15" s="117"/>
      <c r="LTH15" s="117"/>
      <c r="LTI15" s="117"/>
      <c r="LTJ15" s="117"/>
      <c r="LTK15" s="117"/>
      <c r="LTL15" s="117"/>
      <c r="LTM15" s="117"/>
      <c r="LTN15" s="117"/>
      <c r="LTO15" s="117"/>
      <c r="LTP15" s="117"/>
      <c r="LTQ15" s="117"/>
      <c r="LTR15" s="117"/>
      <c r="LTS15" s="117"/>
      <c r="LTT15" s="117"/>
      <c r="LTU15" s="117"/>
      <c r="LTV15" s="117"/>
      <c r="LTW15" s="117"/>
      <c r="LTX15" s="117"/>
      <c r="LTY15" s="117"/>
      <c r="LTZ15" s="117"/>
      <c r="LUA15" s="117"/>
      <c r="LUB15" s="117"/>
      <c r="LUC15" s="117"/>
      <c r="LUD15" s="117"/>
      <c r="LUE15" s="117"/>
      <c r="LUF15" s="117"/>
      <c r="LUG15" s="117"/>
      <c r="LUH15" s="117"/>
      <c r="LUI15" s="117"/>
      <c r="LUJ15" s="117"/>
      <c r="LUK15" s="117"/>
      <c r="LUL15" s="117"/>
      <c r="LUM15" s="117"/>
      <c r="LUN15" s="117"/>
      <c r="LUO15" s="117"/>
      <c r="LUP15" s="117"/>
      <c r="LUQ15" s="117"/>
      <c r="LUR15" s="117"/>
      <c r="LUS15" s="117"/>
      <c r="LUT15" s="117"/>
      <c r="LUU15" s="117"/>
      <c r="LUV15" s="117"/>
      <c r="LUW15" s="117"/>
      <c r="LUX15" s="117"/>
      <c r="LUY15" s="117"/>
      <c r="LUZ15" s="117"/>
      <c r="LVA15" s="117"/>
      <c r="LVB15" s="117"/>
      <c r="LVC15" s="117"/>
      <c r="LVD15" s="117"/>
      <c r="LVE15" s="117"/>
      <c r="LVF15" s="117"/>
      <c r="LVG15" s="117"/>
      <c r="LVH15" s="117"/>
      <c r="LVI15" s="117"/>
      <c r="LVJ15" s="117"/>
      <c r="LVK15" s="117"/>
      <c r="LVL15" s="117"/>
      <c r="LVM15" s="117"/>
      <c r="LVN15" s="117"/>
      <c r="LVO15" s="117"/>
      <c r="LVP15" s="117"/>
      <c r="LVQ15" s="117"/>
      <c r="LVR15" s="117"/>
      <c r="LVS15" s="117"/>
      <c r="LVT15" s="117"/>
      <c r="LVU15" s="117"/>
      <c r="LVV15" s="117"/>
      <c r="LVW15" s="117"/>
      <c r="LVX15" s="117"/>
      <c r="LVY15" s="117"/>
      <c r="LVZ15" s="117"/>
      <c r="LWA15" s="117"/>
      <c r="LWB15" s="117"/>
      <c r="LWC15" s="117"/>
      <c r="LWD15" s="117"/>
      <c r="LWE15" s="117"/>
      <c r="LWF15" s="117"/>
      <c r="LWG15" s="117"/>
      <c r="LWH15" s="117"/>
      <c r="LWI15" s="117"/>
      <c r="LWJ15" s="117"/>
      <c r="LWK15" s="117"/>
      <c r="LWL15" s="117"/>
      <c r="LWM15" s="117"/>
      <c r="LWN15" s="117"/>
      <c r="LWO15" s="117"/>
      <c r="LWP15" s="117"/>
      <c r="LWQ15" s="117"/>
      <c r="LWR15" s="117"/>
      <c r="LWS15" s="117"/>
      <c r="LWT15" s="117"/>
      <c r="LWU15" s="117"/>
      <c r="LWV15" s="117"/>
      <c r="LWW15" s="117"/>
      <c r="LWX15" s="117"/>
      <c r="LWY15" s="117"/>
      <c r="LWZ15" s="117"/>
      <c r="LXA15" s="117"/>
      <c r="LXB15" s="117"/>
      <c r="LXC15" s="117"/>
      <c r="LXD15" s="117"/>
      <c r="LXE15" s="117"/>
      <c r="LXF15" s="117"/>
      <c r="LXG15" s="117"/>
      <c r="LXH15" s="117"/>
      <c r="LXI15" s="117"/>
      <c r="LXJ15" s="117"/>
      <c r="LXK15" s="117"/>
      <c r="LXL15" s="117"/>
      <c r="LXM15" s="117"/>
      <c r="LXN15" s="117"/>
      <c r="LXO15" s="117"/>
      <c r="LXP15" s="117"/>
      <c r="LXQ15" s="117"/>
      <c r="LXR15" s="117"/>
      <c r="LXS15" s="117"/>
      <c r="LXT15" s="117"/>
      <c r="LXU15" s="117"/>
      <c r="LXV15" s="117"/>
      <c r="LXW15" s="117"/>
      <c r="LXX15" s="117"/>
      <c r="LXY15" s="117"/>
      <c r="LXZ15" s="117"/>
      <c r="LYA15" s="117"/>
      <c r="LYB15" s="117"/>
      <c r="LYC15" s="117"/>
      <c r="LYD15" s="117"/>
      <c r="LYE15" s="117"/>
      <c r="LYF15" s="117"/>
      <c r="LYG15" s="117"/>
      <c r="LYH15" s="117"/>
      <c r="LYI15" s="117"/>
      <c r="LYJ15" s="117"/>
      <c r="LYK15" s="117"/>
      <c r="LYL15" s="117"/>
      <c r="LYM15" s="117"/>
      <c r="LYN15" s="117"/>
      <c r="LYO15" s="117"/>
      <c r="LYP15" s="117"/>
      <c r="LYQ15" s="117"/>
      <c r="LYR15" s="117"/>
      <c r="LYS15" s="117"/>
      <c r="LYT15" s="117"/>
      <c r="LYU15" s="117"/>
      <c r="LYV15" s="117"/>
      <c r="LYW15" s="117"/>
      <c r="LYX15" s="117"/>
      <c r="LYY15" s="117"/>
      <c r="LYZ15" s="117"/>
      <c r="LZA15" s="117"/>
      <c r="LZB15" s="117"/>
      <c r="LZC15" s="117"/>
      <c r="LZD15" s="117"/>
      <c r="LZE15" s="117"/>
      <c r="LZF15" s="117"/>
      <c r="LZG15" s="117"/>
      <c r="LZH15" s="117"/>
      <c r="LZI15" s="117"/>
      <c r="LZJ15" s="117"/>
      <c r="LZK15" s="117"/>
      <c r="LZL15" s="117"/>
      <c r="LZM15" s="117"/>
      <c r="LZN15" s="117"/>
      <c r="LZO15" s="117"/>
      <c r="LZP15" s="117"/>
      <c r="LZQ15" s="117"/>
      <c r="LZR15" s="117"/>
      <c r="LZS15" s="117"/>
      <c r="LZT15" s="117"/>
      <c r="LZU15" s="117"/>
      <c r="LZV15" s="117"/>
      <c r="LZW15" s="117"/>
      <c r="LZX15" s="117"/>
      <c r="LZY15" s="117"/>
      <c r="LZZ15" s="117"/>
      <c r="MAA15" s="117"/>
      <c r="MAB15" s="117"/>
      <c r="MAC15" s="117"/>
      <c r="MAD15" s="117"/>
      <c r="MAE15" s="117"/>
      <c r="MAF15" s="117"/>
      <c r="MAG15" s="117"/>
      <c r="MAH15" s="117"/>
      <c r="MAI15" s="117"/>
      <c r="MAJ15" s="117"/>
      <c r="MAK15" s="117"/>
      <c r="MAL15" s="117"/>
      <c r="MAM15" s="117"/>
      <c r="MAN15" s="117"/>
      <c r="MAO15" s="117"/>
      <c r="MAP15" s="117"/>
      <c r="MAQ15" s="117"/>
      <c r="MAR15" s="117"/>
      <c r="MAS15" s="117"/>
      <c r="MAT15" s="117"/>
      <c r="MAU15" s="117"/>
      <c r="MAV15" s="117"/>
      <c r="MAW15" s="117"/>
      <c r="MAX15" s="117"/>
      <c r="MAY15" s="117"/>
      <c r="MAZ15" s="117"/>
      <c r="MBA15" s="117"/>
      <c r="MBB15" s="117"/>
      <c r="MBC15" s="117"/>
      <c r="MBD15" s="117"/>
      <c r="MBE15" s="117"/>
      <c r="MBF15" s="117"/>
      <c r="MBG15" s="117"/>
      <c r="MBH15" s="117"/>
      <c r="MBI15" s="117"/>
      <c r="MBJ15" s="117"/>
      <c r="MBK15" s="117"/>
      <c r="MBL15" s="117"/>
      <c r="MBM15" s="117"/>
      <c r="MBN15" s="117"/>
      <c r="MBO15" s="117"/>
      <c r="MBP15" s="117"/>
      <c r="MBQ15" s="117"/>
      <c r="MBR15" s="117"/>
      <c r="MBS15" s="117"/>
      <c r="MBT15" s="117"/>
      <c r="MBU15" s="117"/>
      <c r="MBV15" s="117"/>
      <c r="MBW15" s="117"/>
      <c r="MBX15" s="117"/>
      <c r="MBY15" s="117"/>
      <c r="MBZ15" s="117"/>
      <c r="MCA15" s="117"/>
      <c r="MCB15" s="117"/>
      <c r="MCC15" s="117"/>
      <c r="MCD15" s="117"/>
      <c r="MCE15" s="117"/>
      <c r="MCF15" s="117"/>
      <c r="MCG15" s="117"/>
      <c r="MCH15" s="117"/>
      <c r="MCI15" s="117"/>
      <c r="MCJ15" s="117"/>
      <c r="MCK15" s="117"/>
      <c r="MCL15" s="117"/>
      <c r="MCM15" s="117"/>
      <c r="MCN15" s="117"/>
      <c r="MCO15" s="117"/>
      <c r="MCP15" s="117"/>
      <c r="MCQ15" s="117"/>
      <c r="MCR15" s="117"/>
      <c r="MCS15" s="117"/>
      <c r="MCT15" s="117"/>
      <c r="MCU15" s="117"/>
      <c r="MCV15" s="117"/>
      <c r="MCW15" s="117"/>
      <c r="MCX15" s="117"/>
      <c r="MCY15" s="117"/>
      <c r="MCZ15" s="117"/>
      <c r="MDA15" s="117"/>
      <c r="MDB15" s="117"/>
      <c r="MDC15" s="117"/>
      <c r="MDD15" s="117"/>
      <c r="MDE15" s="117"/>
      <c r="MDF15" s="117"/>
      <c r="MDG15" s="117"/>
      <c r="MDH15" s="117"/>
      <c r="MDI15" s="117"/>
      <c r="MDJ15" s="117"/>
      <c r="MDK15" s="117"/>
      <c r="MDL15" s="117"/>
      <c r="MDM15" s="117"/>
      <c r="MDN15" s="117"/>
      <c r="MDO15" s="117"/>
      <c r="MDP15" s="117"/>
      <c r="MDQ15" s="117"/>
      <c r="MDR15" s="117"/>
      <c r="MDS15" s="117"/>
      <c r="MDT15" s="117"/>
      <c r="MDU15" s="117"/>
      <c r="MDV15" s="117"/>
      <c r="MDW15" s="117"/>
      <c r="MDX15" s="117"/>
      <c r="MDY15" s="117"/>
      <c r="MDZ15" s="117"/>
      <c r="MEA15" s="117"/>
      <c r="MEB15" s="117"/>
      <c r="MEC15" s="117"/>
      <c r="MED15" s="117"/>
      <c r="MEE15" s="117"/>
      <c r="MEF15" s="117"/>
      <c r="MEG15" s="117"/>
      <c r="MEH15" s="117"/>
      <c r="MEI15" s="117"/>
      <c r="MEJ15" s="117"/>
      <c r="MEK15" s="117"/>
      <c r="MEL15" s="117"/>
      <c r="MEM15" s="117"/>
      <c r="MEN15" s="117"/>
      <c r="MEO15" s="117"/>
      <c r="MEP15" s="117"/>
      <c r="MEQ15" s="117"/>
      <c r="MER15" s="117"/>
      <c r="MES15" s="117"/>
      <c r="MET15" s="117"/>
      <c r="MEU15" s="117"/>
      <c r="MEV15" s="117"/>
      <c r="MEW15" s="117"/>
      <c r="MEX15" s="117"/>
      <c r="MEY15" s="117"/>
      <c r="MEZ15" s="117"/>
      <c r="MFA15" s="117"/>
      <c r="MFB15" s="117"/>
      <c r="MFC15" s="117"/>
      <c r="MFD15" s="117"/>
      <c r="MFE15" s="117"/>
      <c r="MFF15" s="117"/>
      <c r="MFG15" s="117"/>
      <c r="MFH15" s="117"/>
      <c r="MFI15" s="117"/>
      <c r="MFJ15" s="117"/>
      <c r="MFK15" s="117"/>
      <c r="MFL15" s="117"/>
      <c r="MFM15" s="117"/>
      <c r="MFN15" s="117"/>
      <c r="MFO15" s="117"/>
      <c r="MFP15" s="117"/>
      <c r="MFQ15" s="117"/>
      <c r="MFR15" s="117"/>
      <c r="MFS15" s="117"/>
      <c r="MFT15" s="117"/>
      <c r="MFU15" s="117"/>
      <c r="MFV15" s="117"/>
      <c r="MFW15" s="117"/>
      <c r="MFX15" s="117"/>
      <c r="MFY15" s="117"/>
      <c r="MFZ15" s="117"/>
      <c r="MGA15" s="117"/>
      <c r="MGB15" s="117"/>
      <c r="MGC15" s="117"/>
      <c r="MGD15" s="117"/>
      <c r="MGE15" s="117"/>
      <c r="MGF15" s="117"/>
      <c r="MGG15" s="117"/>
      <c r="MGH15" s="117"/>
      <c r="MGI15" s="117"/>
      <c r="MGJ15" s="117"/>
      <c r="MGK15" s="117"/>
      <c r="MGL15" s="117"/>
      <c r="MGM15" s="117"/>
      <c r="MGN15" s="117"/>
      <c r="MGO15" s="117"/>
      <c r="MGP15" s="117"/>
      <c r="MGQ15" s="117"/>
      <c r="MGR15" s="117"/>
      <c r="MGS15" s="117"/>
      <c r="MGT15" s="117"/>
      <c r="MGU15" s="117"/>
      <c r="MGV15" s="117"/>
      <c r="MGW15" s="117"/>
      <c r="MGX15" s="117"/>
      <c r="MGY15" s="117"/>
      <c r="MGZ15" s="117"/>
      <c r="MHA15" s="117"/>
      <c r="MHB15" s="117"/>
      <c r="MHC15" s="117"/>
      <c r="MHD15" s="117"/>
      <c r="MHE15" s="117"/>
      <c r="MHF15" s="117"/>
      <c r="MHG15" s="117"/>
      <c r="MHH15" s="117"/>
      <c r="MHI15" s="117"/>
      <c r="MHJ15" s="117"/>
      <c r="MHK15" s="117"/>
      <c r="MHL15" s="117"/>
      <c r="MHM15" s="117"/>
      <c r="MHN15" s="117"/>
      <c r="MHO15" s="117"/>
      <c r="MHP15" s="117"/>
      <c r="MHQ15" s="117"/>
      <c r="MHR15" s="117"/>
      <c r="MHS15" s="117"/>
      <c r="MHT15" s="117"/>
      <c r="MHU15" s="117"/>
      <c r="MHV15" s="117"/>
      <c r="MHW15" s="117"/>
      <c r="MHX15" s="117"/>
      <c r="MHY15" s="117"/>
      <c r="MHZ15" s="117"/>
      <c r="MIA15" s="117"/>
      <c r="MIB15" s="117"/>
      <c r="MIC15" s="117"/>
      <c r="MID15" s="117"/>
      <c r="MIE15" s="117"/>
      <c r="MIF15" s="117"/>
      <c r="MIG15" s="117"/>
      <c r="MIH15" s="117"/>
      <c r="MII15" s="117"/>
      <c r="MIJ15" s="117"/>
      <c r="MIK15" s="117"/>
      <c r="MIL15" s="117"/>
      <c r="MIM15" s="117"/>
      <c r="MIN15" s="117"/>
      <c r="MIO15" s="117"/>
      <c r="MIP15" s="117"/>
      <c r="MIQ15" s="117"/>
      <c r="MIR15" s="117"/>
      <c r="MIS15" s="117"/>
      <c r="MIT15" s="117"/>
      <c r="MIU15" s="117"/>
      <c r="MIV15" s="117"/>
      <c r="MIW15" s="117"/>
      <c r="MIX15" s="117"/>
      <c r="MIY15" s="117"/>
      <c r="MIZ15" s="117"/>
      <c r="MJA15" s="117"/>
      <c r="MJB15" s="117"/>
      <c r="MJC15" s="117"/>
      <c r="MJD15" s="117"/>
      <c r="MJE15" s="117"/>
      <c r="MJF15" s="117"/>
      <c r="MJG15" s="117"/>
      <c r="MJH15" s="117"/>
      <c r="MJI15" s="117"/>
      <c r="MJJ15" s="117"/>
      <c r="MJK15" s="117"/>
      <c r="MJL15" s="117"/>
      <c r="MJM15" s="117"/>
      <c r="MJN15" s="117"/>
      <c r="MJO15" s="117"/>
      <c r="MJP15" s="117"/>
      <c r="MJQ15" s="117"/>
      <c r="MJR15" s="117"/>
      <c r="MJS15" s="117"/>
      <c r="MJT15" s="117"/>
      <c r="MJU15" s="117"/>
      <c r="MJV15" s="117"/>
      <c r="MJW15" s="117"/>
      <c r="MJX15" s="117"/>
      <c r="MJY15" s="117"/>
      <c r="MJZ15" s="117"/>
      <c r="MKA15" s="117"/>
      <c r="MKB15" s="117"/>
      <c r="MKC15" s="117"/>
      <c r="MKD15" s="117"/>
      <c r="MKE15" s="117"/>
      <c r="MKF15" s="117"/>
      <c r="MKG15" s="117"/>
      <c r="MKH15" s="117"/>
      <c r="MKI15" s="117"/>
      <c r="MKJ15" s="117"/>
      <c r="MKK15" s="117"/>
      <c r="MKL15" s="117"/>
      <c r="MKM15" s="117"/>
      <c r="MKN15" s="117"/>
      <c r="MKO15" s="117"/>
      <c r="MKP15" s="117"/>
      <c r="MKQ15" s="117"/>
      <c r="MKR15" s="117"/>
      <c r="MKS15" s="117"/>
      <c r="MKT15" s="117"/>
      <c r="MKU15" s="117"/>
      <c r="MKV15" s="117"/>
      <c r="MKW15" s="117"/>
      <c r="MKX15" s="117"/>
      <c r="MKY15" s="117"/>
      <c r="MKZ15" s="117"/>
      <c r="MLA15" s="117"/>
      <c r="MLB15" s="117"/>
      <c r="MLC15" s="117"/>
      <c r="MLD15" s="117"/>
      <c r="MLE15" s="117"/>
      <c r="MLF15" s="117"/>
      <c r="MLG15" s="117"/>
      <c r="MLH15" s="117"/>
      <c r="MLI15" s="117"/>
      <c r="MLJ15" s="117"/>
      <c r="MLK15" s="117"/>
      <c r="MLL15" s="117"/>
      <c r="MLM15" s="117"/>
      <c r="MLN15" s="117"/>
      <c r="MLO15" s="117"/>
      <c r="MLP15" s="117"/>
      <c r="MLQ15" s="117"/>
      <c r="MLR15" s="117"/>
      <c r="MLS15" s="117"/>
      <c r="MLT15" s="117"/>
      <c r="MLU15" s="117"/>
      <c r="MLV15" s="117"/>
      <c r="MLW15" s="117"/>
      <c r="MLX15" s="117"/>
      <c r="MLY15" s="117"/>
      <c r="MLZ15" s="117"/>
      <c r="MMA15" s="117"/>
      <c r="MMB15" s="117"/>
      <c r="MMC15" s="117"/>
      <c r="MMD15" s="117"/>
      <c r="MME15" s="117"/>
      <c r="MMF15" s="117"/>
      <c r="MMG15" s="117"/>
      <c r="MMH15" s="117"/>
      <c r="MMI15" s="117"/>
      <c r="MMJ15" s="117"/>
      <c r="MMK15" s="117"/>
      <c r="MML15" s="117"/>
      <c r="MMM15" s="117"/>
      <c r="MMN15" s="117"/>
      <c r="MMO15" s="117"/>
      <c r="MMP15" s="117"/>
      <c r="MMQ15" s="117"/>
      <c r="MMR15" s="117"/>
      <c r="MMS15" s="117"/>
      <c r="MMT15" s="117"/>
      <c r="MMU15" s="117"/>
      <c r="MMV15" s="117"/>
      <c r="MMW15" s="117"/>
      <c r="MMX15" s="117"/>
      <c r="MMY15" s="117"/>
      <c r="MMZ15" s="117"/>
      <c r="MNA15" s="117"/>
      <c r="MNB15" s="117"/>
      <c r="MNC15" s="117"/>
      <c r="MND15" s="117"/>
      <c r="MNE15" s="117"/>
      <c r="MNF15" s="117"/>
      <c r="MNG15" s="117"/>
      <c r="MNH15" s="117"/>
      <c r="MNI15" s="117"/>
      <c r="MNJ15" s="117"/>
      <c r="MNK15" s="117"/>
      <c r="MNL15" s="117"/>
      <c r="MNM15" s="117"/>
      <c r="MNN15" s="117"/>
      <c r="MNO15" s="117"/>
      <c r="MNP15" s="117"/>
      <c r="MNQ15" s="117"/>
      <c r="MNR15" s="117"/>
      <c r="MNS15" s="117"/>
      <c r="MNT15" s="117"/>
      <c r="MNU15" s="117"/>
      <c r="MNV15" s="117"/>
      <c r="MNW15" s="117"/>
      <c r="MNX15" s="117"/>
      <c r="MNY15" s="117"/>
      <c r="MNZ15" s="117"/>
      <c r="MOA15" s="117"/>
      <c r="MOB15" s="117"/>
      <c r="MOC15" s="117"/>
      <c r="MOD15" s="117"/>
      <c r="MOE15" s="117"/>
      <c r="MOF15" s="117"/>
      <c r="MOG15" s="117"/>
      <c r="MOH15" s="117"/>
      <c r="MOI15" s="117"/>
      <c r="MOJ15" s="117"/>
      <c r="MOK15" s="117"/>
      <c r="MOL15" s="117"/>
      <c r="MOM15" s="117"/>
      <c r="MON15" s="117"/>
      <c r="MOO15" s="117"/>
      <c r="MOP15" s="117"/>
      <c r="MOQ15" s="117"/>
      <c r="MOR15" s="117"/>
      <c r="MOS15" s="117"/>
      <c r="MOT15" s="117"/>
      <c r="MOU15" s="117"/>
      <c r="MOV15" s="117"/>
      <c r="MOW15" s="117"/>
      <c r="MOX15" s="117"/>
      <c r="MOY15" s="117"/>
      <c r="MOZ15" s="117"/>
      <c r="MPA15" s="117"/>
      <c r="MPB15" s="117"/>
      <c r="MPC15" s="117"/>
      <c r="MPD15" s="117"/>
      <c r="MPE15" s="117"/>
      <c r="MPF15" s="117"/>
      <c r="MPG15" s="117"/>
      <c r="MPH15" s="117"/>
      <c r="MPI15" s="117"/>
      <c r="MPJ15" s="117"/>
      <c r="MPK15" s="117"/>
      <c r="MPL15" s="117"/>
      <c r="MPM15" s="117"/>
      <c r="MPN15" s="117"/>
      <c r="MPO15" s="117"/>
      <c r="MPP15" s="117"/>
      <c r="MPQ15" s="117"/>
      <c r="MPR15" s="117"/>
      <c r="MPS15" s="117"/>
      <c r="MPT15" s="117"/>
      <c r="MPU15" s="117"/>
      <c r="MPV15" s="117"/>
      <c r="MPW15" s="117"/>
      <c r="MPX15" s="117"/>
      <c r="MPY15" s="117"/>
      <c r="MPZ15" s="117"/>
      <c r="MQA15" s="117"/>
      <c r="MQB15" s="117"/>
      <c r="MQC15" s="117"/>
      <c r="MQD15" s="117"/>
      <c r="MQE15" s="117"/>
      <c r="MQF15" s="117"/>
      <c r="MQG15" s="117"/>
      <c r="MQH15" s="117"/>
      <c r="MQI15" s="117"/>
      <c r="MQJ15" s="117"/>
      <c r="MQK15" s="117"/>
      <c r="MQL15" s="117"/>
      <c r="MQM15" s="117"/>
      <c r="MQN15" s="117"/>
      <c r="MQO15" s="117"/>
      <c r="MQP15" s="117"/>
      <c r="MQQ15" s="117"/>
      <c r="MQR15" s="117"/>
      <c r="MQS15" s="117"/>
      <c r="MQT15" s="117"/>
      <c r="MQU15" s="117"/>
      <c r="MQV15" s="117"/>
      <c r="MQW15" s="117"/>
      <c r="MQX15" s="117"/>
      <c r="MQY15" s="117"/>
      <c r="MQZ15" s="117"/>
      <c r="MRA15" s="117"/>
      <c r="MRB15" s="117"/>
      <c r="MRC15" s="117"/>
      <c r="MRD15" s="117"/>
      <c r="MRE15" s="117"/>
      <c r="MRF15" s="117"/>
      <c r="MRG15" s="117"/>
      <c r="MRH15" s="117"/>
      <c r="MRI15" s="117"/>
      <c r="MRJ15" s="117"/>
      <c r="MRK15" s="117"/>
      <c r="MRL15" s="117"/>
      <c r="MRM15" s="117"/>
      <c r="MRN15" s="117"/>
      <c r="MRO15" s="117"/>
      <c r="MRP15" s="117"/>
      <c r="MRQ15" s="117"/>
      <c r="MRR15" s="117"/>
      <c r="MRS15" s="117"/>
      <c r="MRT15" s="117"/>
      <c r="MRU15" s="117"/>
      <c r="MRV15" s="117"/>
      <c r="MRW15" s="117"/>
      <c r="MRX15" s="117"/>
      <c r="MRY15" s="117"/>
      <c r="MRZ15" s="117"/>
      <c r="MSA15" s="117"/>
      <c r="MSB15" s="117"/>
      <c r="MSC15" s="117"/>
      <c r="MSD15" s="117"/>
      <c r="MSE15" s="117"/>
      <c r="MSF15" s="117"/>
      <c r="MSG15" s="117"/>
      <c r="MSH15" s="117"/>
      <c r="MSI15" s="117"/>
      <c r="MSJ15" s="117"/>
      <c r="MSK15" s="117"/>
      <c r="MSL15" s="117"/>
      <c r="MSM15" s="117"/>
      <c r="MSN15" s="117"/>
      <c r="MSO15" s="117"/>
      <c r="MSP15" s="117"/>
      <c r="MSQ15" s="117"/>
      <c r="MSR15" s="117"/>
      <c r="MSS15" s="117"/>
      <c r="MST15" s="117"/>
      <c r="MSU15" s="117"/>
      <c r="MSV15" s="117"/>
      <c r="MSW15" s="117"/>
      <c r="MSX15" s="117"/>
      <c r="MSY15" s="117"/>
      <c r="MSZ15" s="117"/>
      <c r="MTA15" s="117"/>
      <c r="MTB15" s="117"/>
      <c r="MTC15" s="117"/>
      <c r="MTD15" s="117"/>
      <c r="MTE15" s="117"/>
      <c r="MTF15" s="117"/>
      <c r="MTG15" s="117"/>
      <c r="MTH15" s="117"/>
      <c r="MTI15" s="117"/>
      <c r="MTJ15" s="117"/>
      <c r="MTK15" s="117"/>
      <c r="MTL15" s="117"/>
      <c r="MTM15" s="117"/>
      <c r="MTN15" s="117"/>
      <c r="MTO15" s="117"/>
      <c r="MTP15" s="117"/>
      <c r="MTQ15" s="117"/>
      <c r="MTR15" s="117"/>
      <c r="MTS15" s="117"/>
      <c r="MTT15" s="117"/>
      <c r="MTU15" s="117"/>
      <c r="MTV15" s="117"/>
      <c r="MTW15" s="117"/>
      <c r="MTX15" s="117"/>
      <c r="MTY15" s="117"/>
      <c r="MTZ15" s="117"/>
      <c r="MUA15" s="117"/>
      <c r="MUB15" s="117"/>
      <c r="MUC15" s="117"/>
      <c r="MUD15" s="117"/>
      <c r="MUE15" s="117"/>
      <c r="MUF15" s="117"/>
      <c r="MUG15" s="117"/>
      <c r="MUH15" s="117"/>
      <c r="MUI15" s="117"/>
      <c r="MUJ15" s="117"/>
      <c r="MUK15" s="117"/>
      <c r="MUL15" s="117"/>
      <c r="MUM15" s="117"/>
      <c r="MUN15" s="117"/>
      <c r="MUO15" s="117"/>
      <c r="MUP15" s="117"/>
      <c r="MUQ15" s="117"/>
      <c r="MUR15" s="117"/>
      <c r="MUS15" s="117"/>
      <c r="MUT15" s="117"/>
      <c r="MUU15" s="117"/>
      <c r="MUV15" s="117"/>
      <c r="MUW15" s="117"/>
      <c r="MUX15" s="117"/>
      <c r="MUY15" s="117"/>
      <c r="MUZ15" s="117"/>
      <c r="MVA15" s="117"/>
      <c r="MVB15" s="117"/>
      <c r="MVC15" s="117"/>
      <c r="MVD15" s="117"/>
      <c r="MVE15" s="117"/>
      <c r="MVF15" s="117"/>
      <c r="MVG15" s="117"/>
      <c r="MVH15" s="117"/>
      <c r="MVI15" s="117"/>
      <c r="MVJ15" s="117"/>
      <c r="MVK15" s="117"/>
      <c r="MVL15" s="117"/>
      <c r="MVM15" s="117"/>
      <c r="MVN15" s="117"/>
      <c r="MVO15" s="117"/>
      <c r="MVP15" s="117"/>
      <c r="MVQ15" s="117"/>
      <c r="MVR15" s="117"/>
      <c r="MVS15" s="117"/>
      <c r="MVT15" s="117"/>
      <c r="MVU15" s="117"/>
      <c r="MVV15" s="117"/>
      <c r="MVW15" s="117"/>
      <c r="MVX15" s="117"/>
      <c r="MVY15" s="117"/>
      <c r="MVZ15" s="117"/>
      <c r="MWA15" s="117"/>
      <c r="MWB15" s="117"/>
      <c r="MWC15" s="117"/>
      <c r="MWD15" s="117"/>
      <c r="MWE15" s="117"/>
      <c r="MWF15" s="117"/>
      <c r="MWG15" s="117"/>
      <c r="MWH15" s="117"/>
      <c r="MWI15" s="117"/>
      <c r="MWJ15" s="117"/>
      <c r="MWK15" s="117"/>
      <c r="MWL15" s="117"/>
      <c r="MWM15" s="117"/>
      <c r="MWN15" s="117"/>
      <c r="MWO15" s="117"/>
      <c r="MWP15" s="117"/>
      <c r="MWQ15" s="117"/>
      <c r="MWR15" s="117"/>
      <c r="MWS15" s="117"/>
      <c r="MWT15" s="117"/>
      <c r="MWU15" s="117"/>
      <c r="MWV15" s="117"/>
      <c r="MWW15" s="117"/>
      <c r="MWX15" s="117"/>
      <c r="MWY15" s="117"/>
      <c r="MWZ15" s="117"/>
      <c r="MXA15" s="117"/>
      <c r="MXB15" s="117"/>
      <c r="MXC15" s="117"/>
      <c r="MXD15" s="117"/>
      <c r="MXE15" s="117"/>
      <c r="MXF15" s="117"/>
      <c r="MXG15" s="117"/>
      <c r="MXH15" s="117"/>
      <c r="MXI15" s="117"/>
      <c r="MXJ15" s="117"/>
      <c r="MXK15" s="117"/>
      <c r="MXL15" s="117"/>
      <c r="MXM15" s="117"/>
      <c r="MXN15" s="117"/>
      <c r="MXO15" s="117"/>
      <c r="MXP15" s="117"/>
      <c r="MXQ15" s="117"/>
      <c r="MXR15" s="117"/>
      <c r="MXS15" s="117"/>
      <c r="MXT15" s="117"/>
      <c r="MXU15" s="117"/>
      <c r="MXV15" s="117"/>
      <c r="MXW15" s="117"/>
      <c r="MXX15" s="117"/>
      <c r="MXY15" s="117"/>
      <c r="MXZ15" s="117"/>
      <c r="MYA15" s="117"/>
      <c r="MYB15" s="117"/>
      <c r="MYC15" s="117"/>
      <c r="MYD15" s="117"/>
      <c r="MYE15" s="117"/>
      <c r="MYF15" s="117"/>
      <c r="MYG15" s="117"/>
      <c r="MYH15" s="117"/>
      <c r="MYI15" s="117"/>
      <c r="MYJ15" s="117"/>
      <c r="MYK15" s="117"/>
      <c r="MYL15" s="117"/>
      <c r="MYM15" s="117"/>
      <c r="MYN15" s="117"/>
      <c r="MYO15" s="117"/>
      <c r="MYP15" s="117"/>
      <c r="MYQ15" s="117"/>
      <c r="MYR15" s="117"/>
      <c r="MYS15" s="117"/>
      <c r="MYT15" s="117"/>
      <c r="MYU15" s="117"/>
      <c r="MYV15" s="117"/>
      <c r="MYW15" s="117"/>
      <c r="MYX15" s="117"/>
      <c r="MYY15" s="117"/>
      <c r="MYZ15" s="117"/>
      <c r="MZA15" s="117"/>
      <c r="MZB15" s="117"/>
      <c r="MZC15" s="117"/>
      <c r="MZD15" s="117"/>
      <c r="MZE15" s="117"/>
      <c r="MZF15" s="117"/>
      <c r="MZG15" s="117"/>
      <c r="MZH15" s="117"/>
      <c r="MZI15" s="117"/>
      <c r="MZJ15" s="117"/>
      <c r="MZK15" s="117"/>
      <c r="MZL15" s="117"/>
      <c r="MZM15" s="117"/>
      <c r="MZN15" s="117"/>
      <c r="MZO15" s="117"/>
      <c r="MZP15" s="117"/>
      <c r="MZQ15" s="117"/>
      <c r="MZR15" s="117"/>
      <c r="MZS15" s="117"/>
      <c r="MZT15" s="117"/>
      <c r="MZU15" s="117"/>
      <c r="MZV15" s="117"/>
      <c r="MZW15" s="117"/>
      <c r="MZX15" s="117"/>
      <c r="MZY15" s="117"/>
      <c r="MZZ15" s="117"/>
      <c r="NAA15" s="117"/>
      <c r="NAB15" s="117"/>
      <c r="NAC15" s="117"/>
      <c r="NAD15" s="117"/>
      <c r="NAE15" s="117"/>
      <c r="NAF15" s="117"/>
      <c r="NAG15" s="117"/>
      <c r="NAH15" s="117"/>
      <c r="NAI15" s="117"/>
      <c r="NAJ15" s="117"/>
      <c r="NAK15" s="117"/>
      <c r="NAL15" s="117"/>
      <c r="NAM15" s="117"/>
      <c r="NAN15" s="117"/>
      <c r="NAO15" s="117"/>
      <c r="NAP15" s="117"/>
      <c r="NAQ15" s="117"/>
      <c r="NAR15" s="117"/>
      <c r="NAS15" s="117"/>
      <c r="NAT15" s="117"/>
      <c r="NAU15" s="117"/>
      <c r="NAV15" s="117"/>
      <c r="NAW15" s="117"/>
      <c r="NAX15" s="117"/>
      <c r="NAY15" s="117"/>
      <c r="NAZ15" s="117"/>
      <c r="NBA15" s="117"/>
      <c r="NBB15" s="117"/>
      <c r="NBC15" s="117"/>
      <c r="NBD15" s="117"/>
      <c r="NBE15" s="117"/>
      <c r="NBF15" s="117"/>
      <c r="NBG15" s="117"/>
      <c r="NBH15" s="117"/>
      <c r="NBI15" s="117"/>
      <c r="NBJ15" s="117"/>
      <c r="NBK15" s="117"/>
      <c r="NBL15" s="117"/>
      <c r="NBM15" s="117"/>
      <c r="NBN15" s="117"/>
      <c r="NBO15" s="117"/>
      <c r="NBP15" s="117"/>
      <c r="NBQ15" s="117"/>
      <c r="NBR15" s="117"/>
      <c r="NBS15" s="117"/>
      <c r="NBT15" s="117"/>
      <c r="NBU15" s="117"/>
      <c r="NBV15" s="117"/>
      <c r="NBW15" s="117"/>
      <c r="NBX15" s="117"/>
      <c r="NBY15" s="117"/>
      <c r="NBZ15" s="117"/>
      <c r="NCA15" s="117"/>
      <c r="NCB15" s="117"/>
      <c r="NCC15" s="117"/>
      <c r="NCD15" s="117"/>
      <c r="NCE15" s="117"/>
      <c r="NCF15" s="117"/>
      <c r="NCG15" s="117"/>
      <c r="NCH15" s="117"/>
      <c r="NCI15" s="117"/>
      <c r="NCJ15" s="117"/>
      <c r="NCK15" s="117"/>
      <c r="NCL15" s="117"/>
      <c r="NCM15" s="117"/>
      <c r="NCN15" s="117"/>
      <c r="NCO15" s="117"/>
      <c r="NCP15" s="117"/>
      <c r="NCQ15" s="117"/>
      <c r="NCR15" s="117"/>
      <c r="NCS15" s="117"/>
      <c r="NCT15" s="117"/>
      <c r="NCU15" s="117"/>
      <c r="NCV15" s="117"/>
      <c r="NCW15" s="117"/>
      <c r="NCX15" s="117"/>
      <c r="NCY15" s="117"/>
      <c r="NCZ15" s="117"/>
      <c r="NDA15" s="117"/>
      <c r="NDB15" s="117"/>
      <c r="NDC15" s="117"/>
      <c r="NDD15" s="117"/>
      <c r="NDE15" s="117"/>
      <c r="NDF15" s="117"/>
      <c r="NDG15" s="117"/>
      <c r="NDH15" s="117"/>
      <c r="NDI15" s="117"/>
      <c r="NDJ15" s="117"/>
      <c r="NDK15" s="117"/>
      <c r="NDL15" s="117"/>
      <c r="NDM15" s="117"/>
      <c r="NDN15" s="117"/>
      <c r="NDO15" s="117"/>
      <c r="NDP15" s="117"/>
      <c r="NDQ15" s="117"/>
      <c r="NDR15" s="117"/>
      <c r="NDS15" s="117"/>
      <c r="NDT15" s="117"/>
      <c r="NDU15" s="117"/>
      <c r="NDV15" s="117"/>
      <c r="NDW15" s="117"/>
      <c r="NDX15" s="117"/>
      <c r="NDY15" s="117"/>
      <c r="NDZ15" s="117"/>
      <c r="NEA15" s="117"/>
      <c r="NEB15" s="117"/>
      <c r="NEC15" s="117"/>
      <c r="NED15" s="117"/>
      <c r="NEE15" s="117"/>
      <c r="NEF15" s="117"/>
      <c r="NEG15" s="117"/>
      <c r="NEH15" s="117"/>
      <c r="NEI15" s="117"/>
      <c r="NEJ15" s="117"/>
      <c r="NEK15" s="117"/>
      <c r="NEL15" s="117"/>
      <c r="NEM15" s="117"/>
      <c r="NEN15" s="117"/>
      <c r="NEO15" s="117"/>
      <c r="NEP15" s="117"/>
      <c r="NEQ15" s="117"/>
      <c r="NER15" s="117"/>
      <c r="NES15" s="117"/>
      <c r="NET15" s="117"/>
      <c r="NEU15" s="117"/>
      <c r="NEV15" s="117"/>
      <c r="NEW15" s="117"/>
      <c r="NEX15" s="117"/>
      <c r="NEY15" s="117"/>
      <c r="NEZ15" s="117"/>
      <c r="NFA15" s="117"/>
      <c r="NFB15" s="117"/>
      <c r="NFC15" s="117"/>
      <c r="NFD15" s="117"/>
      <c r="NFE15" s="117"/>
      <c r="NFF15" s="117"/>
      <c r="NFG15" s="117"/>
      <c r="NFH15" s="117"/>
      <c r="NFI15" s="117"/>
      <c r="NFJ15" s="117"/>
      <c r="NFK15" s="117"/>
      <c r="NFL15" s="117"/>
      <c r="NFM15" s="117"/>
      <c r="NFN15" s="117"/>
      <c r="NFO15" s="117"/>
      <c r="NFP15" s="117"/>
      <c r="NFQ15" s="117"/>
      <c r="NFR15" s="117"/>
      <c r="NFS15" s="117"/>
      <c r="NFT15" s="117"/>
      <c r="NFU15" s="117"/>
      <c r="NFV15" s="117"/>
      <c r="NFW15" s="117"/>
      <c r="NFX15" s="117"/>
      <c r="NFY15" s="117"/>
      <c r="NFZ15" s="117"/>
      <c r="NGA15" s="117"/>
      <c r="NGB15" s="117"/>
      <c r="NGC15" s="117"/>
      <c r="NGD15" s="117"/>
      <c r="NGE15" s="117"/>
      <c r="NGF15" s="117"/>
      <c r="NGG15" s="117"/>
      <c r="NGH15" s="117"/>
      <c r="NGI15" s="117"/>
      <c r="NGJ15" s="117"/>
      <c r="NGK15" s="117"/>
      <c r="NGL15" s="117"/>
      <c r="NGM15" s="117"/>
      <c r="NGN15" s="117"/>
      <c r="NGO15" s="117"/>
      <c r="NGP15" s="117"/>
      <c r="NGQ15" s="117"/>
      <c r="NGR15" s="117"/>
      <c r="NGS15" s="117"/>
      <c r="NGT15" s="117"/>
      <c r="NGU15" s="117"/>
      <c r="NGV15" s="117"/>
      <c r="NGW15" s="117"/>
      <c r="NGX15" s="117"/>
      <c r="NGY15" s="117"/>
      <c r="NGZ15" s="117"/>
      <c r="NHA15" s="117"/>
      <c r="NHB15" s="117"/>
      <c r="NHC15" s="117"/>
      <c r="NHD15" s="117"/>
      <c r="NHE15" s="117"/>
      <c r="NHF15" s="117"/>
      <c r="NHG15" s="117"/>
      <c r="NHH15" s="117"/>
      <c r="NHI15" s="117"/>
      <c r="NHJ15" s="117"/>
      <c r="NHK15" s="117"/>
      <c r="NHL15" s="117"/>
      <c r="NHM15" s="117"/>
      <c r="NHN15" s="117"/>
      <c r="NHO15" s="117"/>
      <c r="NHP15" s="117"/>
      <c r="NHQ15" s="117"/>
      <c r="NHR15" s="117"/>
      <c r="NHS15" s="117"/>
      <c r="NHT15" s="117"/>
      <c r="NHU15" s="117"/>
      <c r="NHV15" s="117"/>
      <c r="NHW15" s="117"/>
      <c r="NHX15" s="117"/>
      <c r="NHY15" s="117"/>
      <c r="NHZ15" s="117"/>
      <c r="NIA15" s="117"/>
      <c r="NIB15" s="117"/>
      <c r="NIC15" s="117"/>
      <c r="NID15" s="117"/>
      <c r="NIE15" s="117"/>
      <c r="NIF15" s="117"/>
      <c r="NIG15" s="117"/>
      <c r="NIH15" s="117"/>
      <c r="NII15" s="117"/>
      <c r="NIJ15" s="117"/>
      <c r="NIK15" s="117"/>
      <c r="NIL15" s="117"/>
      <c r="NIM15" s="117"/>
      <c r="NIN15" s="117"/>
      <c r="NIO15" s="117"/>
      <c r="NIP15" s="117"/>
      <c r="NIQ15" s="117"/>
      <c r="NIR15" s="117"/>
      <c r="NIS15" s="117"/>
      <c r="NIT15" s="117"/>
      <c r="NIU15" s="117"/>
      <c r="NIV15" s="117"/>
      <c r="NIW15" s="117"/>
      <c r="NIX15" s="117"/>
      <c r="NIY15" s="117"/>
      <c r="NIZ15" s="117"/>
      <c r="NJA15" s="117"/>
      <c r="NJB15" s="117"/>
      <c r="NJC15" s="117"/>
      <c r="NJD15" s="117"/>
      <c r="NJE15" s="117"/>
      <c r="NJF15" s="117"/>
      <c r="NJG15" s="117"/>
      <c r="NJH15" s="117"/>
      <c r="NJI15" s="117"/>
      <c r="NJJ15" s="117"/>
      <c r="NJK15" s="117"/>
      <c r="NJL15" s="117"/>
      <c r="NJM15" s="117"/>
      <c r="NJN15" s="117"/>
      <c r="NJO15" s="117"/>
      <c r="NJP15" s="117"/>
      <c r="NJQ15" s="117"/>
      <c r="NJR15" s="117"/>
      <c r="NJS15" s="117"/>
      <c r="NJT15" s="117"/>
      <c r="NJU15" s="117"/>
      <c r="NJV15" s="117"/>
      <c r="NJW15" s="117"/>
      <c r="NJX15" s="117"/>
      <c r="NJY15" s="117"/>
      <c r="NJZ15" s="117"/>
      <c r="NKA15" s="117"/>
      <c r="NKB15" s="117"/>
      <c r="NKC15" s="117"/>
      <c r="NKD15" s="117"/>
      <c r="NKE15" s="117"/>
      <c r="NKF15" s="117"/>
      <c r="NKG15" s="117"/>
      <c r="NKH15" s="117"/>
      <c r="NKI15" s="117"/>
      <c r="NKJ15" s="117"/>
      <c r="NKK15" s="117"/>
      <c r="NKL15" s="117"/>
      <c r="NKM15" s="117"/>
      <c r="NKN15" s="117"/>
      <c r="NKO15" s="117"/>
      <c r="NKP15" s="117"/>
      <c r="NKQ15" s="117"/>
      <c r="NKR15" s="117"/>
      <c r="NKS15" s="117"/>
      <c r="NKT15" s="117"/>
      <c r="NKU15" s="117"/>
      <c r="NKV15" s="117"/>
      <c r="NKW15" s="117"/>
      <c r="NKX15" s="117"/>
      <c r="NKY15" s="117"/>
      <c r="NKZ15" s="117"/>
      <c r="NLA15" s="117"/>
      <c r="NLB15" s="117"/>
      <c r="NLC15" s="117"/>
      <c r="NLD15" s="117"/>
      <c r="NLE15" s="117"/>
      <c r="NLF15" s="117"/>
      <c r="NLG15" s="117"/>
      <c r="NLH15" s="117"/>
      <c r="NLI15" s="117"/>
      <c r="NLJ15" s="117"/>
      <c r="NLK15" s="117"/>
      <c r="NLL15" s="117"/>
      <c r="NLM15" s="117"/>
      <c r="NLN15" s="117"/>
      <c r="NLO15" s="117"/>
      <c r="NLP15" s="117"/>
      <c r="NLQ15" s="117"/>
      <c r="NLR15" s="117"/>
      <c r="NLS15" s="117"/>
      <c r="NLT15" s="117"/>
      <c r="NLU15" s="117"/>
      <c r="NLV15" s="117"/>
      <c r="NLW15" s="117"/>
      <c r="NLX15" s="117"/>
      <c r="NLY15" s="117"/>
      <c r="NLZ15" s="117"/>
      <c r="NMA15" s="117"/>
      <c r="NMB15" s="117"/>
      <c r="NMC15" s="117"/>
      <c r="NMD15" s="117"/>
      <c r="NME15" s="117"/>
      <c r="NMF15" s="117"/>
      <c r="NMG15" s="117"/>
      <c r="NMH15" s="117"/>
      <c r="NMI15" s="117"/>
      <c r="NMJ15" s="117"/>
      <c r="NMK15" s="117"/>
      <c r="NML15" s="117"/>
      <c r="NMM15" s="117"/>
      <c r="NMN15" s="117"/>
      <c r="NMO15" s="117"/>
      <c r="NMP15" s="117"/>
      <c r="NMQ15" s="117"/>
      <c r="NMR15" s="117"/>
      <c r="NMS15" s="117"/>
      <c r="NMT15" s="117"/>
      <c r="NMU15" s="117"/>
      <c r="NMV15" s="117"/>
      <c r="NMW15" s="117"/>
      <c r="NMX15" s="117"/>
      <c r="NMY15" s="117"/>
      <c r="NMZ15" s="117"/>
      <c r="NNA15" s="117"/>
      <c r="NNB15" s="117"/>
      <c r="NNC15" s="117"/>
      <c r="NND15" s="117"/>
      <c r="NNE15" s="117"/>
      <c r="NNF15" s="117"/>
      <c r="NNG15" s="117"/>
      <c r="NNH15" s="117"/>
      <c r="NNI15" s="117"/>
      <c r="NNJ15" s="117"/>
      <c r="NNK15" s="117"/>
      <c r="NNL15" s="117"/>
      <c r="NNM15" s="117"/>
      <c r="NNN15" s="117"/>
      <c r="NNO15" s="117"/>
      <c r="NNP15" s="117"/>
      <c r="NNQ15" s="117"/>
      <c r="NNR15" s="117"/>
      <c r="NNS15" s="117"/>
      <c r="NNT15" s="117"/>
      <c r="NNU15" s="117"/>
      <c r="NNV15" s="117"/>
      <c r="NNW15" s="117"/>
      <c r="NNX15" s="117"/>
      <c r="NNY15" s="117"/>
      <c r="NNZ15" s="117"/>
      <c r="NOA15" s="117"/>
      <c r="NOB15" s="117"/>
      <c r="NOC15" s="117"/>
      <c r="NOD15" s="117"/>
      <c r="NOE15" s="117"/>
      <c r="NOF15" s="117"/>
      <c r="NOG15" s="117"/>
      <c r="NOH15" s="117"/>
      <c r="NOI15" s="117"/>
      <c r="NOJ15" s="117"/>
      <c r="NOK15" s="117"/>
      <c r="NOL15" s="117"/>
      <c r="NOM15" s="117"/>
      <c r="NON15" s="117"/>
      <c r="NOO15" s="117"/>
      <c r="NOP15" s="117"/>
      <c r="NOQ15" s="117"/>
      <c r="NOR15" s="117"/>
      <c r="NOS15" s="117"/>
      <c r="NOT15" s="117"/>
      <c r="NOU15" s="117"/>
      <c r="NOV15" s="117"/>
      <c r="NOW15" s="117"/>
      <c r="NOX15" s="117"/>
      <c r="NOY15" s="117"/>
      <c r="NOZ15" s="117"/>
      <c r="NPA15" s="117"/>
      <c r="NPB15" s="117"/>
      <c r="NPC15" s="117"/>
      <c r="NPD15" s="117"/>
      <c r="NPE15" s="117"/>
      <c r="NPF15" s="117"/>
      <c r="NPG15" s="117"/>
      <c r="NPH15" s="117"/>
      <c r="NPI15" s="117"/>
      <c r="NPJ15" s="117"/>
      <c r="NPK15" s="117"/>
      <c r="NPL15" s="117"/>
      <c r="NPM15" s="117"/>
      <c r="NPN15" s="117"/>
      <c r="NPO15" s="117"/>
      <c r="NPP15" s="117"/>
      <c r="NPQ15" s="117"/>
      <c r="NPR15" s="117"/>
      <c r="NPS15" s="117"/>
      <c r="NPT15" s="117"/>
      <c r="NPU15" s="117"/>
      <c r="NPV15" s="117"/>
      <c r="NPW15" s="117"/>
      <c r="NPX15" s="117"/>
      <c r="NPY15" s="117"/>
      <c r="NPZ15" s="117"/>
      <c r="NQA15" s="117"/>
      <c r="NQB15" s="117"/>
      <c r="NQC15" s="117"/>
      <c r="NQD15" s="117"/>
      <c r="NQE15" s="117"/>
      <c r="NQF15" s="117"/>
      <c r="NQG15" s="117"/>
      <c r="NQH15" s="117"/>
      <c r="NQI15" s="117"/>
      <c r="NQJ15" s="117"/>
      <c r="NQK15" s="117"/>
      <c r="NQL15" s="117"/>
      <c r="NQM15" s="117"/>
      <c r="NQN15" s="117"/>
      <c r="NQO15" s="117"/>
      <c r="NQP15" s="117"/>
      <c r="NQQ15" s="117"/>
      <c r="NQR15" s="117"/>
      <c r="NQS15" s="117"/>
      <c r="NQT15" s="117"/>
      <c r="NQU15" s="117"/>
      <c r="NQV15" s="117"/>
      <c r="NQW15" s="117"/>
      <c r="NQX15" s="117"/>
      <c r="NQY15" s="117"/>
      <c r="NQZ15" s="117"/>
      <c r="NRA15" s="117"/>
      <c r="NRB15" s="117"/>
      <c r="NRC15" s="117"/>
      <c r="NRD15" s="117"/>
      <c r="NRE15" s="117"/>
      <c r="NRF15" s="117"/>
      <c r="NRG15" s="117"/>
      <c r="NRH15" s="117"/>
      <c r="NRI15" s="117"/>
      <c r="NRJ15" s="117"/>
      <c r="NRK15" s="117"/>
      <c r="NRL15" s="117"/>
      <c r="NRM15" s="117"/>
      <c r="NRN15" s="117"/>
      <c r="NRO15" s="117"/>
      <c r="NRP15" s="117"/>
      <c r="NRQ15" s="117"/>
      <c r="NRR15" s="117"/>
      <c r="NRS15" s="117"/>
      <c r="NRT15" s="117"/>
      <c r="NRU15" s="117"/>
      <c r="NRV15" s="117"/>
      <c r="NRW15" s="117"/>
      <c r="NRX15" s="117"/>
      <c r="NRY15" s="117"/>
      <c r="NRZ15" s="117"/>
      <c r="NSA15" s="117"/>
      <c r="NSB15" s="117"/>
      <c r="NSC15" s="117"/>
      <c r="NSD15" s="117"/>
      <c r="NSE15" s="117"/>
      <c r="NSF15" s="117"/>
      <c r="NSG15" s="117"/>
      <c r="NSH15" s="117"/>
      <c r="NSI15" s="117"/>
      <c r="NSJ15" s="117"/>
      <c r="NSK15" s="117"/>
      <c r="NSL15" s="117"/>
      <c r="NSM15" s="117"/>
      <c r="NSN15" s="117"/>
      <c r="NSO15" s="117"/>
      <c r="NSP15" s="117"/>
      <c r="NSQ15" s="117"/>
      <c r="NSR15" s="117"/>
      <c r="NSS15" s="117"/>
      <c r="NST15" s="117"/>
      <c r="NSU15" s="117"/>
      <c r="NSV15" s="117"/>
      <c r="NSW15" s="117"/>
      <c r="NSX15" s="117"/>
      <c r="NSY15" s="117"/>
      <c r="NSZ15" s="117"/>
      <c r="NTA15" s="117"/>
      <c r="NTB15" s="117"/>
      <c r="NTC15" s="117"/>
      <c r="NTD15" s="117"/>
      <c r="NTE15" s="117"/>
      <c r="NTF15" s="117"/>
      <c r="NTG15" s="117"/>
      <c r="NTH15" s="117"/>
      <c r="NTI15" s="117"/>
      <c r="NTJ15" s="117"/>
      <c r="NTK15" s="117"/>
      <c r="NTL15" s="117"/>
      <c r="NTM15" s="117"/>
      <c r="NTN15" s="117"/>
      <c r="NTO15" s="117"/>
      <c r="NTP15" s="117"/>
      <c r="NTQ15" s="117"/>
      <c r="NTR15" s="117"/>
      <c r="NTS15" s="117"/>
      <c r="NTT15" s="117"/>
      <c r="NTU15" s="117"/>
      <c r="NTV15" s="117"/>
      <c r="NTW15" s="117"/>
      <c r="NTX15" s="117"/>
      <c r="NTY15" s="117"/>
      <c r="NTZ15" s="117"/>
      <c r="NUA15" s="117"/>
      <c r="NUB15" s="117"/>
      <c r="NUC15" s="117"/>
      <c r="NUD15" s="117"/>
      <c r="NUE15" s="117"/>
      <c r="NUF15" s="117"/>
      <c r="NUG15" s="117"/>
      <c r="NUH15" s="117"/>
      <c r="NUI15" s="117"/>
      <c r="NUJ15" s="117"/>
      <c r="NUK15" s="117"/>
      <c r="NUL15" s="117"/>
      <c r="NUM15" s="117"/>
      <c r="NUN15" s="117"/>
      <c r="NUO15" s="117"/>
      <c r="NUP15" s="117"/>
      <c r="NUQ15" s="117"/>
      <c r="NUR15" s="117"/>
      <c r="NUS15" s="117"/>
      <c r="NUT15" s="117"/>
      <c r="NUU15" s="117"/>
      <c r="NUV15" s="117"/>
      <c r="NUW15" s="117"/>
      <c r="NUX15" s="117"/>
      <c r="NUY15" s="117"/>
      <c r="NUZ15" s="117"/>
      <c r="NVA15" s="117"/>
      <c r="NVB15" s="117"/>
      <c r="NVC15" s="117"/>
      <c r="NVD15" s="117"/>
      <c r="NVE15" s="117"/>
      <c r="NVF15" s="117"/>
      <c r="NVG15" s="117"/>
      <c r="NVH15" s="117"/>
      <c r="NVI15" s="117"/>
      <c r="NVJ15" s="117"/>
      <c r="NVK15" s="117"/>
      <c r="NVL15" s="117"/>
      <c r="NVM15" s="117"/>
      <c r="NVN15" s="117"/>
      <c r="NVO15" s="117"/>
      <c r="NVP15" s="117"/>
      <c r="NVQ15" s="117"/>
      <c r="NVR15" s="117"/>
      <c r="NVS15" s="117"/>
      <c r="NVT15" s="117"/>
      <c r="NVU15" s="117"/>
      <c r="NVV15" s="117"/>
      <c r="NVW15" s="117"/>
      <c r="NVX15" s="117"/>
      <c r="NVY15" s="117"/>
      <c r="NVZ15" s="117"/>
      <c r="NWA15" s="117"/>
      <c r="NWB15" s="117"/>
      <c r="NWC15" s="117"/>
      <c r="NWD15" s="117"/>
      <c r="NWE15" s="117"/>
      <c r="NWF15" s="117"/>
      <c r="NWG15" s="117"/>
      <c r="NWH15" s="117"/>
      <c r="NWI15" s="117"/>
      <c r="NWJ15" s="117"/>
      <c r="NWK15" s="117"/>
      <c r="NWL15" s="117"/>
      <c r="NWM15" s="117"/>
      <c r="NWN15" s="117"/>
      <c r="NWO15" s="117"/>
      <c r="NWP15" s="117"/>
      <c r="NWQ15" s="117"/>
      <c r="NWR15" s="117"/>
      <c r="NWS15" s="117"/>
      <c r="NWT15" s="117"/>
      <c r="NWU15" s="117"/>
      <c r="NWV15" s="117"/>
      <c r="NWW15" s="117"/>
      <c r="NWX15" s="117"/>
      <c r="NWY15" s="117"/>
      <c r="NWZ15" s="117"/>
      <c r="NXA15" s="117"/>
      <c r="NXB15" s="117"/>
      <c r="NXC15" s="117"/>
      <c r="NXD15" s="117"/>
      <c r="NXE15" s="117"/>
      <c r="NXF15" s="117"/>
      <c r="NXG15" s="117"/>
      <c r="NXH15" s="117"/>
      <c r="NXI15" s="117"/>
      <c r="NXJ15" s="117"/>
      <c r="NXK15" s="117"/>
      <c r="NXL15" s="117"/>
      <c r="NXM15" s="117"/>
      <c r="NXN15" s="117"/>
      <c r="NXO15" s="117"/>
      <c r="NXP15" s="117"/>
      <c r="NXQ15" s="117"/>
      <c r="NXR15" s="117"/>
      <c r="NXS15" s="117"/>
      <c r="NXT15" s="117"/>
      <c r="NXU15" s="117"/>
      <c r="NXV15" s="117"/>
      <c r="NXW15" s="117"/>
      <c r="NXX15" s="117"/>
      <c r="NXY15" s="117"/>
      <c r="NXZ15" s="117"/>
      <c r="NYA15" s="117"/>
      <c r="NYB15" s="117"/>
      <c r="NYC15" s="117"/>
      <c r="NYD15" s="117"/>
      <c r="NYE15" s="117"/>
      <c r="NYF15" s="117"/>
      <c r="NYG15" s="117"/>
      <c r="NYH15" s="117"/>
      <c r="NYI15" s="117"/>
      <c r="NYJ15" s="117"/>
      <c r="NYK15" s="117"/>
      <c r="NYL15" s="117"/>
      <c r="NYM15" s="117"/>
      <c r="NYN15" s="117"/>
      <c r="NYO15" s="117"/>
      <c r="NYP15" s="117"/>
      <c r="NYQ15" s="117"/>
      <c r="NYR15" s="117"/>
      <c r="NYS15" s="117"/>
      <c r="NYT15" s="117"/>
      <c r="NYU15" s="117"/>
      <c r="NYV15" s="117"/>
      <c r="NYW15" s="117"/>
      <c r="NYX15" s="117"/>
      <c r="NYY15" s="117"/>
      <c r="NYZ15" s="117"/>
      <c r="NZA15" s="117"/>
      <c r="NZB15" s="117"/>
      <c r="NZC15" s="117"/>
      <c r="NZD15" s="117"/>
      <c r="NZE15" s="117"/>
      <c r="NZF15" s="117"/>
      <c r="NZG15" s="117"/>
      <c r="NZH15" s="117"/>
      <c r="NZI15" s="117"/>
      <c r="NZJ15" s="117"/>
      <c r="NZK15" s="117"/>
      <c r="NZL15" s="117"/>
      <c r="NZM15" s="117"/>
      <c r="NZN15" s="117"/>
      <c r="NZO15" s="117"/>
      <c r="NZP15" s="117"/>
      <c r="NZQ15" s="117"/>
      <c r="NZR15" s="117"/>
      <c r="NZS15" s="117"/>
      <c r="NZT15" s="117"/>
      <c r="NZU15" s="117"/>
      <c r="NZV15" s="117"/>
      <c r="NZW15" s="117"/>
      <c r="NZX15" s="117"/>
      <c r="NZY15" s="117"/>
      <c r="NZZ15" s="117"/>
      <c r="OAA15" s="117"/>
      <c r="OAB15" s="117"/>
      <c r="OAC15" s="117"/>
      <c r="OAD15" s="117"/>
      <c r="OAE15" s="117"/>
      <c r="OAF15" s="117"/>
      <c r="OAG15" s="117"/>
      <c r="OAH15" s="117"/>
      <c r="OAI15" s="117"/>
      <c r="OAJ15" s="117"/>
      <c r="OAK15" s="117"/>
      <c r="OAL15" s="117"/>
      <c r="OAM15" s="117"/>
      <c r="OAN15" s="117"/>
      <c r="OAO15" s="117"/>
      <c r="OAP15" s="117"/>
      <c r="OAQ15" s="117"/>
      <c r="OAR15" s="117"/>
      <c r="OAS15" s="117"/>
      <c r="OAT15" s="117"/>
      <c r="OAU15" s="117"/>
      <c r="OAV15" s="117"/>
      <c r="OAW15" s="117"/>
      <c r="OAX15" s="117"/>
      <c r="OAY15" s="117"/>
      <c r="OAZ15" s="117"/>
      <c r="OBA15" s="117"/>
      <c r="OBB15" s="117"/>
      <c r="OBC15" s="117"/>
      <c r="OBD15" s="117"/>
      <c r="OBE15" s="117"/>
      <c r="OBF15" s="117"/>
      <c r="OBG15" s="117"/>
      <c r="OBH15" s="117"/>
      <c r="OBI15" s="117"/>
      <c r="OBJ15" s="117"/>
      <c r="OBK15" s="117"/>
      <c r="OBL15" s="117"/>
      <c r="OBM15" s="117"/>
      <c r="OBN15" s="117"/>
      <c r="OBO15" s="117"/>
      <c r="OBP15" s="117"/>
      <c r="OBQ15" s="117"/>
      <c r="OBR15" s="117"/>
      <c r="OBS15" s="117"/>
      <c r="OBT15" s="117"/>
      <c r="OBU15" s="117"/>
      <c r="OBV15" s="117"/>
      <c r="OBW15" s="117"/>
      <c r="OBX15" s="117"/>
      <c r="OBY15" s="117"/>
      <c r="OBZ15" s="117"/>
      <c r="OCA15" s="117"/>
      <c r="OCB15" s="117"/>
      <c r="OCC15" s="117"/>
      <c r="OCD15" s="117"/>
      <c r="OCE15" s="117"/>
      <c r="OCF15" s="117"/>
      <c r="OCG15" s="117"/>
      <c r="OCH15" s="117"/>
      <c r="OCI15" s="117"/>
      <c r="OCJ15" s="117"/>
      <c r="OCK15" s="117"/>
      <c r="OCL15" s="117"/>
      <c r="OCM15" s="117"/>
      <c r="OCN15" s="117"/>
      <c r="OCO15" s="117"/>
      <c r="OCP15" s="117"/>
      <c r="OCQ15" s="117"/>
      <c r="OCR15" s="117"/>
      <c r="OCS15" s="117"/>
      <c r="OCT15" s="117"/>
      <c r="OCU15" s="117"/>
      <c r="OCV15" s="117"/>
      <c r="OCW15" s="117"/>
      <c r="OCX15" s="117"/>
      <c r="OCY15" s="117"/>
      <c r="OCZ15" s="117"/>
      <c r="ODA15" s="117"/>
      <c r="ODB15" s="117"/>
      <c r="ODC15" s="117"/>
      <c r="ODD15" s="117"/>
      <c r="ODE15" s="117"/>
      <c r="ODF15" s="117"/>
      <c r="ODG15" s="117"/>
      <c r="ODH15" s="117"/>
      <c r="ODI15" s="117"/>
      <c r="ODJ15" s="117"/>
      <c r="ODK15" s="117"/>
      <c r="ODL15" s="117"/>
      <c r="ODM15" s="117"/>
      <c r="ODN15" s="117"/>
      <c r="ODO15" s="117"/>
      <c r="ODP15" s="117"/>
      <c r="ODQ15" s="117"/>
      <c r="ODR15" s="117"/>
      <c r="ODS15" s="117"/>
      <c r="ODT15" s="117"/>
      <c r="ODU15" s="117"/>
      <c r="ODV15" s="117"/>
      <c r="ODW15" s="117"/>
      <c r="ODX15" s="117"/>
      <c r="ODY15" s="117"/>
      <c r="ODZ15" s="117"/>
      <c r="OEA15" s="117"/>
      <c r="OEB15" s="117"/>
      <c r="OEC15" s="117"/>
      <c r="OED15" s="117"/>
      <c r="OEE15" s="117"/>
      <c r="OEF15" s="117"/>
      <c r="OEG15" s="117"/>
      <c r="OEH15" s="117"/>
      <c r="OEI15" s="117"/>
      <c r="OEJ15" s="117"/>
      <c r="OEK15" s="117"/>
      <c r="OEL15" s="117"/>
      <c r="OEM15" s="117"/>
      <c r="OEN15" s="117"/>
      <c r="OEO15" s="117"/>
      <c r="OEP15" s="117"/>
      <c r="OEQ15" s="117"/>
      <c r="OER15" s="117"/>
      <c r="OES15" s="117"/>
      <c r="OET15" s="117"/>
      <c r="OEU15" s="117"/>
      <c r="OEV15" s="117"/>
      <c r="OEW15" s="117"/>
      <c r="OEX15" s="117"/>
      <c r="OEY15" s="117"/>
      <c r="OEZ15" s="117"/>
      <c r="OFA15" s="117"/>
      <c r="OFB15" s="117"/>
      <c r="OFC15" s="117"/>
      <c r="OFD15" s="117"/>
      <c r="OFE15" s="117"/>
      <c r="OFF15" s="117"/>
      <c r="OFG15" s="117"/>
      <c r="OFH15" s="117"/>
      <c r="OFI15" s="117"/>
      <c r="OFJ15" s="117"/>
      <c r="OFK15" s="117"/>
      <c r="OFL15" s="117"/>
      <c r="OFM15" s="117"/>
      <c r="OFN15" s="117"/>
      <c r="OFO15" s="117"/>
      <c r="OFP15" s="117"/>
      <c r="OFQ15" s="117"/>
      <c r="OFR15" s="117"/>
      <c r="OFS15" s="117"/>
      <c r="OFT15" s="117"/>
      <c r="OFU15" s="117"/>
      <c r="OFV15" s="117"/>
      <c r="OFW15" s="117"/>
      <c r="OFX15" s="117"/>
      <c r="OFY15" s="117"/>
      <c r="OFZ15" s="117"/>
      <c r="OGA15" s="117"/>
      <c r="OGB15" s="117"/>
      <c r="OGC15" s="117"/>
      <c r="OGD15" s="117"/>
      <c r="OGE15" s="117"/>
      <c r="OGF15" s="117"/>
      <c r="OGG15" s="117"/>
      <c r="OGH15" s="117"/>
      <c r="OGI15" s="117"/>
      <c r="OGJ15" s="117"/>
      <c r="OGK15" s="117"/>
      <c r="OGL15" s="117"/>
      <c r="OGM15" s="117"/>
      <c r="OGN15" s="117"/>
      <c r="OGO15" s="117"/>
      <c r="OGP15" s="117"/>
      <c r="OGQ15" s="117"/>
      <c r="OGR15" s="117"/>
      <c r="OGS15" s="117"/>
      <c r="OGT15" s="117"/>
      <c r="OGU15" s="117"/>
      <c r="OGV15" s="117"/>
      <c r="OGW15" s="117"/>
      <c r="OGX15" s="117"/>
      <c r="OGY15" s="117"/>
      <c r="OGZ15" s="117"/>
      <c r="OHA15" s="117"/>
      <c r="OHB15" s="117"/>
      <c r="OHC15" s="117"/>
      <c r="OHD15" s="117"/>
      <c r="OHE15" s="117"/>
      <c r="OHF15" s="117"/>
      <c r="OHG15" s="117"/>
      <c r="OHH15" s="117"/>
      <c r="OHI15" s="117"/>
      <c r="OHJ15" s="117"/>
      <c r="OHK15" s="117"/>
      <c r="OHL15" s="117"/>
      <c r="OHM15" s="117"/>
      <c r="OHN15" s="117"/>
      <c r="OHO15" s="117"/>
      <c r="OHP15" s="117"/>
      <c r="OHQ15" s="117"/>
      <c r="OHR15" s="117"/>
      <c r="OHS15" s="117"/>
      <c r="OHT15" s="117"/>
      <c r="OHU15" s="117"/>
      <c r="OHV15" s="117"/>
      <c r="OHW15" s="117"/>
      <c r="OHX15" s="117"/>
      <c r="OHY15" s="117"/>
      <c r="OHZ15" s="117"/>
      <c r="OIA15" s="117"/>
      <c r="OIB15" s="117"/>
      <c r="OIC15" s="117"/>
      <c r="OID15" s="117"/>
      <c r="OIE15" s="117"/>
      <c r="OIF15" s="117"/>
      <c r="OIG15" s="117"/>
      <c r="OIH15" s="117"/>
      <c r="OII15" s="117"/>
      <c r="OIJ15" s="117"/>
      <c r="OIK15" s="117"/>
      <c r="OIL15" s="117"/>
      <c r="OIM15" s="117"/>
      <c r="OIN15" s="117"/>
      <c r="OIO15" s="117"/>
      <c r="OIP15" s="117"/>
      <c r="OIQ15" s="117"/>
      <c r="OIR15" s="117"/>
      <c r="OIS15" s="117"/>
      <c r="OIT15" s="117"/>
      <c r="OIU15" s="117"/>
      <c r="OIV15" s="117"/>
      <c r="OIW15" s="117"/>
      <c r="OIX15" s="117"/>
      <c r="OIY15" s="117"/>
      <c r="OIZ15" s="117"/>
      <c r="OJA15" s="117"/>
      <c r="OJB15" s="117"/>
      <c r="OJC15" s="117"/>
      <c r="OJD15" s="117"/>
      <c r="OJE15" s="117"/>
      <c r="OJF15" s="117"/>
      <c r="OJG15" s="117"/>
      <c r="OJH15" s="117"/>
      <c r="OJI15" s="117"/>
      <c r="OJJ15" s="117"/>
      <c r="OJK15" s="117"/>
      <c r="OJL15" s="117"/>
      <c r="OJM15" s="117"/>
      <c r="OJN15" s="117"/>
      <c r="OJO15" s="117"/>
      <c r="OJP15" s="117"/>
      <c r="OJQ15" s="117"/>
      <c r="OJR15" s="117"/>
      <c r="OJS15" s="117"/>
      <c r="OJT15" s="117"/>
      <c r="OJU15" s="117"/>
      <c r="OJV15" s="117"/>
      <c r="OJW15" s="117"/>
      <c r="OJX15" s="117"/>
      <c r="OJY15" s="117"/>
      <c r="OJZ15" s="117"/>
      <c r="OKA15" s="117"/>
      <c r="OKB15" s="117"/>
      <c r="OKC15" s="117"/>
      <c r="OKD15" s="117"/>
      <c r="OKE15" s="117"/>
      <c r="OKF15" s="117"/>
      <c r="OKG15" s="117"/>
      <c r="OKH15" s="117"/>
      <c r="OKI15" s="117"/>
      <c r="OKJ15" s="117"/>
      <c r="OKK15" s="117"/>
      <c r="OKL15" s="117"/>
      <c r="OKM15" s="117"/>
      <c r="OKN15" s="117"/>
      <c r="OKO15" s="117"/>
      <c r="OKP15" s="117"/>
      <c r="OKQ15" s="117"/>
      <c r="OKR15" s="117"/>
      <c r="OKS15" s="117"/>
      <c r="OKT15" s="117"/>
      <c r="OKU15" s="117"/>
      <c r="OKV15" s="117"/>
      <c r="OKW15" s="117"/>
      <c r="OKX15" s="117"/>
      <c r="OKY15" s="117"/>
      <c r="OKZ15" s="117"/>
      <c r="OLA15" s="117"/>
      <c r="OLB15" s="117"/>
      <c r="OLC15" s="117"/>
      <c r="OLD15" s="117"/>
      <c r="OLE15" s="117"/>
      <c r="OLF15" s="117"/>
      <c r="OLG15" s="117"/>
      <c r="OLH15" s="117"/>
      <c r="OLI15" s="117"/>
      <c r="OLJ15" s="117"/>
      <c r="OLK15" s="117"/>
      <c r="OLL15" s="117"/>
      <c r="OLM15" s="117"/>
      <c r="OLN15" s="117"/>
      <c r="OLO15" s="117"/>
      <c r="OLP15" s="117"/>
      <c r="OLQ15" s="117"/>
      <c r="OLR15" s="117"/>
      <c r="OLS15" s="117"/>
      <c r="OLT15" s="117"/>
      <c r="OLU15" s="117"/>
      <c r="OLV15" s="117"/>
      <c r="OLW15" s="117"/>
      <c r="OLX15" s="117"/>
      <c r="OLY15" s="117"/>
      <c r="OLZ15" s="117"/>
      <c r="OMA15" s="117"/>
      <c r="OMB15" s="117"/>
      <c r="OMC15" s="117"/>
      <c r="OMD15" s="117"/>
      <c r="OME15" s="117"/>
      <c r="OMF15" s="117"/>
      <c r="OMG15" s="117"/>
      <c r="OMH15" s="117"/>
      <c r="OMI15" s="117"/>
      <c r="OMJ15" s="117"/>
      <c r="OMK15" s="117"/>
      <c r="OML15" s="117"/>
      <c r="OMM15" s="117"/>
      <c r="OMN15" s="117"/>
      <c r="OMO15" s="117"/>
      <c r="OMP15" s="117"/>
      <c r="OMQ15" s="117"/>
      <c r="OMR15" s="117"/>
      <c r="OMS15" s="117"/>
      <c r="OMT15" s="117"/>
      <c r="OMU15" s="117"/>
      <c r="OMV15" s="117"/>
      <c r="OMW15" s="117"/>
      <c r="OMX15" s="117"/>
      <c r="OMY15" s="117"/>
      <c r="OMZ15" s="117"/>
      <c r="ONA15" s="117"/>
      <c r="ONB15" s="117"/>
      <c r="ONC15" s="117"/>
      <c r="OND15" s="117"/>
      <c r="ONE15" s="117"/>
      <c r="ONF15" s="117"/>
      <c r="ONG15" s="117"/>
      <c r="ONH15" s="117"/>
      <c r="ONI15" s="117"/>
      <c r="ONJ15" s="117"/>
      <c r="ONK15" s="117"/>
      <c r="ONL15" s="117"/>
      <c r="ONM15" s="117"/>
      <c r="ONN15" s="117"/>
      <c r="ONO15" s="117"/>
      <c r="ONP15" s="117"/>
      <c r="ONQ15" s="117"/>
      <c r="ONR15" s="117"/>
      <c r="ONS15" s="117"/>
      <c r="ONT15" s="117"/>
      <c r="ONU15" s="117"/>
      <c r="ONV15" s="117"/>
      <c r="ONW15" s="117"/>
      <c r="ONX15" s="117"/>
      <c r="ONY15" s="117"/>
      <c r="ONZ15" s="117"/>
      <c r="OOA15" s="117"/>
      <c r="OOB15" s="117"/>
      <c r="OOC15" s="117"/>
      <c r="OOD15" s="117"/>
      <c r="OOE15" s="117"/>
      <c r="OOF15" s="117"/>
      <c r="OOG15" s="117"/>
      <c r="OOH15" s="117"/>
      <c r="OOI15" s="117"/>
      <c r="OOJ15" s="117"/>
      <c r="OOK15" s="117"/>
      <c r="OOL15" s="117"/>
      <c r="OOM15" s="117"/>
      <c r="OON15" s="117"/>
      <c r="OOO15" s="117"/>
      <c r="OOP15" s="117"/>
      <c r="OOQ15" s="117"/>
      <c r="OOR15" s="117"/>
      <c r="OOS15" s="117"/>
      <c r="OOT15" s="117"/>
      <c r="OOU15" s="117"/>
      <c r="OOV15" s="117"/>
      <c r="OOW15" s="117"/>
      <c r="OOX15" s="117"/>
      <c r="OOY15" s="117"/>
      <c r="OOZ15" s="117"/>
      <c r="OPA15" s="117"/>
      <c r="OPB15" s="117"/>
      <c r="OPC15" s="117"/>
      <c r="OPD15" s="117"/>
      <c r="OPE15" s="117"/>
      <c r="OPF15" s="117"/>
      <c r="OPG15" s="117"/>
      <c r="OPH15" s="117"/>
      <c r="OPI15" s="117"/>
      <c r="OPJ15" s="117"/>
      <c r="OPK15" s="117"/>
      <c r="OPL15" s="117"/>
      <c r="OPM15" s="117"/>
      <c r="OPN15" s="117"/>
      <c r="OPO15" s="117"/>
      <c r="OPP15" s="117"/>
      <c r="OPQ15" s="117"/>
      <c r="OPR15" s="117"/>
      <c r="OPS15" s="117"/>
      <c r="OPT15" s="117"/>
      <c r="OPU15" s="117"/>
      <c r="OPV15" s="117"/>
      <c r="OPW15" s="117"/>
      <c r="OPX15" s="117"/>
      <c r="OPY15" s="117"/>
      <c r="OPZ15" s="117"/>
      <c r="OQA15" s="117"/>
      <c r="OQB15" s="117"/>
      <c r="OQC15" s="117"/>
      <c r="OQD15" s="117"/>
      <c r="OQE15" s="117"/>
      <c r="OQF15" s="117"/>
      <c r="OQG15" s="117"/>
      <c r="OQH15" s="117"/>
      <c r="OQI15" s="117"/>
      <c r="OQJ15" s="117"/>
      <c r="OQK15" s="117"/>
      <c r="OQL15" s="117"/>
      <c r="OQM15" s="117"/>
      <c r="OQN15" s="117"/>
      <c r="OQO15" s="117"/>
      <c r="OQP15" s="117"/>
      <c r="OQQ15" s="117"/>
      <c r="OQR15" s="117"/>
      <c r="OQS15" s="117"/>
      <c r="OQT15" s="117"/>
      <c r="OQU15" s="117"/>
      <c r="OQV15" s="117"/>
      <c r="OQW15" s="117"/>
      <c r="OQX15" s="117"/>
      <c r="OQY15" s="117"/>
      <c r="OQZ15" s="117"/>
      <c r="ORA15" s="117"/>
      <c r="ORB15" s="117"/>
      <c r="ORC15" s="117"/>
      <c r="ORD15" s="117"/>
      <c r="ORE15" s="117"/>
      <c r="ORF15" s="117"/>
      <c r="ORG15" s="117"/>
      <c r="ORH15" s="117"/>
      <c r="ORI15" s="117"/>
      <c r="ORJ15" s="117"/>
      <c r="ORK15" s="117"/>
      <c r="ORL15" s="117"/>
      <c r="ORM15" s="117"/>
      <c r="ORN15" s="117"/>
      <c r="ORO15" s="117"/>
      <c r="ORP15" s="117"/>
      <c r="ORQ15" s="117"/>
      <c r="ORR15" s="117"/>
      <c r="ORS15" s="117"/>
      <c r="ORT15" s="117"/>
      <c r="ORU15" s="117"/>
      <c r="ORV15" s="117"/>
      <c r="ORW15" s="117"/>
      <c r="ORX15" s="117"/>
      <c r="ORY15" s="117"/>
      <c r="ORZ15" s="117"/>
      <c r="OSA15" s="117"/>
      <c r="OSB15" s="117"/>
      <c r="OSC15" s="117"/>
      <c r="OSD15" s="117"/>
      <c r="OSE15" s="117"/>
      <c r="OSF15" s="117"/>
      <c r="OSG15" s="117"/>
      <c r="OSH15" s="117"/>
      <c r="OSI15" s="117"/>
      <c r="OSJ15" s="117"/>
      <c r="OSK15" s="117"/>
      <c r="OSL15" s="117"/>
      <c r="OSM15" s="117"/>
      <c r="OSN15" s="117"/>
      <c r="OSO15" s="117"/>
      <c r="OSP15" s="117"/>
      <c r="OSQ15" s="117"/>
      <c r="OSR15" s="117"/>
      <c r="OSS15" s="117"/>
      <c r="OST15" s="117"/>
      <c r="OSU15" s="117"/>
      <c r="OSV15" s="117"/>
      <c r="OSW15" s="117"/>
      <c r="OSX15" s="117"/>
      <c r="OSY15" s="117"/>
      <c r="OSZ15" s="117"/>
      <c r="OTA15" s="117"/>
      <c r="OTB15" s="117"/>
      <c r="OTC15" s="117"/>
      <c r="OTD15" s="117"/>
      <c r="OTE15" s="117"/>
      <c r="OTF15" s="117"/>
      <c r="OTG15" s="117"/>
      <c r="OTH15" s="117"/>
      <c r="OTI15" s="117"/>
      <c r="OTJ15" s="117"/>
      <c r="OTK15" s="117"/>
      <c r="OTL15" s="117"/>
      <c r="OTM15" s="117"/>
      <c r="OTN15" s="117"/>
      <c r="OTO15" s="117"/>
      <c r="OTP15" s="117"/>
      <c r="OTQ15" s="117"/>
      <c r="OTR15" s="117"/>
      <c r="OTS15" s="117"/>
      <c r="OTT15" s="117"/>
      <c r="OTU15" s="117"/>
      <c r="OTV15" s="117"/>
      <c r="OTW15" s="117"/>
      <c r="OTX15" s="117"/>
      <c r="OTY15" s="117"/>
      <c r="OTZ15" s="117"/>
      <c r="OUA15" s="117"/>
      <c r="OUB15" s="117"/>
      <c r="OUC15" s="117"/>
      <c r="OUD15" s="117"/>
      <c r="OUE15" s="117"/>
      <c r="OUF15" s="117"/>
      <c r="OUG15" s="117"/>
      <c r="OUH15" s="117"/>
      <c r="OUI15" s="117"/>
      <c r="OUJ15" s="117"/>
      <c r="OUK15" s="117"/>
      <c r="OUL15" s="117"/>
      <c r="OUM15" s="117"/>
      <c r="OUN15" s="117"/>
      <c r="OUO15" s="117"/>
      <c r="OUP15" s="117"/>
      <c r="OUQ15" s="117"/>
      <c r="OUR15" s="117"/>
      <c r="OUS15" s="117"/>
      <c r="OUT15" s="117"/>
      <c r="OUU15" s="117"/>
      <c r="OUV15" s="117"/>
      <c r="OUW15" s="117"/>
      <c r="OUX15" s="117"/>
      <c r="OUY15" s="117"/>
      <c r="OUZ15" s="117"/>
      <c r="OVA15" s="117"/>
      <c r="OVB15" s="117"/>
      <c r="OVC15" s="117"/>
      <c r="OVD15" s="117"/>
      <c r="OVE15" s="117"/>
      <c r="OVF15" s="117"/>
      <c r="OVG15" s="117"/>
      <c r="OVH15" s="117"/>
      <c r="OVI15" s="117"/>
      <c r="OVJ15" s="117"/>
      <c r="OVK15" s="117"/>
      <c r="OVL15" s="117"/>
      <c r="OVM15" s="117"/>
      <c r="OVN15" s="117"/>
      <c r="OVO15" s="117"/>
      <c r="OVP15" s="117"/>
      <c r="OVQ15" s="117"/>
      <c r="OVR15" s="117"/>
      <c r="OVS15" s="117"/>
      <c r="OVT15" s="117"/>
      <c r="OVU15" s="117"/>
      <c r="OVV15" s="117"/>
      <c r="OVW15" s="117"/>
      <c r="OVX15" s="117"/>
      <c r="OVY15" s="117"/>
      <c r="OVZ15" s="117"/>
      <c r="OWA15" s="117"/>
      <c r="OWB15" s="117"/>
      <c r="OWC15" s="117"/>
      <c r="OWD15" s="117"/>
      <c r="OWE15" s="117"/>
      <c r="OWF15" s="117"/>
      <c r="OWG15" s="117"/>
      <c r="OWH15" s="117"/>
      <c r="OWI15" s="117"/>
      <c r="OWJ15" s="117"/>
      <c r="OWK15" s="117"/>
      <c r="OWL15" s="117"/>
      <c r="OWM15" s="117"/>
      <c r="OWN15" s="117"/>
      <c r="OWO15" s="117"/>
      <c r="OWP15" s="117"/>
      <c r="OWQ15" s="117"/>
      <c r="OWR15" s="117"/>
      <c r="OWS15" s="117"/>
      <c r="OWT15" s="117"/>
      <c r="OWU15" s="117"/>
      <c r="OWV15" s="117"/>
      <c r="OWW15" s="117"/>
      <c r="OWX15" s="117"/>
      <c r="OWY15" s="117"/>
      <c r="OWZ15" s="117"/>
      <c r="OXA15" s="117"/>
      <c r="OXB15" s="117"/>
      <c r="OXC15" s="117"/>
      <c r="OXD15" s="117"/>
      <c r="OXE15" s="117"/>
      <c r="OXF15" s="117"/>
      <c r="OXG15" s="117"/>
      <c r="OXH15" s="117"/>
      <c r="OXI15" s="117"/>
      <c r="OXJ15" s="117"/>
      <c r="OXK15" s="117"/>
      <c r="OXL15" s="117"/>
      <c r="OXM15" s="117"/>
      <c r="OXN15" s="117"/>
      <c r="OXO15" s="117"/>
      <c r="OXP15" s="117"/>
      <c r="OXQ15" s="117"/>
      <c r="OXR15" s="117"/>
      <c r="OXS15" s="117"/>
      <c r="OXT15" s="117"/>
      <c r="OXU15" s="117"/>
      <c r="OXV15" s="117"/>
      <c r="OXW15" s="117"/>
      <c r="OXX15" s="117"/>
      <c r="OXY15" s="117"/>
      <c r="OXZ15" s="117"/>
      <c r="OYA15" s="117"/>
      <c r="OYB15" s="117"/>
      <c r="OYC15" s="117"/>
      <c r="OYD15" s="117"/>
      <c r="OYE15" s="117"/>
      <c r="OYF15" s="117"/>
      <c r="OYG15" s="117"/>
      <c r="OYH15" s="117"/>
      <c r="OYI15" s="117"/>
      <c r="OYJ15" s="117"/>
      <c r="OYK15" s="117"/>
      <c r="OYL15" s="117"/>
      <c r="OYM15" s="117"/>
      <c r="OYN15" s="117"/>
      <c r="OYO15" s="117"/>
      <c r="OYP15" s="117"/>
      <c r="OYQ15" s="117"/>
      <c r="OYR15" s="117"/>
      <c r="OYS15" s="117"/>
      <c r="OYT15" s="117"/>
      <c r="OYU15" s="117"/>
      <c r="OYV15" s="117"/>
      <c r="OYW15" s="117"/>
      <c r="OYX15" s="117"/>
      <c r="OYY15" s="117"/>
      <c r="OYZ15" s="117"/>
      <c r="OZA15" s="117"/>
      <c r="OZB15" s="117"/>
      <c r="OZC15" s="117"/>
      <c r="OZD15" s="117"/>
      <c r="OZE15" s="117"/>
      <c r="OZF15" s="117"/>
      <c r="OZG15" s="117"/>
      <c r="OZH15" s="117"/>
      <c r="OZI15" s="117"/>
      <c r="OZJ15" s="117"/>
      <c r="OZK15" s="117"/>
      <c r="OZL15" s="117"/>
      <c r="OZM15" s="117"/>
      <c r="OZN15" s="117"/>
      <c r="OZO15" s="117"/>
      <c r="OZP15" s="117"/>
      <c r="OZQ15" s="117"/>
      <c r="OZR15" s="117"/>
      <c r="OZS15" s="117"/>
      <c r="OZT15" s="117"/>
      <c r="OZU15" s="117"/>
      <c r="OZV15" s="117"/>
      <c r="OZW15" s="117"/>
      <c r="OZX15" s="117"/>
      <c r="OZY15" s="117"/>
      <c r="OZZ15" s="117"/>
      <c r="PAA15" s="117"/>
      <c r="PAB15" s="117"/>
      <c r="PAC15" s="117"/>
      <c r="PAD15" s="117"/>
      <c r="PAE15" s="117"/>
      <c r="PAF15" s="117"/>
      <c r="PAG15" s="117"/>
      <c r="PAH15" s="117"/>
      <c r="PAI15" s="117"/>
      <c r="PAJ15" s="117"/>
      <c r="PAK15" s="117"/>
      <c r="PAL15" s="117"/>
      <c r="PAM15" s="117"/>
      <c r="PAN15" s="117"/>
      <c r="PAO15" s="117"/>
      <c r="PAP15" s="117"/>
      <c r="PAQ15" s="117"/>
      <c r="PAR15" s="117"/>
      <c r="PAS15" s="117"/>
      <c r="PAT15" s="117"/>
      <c r="PAU15" s="117"/>
      <c r="PAV15" s="117"/>
      <c r="PAW15" s="117"/>
      <c r="PAX15" s="117"/>
      <c r="PAY15" s="117"/>
      <c r="PAZ15" s="117"/>
      <c r="PBA15" s="117"/>
      <c r="PBB15" s="117"/>
      <c r="PBC15" s="117"/>
      <c r="PBD15" s="117"/>
      <c r="PBE15" s="117"/>
      <c r="PBF15" s="117"/>
      <c r="PBG15" s="117"/>
      <c r="PBH15" s="117"/>
      <c r="PBI15" s="117"/>
      <c r="PBJ15" s="117"/>
      <c r="PBK15" s="117"/>
      <c r="PBL15" s="117"/>
      <c r="PBM15" s="117"/>
      <c r="PBN15" s="117"/>
      <c r="PBO15" s="117"/>
      <c r="PBP15" s="117"/>
      <c r="PBQ15" s="117"/>
      <c r="PBR15" s="117"/>
      <c r="PBS15" s="117"/>
      <c r="PBT15" s="117"/>
      <c r="PBU15" s="117"/>
      <c r="PBV15" s="117"/>
      <c r="PBW15" s="117"/>
      <c r="PBX15" s="117"/>
      <c r="PBY15" s="117"/>
      <c r="PBZ15" s="117"/>
      <c r="PCA15" s="117"/>
      <c r="PCB15" s="117"/>
      <c r="PCC15" s="117"/>
      <c r="PCD15" s="117"/>
      <c r="PCE15" s="117"/>
      <c r="PCF15" s="117"/>
      <c r="PCG15" s="117"/>
      <c r="PCH15" s="117"/>
      <c r="PCI15" s="117"/>
      <c r="PCJ15" s="117"/>
      <c r="PCK15" s="117"/>
      <c r="PCL15" s="117"/>
      <c r="PCM15" s="117"/>
      <c r="PCN15" s="117"/>
      <c r="PCO15" s="117"/>
      <c r="PCP15" s="117"/>
      <c r="PCQ15" s="117"/>
      <c r="PCR15" s="117"/>
      <c r="PCS15" s="117"/>
      <c r="PCT15" s="117"/>
      <c r="PCU15" s="117"/>
      <c r="PCV15" s="117"/>
      <c r="PCW15" s="117"/>
      <c r="PCX15" s="117"/>
      <c r="PCY15" s="117"/>
      <c r="PCZ15" s="117"/>
      <c r="PDA15" s="117"/>
      <c r="PDB15" s="117"/>
      <c r="PDC15" s="117"/>
      <c r="PDD15" s="117"/>
      <c r="PDE15" s="117"/>
      <c r="PDF15" s="117"/>
      <c r="PDG15" s="117"/>
      <c r="PDH15" s="117"/>
      <c r="PDI15" s="117"/>
      <c r="PDJ15" s="117"/>
      <c r="PDK15" s="117"/>
      <c r="PDL15" s="117"/>
      <c r="PDM15" s="117"/>
      <c r="PDN15" s="117"/>
      <c r="PDO15" s="117"/>
      <c r="PDP15" s="117"/>
      <c r="PDQ15" s="117"/>
      <c r="PDR15" s="117"/>
      <c r="PDS15" s="117"/>
      <c r="PDT15" s="117"/>
      <c r="PDU15" s="117"/>
      <c r="PDV15" s="117"/>
      <c r="PDW15" s="117"/>
      <c r="PDX15" s="117"/>
      <c r="PDY15" s="117"/>
      <c r="PDZ15" s="117"/>
      <c r="PEA15" s="117"/>
      <c r="PEB15" s="117"/>
      <c r="PEC15" s="117"/>
      <c r="PED15" s="117"/>
      <c r="PEE15" s="117"/>
      <c r="PEF15" s="117"/>
      <c r="PEG15" s="117"/>
      <c r="PEH15" s="117"/>
      <c r="PEI15" s="117"/>
      <c r="PEJ15" s="117"/>
      <c r="PEK15" s="117"/>
      <c r="PEL15" s="117"/>
      <c r="PEM15" s="117"/>
      <c r="PEN15" s="117"/>
      <c r="PEO15" s="117"/>
      <c r="PEP15" s="117"/>
      <c r="PEQ15" s="117"/>
      <c r="PER15" s="117"/>
      <c r="PES15" s="117"/>
      <c r="PET15" s="117"/>
      <c r="PEU15" s="117"/>
      <c r="PEV15" s="117"/>
      <c r="PEW15" s="117"/>
      <c r="PEX15" s="117"/>
      <c r="PEY15" s="117"/>
      <c r="PEZ15" s="117"/>
      <c r="PFA15" s="117"/>
      <c r="PFB15" s="117"/>
      <c r="PFC15" s="117"/>
      <c r="PFD15" s="117"/>
      <c r="PFE15" s="117"/>
      <c r="PFF15" s="117"/>
      <c r="PFG15" s="117"/>
      <c r="PFH15" s="117"/>
      <c r="PFI15" s="117"/>
      <c r="PFJ15" s="117"/>
      <c r="PFK15" s="117"/>
      <c r="PFL15" s="117"/>
      <c r="PFM15" s="117"/>
      <c r="PFN15" s="117"/>
      <c r="PFO15" s="117"/>
      <c r="PFP15" s="117"/>
      <c r="PFQ15" s="117"/>
      <c r="PFR15" s="117"/>
      <c r="PFS15" s="117"/>
      <c r="PFT15" s="117"/>
      <c r="PFU15" s="117"/>
      <c r="PFV15" s="117"/>
      <c r="PFW15" s="117"/>
      <c r="PFX15" s="117"/>
      <c r="PFY15" s="117"/>
      <c r="PFZ15" s="117"/>
      <c r="PGA15" s="117"/>
      <c r="PGB15" s="117"/>
      <c r="PGC15" s="117"/>
      <c r="PGD15" s="117"/>
      <c r="PGE15" s="117"/>
      <c r="PGF15" s="117"/>
      <c r="PGG15" s="117"/>
      <c r="PGH15" s="117"/>
      <c r="PGI15" s="117"/>
      <c r="PGJ15" s="117"/>
      <c r="PGK15" s="117"/>
      <c r="PGL15" s="117"/>
      <c r="PGM15" s="117"/>
      <c r="PGN15" s="117"/>
      <c r="PGO15" s="117"/>
      <c r="PGP15" s="117"/>
      <c r="PGQ15" s="117"/>
      <c r="PGR15" s="117"/>
      <c r="PGS15" s="117"/>
      <c r="PGT15" s="117"/>
      <c r="PGU15" s="117"/>
      <c r="PGV15" s="117"/>
      <c r="PGW15" s="117"/>
      <c r="PGX15" s="117"/>
      <c r="PGY15" s="117"/>
      <c r="PGZ15" s="117"/>
      <c r="PHA15" s="117"/>
      <c r="PHB15" s="117"/>
      <c r="PHC15" s="117"/>
      <c r="PHD15" s="117"/>
      <c r="PHE15" s="117"/>
      <c r="PHF15" s="117"/>
      <c r="PHG15" s="117"/>
      <c r="PHH15" s="117"/>
      <c r="PHI15" s="117"/>
      <c r="PHJ15" s="117"/>
      <c r="PHK15" s="117"/>
      <c r="PHL15" s="117"/>
      <c r="PHM15" s="117"/>
      <c r="PHN15" s="117"/>
      <c r="PHO15" s="117"/>
      <c r="PHP15" s="117"/>
      <c r="PHQ15" s="117"/>
      <c r="PHR15" s="117"/>
      <c r="PHS15" s="117"/>
      <c r="PHT15" s="117"/>
      <c r="PHU15" s="117"/>
      <c r="PHV15" s="117"/>
      <c r="PHW15" s="117"/>
      <c r="PHX15" s="117"/>
      <c r="PHY15" s="117"/>
      <c r="PHZ15" s="117"/>
      <c r="PIA15" s="117"/>
      <c r="PIB15" s="117"/>
      <c r="PIC15" s="117"/>
      <c r="PID15" s="117"/>
      <c r="PIE15" s="117"/>
      <c r="PIF15" s="117"/>
      <c r="PIG15" s="117"/>
      <c r="PIH15" s="117"/>
      <c r="PII15" s="117"/>
      <c r="PIJ15" s="117"/>
      <c r="PIK15" s="117"/>
      <c r="PIL15" s="117"/>
      <c r="PIM15" s="117"/>
      <c r="PIN15" s="117"/>
      <c r="PIO15" s="117"/>
      <c r="PIP15" s="117"/>
      <c r="PIQ15" s="117"/>
      <c r="PIR15" s="117"/>
      <c r="PIS15" s="117"/>
      <c r="PIT15" s="117"/>
      <c r="PIU15" s="117"/>
      <c r="PIV15" s="117"/>
      <c r="PIW15" s="117"/>
      <c r="PIX15" s="117"/>
      <c r="PIY15" s="117"/>
      <c r="PIZ15" s="117"/>
      <c r="PJA15" s="117"/>
      <c r="PJB15" s="117"/>
      <c r="PJC15" s="117"/>
      <c r="PJD15" s="117"/>
      <c r="PJE15" s="117"/>
      <c r="PJF15" s="117"/>
      <c r="PJG15" s="117"/>
      <c r="PJH15" s="117"/>
      <c r="PJI15" s="117"/>
      <c r="PJJ15" s="117"/>
      <c r="PJK15" s="117"/>
      <c r="PJL15" s="117"/>
      <c r="PJM15" s="117"/>
      <c r="PJN15" s="117"/>
      <c r="PJO15" s="117"/>
      <c r="PJP15" s="117"/>
      <c r="PJQ15" s="117"/>
      <c r="PJR15" s="117"/>
      <c r="PJS15" s="117"/>
      <c r="PJT15" s="117"/>
      <c r="PJU15" s="117"/>
      <c r="PJV15" s="117"/>
      <c r="PJW15" s="117"/>
      <c r="PJX15" s="117"/>
      <c r="PJY15" s="117"/>
      <c r="PJZ15" s="117"/>
      <c r="PKA15" s="117"/>
      <c r="PKB15" s="117"/>
      <c r="PKC15" s="117"/>
      <c r="PKD15" s="117"/>
      <c r="PKE15" s="117"/>
      <c r="PKF15" s="117"/>
      <c r="PKG15" s="117"/>
      <c r="PKH15" s="117"/>
      <c r="PKI15" s="117"/>
      <c r="PKJ15" s="117"/>
      <c r="PKK15" s="117"/>
      <c r="PKL15" s="117"/>
      <c r="PKM15" s="117"/>
      <c r="PKN15" s="117"/>
      <c r="PKO15" s="117"/>
      <c r="PKP15" s="117"/>
      <c r="PKQ15" s="117"/>
      <c r="PKR15" s="117"/>
      <c r="PKS15" s="117"/>
      <c r="PKT15" s="117"/>
      <c r="PKU15" s="117"/>
      <c r="PKV15" s="117"/>
      <c r="PKW15" s="117"/>
      <c r="PKX15" s="117"/>
      <c r="PKY15" s="117"/>
      <c r="PKZ15" s="117"/>
      <c r="PLA15" s="117"/>
      <c r="PLB15" s="117"/>
      <c r="PLC15" s="117"/>
      <c r="PLD15" s="117"/>
      <c r="PLE15" s="117"/>
      <c r="PLF15" s="117"/>
      <c r="PLG15" s="117"/>
      <c r="PLH15" s="117"/>
      <c r="PLI15" s="117"/>
      <c r="PLJ15" s="117"/>
      <c r="PLK15" s="117"/>
      <c r="PLL15" s="117"/>
      <c r="PLM15" s="117"/>
      <c r="PLN15" s="117"/>
      <c r="PLO15" s="117"/>
      <c r="PLP15" s="117"/>
      <c r="PLQ15" s="117"/>
      <c r="PLR15" s="117"/>
      <c r="PLS15" s="117"/>
      <c r="PLT15" s="117"/>
      <c r="PLU15" s="117"/>
      <c r="PLV15" s="117"/>
      <c r="PLW15" s="117"/>
      <c r="PLX15" s="117"/>
      <c r="PLY15" s="117"/>
      <c r="PLZ15" s="117"/>
      <c r="PMA15" s="117"/>
      <c r="PMB15" s="117"/>
      <c r="PMC15" s="117"/>
      <c r="PMD15" s="117"/>
      <c r="PME15" s="117"/>
      <c r="PMF15" s="117"/>
      <c r="PMG15" s="117"/>
      <c r="PMH15" s="117"/>
      <c r="PMI15" s="117"/>
      <c r="PMJ15" s="117"/>
      <c r="PMK15" s="117"/>
      <c r="PML15" s="117"/>
      <c r="PMM15" s="117"/>
      <c r="PMN15" s="117"/>
      <c r="PMO15" s="117"/>
      <c r="PMP15" s="117"/>
      <c r="PMQ15" s="117"/>
      <c r="PMR15" s="117"/>
      <c r="PMS15" s="117"/>
      <c r="PMT15" s="117"/>
      <c r="PMU15" s="117"/>
      <c r="PMV15" s="117"/>
      <c r="PMW15" s="117"/>
      <c r="PMX15" s="117"/>
      <c r="PMY15" s="117"/>
      <c r="PMZ15" s="117"/>
      <c r="PNA15" s="117"/>
      <c r="PNB15" s="117"/>
      <c r="PNC15" s="117"/>
      <c r="PND15" s="117"/>
      <c r="PNE15" s="117"/>
      <c r="PNF15" s="117"/>
      <c r="PNG15" s="117"/>
      <c r="PNH15" s="117"/>
      <c r="PNI15" s="117"/>
      <c r="PNJ15" s="117"/>
      <c r="PNK15" s="117"/>
      <c r="PNL15" s="117"/>
      <c r="PNM15" s="117"/>
      <c r="PNN15" s="117"/>
      <c r="PNO15" s="117"/>
      <c r="PNP15" s="117"/>
      <c r="PNQ15" s="117"/>
      <c r="PNR15" s="117"/>
      <c r="PNS15" s="117"/>
      <c r="PNT15" s="117"/>
      <c r="PNU15" s="117"/>
      <c r="PNV15" s="117"/>
      <c r="PNW15" s="117"/>
      <c r="PNX15" s="117"/>
      <c r="PNY15" s="117"/>
      <c r="PNZ15" s="117"/>
      <c r="POA15" s="117"/>
      <c r="POB15" s="117"/>
      <c r="POC15" s="117"/>
      <c r="POD15" s="117"/>
      <c r="POE15" s="117"/>
      <c r="POF15" s="117"/>
      <c r="POG15" s="117"/>
      <c r="POH15" s="117"/>
      <c r="POI15" s="117"/>
      <c r="POJ15" s="117"/>
      <c r="POK15" s="117"/>
      <c r="POL15" s="117"/>
      <c r="POM15" s="117"/>
      <c r="PON15" s="117"/>
      <c r="POO15" s="117"/>
      <c r="POP15" s="117"/>
      <c r="POQ15" s="117"/>
      <c r="POR15" s="117"/>
      <c r="POS15" s="117"/>
      <c r="POT15" s="117"/>
      <c r="POU15" s="117"/>
      <c r="POV15" s="117"/>
      <c r="POW15" s="117"/>
      <c r="POX15" s="117"/>
      <c r="POY15" s="117"/>
      <c r="POZ15" s="117"/>
      <c r="PPA15" s="117"/>
      <c r="PPB15" s="117"/>
      <c r="PPC15" s="117"/>
      <c r="PPD15" s="117"/>
      <c r="PPE15" s="117"/>
      <c r="PPF15" s="117"/>
      <c r="PPG15" s="117"/>
      <c r="PPH15" s="117"/>
      <c r="PPI15" s="117"/>
      <c r="PPJ15" s="117"/>
      <c r="PPK15" s="117"/>
      <c r="PPL15" s="117"/>
      <c r="PPM15" s="117"/>
      <c r="PPN15" s="117"/>
      <c r="PPO15" s="117"/>
      <c r="PPP15" s="117"/>
      <c r="PPQ15" s="117"/>
      <c r="PPR15" s="117"/>
      <c r="PPS15" s="117"/>
      <c r="PPT15" s="117"/>
      <c r="PPU15" s="117"/>
      <c r="PPV15" s="117"/>
      <c r="PPW15" s="117"/>
      <c r="PPX15" s="117"/>
      <c r="PPY15" s="117"/>
      <c r="PPZ15" s="117"/>
      <c r="PQA15" s="117"/>
      <c r="PQB15" s="117"/>
      <c r="PQC15" s="117"/>
      <c r="PQD15" s="117"/>
      <c r="PQE15" s="117"/>
      <c r="PQF15" s="117"/>
      <c r="PQG15" s="117"/>
      <c r="PQH15" s="117"/>
      <c r="PQI15" s="117"/>
      <c r="PQJ15" s="117"/>
      <c r="PQK15" s="117"/>
      <c r="PQL15" s="117"/>
      <c r="PQM15" s="117"/>
      <c r="PQN15" s="117"/>
      <c r="PQO15" s="117"/>
      <c r="PQP15" s="117"/>
      <c r="PQQ15" s="117"/>
      <c r="PQR15" s="117"/>
      <c r="PQS15" s="117"/>
      <c r="PQT15" s="117"/>
      <c r="PQU15" s="117"/>
      <c r="PQV15" s="117"/>
      <c r="PQW15" s="117"/>
      <c r="PQX15" s="117"/>
      <c r="PQY15" s="117"/>
      <c r="PQZ15" s="117"/>
      <c r="PRA15" s="117"/>
      <c r="PRB15" s="117"/>
      <c r="PRC15" s="117"/>
      <c r="PRD15" s="117"/>
      <c r="PRE15" s="117"/>
      <c r="PRF15" s="117"/>
      <c r="PRG15" s="117"/>
      <c r="PRH15" s="117"/>
      <c r="PRI15" s="117"/>
      <c r="PRJ15" s="117"/>
      <c r="PRK15" s="117"/>
      <c r="PRL15" s="117"/>
      <c r="PRM15" s="117"/>
      <c r="PRN15" s="117"/>
      <c r="PRO15" s="117"/>
      <c r="PRP15" s="117"/>
      <c r="PRQ15" s="117"/>
      <c r="PRR15" s="117"/>
      <c r="PRS15" s="117"/>
      <c r="PRT15" s="117"/>
      <c r="PRU15" s="117"/>
      <c r="PRV15" s="117"/>
      <c r="PRW15" s="117"/>
      <c r="PRX15" s="117"/>
      <c r="PRY15" s="117"/>
      <c r="PRZ15" s="117"/>
      <c r="PSA15" s="117"/>
      <c r="PSB15" s="117"/>
      <c r="PSC15" s="117"/>
      <c r="PSD15" s="117"/>
      <c r="PSE15" s="117"/>
      <c r="PSF15" s="117"/>
      <c r="PSG15" s="117"/>
      <c r="PSH15" s="117"/>
      <c r="PSI15" s="117"/>
      <c r="PSJ15" s="117"/>
      <c r="PSK15" s="117"/>
      <c r="PSL15" s="117"/>
      <c r="PSM15" s="117"/>
      <c r="PSN15" s="117"/>
      <c r="PSO15" s="117"/>
      <c r="PSP15" s="117"/>
      <c r="PSQ15" s="117"/>
      <c r="PSR15" s="117"/>
      <c r="PSS15" s="117"/>
      <c r="PST15" s="117"/>
      <c r="PSU15" s="117"/>
      <c r="PSV15" s="117"/>
      <c r="PSW15" s="117"/>
      <c r="PSX15" s="117"/>
      <c r="PSY15" s="117"/>
      <c r="PSZ15" s="117"/>
      <c r="PTA15" s="117"/>
      <c r="PTB15" s="117"/>
      <c r="PTC15" s="117"/>
      <c r="PTD15" s="117"/>
      <c r="PTE15" s="117"/>
      <c r="PTF15" s="117"/>
      <c r="PTG15" s="117"/>
      <c r="PTH15" s="117"/>
      <c r="PTI15" s="117"/>
      <c r="PTJ15" s="117"/>
      <c r="PTK15" s="117"/>
      <c r="PTL15" s="117"/>
      <c r="PTM15" s="117"/>
      <c r="PTN15" s="117"/>
      <c r="PTO15" s="117"/>
      <c r="PTP15" s="117"/>
      <c r="PTQ15" s="117"/>
      <c r="PTR15" s="117"/>
      <c r="PTS15" s="117"/>
      <c r="PTT15" s="117"/>
      <c r="PTU15" s="117"/>
      <c r="PTV15" s="117"/>
      <c r="PTW15" s="117"/>
      <c r="PTX15" s="117"/>
      <c r="PTY15" s="117"/>
      <c r="PTZ15" s="117"/>
      <c r="PUA15" s="117"/>
      <c r="PUB15" s="117"/>
      <c r="PUC15" s="117"/>
      <c r="PUD15" s="117"/>
      <c r="PUE15" s="117"/>
      <c r="PUF15" s="117"/>
      <c r="PUG15" s="117"/>
      <c r="PUH15" s="117"/>
      <c r="PUI15" s="117"/>
      <c r="PUJ15" s="117"/>
      <c r="PUK15" s="117"/>
      <c r="PUL15" s="117"/>
      <c r="PUM15" s="117"/>
      <c r="PUN15" s="117"/>
      <c r="PUO15" s="117"/>
      <c r="PUP15" s="117"/>
      <c r="PUQ15" s="117"/>
      <c r="PUR15" s="117"/>
      <c r="PUS15" s="117"/>
      <c r="PUT15" s="117"/>
      <c r="PUU15" s="117"/>
      <c r="PUV15" s="117"/>
      <c r="PUW15" s="117"/>
      <c r="PUX15" s="117"/>
      <c r="PUY15" s="117"/>
      <c r="PUZ15" s="117"/>
      <c r="PVA15" s="117"/>
      <c r="PVB15" s="117"/>
      <c r="PVC15" s="117"/>
      <c r="PVD15" s="117"/>
      <c r="PVE15" s="117"/>
      <c r="PVF15" s="117"/>
      <c r="PVG15" s="117"/>
      <c r="PVH15" s="117"/>
      <c r="PVI15" s="117"/>
      <c r="PVJ15" s="117"/>
      <c r="PVK15" s="117"/>
      <c r="PVL15" s="117"/>
      <c r="PVM15" s="117"/>
      <c r="PVN15" s="117"/>
      <c r="PVO15" s="117"/>
      <c r="PVP15" s="117"/>
      <c r="PVQ15" s="117"/>
      <c r="PVR15" s="117"/>
      <c r="PVS15" s="117"/>
      <c r="PVT15" s="117"/>
      <c r="PVU15" s="117"/>
      <c r="PVV15" s="117"/>
      <c r="PVW15" s="117"/>
      <c r="PVX15" s="117"/>
      <c r="PVY15" s="117"/>
      <c r="PVZ15" s="117"/>
      <c r="PWA15" s="117"/>
      <c r="PWB15" s="117"/>
      <c r="PWC15" s="117"/>
      <c r="PWD15" s="117"/>
      <c r="PWE15" s="117"/>
      <c r="PWF15" s="117"/>
      <c r="PWG15" s="117"/>
      <c r="PWH15" s="117"/>
      <c r="PWI15" s="117"/>
      <c r="PWJ15" s="117"/>
      <c r="PWK15" s="117"/>
      <c r="PWL15" s="117"/>
      <c r="PWM15" s="117"/>
      <c r="PWN15" s="117"/>
      <c r="PWO15" s="117"/>
      <c r="PWP15" s="117"/>
      <c r="PWQ15" s="117"/>
      <c r="PWR15" s="117"/>
      <c r="PWS15" s="117"/>
      <c r="PWT15" s="117"/>
      <c r="PWU15" s="117"/>
      <c r="PWV15" s="117"/>
      <c r="PWW15" s="117"/>
      <c r="PWX15" s="117"/>
      <c r="PWY15" s="117"/>
      <c r="PWZ15" s="117"/>
      <c r="PXA15" s="117"/>
      <c r="PXB15" s="117"/>
      <c r="PXC15" s="117"/>
      <c r="PXD15" s="117"/>
      <c r="PXE15" s="117"/>
      <c r="PXF15" s="117"/>
      <c r="PXG15" s="117"/>
      <c r="PXH15" s="117"/>
      <c r="PXI15" s="117"/>
      <c r="PXJ15" s="117"/>
      <c r="PXK15" s="117"/>
      <c r="PXL15" s="117"/>
      <c r="PXM15" s="117"/>
      <c r="PXN15" s="117"/>
      <c r="PXO15" s="117"/>
      <c r="PXP15" s="117"/>
      <c r="PXQ15" s="117"/>
      <c r="PXR15" s="117"/>
      <c r="PXS15" s="117"/>
      <c r="PXT15" s="117"/>
      <c r="PXU15" s="117"/>
      <c r="PXV15" s="117"/>
      <c r="PXW15" s="117"/>
      <c r="PXX15" s="117"/>
      <c r="PXY15" s="117"/>
      <c r="PXZ15" s="117"/>
      <c r="PYA15" s="117"/>
      <c r="PYB15" s="117"/>
      <c r="PYC15" s="117"/>
      <c r="PYD15" s="117"/>
      <c r="PYE15" s="117"/>
      <c r="PYF15" s="117"/>
      <c r="PYG15" s="117"/>
      <c r="PYH15" s="117"/>
      <c r="PYI15" s="117"/>
      <c r="PYJ15" s="117"/>
      <c r="PYK15" s="117"/>
      <c r="PYL15" s="117"/>
      <c r="PYM15" s="117"/>
      <c r="PYN15" s="117"/>
      <c r="PYO15" s="117"/>
      <c r="PYP15" s="117"/>
      <c r="PYQ15" s="117"/>
      <c r="PYR15" s="117"/>
      <c r="PYS15" s="117"/>
      <c r="PYT15" s="117"/>
      <c r="PYU15" s="117"/>
      <c r="PYV15" s="117"/>
      <c r="PYW15" s="117"/>
      <c r="PYX15" s="117"/>
      <c r="PYY15" s="117"/>
      <c r="PYZ15" s="117"/>
      <c r="PZA15" s="117"/>
      <c r="PZB15" s="117"/>
      <c r="PZC15" s="117"/>
      <c r="PZD15" s="117"/>
      <c r="PZE15" s="117"/>
      <c r="PZF15" s="117"/>
      <c r="PZG15" s="117"/>
      <c r="PZH15" s="117"/>
      <c r="PZI15" s="117"/>
      <c r="PZJ15" s="117"/>
      <c r="PZK15" s="117"/>
      <c r="PZL15" s="117"/>
      <c r="PZM15" s="117"/>
      <c r="PZN15" s="117"/>
      <c r="PZO15" s="117"/>
      <c r="PZP15" s="117"/>
      <c r="PZQ15" s="117"/>
      <c r="PZR15" s="117"/>
      <c r="PZS15" s="117"/>
      <c r="PZT15" s="117"/>
      <c r="PZU15" s="117"/>
      <c r="PZV15" s="117"/>
      <c r="PZW15" s="117"/>
      <c r="PZX15" s="117"/>
      <c r="PZY15" s="117"/>
      <c r="PZZ15" s="117"/>
      <c r="QAA15" s="117"/>
      <c r="QAB15" s="117"/>
      <c r="QAC15" s="117"/>
      <c r="QAD15" s="117"/>
      <c r="QAE15" s="117"/>
      <c r="QAF15" s="117"/>
      <c r="QAG15" s="117"/>
      <c r="QAH15" s="117"/>
      <c r="QAI15" s="117"/>
      <c r="QAJ15" s="117"/>
      <c r="QAK15" s="117"/>
      <c r="QAL15" s="117"/>
      <c r="QAM15" s="117"/>
      <c r="QAN15" s="117"/>
      <c r="QAO15" s="117"/>
      <c r="QAP15" s="117"/>
      <c r="QAQ15" s="117"/>
      <c r="QAR15" s="117"/>
      <c r="QAS15" s="117"/>
      <c r="QAT15" s="117"/>
      <c r="QAU15" s="117"/>
      <c r="QAV15" s="117"/>
      <c r="QAW15" s="117"/>
      <c r="QAX15" s="117"/>
      <c r="QAY15" s="117"/>
      <c r="QAZ15" s="117"/>
      <c r="QBA15" s="117"/>
      <c r="QBB15" s="117"/>
      <c r="QBC15" s="117"/>
      <c r="QBD15" s="117"/>
      <c r="QBE15" s="117"/>
      <c r="QBF15" s="117"/>
      <c r="QBG15" s="117"/>
      <c r="QBH15" s="117"/>
      <c r="QBI15" s="117"/>
      <c r="QBJ15" s="117"/>
      <c r="QBK15" s="117"/>
      <c r="QBL15" s="117"/>
      <c r="QBM15" s="117"/>
      <c r="QBN15" s="117"/>
      <c r="QBO15" s="117"/>
      <c r="QBP15" s="117"/>
      <c r="QBQ15" s="117"/>
      <c r="QBR15" s="117"/>
      <c r="QBS15" s="117"/>
      <c r="QBT15" s="117"/>
      <c r="QBU15" s="117"/>
      <c r="QBV15" s="117"/>
      <c r="QBW15" s="117"/>
      <c r="QBX15" s="117"/>
      <c r="QBY15" s="117"/>
      <c r="QBZ15" s="117"/>
      <c r="QCA15" s="117"/>
      <c r="QCB15" s="117"/>
      <c r="QCC15" s="117"/>
      <c r="QCD15" s="117"/>
      <c r="QCE15" s="117"/>
      <c r="QCF15" s="117"/>
      <c r="QCG15" s="117"/>
      <c r="QCH15" s="117"/>
      <c r="QCI15" s="117"/>
      <c r="QCJ15" s="117"/>
      <c r="QCK15" s="117"/>
      <c r="QCL15" s="117"/>
      <c r="QCM15" s="117"/>
      <c r="QCN15" s="117"/>
      <c r="QCO15" s="117"/>
      <c r="QCP15" s="117"/>
      <c r="QCQ15" s="117"/>
      <c r="QCR15" s="117"/>
      <c r="QCS15" s="117"/>
      <c r="QCT15" s="117"/>
      <c r="QCU15" s="117"/>
      <c r="QCV15" s="117"/>
      <c r="QCW15" s="117"/>
      <c r="QCX15" s="117"/>
      <c r="QCY15" s="117"/>
      <c r="QCZ15" s="117"/>
      <c r="QDA15" s="117"/>
      <c r="QDB15" s="117"/>
      <c r="QDC15" s="117"/>
      <c r="QDD15" s="117"/>
      <c r="QDE15" s="117"/>
      <c r="QDF15" s="117"/>
      <c r="QDG15" s="117"/>
      <c r="QDH15" s="117"/>
      <c r="QDI15" s="117"/>
      <c r="QDJ15" s="117"/>
      <c r="QDK15" s="117"/>
      <c r="QDL15" s="117"/>
      <c r="QDM15" s="117"/>
      <c r="QDN15" s="117"/>
      <c r="QDO15" s="117"/>
      <c r="QDP15" s="117"/>
      <c r="QDQ15" s="117"/>
      <c r="QDR15" s="117"/>
      <c r="QDS15" s="117"/>
      <c r="QDT15" s="117"/>
      <c r="QDU15" s="117"/>
      <c r="QDV15" s="117"/>
      <c r="QDW15" s="117"/>
      <c r="QDX15" s="117"/>
      <c r="QDY15" s="117"/>
      <c r="QDZ15" s="117"/>
      <c r="QEA15" s="117"/>
      <c r="QEB15" s="117"/>
      <c r="QEC15" s="117"/>
      <c r="QED15" s="117"/>
      <c r="QEE15" s="117"/>
      <c r="QEF15" s="117"/>
      <c r="QEG15" s="117"/>
      <c r="QEH15" s="117"/>
      <c r="QEI15" s="117"/>
      <c r="QEJ15" s="117"/>
      <c r="QEK15" s="117"/>
      <c r="QEL15" s="117"/>
      <c r="QEM15" s="117"/>
      <c r="QEN15" s="117"/>
      <c r="QEO15" s="117"/>
      <c r="QEP15" s="117"/>
      <c r="QEQ15" s="117"/>
      <c r="QER15" s="117"/>
      <c r="QES15" s="117"/>
      <c r="QET15" s="117"/>
      <c r="QEU15" s="117"/>
      <c r="QEV15" s="117"/>
      <c r="QEW15" s="117"/>
      <c r="QEX15" s="117"/>
      <c r="QEY15" s="117"/>
      <c r="QEZ15" s="117"/>
      <c r="QFA15" s="117"/>
      <c r="QFB15" s="117"/>
      <c r="QFC15" s="117"/>
      <c r="QFD15" s="117"/>
      <c r="QFE15" s="117"/>
      <c r="QFF15" s="117"/>
      <c r="QFG15" s="117"/>
      <c r="QFH15" s="117"/>
      <c r="QFI15" s="117"/>
      <c r="QFJ15" s="117"/>
      <c r="QFK15" s="117"/>
      <c r="QFL15" s="117"/>
      <c r="QFM15" s="117"/>
      <c r="QFN15" s="117"/>
      <c r="QFO15" s="117"/>
      <c r="QFP15" s="117"/>
      <c r="QFQ15" s="117"/>
      <c r="QFR15" s="117"/>
      <c r="QFS15" s="117"/>
      <c r="QFT15" s="117"/>
      <c r="QFU15" s="117"/>
      <c r="QFV15" s="117"/>
      <c r="QFW15" s="117"/>
      <c r="QFX15" s="117"/>
      <c r="QFY15" s="117"/>
      <c r="QFZ15" s="117"/>
      <c r="QGA15" s="117"/>
      <c r="QGB15" s="117"/>
      <c r="QGC15" s="117"/>
      <c r="QGD15" s="117"/>
      <c r="QGE15" s="117"/>
      <c r="QGF15" s="117"/>
      <c r="QGG15" s="117"/>
      <c r="QGH15" s="117"/>
      <c r="QGI15" s="117"/>
      <c r="QGJ15" s="117"/>
      <c r="QGK15" s="117"/>
      <c r="QGL15" s="117"/>
      <c r="QGM15" s="117"/>
      <c r="QGN15" s="117"/>
      <c r="QGO15" s="117"/>
      <c r="QGP15" s="117"/>
      <c r="QGQ15" s="117"/>
      <c r="QGR15" s="117"/>
      <c r="QGS15" s="117"/>
      <c r="QGT15" s="117"/>
      <c r="QGU15" s="117"/>
      <c r="QGV15" s="117"/>
      <c r="QGW15" s="117"/>
      <c r="QGX15" s="117"/>
      <c r="QGY15" s="117"/>
      <c r="QGZ15" s="117"/>
      <c r="QHA15" s="117"/>
      <c r="QHB15" s="117"/>
      <c r="QHC15" s="117"/>
      <c r="QHD15" s="117"/>
      <c r="QHE15" s="117"/>
      <c r="QHF15" s="117"/>
      <c r="QHG15" s="117"/>
      <c r="QHH15" s="117"/>
      <c r="QHI15" s="117"/>
      <c r="QHJ15" s="117"/>
      <c r="QHK15" s="117"/>
      <c r="QHL15" s="117"/>
      <c r="QHM15" s="117"/>
      <c r="QHN15" s="117"/>
      <c r="QHO15" s="117"/>
      <c r="QHP15" s="117"/>
      <c r="QHQ15" s="117"/>
      <c r="QHR15" s="117"/>
      <c r="QHS15" s="117"/>
      <c r="QHT15" s="117"/>
      <c r="QHU15" s="117"/>
      <c r="QHV15" s="117"/>
      <c r="QHW15" s="117"/>
      <c r="QHX15" s="117"/>
      <c r="QHY15" s="117"/>
      <c r="QHZ15" s="117"/>
      <c r="QIA15" s="117"/>
      <c r="QIB15" s="117"/>
      <c r="QIC15" s="117"/>
      <c r="QID15" s="117"/>
      <c r="QIE15" s="117"/>
      <c r="QIF15" s="117"/>
      <c r="QIG15" s="117"/>
      <c r="QIH15" s="117"/>
      <c r="QII15" s="117"/>
      <c r="QIJ15" s="117"/>
      <c r="QIK15" s="117"/>
      <c r="QIL15" s="117"/>
      <c r="QIM15" s="117"/>
      <c r="QIN15" s="117"/>
      <c r="QIO15" s="117"/>
      <c r="QIP15" s="117"/>
      <c r="QIQ15" s="117"/>
      <c r="QIR15" s="117"/>
      <c r="QIS15" s="117"/>
      <c r="QIT15" s="117"/>
      <c r="QIU15" s="117"/>
      <c r="QIV15" s="117"/>
      <c r="QIW15" s="117"/>
      <c r="QIX15" s="117"/>
      <c r="QIY15" s="117"/>
      <c r="QIZ15" s="117"/>
      <c r="QJA15" s="117"/>
      <c r="QJB15" s="117"/>
      <c r="QJC15" s="117"/>
      <c r="QJD15" s="117"/>
      <c r="QJE15" s="117"/>
      <c r="QJF15" s="117"/>
      <c r="QJG15" s="117"/>
      <c r="QJH15" s="117"/>
      <c r="QJI15" s="117"/>
      <c r="QJJ15" s="117"/>
      <c r="QJK15" s="117"/>
      <c r="QJL15" s="117"/>
      <c r="QJM15" s="117"/>
      <c r="QJN15" s="117"/>
      <c r="QJO15" s="117"/>
      <c r="QJP15" s="117"/>
      <c r="QJQ15" s="117"/>
      <c r="QJR15" s="117"/>
      <c r="QJS15" s="117"/>
      <c r="QJT15" s="117"/>
      <c r="QJU15" s="117"/>
      <c r="QJV15" s="117"/>
      <c r="QJW15" s="117"/>
      <c r="QJX15" s="117"/>
      <c r="QJY15" s="117"/>
      <c r="QJZ15" s="117"/>
      <c r="QKA15" s="117"/>
      <c r="QKB15" s="117"/>
      <c r="QKC15" s="117"/>
      <c r="QKD15" s="117"/>
      <c r="QKE15" s="117"/>
      <c r="QKF15" s="117"/>
      <c r="QKG15" s="117"/>
      <c r="QKH15" s="117"/>
      <c r="QKI15" s="117"/>
      <c r="QKJ15" s="117"/>
      <c r="QKK15" s="117"/>
      <c r="QKL15" s="117"/>
      <c r="QKM15" s="117"/>
      <c r="QKN15" s="117"/>
      <c r="QKO15" s="117"/>
      <c r="QKP15" s="117"/>
      <c r="QKQ15" s="117"/>
      <c r="QKR15" s="117"/>
      <c r="QKS15" s="117"/>
      <c r="QKT15" s="117"/>
      <c r="QKU15" s="117"/>
      <c r="QKV15" s="117"/>
      <c r="QKW15" s="117"/>
      <c r="QKX15" s="117"/>
      <c r="QKY15" s="117"/>
      <c r="QKZ15" s="117"/>
      <c r="QLA15" s="117"/>
      <c r="QLB15" s="117"/>
      <c r="QLC15" s="117"/>
      <c r="QLD15" s="117"/>
      <c r="QLE15" s="117"/>
      <c r="QLF15" s="117"/>
      <c r="QLG15" s="117"/>
      <c r="QLH15" s="117"/>
      <c r="QLI15" s="117"/>
      <c r="QLJ15" s="117"/>
      <c r="QLK15" s="117"/>
      <c r="QLL15" s="117"/>
      <c r="QLM15" s="117"/>
      <c r="QLN15" s="117"/>
      <c r="QLO15" s="117"/>
      <c r="QLP15" s="117"/>
      <c r="QLQ15" s="117"/>
      <c r="QLR15" s="117"/>
      <c r="QLS15" s="117"/>
      <c r="QLT15" s="117"/>
      <c r="QLU15" s="117"/>
      <c r="QLV15" s="117"/>
      <c r="QLW15" s="117"/>
      <c r="QLX15" s="117"/>
      <c r="QLY15" s="117"/>
      <c r="QLZ15" s="117"/>
      <c r="QMA15" s="117"/>
      <c r="QMB15" s="117"/>
      <c r="QMC15" s="117"/>
      <c r="QMD15" s="117"/>
      <c r="QME15" s="117"/>
      <c r="QMF15" s="117"/>
      <c r="QMG15" s="117"/>
      <c r="QMH15" s="117"/>
      <c r="QMI15" s="117"/>
      <c r="QMJ15" s="117"/>
      <c r="QMK15" s="117"/>
      <c r="QML15" s="117"/>
      <c r="QMM15" s="117"/>
      <c r="QMN15" s="117"/>
      <c r="QMO15" s="117"/>
      <c r="QMP15" s="117"/>
      <c r="QMQ15" s="117"/>
      <c r="QMR15" s="117"/>
      <c r="QMS15" s="117"/>
      <c r="QMT15" s="117"/>
      <c r="QMU15" s="117"/>
      <c r="QMV15" s="117"/>
      <c r="QMW15" s="117"/>
      <c r="QMX15" s="117"/>
      <c r="QMY15" s="117"/>
      <c r="QMZ15" s="117"/>
      <c r="QNA15" s="117"/>
      <c r="QNB15" s="117"/>
      <c r="QNC15" s="117"/>
      <c r="QND15" s="117"/>
      <c r="QNE15" s="117"/>
      <c r="QNF15" s="117"/>
      <c r="QNG15" s="117"/>
      <c r="QNH15" s="117"/>
      <c r="QNI15" s="117"/>
      <c r="QNJ15" s="117"/>
      <c r="QNK15" s="117"/>
      <c r="QNL15" s="117"/>
      <c r="QNM15" s="117"/>
      <c r="QNN15" s="117"/>
      <c r="QNO15" s="117"/>
      <c r="QNP15" s="117"/>
      <c r="QNQ15" s="117"/>
      <c r="QNR15" s="117"/>
      <c r="QNS15" s="117"/>
      <c r="QNT15" s="117"/>
      <c r="QNU15" s="117"/>
      <c r="QNV15" s="117"/>
      <c r="QNW15" s="117"/>
      <c r="QNX15" s="117"/>
      <c r="QNY15" s="117"/>
      <c r="QNZ15" s="117"/>
      <c r="QOA15" s="117"/>
      <c r="QOB15" s="117"/>
      <c r="QOC15" s="117"/>
      <c r="QOD15" s="117"/>
      <c r="QOE15" s="117"/>
      <c r="QOF15" s="117"/>
      <c r="QOG15" s="117"/>
      <c r="QOH15" s="117"/>
      <c r="QOI15" s="117"/>
      <c r="QOJ15" s="117"/>
      <c r="QOK15" s="117"/>
      <c r="QOL15" s="117"/>
      <c r="QOM15" s="117"/>
      <c r="QON15" s="117"/>
      <c r="QOO15" s="117"/>
      <c r="QOP15" s="117"/>
      <c r="QOQ15" s="117"/>
      <c r="QOR15" s="117"/>
      <c r="QOS15" s="117"/>
      <c r="QOT15" s="117"/>
      <c r="QOU15" s="117"/>
      <c r="QOV15" s="117"/>
      <c r="QOW15" s="117"/>
      <c r="QOX15" s="117"/>
      <c r="QOY15" s="117"/>
      <c r="QOZ15" s="117"/>
      <c r="QPA15" s="117"/>
      <c r="QPB15" s="117"/>
      <c r="QPC15" s="117"/>
      <c r="QPD15" s="117"/>
      <c r="QPE15" s="117"/>
      <c r="QPF15" s="117"/>
      <c r="QPG15" s="117"/>
      <c r="QPH15" s="117"/>
      <c r="QPI15" s="117"/>
      <c r="QPJ15" s="117"/>
      <c r="QPK15" s="117"/>
      <c r="QPL15" s="117"/>
      <c r="QPM15" s="117"/>
      <c r="QPN15" s="117"/>
      <c r="QPO15" s="117"/>
      <c r="QPP15" s="117"/>
      <c r="QPQ15" s="117"/>
      <c r="QPR15" s="117"/>
      <c r="QPS15" s="117"/>
      <c r="QPT15" s="117"/>
      <c r="QPU15" s="117"/>
      <c r="QPV15" s="117"/>
      <c r="QPW15" s="117"/>
      <c r="QPX15" s="117"/>
      <c r="QPY15" s="117"/>
      <c r="QPZ15" s="117"/>
      <c r="QQA15" s="117"/>
      <c r="QQB15" s="117"/>
      <c r="QQC15" s="117"/>
      <c r="QQD15" s="117"/>
      <c r="QQE15" s="117"/>
      <c r="QQF15" s="117"/>
      <c r="QQG15" s="117"/>
      <c r="QQH15" s="117"/>
      <c r="QQI15" s="117"/>
      <c r="QQJ15" s="117"/>
      <c r="QQK15" s="117"/>
      <c r="QQL15" s="117"/>
      <c r="QQM15" s="117"/>
      <c r="QQN15" s="117"/>
      <c r="QQO15" s="117"/>
      <c r="QQP15" s="117"/>
      <c r="QQQ15" s="117"/>
      <c r="QQR15" s="117"/>
      <c r="QQS15" s="117"/>
      <c r="QQT15" s="117"/>
      <c r="QQU15" s="117"/>
      <c r="QQV15" s="117"/>
      <c r="QQW15" s="117"/>
      <c r="QQX15" s="117"/>
      <c r="QQY15" s="117"/>
      <c r="QQZ15" s="117"/>
      <c r="QRA15" s="117"/>
      <c r="QRB15" s="117"/>
      <c r="QRC15" s="117"/>
      <c r="QRD15" s="117"/>
      <c r="QRE15" s="117"/>
      <c r="QRF15" s="117"/>
      <c r="QRG15" s="117"/>
      <c r="QRH15" s="117"/>
      <c r="QRI15" s="117"/>
      <c r="QRJ15" s="117"/>
      <c r="QRK15" s="117"/>
      <c r="QRL15" s="117"/>
      <c r="QRM15" s="117"/>
      <c r="QRN15" s="117"/>
      <c r="QRO15" s="117"/>
      <c r="QRP15" s="117"/>
      <c r="QRQ15" s="117"/>
      <c r="QRR15" s="117"/>
      <c r="QRS15" s="117"/>
      <c r="QRT15" s="117"/>
      <c r="QRU15" s="117"/>
      <c r="QRV15" s="117"/>
      <c r="QRW15" s="117"/>
      <c r="QRX15" s="117"/>
      <c r="QRY15" s="117"/>
      <c r="QRZ15" s="117"/>
      <c r="QSA15" s="117"/>
      <c r="QSB15" s="117"/>
      <c r="QSC15" s="117"/>
      <c r="QSD15" s="117"/>
      <c r="QSE15" s="117"/>
      <c r="QSF15" s="117"/>
      <c r="QSG15" s="117"/>
      <c r="QSH15" s="117"/>
      <c r="QSI15" s="117"/>
      <c r="QSJ15" s="117"/>
      <c r="QSK15" s="117"/>
      <c r="QSL15" s="117"/>
      <c r="QSM15" s="117"/>
      <c r="QSN15" s="117"/>
      <c r="QSO15" s="117"/>
      <c r="QSP15" s="117"/>
      <c r="QSQ15" s="117"/>
      <c r="QSR15" s="117"/>
      <c r="QSS15" s="117"/>
      <c r="QST15" s="117"/>
      <c r="QSU15" s="117"/>
      <c r="QSV15" s="117"/>
      <c r="QSW15" s="117"/>
      <c r="QSX15" s="117"/>
      <c r="QSY15" s="117"/>
      <c r="QSZ15" s="117"/>
      <c r="QTA15" s="117"/>
      <c r="QTB15" s="117"/>
      <c r="QTC15" s="117"/>
      <c r="QTD15" s="117"/>
      <c r="QTE15" s="117"/>
      <c r="QTF15" s="117"/>
      <c r="QTG15" s="117"/>
      <c r="QTH15" s="117"/>
      <c r="QTI15" s="117"/>
      <c r="QTJ15" s="117"/>
      <c r="QTK15" s="117"/>
      <c r="QTL15" s="117"/>
      <c r="QTM15" s="117"/>
      <c r="QTN15" s="117"/>
      <c r="QTO15" s="117"/>
      <c r="QTP15" s="117"/>
      <c r="QTQ15" s="117"/>
      <c r="QTR15" s="117"/>
      <c r="QTS15" s="117"/>
      <c r="QTT15" s="117"/>
      <c r="QTU15" s="117"/>
      <c r="QTV15" s="117"/>
      <c r="QTW15" s="117"/>
      <c r="QTX15" s="117"/>
      <c r="QTY15" s="117"/>
      <c r="QTZ15" s="117"/>
      <c r="QUA15" s="117"/>
      <c r="QUB15" s="117"/>
      <c r="QUC15" s="117"/>
      <c r="QUD15" s="117"/>
      <c r="QUE15" s="117"/>
      <c r="QUF15" s="117"/>
      <c r="QUG15" s="117"/>
      <c r="QUH15" s="117"/>
      <c r="QUI15" s="117"/>
      <c r="QUJ15" s="117"/>
      <c r="QUK15" s="117"/>
      <c r="QUL15" s="117"/>
      <c r="QUM15" s="117"/>
      <c r="QUN15" s="117"/>
      <c r="QUO15" s="117"/>
      <c r="QUP15" s="117"/>
      <c r="QUQ15" s="117"/>
      <c r="QUR15" s="117"/>
      <c r="QUS15" s="117"/>
      <c r="QUT15" s="117"/>
      <c r="QUU15" s="117"/>
      <c r="QUV15" s="117"/>
      <c r="QUW15" s="117"/>
      <c r="QUX15" s="117"/>
      <c r="QUY15" s="117"/>
      <c r="QUZ15" s="117"/>
      <c r="QVA15" s="117"/>
      <c r="QVB15" s="117"/>
      <c r="QVC15" s="117"/>
      <c r="QVD15" s="117"/>
      <c r="QVE15" s="117"/>
      <c r="QVF15" s="117"/>
      <c r="QVG15" s="117"/>
      <c r="QVH15" s="117"/>
      <c r="QVI15" s="117"/>
      <c r="QVJ15" s="117"/>
      <c r="QVK15" s="117"/>
      <c r="QVL15" s="117"/>
      <c r="QVM15" s="117"/>
      <c r="QVN15" s="117"/>
      <c r="QVO15" s="117"/>
      <c r="QVP15" s="117"/>
      <c r="QVQ15" s="117"/>
      <c r="QVR15" s="117"/>
      <c r="QVS15" s="117"/>
      <c r="QVT15" s="117"/>
      <c r="QVU15" s="117"/>
      <c r="QVV15" s="117"/>
      <c r="QVW15" s="117"/>
      <c r="QVX15" s="117"/>
      <c r="QVY15" s="117"/>
      <c r="QVZ15" s="117"/>
      <c r="QWA15" s="117"/>
      <c r="QWB15" s="117"/>
      <c r="QWC15" s="117"/>
      <c r="QWD15" s="117"/>
      <c r="QWE15" s="117"/>
      <c r="QWF15" s="117"/>
      <c r="QWG15" s="117"/>
      <c r="QWH15" s="117"/>
      <c r="QWI15" s="117"/>
      <c r="QWJ15" s="117"/>
      <c r="QWK15" s="117"/>
      <c r="QWL15" s="117"/>
      <c r="QWM15" s="117"/>
      <c r="QWN15" s="117"/>
      <c r="QWO15" s="117"/>
      <c r="QWP15" s="117"/>
      <c r="QWQ15" s="117"/>
      <c r="QWR15" s="117"/>
      <c r="QWS15" s="117"/>
      <c r="QWT15" s="117"/>
      <c r="QWU15" s="117"/>
      <c r="QWV15" s="117"/>
      <c r="QWW15" s="117"/>
      <c r="QWX15" s="117"/>
      <c r="QWY15" s="117"/>
      <c r="QWZ15" s="117"/>
      <c r="QXA15" s="117"/>
      <c r="QXB15" s="117"/>
      <c r="QXC15" s="117"/>
      <c r="QXD15" s="117"/>
      <c r="QXE15" s="117"/>
      <c r="QXF15" s="117"/>
      <c r="QXG15" s="117"/>
      <c r="QXH15" s="117"/>
      <c r="QXI15" s="117"/>
      <c r="QXJ15" s="117"/>
      <c r="QXK15" s="117"/>
      <c r="QXL15" s="117"/>
      <c r="QXM15" s="117"/>
      <c r="QXN15" s="117"/>
      <c r="QXO15" s="117"/>
      <c r="QXP15" s="117"/>
      <c r="QXQ15" s="117"/>
      <c r="QXR15" s="117"/>
      <c r="QXS15" s="117"/>
      <c r="QXT15" s="117"/>
      <c r="QXU15" s="117"/>
      <c r="QXV15" s="117"/>
      <c r="QXW15" s="117"/>
      <c r="QXX15" s="117"/>
      <c r="QXY15" s="117"/>
      <c r="QXZ15" s="117"/>
      <c r="QYA15" s="117"/>
      <c r="QYB15" s="117"/>
      <c r="QYC15" s="117"/>
      <c r="QYD15" s="117"/>
      <c r="QYE15" s="117"/>
      <c r="QYF15" s="117"/>
      <c r="QYG15" s="117"/>
      <c r="QYH15" s="117"/>
      <c r="QYI15" s="117"/>
      <c r="QYJ15" s="117"/>
      <c r="QYK15" s="117"/>
      <c r="QYL15" s="117"/>
      <c r="QYM15" s="117"/>
      <c r="QYN15" s="117"/>
      <c r="QYO15" s="117"/>
      <c r="QYP15" s="117"/>
      <c r="QYQ15" s="117"/>
      <c r="QYR15" s="117"/>
      <c r="QYS15" s="117"/>
      <c r="QYT15" s="117"/>
      <c r="QYU15" s="117"/>
      <c r="QYV15" s="117"/>
      <c r="QYW15" s="117"/>
      <c r="QYX15" s="117"/>
      <c r="QYY15" s="117"/>
      <c r="QYZ15" s="117"/>
      <c r="QZA15" s="117"/>
      <c r="QZB15" s="117"/>
      <c r="QZC15" s="117"/>
      <c r="QZD15" s="117"/>
      <c r="QZE15" s="117"/>
      <c r="QZF15" s="117"/>
      <c r="QZG15" s="117"/>
      <c r="QZH15" s="117"/>
      <c r="QZI15" s="117"/>
      <c r="QZJ15" s="117"/>
      <c r="QZK15" s="117"/>
      <c r="QZL15" s="117"/>
      <c r="QZM15" s="117"/>
      <c r="QZN15" s="117"/>
      <c r="QZO15" s="117"/>
      <c r="QZP15" s="117"/>
      <c r="QZQ15" s="117"/>
      <c r="QZR15" s="117"/>
      <c r="QZS15" s="117"/>
      <c r="QZT15" s="117"/>
      <c r="QZU15" s="117"/>
      <c r="QZV15" s="117"/>
      <c r="QZW15" s="117"/>
      <c r="QZX15" s="117"/>
      <c r="QZY15" s="117"/>
      <c r="QZZ15" s="117"/>
      <c r="RAA15" s="117"/>
      <c r="RAB15" s="117"/>
      <c r="RAC15" s="117"/>
      <c r="RAD15" s="117"/>
      <c r="RAE15" s="117"/>
      <c r="RAF15" s="117"/>
      <c r="RAG15" s="117"/>
      <c r="RAH15" s="117"/>
      <c r="RAI15" s="117"/>
      <c r="RAJ15" s="117"/>
      <c r="RAK15" s="117"/>
      <c r="RAL15" s="117"/>
      <c r="RAM15" s="117"/>
      <c r="RAN15" s="117"/>
      <c r="RAO15" s="117"/>
      <c r="RAP15" s="117"/>
      <c r="RAQ15" s="117"/>
      <c r="RAR15" s="117"/>
      <c r="RAS15" s="117"/>
      <c r="RAT15" s="117"/>
      <c r="RAU15" s="117"/>
      <c r="RAV15" s="117"/>
      <c r="RAW15" s="117"/>
      <c r="RAX15" s="117"/>
      <c r="RAY15" s="117"/>
      <c r="RAZ15" s="117"/>
      <c r="RBA15" s="117"/>
      <c r="RBB15" s="117"/>
      <c r="RBC15" s="117"/>
      <c r="RBD15" s="117"/>
      <c r="RBE15" s="117"/>
      <c r="RBF15" s="117"/>
      <c r="RBG15" s="117"/>
      <c r="RBH15" s="117"/>
      <c r="RBI15" s="117"/>
      <c r="RBJ15" s="117"/>
      <c r="RBK15" s="117"/>
      <c r="RBL15" s="117"/>
      <c r="RBM15" s="117"/>
      <c r="RBN15" s="117"/>
      <c r="RBO15" s="117"/>
      <c r="RBP15" s="117"/>
      <c r="RBQ15" s="117"/>
      <c r="RBR15" s="117"/>
      <c r="RBS15" s="117"/>
      <c r="RBT15" s="117"/>
      <c r="RBU15" s="117"/>
      <c r="RBV15" s="117"/>
      <c r="RBW15" s="117"/>
      <c r="RBX15" s="117"/>
      <c r="RBY15" s="117"/>
      <c r="RBZ15" s="117"/>
      <c r="RCA15" s="117"/>
      <c r="RCB15" s="117"/>
      <c r="RCC15" s="117"/>
      <c r="RCD15" s="117"/>
      <c r="RCE15" s="117"/>
      <c r="RCF15" s="117"/>
      <c r="RCG15" s="117"/>
      <c r="RCH15" s="117"/>
      <c r="RCI15" s="117"/>
      <c r="RCJ15" s="117"/>
      <c r="RCK15" s="117"/>
      <c r="RCL15" s="117"/>
      <c r="RCM15" s="117"/>
      <c r="RCN15" s="117"/>
      <c r="RCO15" s="117"/>
      <c r="RCP15" s="117"/>
      <c r="RCQ15" s="117"/>
      <c r="RCR15" s="117"/>
      <c r="RCS15" s="117"/>
      <c r="RCT15" s="117"/>
      <c r="RCU15" s="117"/>
      <c r="RCV15" s="117"/>
      <c r="RCW15" s="117"/>
      <c r="RCX15" s="117"/>
      <c r="RCY15" s="117"/>
      <c r="RCZ15" s="117"/>
      <c r="RDA15" s="117"/>
      <c r="RDB15" s="117"/>
      <c r="RDC15" s="117"/>
      <c r="RDD15" s="117"/>
      <c r="RDE15" s="117"/>
      <c r="RDF15" s="117"/>
      <c r="RDG15" s="117"/>
      <c r="RDH15" s="117"/>
      <c r="RDI15" s="117"/>
      <c r="RDJ15" s="117"/>
      <c r="RDK15" s="117"/>
      <c r="RDL15" s="117"/>
      <c r="RDM15" s="117"/>
      <c r="RDN15" s="117"/>
      <c r="RDO15" s="117"/>
      <c r="RDP15" s="117"/>
      <c r="RDQ15" s="117"/>
      <c r="RDR15" s="117"/>
      <c r="RDS15" s="117"/>
      <c r="RDT15" s="117"/>
      <c r="RDU15" s="117"/>
      <c r="RDV15" s="117"/>
      <c r="RDW15" s="117"/>
      <c r="RDX15" s="117"/>
      <c r="RDY15" s="117"/>
      <c r="RDZ15" s="117"/>
      <c r="REA15" s="117"/>
      <c r="REB15" s="117"/>
      <c r="REC15" s="117"/>
      <c r="RED15" s="117"/>
      <c r="REE15" s="117"/>
      <c r="REF15" s="117"/>
      <c r="REG15" s="117"/>
      <c r="REH15" s="117"/>
      <c r="REI15" s="117"/>
      <c r="REJ15" s="117"/>
      <c r="REK15" s="117"/>
      <c r="REL15" s="117"/>
      <c r="REM15" s="117"/>
      <c r="REN15" s="117"/>
      <c r="REO15" s="117"/>
      <c r="REP15" s="117"/>
      <c r="REQ15" s="117"/>
      <c r="RER15" s="117"/>
      <c r="RES15" s="117"/>
      <c r="RET15" s="117"/>
      <c r="REU15" s="117"/>
      <c r="REV15" s="117"/>
      <c r="REW15" s="117"/>
      <c r="REX15" s="117"/>
      <c r="REY15" s="117"/>
      <c r="REZ15" s="117"/>
      <c r="RFA15" s="117"/>
      <c r="RFB15" s="117"/>
      <c r="RFC15" s="117"/>
      <c r="RFD15" s="117"/>
      <c r="RFE15" s="117"/>
      <c r="RFF15" s="117"/>
      <c r="RFG15" s="117"/>
      <c r="RFH15" s="117"/>
      <c r="RFI15" s="117"/>
      <c r="RFJ15" s="117"/>
      <c r="RFK15" s="117"/>
      <c r="RFL15" s="117"/>
      <c r="RFM15" s="117"/>
      <c r="RFN15" s="117"/>
      <c r="RFO15" s="117"/>
      <c r="RFP15" s="117"/>
      <c r="RFQ15" s="117"/>
      <c r="RFR15" s="117"/>
      <c r="RFS15" s="117"/>
      <c r="RFT15" s="117"/>
      <c r="RFU15" s="117"/>
      <c r="RFV15" s="117"/>
      <c r="RFW15" s="117"/>
      <c r="RFX15" s="117"/>
      <c r="RFY15" s="117"/>
      <c r="RFZ15" s="117"/>
      <c r="RGA15" s="117"/>
      <c r="RGB15" s="117"/>
      <c r="RGC15" s="117"/>
      <c r="RGD15" s="117"/>
      <c r="RGE15" s="117"/>
      <c r="RGF15" s="117"/>
      <c r="RGG15" s="117"/>
      <c r="RGH15" s="117"/>
      <c r="RGI15" s="117"/>
      <c r="RGJ15" s="117"/>
      <c r="RGK15" s="117"/>
      <c r="RGL15" s="117"/>
      <c r="RGM15" s="117"/>
      <c r="RGN15" s="117"/>
      <c r="RGO15" s="117"/>
      <c r="RGP15" s="117"/>
      <c r="RGQ15" s="117"/>
      <c r="RGR15" s="117"/>
      <c r="RGS15" s="117"/>
      <c r="RGT15" s="117"/>
      <c r="RGU15" s="117"/>
      <c r="RGV15" s="117"/>
      <c r="RGW15" s="117"/>
      <c r="RGX15" s="117"/>
      <c r="RGY15" s="117"/>
      <c r="RGZ15" s="117"/>
      <c r="RHA15" s="117"/>
      <c r="RHB15" s="117"/>
      <c r="RHC15" s="117"/>
      <c r="RHD15" s="117"/>
      <c r="RHE15" s="117"/>
      <c r="RHF15" s="117"/>
      <c r="RHG15" s="117"/>
      <c r="RHH15" s="117"/>
      <c r="RHI15" s="117"/>
      <c r="RHJ15" s="117"/>
      <c r="RHK15" s="117"/>
      <c r="RHL15" s="117"/>
      <c r="RHM15" s="117"/>
      <c r="RHN15" s="117"/>
      <c r="RHO15" s="117"/>
      <c r="RHP15" s="117"/>
      <c r="RHQ15" s="117"/>
      <c r="RHR15" s="117"/>
      <c r="RHS15" s="117"/>
      <c r="RHT15" s="117"/>
      <c r="RHU15" s="117"/>
      <c r="RHV15" s="117"/>
      <c r="RHW15" s="117"/>
      <c r="RHX15" s="117"/>
      <c r="RHY15" s="117"/>
      <c r="RHZ15" s="117"/>
      <c r="RIA15" s="117"/>
      <c r="RIB15" s="117"/>
      <c r="RIC15" s="117"/>
      <c r="RID15" s="117"/>
      <c r="RIE15" s="117"/>
      <c r="RIF15" s="117"/>
      <c r="RIG15" s="117"/>
      <c r="RIH15" s="117"/>
      <c r="RII15" s="117"/>
      <c r="RIJ15" s="117"/>
      <c r="RIK15" s="117"/>
      <c r="RIL15" s="117"/>
      <c r="RIM15" s="117"/>
      <c r="RIN15" s="117"/>
      <c r="RIO15" s="117"/>
      <c r="RIP15" s="117"/>
      <c r="RIQ15" s="117"/>
      <c r="RIR15" s="117"/>
      <c r="RIS15" s="117"/>
      <c r="RIT15" s="117"/>
      <c r="RIU15" s="117"/>
      <c r="RIV15" s="117"/>
      <c r="RIW15" s="117"/>
      <c r="RIX15" s="117"/>
      <c r="RIY15" s="117"/>
      <c r="RIZ15" s="117"/>
      <c r="RJA15" s="117"/>
      <c r="RJB15" s="117"/>
      <c r="RJC15" s="117"/>
      <c r="RJD15" s="117"/>
      <c r="RJE15" s="117"/>
      <c r="RJF15" s="117"/>
      <c r="RJG15" s="117"/>
      <c r="RJH15" s="117"/>
      <c r="RJI15" s="117"/>
      <c r="RJJ15" s="117"/>
      <c r="RJK15" s="117"/>
      <c r="RJL15" s="117"/>
      <c r="RJM15" s="117"/>
      <c r="RJN15" s="117"/>
      <c r="RJO15" s="117"/>
      <c r="RJP15" s="117"/>
      <c r="RJQ15" s="117"/>
      <c r="RJR15" s="117"/>
      <c r="RJS15" s="117"/>
      <c r="RJT15" s="117"/>
      <c r="RJU15" s="117"/>
      <c r="RJV15" s="117"/>
      <c r="RJW15" s="117"/>
      <c r="RJX15" s="117"/>
      <c r="RJY15" s="117"/>
      <c r="RJZ15" s="117"/>
      <c r="RKA15" s="117"/>
      <c r="RKB15" s="117"/>
      <c r="RKC15" s="117"/>
      <c r="RKD15" s="117"/>
      <c r="RKE15" s="117"/>
      <c r="RKF15" s="117"/>
      <c r="RKG15" s="117"/>
      <c r="RKH15" s="117"/>
      <c r="RKI15" s="117"/>
      <c r="RKJ15" s="117"/>
      <c r="RKK15" s="117"/>
      <c r="RKL15" s="117"/>
      <c r="RKM15" s="117"/>
      <c r="RKN15" s="117"/>
      <c r="RKO15" s="117"/>
      <c r="RKP15" s="117"/>
      <c r="RKQ15" s="117"/>
      <c r="RKR15" s="117"/>
      <c r="RKS15" s="117"/>
      <c r="RKT15" s="117"/>
      <c r="RKU15" s="117"/>
      <c r="RKV15" s="117"/>
      <c r="RKW15" s="117"/>
      <c r="RKX15" s="117"/>
      <c r="RKY15" s="117"/>
      <c r="RKZ15" s="117"/>
      <c r="RLA15" s="117"/>
      <c r="RLB15" s="117"/>
      <c r="RLC15" s="117"/>
      <c r="RLD15" s="117"/>
      <c r="RLE15" s="117"/>
      <c r="RLF15" s="117"/>
      <c r="RLG15" s="117"/>
      <c r="RLH15" s="117"/>
      <c r="RLI15" s="117"/>
      <c r="RLJ15" s="117"/>
      <c r="RLK15" s="117"/>
      <c r="RLL15" s="117"/>
      <c r="RLM15" s="117"/>
      <c r="RLN15" s="117"/>
      <c r="RLO15" s="117"/>
      <c r="RLP15" s="117"/>
      <c r="RLQ15" s="117"/>
      <c r="RLR15" s="117"/>
      <c r="RLS15" s="117"/>
      <c r="RLT15" s="117"/>
      <c r="RLU15" s="117"/>
      <c r="RLV15" s="117"/>
      <c r="RLW15" s="117"/>
      <c r="RLX15" s="117"/>
      <c r="RLY15" s="117"/>
      <c r="RLZ15" s="117"/>
      <c r="RMA15" s="117"/>
      <c r="RMB15" s="117"/>
      <c r="RMC15" s="117"/>
      <c r="RMD15" s="117"/>
      <c r="RME15" s="117"/>
      <c r="RMF15" s="117"/>
      <c r="RMG15" s="117"/>
      <c r="RMH15" s="117"/>
      <c r="RMI15" s="117"/>
      <c r="RMJ15" s="117"/>
      <c r="RMK15" s="117"/>
      <c r="RML15" s="117"/>
      <c r="RMM15" s="117"/>
      <c r="RMN15" s="117"/>
      <c r="RMO15" s="117"/>
      <c r="RMP15" s="117"/>
      <c r="RMQ15" s="117"/>
      <c r="RMR15" s="117"/>
      <c r="RMS15" s="117"/>
      <c r="RMT15" s="117"/>
      <c r="RMU15" s="117"/>
      <c r="RMV15" s="117"/>
      <c r="RMW15" s="117"/>
      <c r="RMX15" s="117"/>
      <c r="RMY15" s="117"/>
      <c r="RMZ15" s="117"/>
      <c r="RNA15" s="117"/>
      <c r="RNB15" s="117"/>
      <c r="RNC15" s="117"/>
      <c r="RND15" s="117"/>
      <c r="RNE15" s="117"/>
      <c r="RNF15" s="117"/>
      <c r="RNG15" s="117"/>
      <c r="RNH15" s="117"/>
      <c r="RNI15" s="117"/>
      <c r="RNJ15" s="117"/>
      <c r="RNK15" s="117"/>
      <c r="RNL15" s="117"/>
      <c r="RNM15" s="117"/>
      <c r="RNN15" s="117"/>
      <c r="RNO15" s="117"/>
      <c r="RNP15" s="117"/>
      <c r="RNQ15" s="117"/>
      <c r="RNR15" s="117"/>
      <c r="RNS15" s="117"/>
      <c r="RNT15" s="117"/>
      <c r="RNU15" s="117"/>
      <c r="RNV15" s="117"/>
      <c r="RNW15" s="117"/>
      <c r="RNX15" s="117"/>
      <c r="RNY15" s="117"/>
      <c r="RNZ15" s="117"/>
      <c r="ROA15" s="117"/>
      <c r="ROB15" s="117"/>
      <c r="ROC15" s="117"/>
      <c r="ROD15" s="117"/>
      <c r="ROE15" s="117"/>
      <c r="ROF15" s="117"/>
      <c r="ROG15" s="117"/>
      <c r="ROH15" s="117"/>
      <c r="ROI15" s="117"/>
      <c r="ROJ15" s="117"/>
      <c r="ROK15" s="117"/>
      <c r="ROL15" s="117"/>
      <c r="ROM15" s="117"/>
      <c r="RON15" s="117"/>
      <c r="ROO15" s="117"/>
      <c r="ROP15" s="117"/>
      <c r="ROQ15" s="117"/>
      <c r="ROR15" s="117"/>
      <c r="ROS15" s="117"/>
      <c r="ROT15" s="117"/>
      <c r="ROU15" s="117"/>
      <c r="ROV15" s="117"/>
      <c r="ROW15" s="117"/>
      <c r="ROX15" s="117"/>
      <c r="ROY15" s="117"/>
      <c r="ROZ15" s="117"/>
      <c r="RPA15" s="117"/>
      <c r="RPB15" s="117"/>
      <c r="RPC15" s="117"/>
      <c r="RPD15" s="117"/>
      <c r="RPE15" s="117"/>
      <c r="RPF15" s="117"/>
      <c r="RPG15" s="117"/>
      <c r="RPH15" s="117"/>
      <c r="RPI15" s="117"/>
      <c r="RPJ15" s="117"/>
      <c r="RPK15" s="117"/>
      <c r="RPL15" s="117"/>
      <c r="RPM15" s="117"/>
      <c r="RPN15" s="117"/>
      <c r="RPO15" s="117"/>
      <c r="RPP15" s="117"/>
      <c r="RPQ15" s="117"/>
      <c r="RPR15" s="117"/>
      <c r="RPS15" s="117"/>
      <c r="RPT15" s="117"/>
      <c r="RPU15" s="117"/>
      <c r="RPV15" s="117"/>
      <c r="RPW15" s="117"/>
      <c r="RPX15" s="117"/>
      <c r="RPY15" s="117"/>
      <c r="RPZ15" s="117"/>
      <c r="RQA15" s="117"/>
      <c r="RQB15" s="117"/>
      <c r="RQC15" s="117"/>
      <c r="RQD15" s="117"/>
      <c r="RQE15" s="117"/>
      <c r="RQF15" s="117"/>
      <c r="RQG15" s="117"/>
      <c r="RQH15" s="117"/>
      <c r="RQI15" s="117"/>
      <c r="RQJ15" s="117"/>
      <c r="RQK15" s="117"/>
      <c r="RQL15" s="117"/>
      <c r="RQM15" s="117"/>
      <c r="RQN15" s="117"/>
      <c r="RQO15" s="117"/>
      <c r="RQP15" s="117"/>
      <c r="RQQ15" s="117"/>
      <c r="RQR15" s="117"/>
      <c r="RQS15" s="117"/>
      <c r="RQT15" s="117"/>
      <c r="RQU15" s="117"/>
      <c r="RQV15" s="117"/>
      <c r="RQW15" s="117"/>
      <c r="RQX15" s="117"/>
      <c r="RQY15" s="117"/>
      <c r="RQZ15" s="117"/>
      <c r="RRA15" s="117"/>
      <c r="RRB15" s="117"/>
      <c r="RRC15" s="117"/>
      <c r="RRD15" s="117"/>
      <c r="RRE15" s="117"/>
      <c r="RRF15" s="117"/>
      <c r="RRG15" s="117"/>
      <c r="RRH15" s="117"/>
      <c r="RRI15" s="117"/>
      <c r="RRJ15" s="117"/>
      <c r="RRK15" s="117"/>
      <c r="RRL15" s="117"/>
      <c r="RRM15" s="117"/>
      <c r="RRN15" s="117"/>
      <c r="RRO15" s="117"/>
      <c r="RRP15" s="117"/>
      <c r="RRQ15" s="117"/>
      <c r="RRR15" s="117"/>
      <c r="RRS15" s="117"/>
      <c r="RRT15" s="117"/>
      <c r="RRU15" s="117"/>
      <c r="RRV15" s="117"/>
      <c r="RRW15" s="117"/>
      <c r="RRX15" s="117"/>
      <c r="RRY15" s="117"/>
      <c r="RRZ15" s="117"/>
      <c r="RSA15" s="117"/>
      <c r="RSB15" s="117"/>
      <c r="RSC15" s="117"/>
      <c r="RSD15" s="117"/>
      <c r="RSE15" s="117"/>
      <c r="RSF15" s="117"/>
      <c r="RSG15" s="117"/>
      <c r="RSH15" s="117"/>
      <c r="RSI15" s="117"/>
      <c r="RSJ15" s="117"/>
      <c r="RSK15" s="117"/>
      <c r="RSL15" s="117"/>
      <c r="RSM15" s="117"/>
      <c r="RSN15" s="117"/>
      <c r="RSO15" s="117"/>
      <c r="RSP15" s="117"/>
      <c r="RSQ15" s="117"/>
      <c r="RSR15" s="117"/>
      <c r="RSS15" s="117"/>
      <c r="RST15" s="117"/>
      <c r="RSU15" s="117"/>
      <c r="RSV15" s="117"/>
      <c r="RSW15" s="117"/>
      <c r="RSX15" s="117"/>
      <c r="RSY15" s="117"/>
      <c r="RSZ15" s="117"/>
      <c r="RTA15" s="117"/>
      <c r="RTB15" s="117"/>
      <c r="RTC15" s="117"/>
      <c r="RTD15" s="117"/>
      <c r="RTE15" s="117"/>
      <c r="RTF15" s="117"/>
      <c r="RTG15" s="117"/>
      <c r="RTH15" s="117"/>
      <c r="RTI15" s="117"/>
      <c r="RTJ15" s="117"/>
      <c r="RTK15" s="117"/>
      <c r="RTL15" s="117"/>
      <c r="RTM15" s="117"/>
      <c r="RTN15" s="117"/>
      <c r="RTO15" s="117"/>
      <c r="RTP15" s="117"/>
      <c r="RTQ15" s="117"/>
      <c r="RTR15" s="117"/>
      <c r="RTS15" s="117"/>
      <c r="RTT15" s="117"/>
      <c r="RTU15" s="117"/>
      <c r="RTV15" s="117"/>
      <c r="RTW15" s="117"/>
      <c r="RTX15" s="117"/>
      <c r="RTY15" s="117"/>
      <c r="RTZ15" s="117"/>
      <c r="RUA15" s="117"/>
      <c r="RUB15" s="117"/>
      <c r="RUC15" s="117"/>
      <c r="RUD15" s="117"/>
      <c r="RUE15" s="117"/>
      <c r="RUF15" s="117"/>
      <c r="RUG15" s="117"/>
      <c r="RUH15" s="117"/>
      <c r="RUI15" s="117"/>
      <c r="RUJ15" s="117"/>
      <c r="RUK15" s="117"/>
      <c r="RUL15" s="117"/>
      <c r="RUM15" s="117"/>
      <c r="RUN15" s="117"/>
      <c r="RUO15" s="117"/>
      <c r="RUP15" s="117"/>
      <c r="RUQ15" s="117"/>
      <c r="RUR15" s="117"/>
      <c r="RUS15" s="117"/>
      <c r="RUT15" s="117"/>
      <c r="RUU15" s="117"/>
      <c r="RUV15" s="117"/>
      <c r="RUW15" s="117"/>
      <c r="RUX15" s="117"/>
      <c r="RUY15" s="117"/>
      <c r="RUZ15" s="117"/>
      <c r="RVA15" s="117"/>
      <c r="RVB15" s="117"/>
      <c r="RVC15" s="117"/>
      <c r="RVD15" s="117"/>
      <c r="RVE15" s="117"/>
      <c r="RVF15" s="117"/>
      <c r="RVG15" s="117"/>
      <c r="RVH15" s="117"/>
      <c r="RVI15" s="117"/>
      <c r="RVJ15" s="117"/>
      <c r="RVK15" s="117"/>
      <c r="RVL15" s="117"/>
      <c r="RVM15" s="117"/>
      <c r="RVN15" s="117"/>
      <c r="RVO15" s="117"/>
      <c r="RVP15" s="117"/>
      <c r="RVQ15" s="117"/>
      <c r="RVR15" s="117"/>
      <c r="RVS15" s="117"/>
      <c r="RVT15" s="117"/>
      <c r="RVU15" s="117"/>
      <c r="RVV15" s="117"/>
      <c r="RVW15" s="117"/>
      <c r="RVX15" s="117"/>
      <c r="RVY15" s="117"/>
      <c r="RVZ15" s="117"/>
      <c r="RWA15" s="117"/>
      <c r="RWB15" s="117"/>
      <c r="RWC15" s="117"/>
      <c r="RWD15" s="117"/>
      <c r="RWE15" s="117"/>
      <c r="RWF15" s="117"/>
      <c r="RWG15" s="117"/>
      <c r="RWH15" s="117"/>
      <c r="RWI15" s="117"/>
      <c r="RWJ15" s="117"/>
      <c r="RWK15" s="117"/>
      <c r="RWL15" s="117"/>
      <c r="RWM15" s="117"/>
      <c r="RWN15" s="117"/>
      <c r="RWO15" s="117"/>
      <c r="RWP15" s="117"/>
      <c r="RWQ15" s="117"/>
      <c r="RWR15" s="117"/>
      <c r="RWS15" s="117"/>
      <c r="RWT15" s="117"/>
      <c r="RWU15" s="117"/>
      <c r="RWV15" s="117"/>
      <c r="RWW15" s="117"/>
      <c r="RWX15" s="117"/>
      <c r="RWY15" s="117"/>
      <c r="RWZ15" s="117"/>
      <c r="RXA15" s="117"/>
      <c r="RXB15" s="117"/>
      <c r="RXC15" s="117"/>
      <c r="RXD15" s="117"/>
      <c r="RXE15" s="117"/>
      <c r="RXF15" s="117"/>
      <c r="RXG15" s="117"/>
      <c r="RXH15" s="117"/>
      <c r="RXI15" s="117"/>
      <c r="RXJ15" s="117"/>
      <c r="RXK15" s="117"/>
      <c r="RXL15" s="117"/>
      <c r="RXM15" s="117"/>
      <c r="RXN15" s="117"/>
      <c r="RXO15" s="117"/>
      <c r="RXP15" s="117"/>
      <c r="RXQ15" s="117"/>
      <c r="RXR15" s="117"/>
      <c r="RXS15" s="117"/>
      <c r="RXT15" s="117"/>
      <c r="RXU15" s="117"/>
      <c r="RXV15" s="117"/>
      <c r="RXW15" s="117"/>
      <c r="RXX15" s="117"/>
      <c r="RXY15" s="117"/>
      <c r="RXZ15" s="117"/>
      <c r="RYA15" s="117"/>
      <c r="RYB15" s="117"/>
      <c r="RYC15" s="117"/>
      <c r="RYD15" s="117"/>
      <c r="RYE15" s="117"/>
      <c r="RYF15" s="117"/>
      <c r="RYG15" s="117"/>
      <c r="RYH15" s="117"/>
      <c r="RYI15" s="117"/>
      <c r="RYJ15" s="117"/>
      <c r="RYK15" s="117"/>
      <c r="RYL15" s="117"/>
      <c r="RYM15" s="117"/>
      <c r="RYN15" s="117"/>
      <c r="RYO15" s="117"/>
      <c r="RYP15" s="117"/>
      <c r="RYQ15" s="117"/>
      <c r="RYR15" s="117"/>
      <c r="RYS15" s="117"/>
      <c r="RYT15" s="117"/>
      <c r="RYU15" s="117"/>
      <c r="RYV15" s="117"/>
      <c r="RYW15" s="117"/>
      <c r="RYX15" s="117"/>
      <c r="RYY15" s="117"/>
      <c r="RYZ15" s="117"/>
      <c r="RZA15" s="117"/>
      <c r="RZB15" s="117"/>
      <c r="RZC15" s="117"/>
      <c r="RZD15" s="117"/>
      <c r="RZE15" s="117"/>
      <c r="RZF15" s="117"/>
      <c r="RZG15" s="117"/>
      <c r="RZH15" s="117"/>
      <c r="RZI15" s="117"/>
      <c r="RZJ15" s="117"/>
      <c r="RZK15" s="117"/>
      <c r="RZL15" s="117"/>
      <c r="RZM15" s="117"/>
      <c r="RZN15" s="117"/>
      <c r="RZO15" s="117"/>
      <c r="RZP15" s="117"/>
      <c r="RZQ15" s="117"/>
      <c r="RZR15" s="117"/>
      <c r="RZS15" s="117"/>
      <c r="RZT15" s="117"/>
      <c r="RZU15" s="117"/>
      <c r="RZV15" s="117"/>
      <c r="RZW15" s="117"/>
      <c r="RZX15" s="117"/>
      <c r="RZY15" s="117"/>
      <c r="RZZ15" s="117"/>
      <c r="SAA15" s="117"/>
      <c r="SAB15" s="117"/>
      <c r="SAC15" s="117"/>
      <c r="SAD15" s="117"/>
      <c r="SAE15" s="117"/>
      <c r="SAF15" s="117"/>
      <c r="SAG15" s="117"/>
      <c r="SAH15" s="117"/>
      <c r="SAI15" s="117"/>
      <c r="SAJ15" s="117"/>
      <c r="SAK15" s="117"/>
      <c r="SAL15" s="117"/>
      <c r="SAM15" s="117"/>
      <c r="SAN15" s="117"/>
      <c r="SAO15" s="117"/>
      <c r="SAP15" s="117"/>
      <c r="SAQ15" s="117"/>
      <c r="SAR15" s="117"/>
      <c r="SAS15" s="117"/>
      <c r="SAT15" s="117"/>
      <c r="SAU15" s="117"/>
      <c r="SAV15" s="117"/>
      <c r="SAW15" s="117"/>
      <c r="SAX15" s="117"/>
      <c r="SAY15" s="117"/>
      <c r="SAZ15" s="117"/>
      <c r="SBA15" s="117"/>
      <c r="SBB15" s="117"/>
      <c r="SBC15" s="117"/>
      <c r="SBD15" s="117"/>
      <c r="SBE15" s="117"/>
      <c r="SBF15" s="117"/>
      <c r="SBG15" s="117"/>
      <c r="SBH15" s="117"/>
      <c r="SBI15" s="117"/>
      <c r="SBJ15" s="117"/>
      <c r="SBK15" s="117"/>
      <c r="SBL15" s="117"/>
      <c r="SBM15" s="117"/>
      <c r="SBN15" s="117"/>
      <c r="SBO15" s="117"/>
      <c r="SBP15" s="117"/>
      <c r="SBQ15" s="117"/>
      <c r="SBR15" s="117"/>
      <c r="SBS15" s="117"/>
      <c r="SBT15" s="117"/>
      <c r="SBU15" s="117"/>
      <c r="SBV15" s="117"/>
      <c r="SBW15" s="117"/>
      <c r="SBX15" s="117"/>
      <c r="SBY15" s="117"/>
      <c r="SBZ15" s="117"/>
      <c r="SCA15" s="117"/>
      <c r="SCB15" s="117"/>
      <c r="SCC15" s="117"/>
      <c r="SCD15" s="117"/>
      <c r="SCE15" s="117"/>
      <c r="SCF15" s="117"/>
      <c r="SCG15" s="117"/>
      <c r="SCH15" s="117"/>
      <c r="SCI15" s="117"/>
      <c r="SCJ15" s="117"/>
      <c r="SCK15" s="117"/>
      <c r="SCL15" s="117"/>
      <c r="SCM15" s="117"/>
      <c r="SCN15" s="117"/>
      <c r="SCO15" s="117"/>
      <c r="SCP15" s="117"/>
      <c r="SCQ15" s="117"/>
      <c r="SCR15" s="117"/>
      <c r="SCS15" s="117"/>
      <c r="SCT15" s="117"/>
      <c r="SCU15" s="117"/>
      <c r="SCV15" s="117"/>
      <c r="SCW15" s="117"/>
      <c r="SCX15" s="117"/>
      <c r="SCY15" s="117"/>
      <c r="SCZ15" s="117"/>
      <c r="SDA15" s="117"/>
      <c r="SDB15" s="117"/>
      <c r="SDC15" s="117"/>
      <c r="SDD15" s="117"/>
      <c r="SDE15" s="117"/>
      <c r="SDF15" s="117"/>
      <c r="SDG15" s="117"/>
      <c r="SDH15" s="117"/>
      <c r="SDI15" s="117"/>
      <c r="SDJ15" s="117"/>
      <c r="SDK15" s="117"/>
      <c r="SDL15" s="117"/>
      <c r="SDM15" s="117"/>
      <c r="SDN15" s="117"/>
      <c r="SDO15" s="117"/>
      <c r="SDP15" s="117"/>
      <c r="SDQ15" s="117"/>
      <c r="SDR15" s="117"/>
      <c r="SDS15" s="117"/>
      <c r="SDT15" s="117"/>
      <c r="SDU15" s="117"/>
      <c r="SDV15" s="117"/>
      <c r="SDW15" s="117"/>
      <c r="SDX15" s="117"/>
      <c r="SDY15" s="117"/>
      <c r="SDZ15" s="117"/>
      <c r="SEA15" s="117"/>
      <c r="SEB15" s="117"/>
      <c r="SEC15" s="117"/>
      <c r="SED15" s="117"/>
      <c r="SEE15" s="117"/>
      <c r="SEF15" s="117"/>
      <c r="SEG15" s="117"/>
      <c r="SEH15" s="117"/>
      <c r="SEI15" s="117"/>
      <c r="SEJ15" s="117"/>
      <c r="SEK15" s="117"/>
      <c r="SEL15" s="117"/>
      <c r="SEM15" s="117"/>
      <c r="SEN15" s="117"/>
      <c r="SEO15" s="117"/>
      <c r="SEP15" s="117"/>
      <c r="SEQ15" s="117"/>
      <c r="SER15" s="117"/>
      <c r="SES15" s="117"/>
      <c r="SET15" s="117"/>
      <c r="SEU15" s="117"/>
      <c r="SEV15" s="117"/>
      <c r="SEW15" s="117"/>
      <c r="SEX15" s="117"/>
      <c r="SEY15" s="117"/>
      <c r="SEZ15" s="117"/>
      <c r="SFA15" s="117"/>
      <c r="SFB15" s="117"/>
      <c r="SFC15" s="117"/>
      <c r="SFD15" s="117"/>
      <c r="SFE15" s="117"/>
      <c r="SFF15" s="117"/>
      <c r="SFG15" s="117"/>
      <c r="SFH15" s="117"/>
      <c r="SFI15" s="117"/>
      <c r="SFJ15" s="117"/>
      <c r="SFK15" s="117"/>
      <c r="SFL15" s="117"/>
      <c r="SFM15" s="117"/>
      <c r="SFN15" s="117"/>
      <c r="SFO15" s="117"/>
      <c r="SFP15" s="117"/>
      <c r="SFQ15" s="117"/>
      <c r="SFR15" s="117"/>
      <c r="SFS15" s="117"/>
      <c r="SFT15" s="117"/>
      <c r="SFU15" s="117"/>
      <c r="SFV15" s="117"/>
      <c r="SFW15" s="117"/>
      <c r="SFX15" s="117"/>
      <c r="SFY15" s="117"/>
      <c r="SFZ15" s="117"/>
      <c r="SGA15" s="117"/>
      <c r="SGB15" s="117"/>
      <c r="SGC15" s="117"/>
      <c r="SGD15" s="117"/>
      <c r="SGE15" s="117"/>
      <c r="SGF15" s="117"/>
      <c r="SGG15" s="117"/>
      <c r="SGH15" s="117"/>
      <c r="SGI15" s="117"/>
      <c r="SGJ15" s="117"/>
      <c r="SGK15" s="117"/>
      <c r="SGL15" s="117"/>
      <c r="SGM15" s="117"/>
      <c r="SGN15" s="117"/>
      <c r="SGO15" s="117"/>
      <c r="SGP15" s="117"/>
      <c r="SGQ15" s="117"/>
      <c r="SGR15" s="117"/>
      <c r="SGS15" s="117"/>
      <c r="SGT15" s="117"/>
      <c r="SGU15" s="117"/>
      <c r="SGV15" s="117"/>
      <c r="SGW15" s="117"/>
      <c r="SGX15" s="117"/>
      <c r="SGY15" s="117"/>
      <c r="SGZ15" s="117"/>
      <c r="SHA15" s="117"/>
      <c r="SHB15" s="117"/>
      <c r="SHC15" s="117"/>
      <c r="SHD15" s="117"/>
      <c r="SHE15" s="117"/>
      <c r="SHF15" s="117"/>
      <c r="SHG15" s="117"/>
      <c r="SHH15" s="117"/>
      <c r="SHI15" s="117"/>
      <c r="SHJ15" s="117"/>
      <c r="SHK15" s="117"/>
      <c r="SHL15" s="117"/>
      <c r="SHM15" s="117"/>
      <c r="SHN15" s="117"/>
      <c r="SHO15" s="117"/>
      <c r="SHP15" s="117"/>
      <c r="SHQ15" s="117"/>
      <c r="SHR15" s="117"/>
      <c r="SHS15" s="117"/>
      <c r="SHT15" s="117"/>
      <c r="SHU15" s="117"/>
      <c r="SHV15" s="117"/>
      <c r="SHW15" s="117"/>
      <c r="SHX15" s="117"/>
      <c r="SHY15" s="117"/>
      <c r="SHZ15" s="117"/>
      <c r="SIA15" s="117"/>
      <c r="SIB15" s="117"/>
      <c r="SIC15" s="117"/>
      <c r="SID15" s="117"/>
      <c r="SIE15" s="117"/>
      <c r="SIF15" s="117"/>
      <c r="SIG15" s="117"/>
      <c r="SIH15" s="117"/>
      <c r="SII15" s="117"/>
      <c r="SIJ15" s="117"/>
      <c r="SIK15" s="117"/>
      <c r="SIL15" s="117"/>
      <c r="SIM15" s="117"/>
      <c r="SIN15" s="117"/>
      <c r="SIO15" s="117"/>
      <c r="SIP15" s="117"/>
      <c r="SIQ15" s="117"/>
      <c r="SIR15" s="117"/>
      <c r="SIS15" s="117"/>
      <c r="SIT15" s="117"/>
      <c r="SIU15" s="117"/>
      <c r="SIV15" s="117"/>
      <c r="SIW15" s="117"/>
      <c r="SIX15" s="117"/>
      <c r="SIY15" s="117"/>
      <c r="SIZ15" s="117"/>
      <c r="SJA15" s="117"/>
      <c r="SJB15" s="117"/>
      <c r="SJC15" s="117"/>
      <c r="SJD15" s="117"/>
      <c r="SJE15" s="117"/>
      <c r="SJF15" s="117"/>
      <c r="SJG15" s="117"/>
      <c r="SJH15" s="117"/>
      <c r="SJI15" s="117"/>
      <c r="SJJ15" s="117"/>
      <c r="SJK15" s="117"/>
      <c r="SJL15" s="117"/>
      <c r="SJM15" s="117"/>
      <c r="SJN15" s="117"/>
      <c r="SJO15" s="117"/>
      <c r="SJP15" s="117"/>
      <c r="SJQ15" s="117"/>
      <c r="SJR15" s="117"/>
      <c r="SJS15" s="117"/>
      <c r="SJT15" s="117"/>
      <c r="SJU15" s="117"/>
      <c r="SJV15" s="117"/>
      <c r="SJW15" s="117"/>
      <c r="SJX15" s="117"/>
      <c r="SJY15" s="117"/>
      <c r="SJZ15" s="117"/>
      <c r="SKA15" s="117"/>
      <c r="SKB15" s="117"/>
      <c r="SKC15" s="117"/>
      <c r="SKD15" s="117"/>
      <c r="SKE15" s="117"/>
      <c r="SKF15" s="117"/>
      <c r="SKG15" s="117"/>
      <c r="SKH15" s="117"/>
      <c r="SKI15" s="117"/>
      <c r="SKJ15" s="117"/>
      <c r="SKK15" s="117"/>
      <c r="SKL15" s="117"/>
      <c r="SKM15" s="117"/>
      <c r="SKN15" s="117"/>
      <c r="SKO15" s="117"/>
      <c r="SKP15" s="117"/>
      <c r="SKQ15" s="117"/>
      <c r="SKR15" s="117"/>
      <c r="SKS15" s="117"/>
      <c r="SKT15" s="117"/>
      <c r="SKU15" s="117"/>
      <c r="SKV15" s="117"/>
      <c r="SKW15" s="117"/>
      <c r="SKX15" s="117"/>
      <c r="SKY15" s="117"/>
      <c r="SKZ15" s="117"/>
      <c r="SLA15" s="117"/>
      <c r="SLB15" s="117"/>
      <c r="SLC15" s="117"/>
      <c r="SLD15" s="117"/>
      <c r="SLE15" s="117"/>
      <c r="SLF15" s="117"/>
      <c r="SLG15" s="117"/>
      <c r="SLH15" s="117"/>
      <c r="SLI15" s="117"/>
      <c r="SLJ15" s="117"/>
      <c r="SLK15" s="117"/>
      <c r="SLL15" s="117"/>
      <c r="SLM15" s="117"/>
      <c r="SLN15" s="117"/>
      <c r="SLO15" s="117"/>
      <c r="SLP15" s="117"/>
      <c r="SLQ15" s="117"/>
      <c r="SLR15" s="117"/>
      <c r="SLS15" s="117"/>
      <c r="SLT15" s="117"/>
      <c r="SLU15" s="117"/>
      <c r="SLV15" s="117"/>
      <c r="SLW15" s="117"/>
      <c r="SLX15" s="117"/>
      <c r="SLY15" s="117"/>
      <c r="SLZ15" s="117"/>
      <c r="SMA15" s="117"/>
      <c r="SMB15" s="117"/>
      <c r="SMC15" s="117"/>
      <c r="SMD15" s="117"/>
      <c r="SME15" s="117"/>
      <c r="SMF15" s="117"/>
      <c r="SMG15" s="117"/>
      <c r="SMH15" s="117"/>
      <c r="SMI15" s="117"/>
      <c r="SMJ15" s="117"/>
      <c r="SMK15" s="117"/>
      <c r="SML15" s="117"/>
      <c r="SMM15" s="117"/>
      <c r="SMN15" s="117"/>
      <c r="SMO15" s="117"/>
      <c r="SMP15" s="117"/>
      <c r="SMQ15" s="117"/>
      <c r="SMR15" s="117"/>
      <c r="SMS15" s="117"/>
      <c r="SMT15" s="117"/>
      <c r="SMU15" s="117"/>
      <c r="SMV15" s="117"/>
      <c r="SMW15" s="117"/>
      <c r="SMX15" s="117"/>
      <c r="SMY15" s="117"/>
      <c r="SMZ15" s="117"/>
      <c r="SNA15" s="117"/>
      <c r="SNB15" s="117"/>
      <c r="SNC15" s="117"/>
      <c r="SND15" s="117"/>
      <c r="SNE15" s="117"/>
      <c r="SNF15" s="117"/>
      <c r="SNG15" s="117"/>
      <c r="SNH15" s="117"/>
      <c r="SNI15" s="117"/>
      <c r="SNJ15" s="117"/>
      <c r="SNK15" s="117"/>
      <c r="SNL15" s="117"/>
      <c r="SNM15" s="117"/>
      <c r="SNN15" s="117"/>
      <c r="SNO15" s="117"/>
      <c r="SNP15" s="117"/>
      <c r="SNQ15" s="117"/>
      <c r="SNR15" s="117"/>
      <c r="SNS15" s="117"/>
      <c r="SNT15" s="117"/>
      <c r="SNU15" s="117"/>
      <c r="SNV15" s="117"/>
      <c r="SNW15" s="117"/>
      <c r="SNX15" s="117"/>
      <c r="SNY15" s="117"/>
      <c r="SNZ15" s="117"/>
      <c r="SOA15" s="117"/>
      <c r="SOB15" s="117"/>
      <c r="SOC15" s="117"/>
      <c r="SOD15" s="117"/>
      <c r="SOE15" s="117"/>
      <c r="SOF15" s="117"/>
      <c r="SOG15" s="117"/>
      <c r="SOH15" s="117"/>
      <c r="SOI15" s="117"/>
      <c r="SOJ15" s="117"/>
      <c r="SOK15" s="117"/>
      <c r="SOL15" s="117"/>
      <c r="SOM15" s="117"/>
      <c r="SON15" s="117"/>
      <c r="SOO15" s="117"/>
      <c r="SOP15" s="117"/>
      <c r="SOQ15" s="117"/>
      <c r="SOR15" s="117"/>
      <c r="SOS15" s="117"/>
      <c r="SOT15" s="117"/>
      <c r="SOU15" s="117"/>
      <c r="SOV15" s="117"/>
      <c r="SOW15" s="117"/>
      <c r="SOX15" s="117"/>
      <c r="SOY15" s="117"/>
      <c r="SOZ15" s="117"/>
      <c r="SPA15" s="117"/>
      <c r="SPB15" s="117"/>
      <c r="SPC15" s="117"/>
      <c r="SPD15" s="117"/>
      <c r="SPE15" s="117"/>
      <c r="SPF15" s="117"/>
      <c r="SPG15" s="117"/>
      <c r="SPH15" s="117"/>
      <c r="SPI15" s="117"/>
      <c r="SPJ15" s="117"/>
      <c r="SPK15" s="117"/>
      <c r="SPL15" s="117"/>
      <c r="SPM15" s="117"/>
      <c r="SPN15" s="117"/>
      <c r="SPO15" s="117"/>
      <c r="SPP15" s="117"/>
      <c r="SPQ15" s="117"/>
      <c r="SPR15" s="117"/>
      <c r="SPS15" s="117"/>
      <c r="SPT15" s="117"/>
      <c r="SPU15" s="117"/>
      <c r="SPV15" s="117"/>
      <c r="SPW15" s="117"/>
      <c r="SPX15" s="117"/>
      <c r="SPY15" s="117"/>
      <c r="SPZ15" s="117"/>
      <c r="SQA15" s="117"/>
      <c r="SQB15" s="117"/>
      <c r="SQC15" s="117"/>
      <c r="SQD15" s="117"/>
      <c r="SQE15" s="117"/>
      <c r="SQF15" s="117"/>
      <c r="SQG15" s="117"/>
      <c r="SQH15" s="117"/>
      <c r="SQI15" s="117"/>
      <c r="SQJ15" s="117"/>
      <c r="SQK15" s="117"/>
      <c r="SQL15" s="117"/>
      <c r="SQM15" s="117"/>
      <c r="SQN15" s="117"/>
      <c r="SQO15" s="117"/>
      <c r="SQP15" s="117"/>
      <c r="SQQ15" s="117"/>
      <c r="SQR15" s="117"/>
      <c r="SQS15" s="117"/>
      <c r="SQT15" s="117"/>
      <c r="SQU15" s="117"/>
      <c r="SQV15" s="117"/>
      <c r="SQW15" s="117"/>
      <c r="SQX15" s="117"/>
      <c r="SQY15" s="117"/>
      <c r="SQZ15" s="117"/>
      <c r="SRA15" s="117"/>
      <c r="SRB15" s="117"/>
      <c r="SRC15" s="117"/>
      <c r="SRD15" s="117"/>
      <c r="SRE15" s="117"/>
      <c r="SRF15" s="117"/>
      <c r="SRG15" s="117"/>
      <c r="SRH15" s="117"/>
      <c r="SRI15" s="117"/>
      <c r="SRJ15" s="117"/>
      <c r="SRK15" s="117"/>
      <c r="SRL15" s="117"/>
      <c r="SRM15" s="117"/>
      <c r="SRN15" s="117"/>
      <c r="SRO15" s="117"/>
      <c r="SRP15" s="117"/>
      <c r="SRQ15" s="117"/>
      <c r="SRR15" s="117"/>
      <c r="SRS15" s="117"/>
      <c r="SRT15" s="117"/>
      <c r="SRU15" s="117"/>
      <c r="SRV15" s="117"/>
      <c r="SRW15" s="117"/>
      <c r="SRX15" s="117"/>
      <c r="SRY15" s="117"/>
      <c r="SRZ15" s="117"/>
      <c r="SSA15" s="117"/>
      <c r="SSB15" s="117"/>
      <c r="SSC15" s="117"/>
      <c r="SSD15" s="117"/>
      <c r="SSE15" s="117"/>
      <c r="SSF15" s="117"/>
      <c r="SSG15" s="117"/>
      <c r="SSH15" s="117"/>
      <c r="SSI15" s="117"/>
      <c r="SSJ15" s="117"/>
      <c r="SSK15" s="117"/>
      <c r="SSL15" s="117"/>
      <c r="SSM15" s="117"/>
      <c r="SSN15" s="117"/>
      <c r="SSO15" s="117"/>
      <c r="SSP15" s="117"/>
      <c r="SSQ15" s="117"/>
      <c r="SSR15" s="117"/>
      <c r="SSS15" s="117"/>
      <c r="SST15" s="117"/>
      <c r="SSU15" s="117"/>
      <c r="SSV15" s="117"/>
      <c r="SSW15" s="117"/>
      <c r="SSX15" s="117"/>
      <c r="SSY15" s="117"/>
      <c r="SSZ15" s="117"/>
      <c r="STA15" s="117"/>
      <c r="STB15" s="117"/>
      <c r="STC15" s="117"/>
      <c r="STD15" s="117"/>
      <c r="STE15" s="117"/>
      <c r="STF15" s="117"/>
      <c r="STG15" s="117"/>
      <c r="STH15" s="117"/>
      <c r="STI15" s="117"/>
      <c r="STJ15" s="117"/>
      <c r="STK15" s="117"/>
      <c r="STL15" s="117"/>
      <c r="STM15" s="117"/>
      <c r="STN15" s="117"/>
      <c r="STO15" s="117"/>
      <c r="STP15" s="117"/>
      <c r="STQ15" s="117"/>
      <c r="STR15" s="117"/>
      <c r="STS15" s="117"/>
      <c r="STT15" s="117"/>
      <c r="STU15" s="117"/>
      <c r="STV15" s="117"/>
      <c r="STW15" s="117"/>
      <c r="STX15" s="117"/>
      <c r="STY15" s="117"/>
      <c r="STZ15" s="117"/>
      <c r="SUA15" s="117"/>
      <c r="SUB15" s="117"/>
      <c r="SUC15" s="117"/>
      <c r="SUD15" s="117"/>
      <c r="SUE15" s="117"/>
      <c r="SUF15" s="117"/>
      <c r="SUG15" s="117"/>
      <c r="SUH15" s="117"/>
      <c r="SUI15" s="117"/>
      <c r="SUJ15" s="117"/>
      <c r="SUK15" s="117"/>
      <c r="SUL15" s="117"/>
      <c r="SUM15" s="117"/>
      <c r="SUN15" s="117"/>
      <c r="SUO15" s="117"/>
      <c r="SUP15" s="117"/>
      <c r="SUQ15" s="117"/>
      <c r="SUR15" s="117"/>
      <c r="SUS15" s="117"/>
      <c r="SUT15" s="117"/>
      <c r="SUU15" s="117"/>
      <c r="SUV15" s="117"/>
      <c r="SUW15" s="117"/>
      <c r="SUX15" s="117"/>
      <c r="SUY15" s="117"/>
      <c r="SUZ15" s="117"/>
      <c r="SVA15" s="117"/>
      <c r="SVB15" s="117"/>
      <c r="SVC15" s="117"/>
      <c r="SVD15" s="117"/>
      <c r="SVE15" s="117"/>
      <c r="SVF15" s="117"/>
      <c r="SVG15" s="117"/>
      <c r="SVH15" s="117"/>
      <c r="SVI15" s="117"/>
      <c r="SVJ15" s="117"/>
      <c r="SVK15" s="117"/>
      <c r="SVL15" s="117"/>
      <c r="SVM15" s="117"/>
      <c r="SVN15" s="117"/>
      <c r="SVO15" s="117"/>
      <c r="SVP15" s="117"/>
      <c r="SVQ15" s="117"/>
      <c r="SVR15" s="117"/>
      <c r="SVS15" s="117"/>
      <c r="SVT15" s="117"/>
      <c r="SVU15" s="117"/>
      <c r="SVV15" s="117"/>
      <c r="SVW15" s="117"/>
      <c r="SVX15" s="117"/>
      <c r="SVY15" s="117"/>
      <c r="SVZ15" s="117"/>
      <c r="SWA15" s="117"/>
      <c r="SWB15" s="117"/>
      <c r="SWC15" s="117"/>
      <c r="SWD15" s="117"/>
      <c r="SWE15" s="117"/>
      <c r="SWF15" s="117"/>
      <c r="SWG15" s="117"/>
      <c r="SWH15" s="117"/>
      <c r="SWI15" s="117"/>
      <c r="SWJ15" s="117"/>
      <c r="SWK15" s="117"/>
      <c r="SWL15" s="117"/>
      <c r="SWM15" s="117"/>
      <c r="SWN15" s="117"/>
      <c r="SWO15" s="117"/>
      <c r="SWP15" s="117"/>
      <c r="SWQ15" s="117"/>
      <c r="SWR15" s="117"/>
      <c r="SWS15" s="117"/>
      <c r="SWT15" s="117"/>
      <c r="SWU15" s="117"/>
      <c r="SWV15" s="117"/>
      <c r="SWW15" s="117"/>
      <c r="SWX15" s="117"/>
      <c r="SWY15" s="117"/>
      <c r="SWZ15" s="117"/>
      <c r="SXA15" s="117"/>
      <c r="SXB15" s="117"/>
      <c r="SXC15" s="117"/>
      <c r="SXD15" s="117"/>
      <c r="SXE15" s="117"/>
      <c r="SXF15" s="117"/>
      <c r="SXG15" s="117"/>
      <c r="SXH15" s="117"/>
      <c r="SXI15" s="117"/>
      <c r="SXJ15" s="117"/>
      <c r="SXK15" s="117"/>
      <c r="SXL15" s="117"/>
      <c r="SXM15" s="117"/>
      <c r="SXN15" s="117"/>
      <c r="SXO15" s="117"/>
      <c r="SXP15" s="117"/>
      <c r="SXQ15" s="117"/>
      <c r="SXR15" s="117"/>
      <c r="SXS15" s="117"/>
      <c r="SXT15" s="117"/>
      <c r="SXU15" s="117"/>
      <c r="SXV15" s="117"/>
      <c r="SXW15" s="117"/>
      <c r="SXX15" s="117"/>
      <c r="SXY15" s="117"/>
      <c r="SXZ15" s="117"/>
      <c r="SYA15" s="117"/>
      <c r="SYB15" s="117"/>
      <c r="SYC15" s="117"/>
      <c r="SYD15" s="117"/>
      <c r="SYE15" s="117"/>
      <c r="SYF15" s="117"/>
      <c r="SYG15" s="117"/>
      <c r="SYH15" s="117"/>
      <c r="SYI15" s="117"/>
      <c r="SYJ15" s="117"/>
      <c r="SYK15" s="117"/>
      <c r="SYL15" s="117"/>
      <c r="SYM15" s="117"/>
      <c r="SYN15" s="117"/>
      <c r="SYO15" s="117"/>
      <c r="SYP15" s="117"/>
      <c r="SYQ15" s="117"/>
      <c r="SYR15" s="117"/>
      <c r="SYS15" s="117"/>
      <c r="SYT15" s="117"/>
      <c r="SYU15" s="117"/>
      <c r="SYV15" s="117"/>
      <c r="SYW15" s="117"/>
      <c r="SYX15" s="117"/>
      <c r="SYY15" s="117"/>
      <c r="SYZ15" s="117"/>
      <c r="SZA15" s="117"/>
      <c r="SZB15" s="117"/>
      <c r="SZC15" s="117"/>
      <c r="SZD15" s="117"/>
      <c r="SZE15" s="117"/>
      <c r="SZF15" s="117"/>
      <c r="SZG15" s="117"/>
      <c r="SZH15" s="117"/>
      <c r="SZI15" s="117"/>
      <c r="SZJ15" s="117"/>
      <c r="SZK15" s="117"/>
      <c r="SZL15" s="117"/>
      <c r="SZM15" s="117"/>
      <c r="SZN15" s="117"/>
      <c r="SZO15" s="117"/>
      <c r="SZP15" s="117"/>
      <c r="SZQ15" s="117"/>
      <c r="SZR15" s="117"/>
      <c r="SZS15" s="117"/>
      <c r="SZT15" s="117"/>
      <c r="SZU15" s="117"/>
      <c r="SZV15" s="117"/>
      <c r="SZW15" s="117"/>
      <c r="SZX15" s="117"/>
      <c r="SZY15" s="117"/>
      <c r="SZZ15" s="117"/>
      <c r="TAA15" s="117"/>
      <c r="TAB15" s="117"/>
      <c r="TAC15" s="117"/>
      <c r="TAD15" s="117"/>
      <c r="TAE15" s="117"/>
      <c r="TAF15" s="117"/>
      <c r="TAG15" s="117"/>
      <c r="TAH15" s="117"/>
      <c r="TAI15" s="117"/>
      <c r="TAJ15" s="117"/>
      <c r="TAK15" s="117"/>
      <c r="TAL15" s="117"/>
      <c r="TAM15" s="117"/>
      <c r="TAN15" s="117"/>
      <c r="TAO15" s="117"/>
      <c r="TAP15" s="117"/>
      <c r="TAQ15" s="117"/>
      <c r="TAR15" s="117"/>
      <c r="TAS15" s="117"/>
      <c r="TAT15" s="117"/>
      <c r="TAU15" s="117"/>
      <c r="TAV15" s="117"/>
      <c r="TAW15" s="117"/>
      <c r="TAX15" s="117"/>
      <c r="TAY15" s="117"/>
      <c r="TAZ15" s="117"/>
      <c r="TBA15" s="117"/>
      <c r="TBB15" s="117"/>
      <c r="TBC15" s="117"/>
      <c r="TBD15" s="117"/>
      <c r="TBE15" s="117"/>
      <c r="TBF15" s="117"/>
      <c r="TBG15" s="117"/>
      <c r="TBH15" s="117"/>
      <c r="TBI15" s="117"/>
      <c r="TBJ15" s="117"/>
      <c r="TBK15" s="117"/>
      <c r="TBL15" s="117"/>
      <c r="TBM15" s="117"/>
      <c r="TBN15" s="117"/>
      <c r="TBO15" s="117"/>
      <c r="TBP15" s="117"/>
      <c r="TBQ15" s="117"/>
      <c r="TBR15" s="117"/>
      <c r="TBS15" s="117"/>
      <c r="TBT15" s="117"/>
      <c r="TBU15" s="117"/>
      <c r="TBV15" s="117"/>
      <c r="TBW15" s="117"/>
      <c r="TBX15" s="117"/>
      <c r="TBY15" s="117"/>
      <c r="TBZ15" s="117"/>
      <c r="TCA15" s="117"/>
      <c r="TCB15" s="117"/>
      <c r="TCC15" s="117"/>
      <c r="TCD15" s="117"/>
      <c r="TCE15" s="117"/>
      <c r="TCF15" s="117"/>
      <c r="TCG15" s="117"/>
      <c r="TCH15" s="117"/>
      <c r="TCI15" s="117"/>
      <c r="TCJ15" s="117"/>
      <c r="TCK15" s="117"/>
      <c r="TCL15" s="117"/>
      <c r="TCM15" s="117"/>
      <c r="TCN15" s="117"/>
      <c r="TCO15" s="117"/>
      <c r="TCP15" s="117"/>
      <c r="TCQ15" s="117"/>
      <c r="TCR15" s="117"/>
      <c r="TCS15" s="117"/>
      <c r="TCT15" s="117"/>
      <c r="TCU15" s="117"/>
      <c r="TCV15" s="117"/>
      <c r="TCW15" s="117"/>
      <c r="TCX15" s="117"/>
      <c r="TCY15" s="117"/>
      <c r="TCZ15" s="117"/>
      <c r="TDA15" s="117"/>
      <c r="TDB15" s="117"/>
      <c r="TDC15" s="117"/>
      <c r="TDD15" s="117"/>
      <c r="TDE15" s="117"/>
      <c r="TDF15" s="117"/>
      <c r="TDG15" s="117"/>
      <c r="TDH15" s="117"/>
      <c r="TDI15" s="117"/>
      <c r="TDJ15" s="117"/>
      <c r="TDK15" s="117"/>
      <c r="TDL15" s="117"/>
      <c r="TDM15" s="117"/>
      <c r="TDN15" s="117"/>
      <c r="TDO15" s="117"/>
      <c r="TDP15" s="117"/>
      <c r="TDQ15" s="117"/>
      <c r="TDR15" s="117"/>
      <c r="TDS15" s="117"/>
      <c r="TDT15" s="117"/>
      <c r="TDU15" s="117"/>
      <c r="TDV15" s="117"/>
      <c r="TDW15" s="117"/>
      <c r="TDX15" s="117"/>
      <c r="TDY15" s="117"/>
      <c r="TDZ15" s="117"/>
      <c r="TEA15" s="117"/>
      <c r="TEB15" s="117"/>
      <c r="TEC15" s="117"/>
      <c r="TED15" s="117"/>
      <c r="TEE15" s="117"/>
      <c r="TEF15" s="117"/>
      <c r="TEG15" s="117"/>
      <c r="TEH15" s="117"/>
      <c r="TEI15" s="117"/>
      <c r="TEJ15" s="117"/>
      <c r="TEK15" s="117"/>
      <c r="TEL15" s="117"/>
      <c r="TEM15" s="117"/>
      <c r="TEN15" s="117"/>
      <c r="TEO15" s="117"/>
      <c r="TEP15" s="117"/>
      <c r="TEQ15" s="117"/>
      <c r="TER15" s="117"/>
      <c r="TES15" s="117"/>
      <c r="TET15" s="117"/>
      <c r="TEU15" s="117"/>
      <c r="TEV15" s="117"/>
      <c r="TEW15" s="117"/>
      <c r="TEX15" s="117"/>
      <c r="TEY15" s="117"/>
      <c r="TEZ15" s="117"/>
      <c r="TFA15" s="117"/>
      <c r="TFB15" s="117"/>
      <c r="TFC15" s="117"/>
      <c r="TFD15" s="117"/>
      <c r="TFE15" s="117"/>
      <c r="TFF15" s="117"/>
      <c r="TFG15" s="117"/>
      <c r="TFH15" s="117"/>
      <c r="TFI15" s="117"/>
      <c r="TFJ15" s="117"/>
      <c r="TFK15" s="117"/>
      <c r="TFL15" s="117"/>
      <c r="TFM15" s="117"/>
      <c r="TFN15" s="117"/>
      <c r="TFO15" s="117"/>
      <c r="TFP15" s="117"/>
      <c r="TFQ15" s="117"/>
      <c r="TFR15" s="117"/>
      <c r="TFS15" s="117"/>
      <c r="TFT15" s="117"/>
      <c r="TFU15" s="117"/>
      <c r="TFV15" s="117"/>
      <c r="TFW15" s="117"/>
      <c r="TFX15" s="117"/>
      <c r="TFY15" s="117"/>
      <c r="TFZ15" s="117"/>
      <c r="TGA15" s="117"/>
      <c r="TGB15" s="117"/>
      <c r="TGC15" s="117"/>
      <c r="TGD15" s="117"/>
      <c r="TGE15" s="117"/>
      <c r="TGF15" s="117"/>
      <c r="TGG15" s="117"/>
      <c r="TGH15" s="117"/>
      <c r="TGI15" s="117"/>
      <c r="TGJ15" s="117"/>
      <c r="TGK15" s="117"/>
      <c r="TGL15" s="117"/>
      <c r="TGM15" s="117"/>
      <c r="TGN15" s="117"/>
      <c r="TGO15" s="117"/>
      <c r="TGP15" s="117"/>
      <c r="TGQ15" s="117"/>
      <c r="TGR15" s="117"/>
      <c r="TGS15" s="117"/>
      <c r="TGT15" s="117"/>
      <c r="TGU15" s="117"/>
      <c r="TGV15" s="117"/>
      <c r="TGW15" s="117"/>
      <c r="TGX15" s="117"/>
      <c r="TGY15" s="117"/>
      <c r="TGZ15" s="117"/>
      <c r="THA15" s="117"/>
      <c r="THB15" s="117"/>
      <c r="THC15" s="117"/>
      <c r="THD15" s="117"/>
      <c r="THE15" s="117"/>
      <c r="THF15" s="117"/>
      <c r="THG15" s="117"/>
      <c r="THH15" s="117"/>
      <c r="THI15" s="117"/>
      <c r="THJ15" s="117"/>
      <c r="THK15" s="117"/>
      <c r="THL15" s="117"/>
      <c r="THM15" s="117"/>
      <c r="THN15" s="117"/>
      <c r="THO15" s="117"/>
      <c r="THP15" s="117"/>
      <c r="THQ15" s="117"/>
      <c r="THR15" s="117"/>
      <c r="THS15" s="117"/>
      <c r="THT15" s="117"/>
      <c r="THU15" s="117"/>
      <c r="THV15" s="117"/>
      <c r="THW15" s="117"/>
      <c r="THX15" s="117"/>
      <c r="THY15" s="117"/>
      <c r="THZ15" s="117"/>
      <c r="TIA15" s="117"/>
      <c r="TIB15" s="117"/>
      <c r="TIC15" s="117"/>
      <c r="TID15" s="117"/>
      <c r="TIE15" s="117"/>
      <c r="TIF15" s="117"/>
      <c r="TIG15" s="117"/>
      <c r="TIH15" s="117"/>
      <c r="TII15" s="117"/>
      <c r="TIJ15" s="117"/>
      <c r="TIK15" s="117"/>
      <c r="TIL15" s="117"/>
      <c r="TIM15" s="117"/>
      <c r="TIN15" s="117"/>
      <c r="TIO15" s="117"/>
      <c r="TIP15" s="117"/>
      <c r="TIQ15" s="117"/>
      <c r="TIR15" s="117"/>
      <c r="TIS15" s="117"/>
      <c r="TIT15" s="117"/>
      <c r="TIU15" s="117"/>
      <c r="TIV15" s="117"/>
      <c r="TIW15" s="117"/>
      <c r="TIX15" s="117"/>
      <c r="TIY15" s="117"/>
      <c r="TIZ15" s="117"/>
      <c r="TJA15" s="117"/>
      <c r="TJB15" s="117"/>
      <c r="TJC15" s="117"/>
      <c r="TJD15" s="117"/>
      <c r="TJE15" s="117"/>
      <c r="TJF15" s="117"/>
      <c r="TJG15" s="117"/>
      <c r="TJH15" s="117"/>
      <c r="TJI15" s="117"/>
      <c r="TJJ15" s="117"/>
      <c r="TJK15" s="117"/>
      <c r="TJL15" s="117"/>
      <c r="TJM15" s="117"/>
      <c r="TJN15" s="117"/>
      <c r="TJO15" s="117"/>
      <c r="TJP15" s="117"/>
      <c r="TJQ15" s="117"/>
      <c r="TJR15" s="117"/>
      <c r="TJS15" s="117"/>
      <c r="TJT15" s="117"/>
      <c r="TJU15" s="117"/>
      <c r="TJV15" s="117"/>
      <c r="TJW15" s="117"/>
      <c r="TJX15" s="117"/>
      <c r="TJY15" s="117"/>
      <c r="TJZ15" s="117"/>
      <c r="TKA15" s="117"/>
      <c r="TKB15" s="117"/>
      <c r="TKC15" s="117"/>
      <c r="TKD15" s="117"/>
      <c r="TKE15" s="117"/>
      <c r="TKF15" s="117"/>
      <c r="TKG15" s="117"/>
      <c r="TKH15" s="117"/>
      <c r="TKI15" s="117"/>
      <c r="TKJ15" s="117"/>
      <c r="TKK15" s="117"/>
      <c r="TKL15" s="117"/>
      <c r="TKM15" s="117"/>
      <c r="TKN15" s="117"/>
      <c r="TKO15" s="117"/>
      <c r="TKP15" s="117"/>
      <c r="TKQ15" s="117"/>
      <c r="TKR15" s="117"/>
      <c r="TKS15" s="117"/>
      <c r="TKT15" s="117"/>
      <c r="TKU15" s="117"/>
      <c r="TKV15" s="117"/>
      <c r="TKW15" s="117"/>
      <c r="TKX15" s="117"/>
      <c r="TKY15" s="117"/>
      <c r="TKZ15" s="117"/>
      <c r="TLA15" s="117"/>
      <c r="TLB15" s="117"/>
      <c r="TLC15" s="117"/>
      <c r="TLD15" s="117"/>
      <c r="TLE15" s="117"/>
      <c r="TLF15" s="117"/>
      <c r="TLG15" s="117"/>
      <c r="TLH15" s="117"/>
      <c r="TLI15" s="117"/>
      <c r="TLJ15" s="117"/>
      <c r="TLK15" s="117"/>
      <c r="TLL15" s="117"/>
      <c r="TLM15" s="117"/>
      <c r="TLN15" s="117"/>
      <c r="TLO15" s="117"/>
      <c r="TLP15" s="117"/>
      <c r="TLQ15" s="117"/>
      <c r="TLR15" s="117"/>
      <c r="TLS15" s="117"/>
      <c r="TLT15" s="117"/>
      <c r="TLU15" s="117"/>
      <c r="TLV15" s="117"/>
      <c r="TLW15" s="117"/>
      <c r="TLX15" s="117"/>
      <c r="TLY15" s="117"/>
      <c r="TLZ15" s="117"/>
      <c r="TMA15" s="117"/>
      <c r="TMB15" s="117"/>
      <c r="TMC15" s="117"/>
      <c r="TMD15" s="117"/>
      <c r="TME15" s="117"/>
      <c r="TMF15" s="117"/>
      <c r="TMG15" s="117"/>
      <c r="TMH15" s="117"/>
      <c r="TMI15" s="117"/>
      <c r="TMJ15" s="117"/>
      <c r="TMK15" s="117"/>
      <c r="TML15" s="117"/>
      <c r="TMM15" s="117"/>
      <c r="TMN15" s="117"/>
      <c r="TMO15" s="117"/>
      <c r="TMP15" s="117"/>
      <c r="TMQ15" s="117"/>
      <c r="TMR15" s="117"/>
      <c r="TMS15" s="117"/>
      <c r="TMT15" s="117"/>
      <c r="TMU15" s="117"/>
      <c r="TMV15" s="117"/>
      <c r="TMW15" s="117"/>
      <c r="TMX15" s="117"/>
      <c r="TMY15" s="117"/>
      <c r="TMZ15" s="117"/>
      <c r="TNA15" s="117"/>
      <c r="TNB15" s="117"/>
      <c r="TNC15" s="117"/>
      <c r="TND15" s="117"/>
      <c r="TNE15" s="117"/>
      <c r="TNF15" s="117"/>
      <c r="TNG15" s="117"/>
      <c r="TNH15" s="117"/>
      <c r="TNI15" s="117"/>
      <c r="TNJ15" s="117"/>
      <c r="TNK15" s="117"/>
      <c r="TNL15" s="117"/>
      <c r="TNM15" s="117"/>
      <c r="TNN15" s="117"/>
      <c r="TNO15" s="117"/>
      <c r="TNP15" s="117"/>
      <c r="TNQ15" s="117"/>
      <c r="TNR15" s="117"/>
      <c r="TNS15" s="117"/>
      <c r="TNT15" s="117"/>
      <c r="TNU15" s="117"/>
      <c r="TNV15" s="117"/>
      <c r="TNW15" s="117"/>
      <c r="TNX15" s="117"/>
      <c r="TNY15" s="117"/>
      <c r="TNZ15" s="117"/>
      <c r="TOA15" s="117"/>
      <c r="TOB15" s="117"/>
      <c r="TOC15" s="117"/>
      <c r="TOD15" s="117"/>
      <c r="TOE15" s="117"/>
      <c r="TOF15" s="117"/>
      <c r="TOG15" s="117"/>
      <c r="TOH15" s="117"/>
      <c r="TOI15" s="117"/>
      <c r="TOJ15" s="117"/>
      <c r="TOK15" s="117"/>
      <c r="TOL15" s="117"/>
      <c r="TOM15" s="117"/>
      <c r="TON15" s="117"/>
      <c r="TOO15" s="117"/>
      <c r="TOP15" s="117"/>
      <c r="TOQ15" s="117"/>
      <c r="TOR15" s="117"/>
      <c r="TOS15" s="117"/>
      <c r="TOT15" s="117"/>
      <c r="TOU15" s="117"/>
      <c r="TOV15" s="117"/>
      <c r="TOW15" s="117"/>
      <c r="TOX15" s="117"/>
      <c r="TOY15" s="117"/>
      <c r="TOZ15" s="117"/>
      <c r="TPA15" s="117"/>
      <c r="TPB15" s="117"/>
      <c r="TPC15" s="117"/>
      <c r="TPD15" s="117"/>
      <c r="TPE15" s="117"/>
      <c r="TPF15" s="117"/>
      <c r="TPG15" s="117"/>
      <c r="TPH15" s="117"/>
      <c r="TPI15" s="117"/>
      <c r="TPJ15" s="117"/>
      <c r="TPK15" s="117"/>
      <c r="TPL15" s="117"/>
      <c r="TPM15" s="117"/>
      <c r="TPN15" s="117"/>
      <c r="TPO15" s="117"/>
      <c r="TPP15" s="117"/>
      <c r="TPQ15" s="117"/>
      <c r="TPR15" s="117"/>
      <c r="TPS15" s="117"/>
      <c r="TPT15" s="117"/>
      <c r="TPU15" s="117"/>
      <c r="TPV15" s="117"/>
      <c r="TPW15" s="117"/>
      <c r="TPX15" s="117"/>
      <c r="TPY15" s="117"/>
      <c r="TPZ15" s="117"/>
      <c r="TQA15" s="117"/>
      <c r="TQB15" s="117"/>
      <c r="TQC15" s="117"/>
      <c r="TQD15" s="117"/>
      <c r="TQE15" s="117"/>
      <c r="TQF15" s="117"/>
      <c r="TQG15" s="117"/>
      <c r="TQH15" s="117"/>
      <c r="TQI15" s="117"/>
      <c r="TQJ15" s="117"/>
      <c r="TQK15" s="117"/>
      <c r="TQL15" s="117"/>
      <c r="TQM15" s="117"/>
      <c r="TQN15" s="117"/>
      <c r="TQO15" s="117"/>
      <c r="TQP15" s="117"/>
      <c r="TQQ15" s="117"/>
      <c r="TQR15" s="117"/>
      <c r="TQS15" s="117"/>
      <c r="TQT15" s="117"/>
      <c r="TQU15" s="117"/>
      <c r="TQV15" s="117"/>
      <c r="TQW15" s="117"/>
      <c r="TQX15" s="117"/>
      <c r="TQY15" s="117"/>
      <c r="TQZ15" s="117"/>
      <c r="TRA15" s="117"/>
      <c r="TRB15" s="117"/>
      <c r="TRC15" s="117"/>
      <c r="TRD15" s="117"/>
      <c r="TRE15" s="117"/>
      <c r="TRF15" s="117"/>
      <c r="TRG15" s="117"/>
      <c r="TRH15" s="117"/>
      <c r="TRI15" s="117"/>
      <c r="TRJ15" s="117"/>
      <c r="TRK15" s="117"/>
      <c r="TRL15" s="117"/>
      <c r="TRM15" s="117"/>
      <c r="TRN15" s="117"/>
      <c r="TRO15" s="117"/>
      <c r="TRP15" s="117"/>
      <c r="TRQ15" s="117"/>
      <c r="TRR15" s="117"/>
      <c r="TRS15" s="117"/>
      <c r="TRT15" s="117"/>
      <c r="TRU15" s="117"/>
      <c r="TRV15" s="117"/>
      <c r="TRW15" s="117"/>
      <c r="TRX15" s="117"/>
      <c r="TRY15" s="117"/>
      <c r="TRZ15" s="117"/>
      <c r="TSA15" s="117"/>
      <c r="TSB15" s="117"/>
      <c r="TSC15" s="117"/>
      <c r="TSD15" s="117"/>
      <c r="TSE15" s="117"/>
      <c r="TSF15" s="117"/>
      <c r="TSG15" s="117"/>
      <c r="TSH15" s="117"/>
      <c r="TSI15" s="117"/>
      <c r="TSJ15" s="117"/>
      <c r="TSK15" s="117"/>
      <c r="TSL15" s="117"/>
      <c r="TSM15" s="117"/>
      <c r="TSN15" s="117"/>
      <c r="TSO15" s="117"/>
      <c r="TSP15" s="117"/>
      <c r="TSQ15" s="117"/>
      <c r="TSR15" s="117"/>
      <c r="TSS15" s="117"/>
      <c r="TST15" s="117"/>
      <c r="TSU15" s="117"/>
      <c r="TSV15" s="117"/>
      <c r="TSW15" s="117"/>
      <c r="TSX15" s="117"/>
      <c r="TSY15" s="117"/>
      <c r="TSZ15" s="117"/>
      <c r="TTA15" s="117"/>
      <c r="TTB15" s="117"/>
      <c r="TTC15" s="117"/>
      <c r="TTD15" s="117"/>
      <c r="TTE15" s="117"/>
      <c r="TTF15" s="117"/>
      <c r="TTG15" s="117"/>
      <c r="TTH15" s="117"/>
      <c r="TTI15" s="117"/>
      <c r="TTJ15" s="117"/>
      <c r="TTK15" s="117"/>
      <c r="TTL15" s="117"/>
      <c r="TTM15" s="117"/>
      <c r="TTN15" s="117"/>
      <c r="TTO15" s="117"/>
      <c r="TTP15" s="117"/>
      <c r="TTQ15" s="117"/>
      <c r="TTR15" s="117"/>
      <c r="TTS15" s="117"/>
      <c r="TTT15" s="117"/>
      <c r="TTU15" s="117"/>
      <c r="TTV15" s="117"/>
      <c r="TTW15" s="117"/>
      <c r="TTX15" s="117"/>
      <c r="TTY15" s="117"/>
      <c r="TTZ15" s="117"/>
      <c r="TUA15" s="117"/>
      <c r="TUB15" s="117"/>
      <c r="TUC15" s="117"/>
      <c r="TUD15" s="117"/>
      <c r="TUE15" s="117"/>
      <c r="TUF15" s="117"/>
      <c r="TUG15" s="117"/>
      <c r="TUH15" s="117"/>
      <c r="TUI15" s="117"/>
      <c r="TUJ15" s="117"/>
      <c r="TUK15" s="117"/>
      <c r="TUL15" s="117"/>
      <c r="TUM15" s="117"/>
      <c r="TUN15" s="117"/>
      <c r="TUO15" s="117"/>
      <c r="TUP15" s="117"/>
      <c r="TUQ15" s="117"/>
      <c r="TUR15" s="117"/>
      <c r="TUS15" s="117"/>
      <c r="TUT15" s="117"/>
      <c r="TUU15" s="117"/>
      <c r="TUV15" s="117"/>
      <c r="TUW15" s="117"/>
      <c r="TUX15" s="117"/>
      <c r="TUY15" s="117"/>
      <c r="TUZ15" s="117"/>
      <c r="TVA15" s="117"/>
      <c r="TVB15" s="117"/>
      <c r="TVC15" s="117"/>
      <c r="TVD15" s="117"/>
      <c r="TVE15" s="117"/>
      <c r="TVF15" s="117"/>
      <c r="TVG15" s="117"/>
      <c r="TVH15" s="117"/>
      <c r="TVI15" s="117"/>
      <c r="TVJ15" s="117"/>
      <c r="TVK15" s="117"/>
      <c r="TVL15" s="117"/>
      <c r="TVM15" s="117"/>
      <c r="TVN15" s="117"/>
      <c r="TVO15" s="117"/>
      <c r="TVP15" s="117"/>
      <c r="TVQ15" s="117"/>
      <c r="TVR15" s="117"/>
      <c r="TVS15" s="117"/>
      <c r="TVT15" s="117"/>
      <c r="TVU15" s="117"/>
      <c r="TVV15" s="117"/>
      <c r="TVW15" s="117"/>
      <c r="TVX15" s="117"/>
      <c r="TVY15" s="117"/>
      <c r="TVZ15" s="117"/>
      <c r="TWA15" s="117"/>
      <c r="TWB15" s="117"/>
      <c r="TWC15" s="117"/>
      <c r="TWD15" s="117"/>
      <c r="TWE15" s="117"/>
      <c r="TWF15" s="117"/>
      <c r="TWG15" s="117"/>
      <c r="TWH15" s="117"/>
      <c r="TWI15" s="117"/>
      <c r="TWJ15" s="117"/>
      <c r="TWK15" s="117"/>
      <c r="TWL15" s="117"/>
      <c r="TWM15" s="117"/>
      <c r="TWN15" s="117"/>
      <c r="TWO15" s="117"/>
      <c r="TWP15" s="117"/>
      <c r="TWQ15" s="117"/>
      <c r="TWR15" s="117"/>
      <c r="TWS15" s="117"/>
      <c r="TWT15" s="117"/>
      <c r="TWU15" s="117"/>
      <c r="TWV15" s="117"/>
      <c r="TWW15" s="117"/>
      <c r="TWX15" s="117"/>
      <c r="TWY15" s="117"/>
      <c r="TWZ15" s="117"/>
      <c r="TXA15" s="117"/>
      <c r="TXB15" s="117"/>
      <c r="TXC15" s="117"/>
      <c r="TXD15" s="117"/>
      <c r="TXE15" s="117"/>
      <c r="TXF15" s="117"/>
      <c r="TXG15" s="117"/>
      <c r="TXH15" s="117"/>
      <c r="TXI15" s="117"/>
      <c r="TXJ15" s="117"/>
      <c r="TXK15" s="117"/>
      <c r="TXL15" s="117"/>
      <c r="TXM15" s="117"/>
      <c r="TXN15" s="117"/>
      <c r="TXO15" s="117"/>
      <c r="TXP15" s="117"/>
      <c r="TXQ15" s="117"/>
      <c r="TXR15" s="117"/>
      <c r="TXS15" s="117"/>
      <c r="TXT15" s="117"/>
      <c r="TXU15" s="117"/>
      <c r="TXV15" s="117"/>
      <c r="TXW15" s="117"/>
      <c r="TXX15" s="117"/>
      <c r="TXY15" s="117"/>
      <c r="TXZ15" s="117"/>
      <c r="TYA15" s="117"/>
      <c r="TYB15" s="117"/>
      <c r="TYC15" s="117"/>
      <c r="TYD15" s="117"/>
      <c r="TYE15" s="117"/>
      <c r="TYF15" s="117"/>
      <c r="TYG15" s="117"/>
      <c r="TYH15" s="117"/>
      <c r="TYI15" s="117"/>
      <c r="TYJ15" s="117"/>
      <c r="TYK15" s="117"/>
      <c r="TYL15" s="117"/>
      <c r="TYM15" s="117"/>
      <c r="TYN15" s="117"/>
      <c r="TYO15" s="117"/>
      <c r="TYP15" s="117"/>
      <c r="TYQ15" s="117"/>
      <c r="TYR15" s="117"/>
      <c r="TYS15" s="117"/>
      <c r="TYT15" s="117"/>
      <c r="TYU15" s="117"/>
      <c r="TYV15" s="117"/>
      <c r="TYW15" s="117"/>
      <c r="TYX15" s="117"/>
      <c r="TYY15" s="117"/>
      <c r="TYZ15" s="117"/>
      <c r="TZA15" s="117"/>
      <c r="TZB15" s="117"/>
      <c r="TZC15" s="117"/>
      <c r="TZD15" s="117"/>
      <c r="TZE15" s="117"/>
      <c r="TZF15" s="117"/>
      <c r="TZG15" s="117"/>
      <c r="TZH15" s="117"/>
      <c r="TZI15" s="117"/>
      <c r="TZJ15" s="117"/>
      <c r="TZK15" s="117"/>
      <c r="TZL15" s="117"/>
      <c r="TZM15" s="117"/>
      <c r="TZN15" s="117"/>
      <c r="TZO15" s="117"/>
      <c r="TZP15" s="117"/>
      <c r="TZQ15" s="117"/>
      <c r="TZR15" s="117"/>
      <c r="TZS15" s="117"/>
      <c r="TZT15" s="117"/>
      <c r="TZU15" s="117"/>
      <c r="TZV15" s="117"/>
      <c r="TZW15" s="117"/>
      <c r="TZX15" s="117"/>
      <c r="TZY15" s="117"/>
      <c r="TZZ15" s="117"/>
      <c r="UAA15" s="117"/>
      <c r="UAB15" s="117"/>
      <c r="UAC15" s="117"/>
      <c r="UAD15" s="117"/>
      <c r="UAE15" s="117"/>
      <c r="UAF15" s="117"/>
      <c r="UAG15" s="117"/>
      <c r="UAH15" s="117"/>
      <c r="UAI15" s="117"/>
      <c r="UAJ15" s="117"/>
      <c r="UAK15" s="117"/>
      <c r="UAL15" s="117"/>
      <c r="UAM15" s="117"/>
      <c r="UAN15" s="117"/>
      <c r="UAO15" s="117"/>
      <c r="UAP15" s="117"/>
      <c r="UAQ15" s="117"/>
      <c r="UAR15" s="117"/>
      <c r="UAS15" s="117"/>
      <c r="UAT15" s="117"/>
      <c r="UAU15" s="117"/>
      <c r="UAV15" s="117"/>
      <c r="UAW15" s="117"/>
      <c r="UAX15" s="117"/>
      <c r="UAY15" s="117"/>
      <c r="UAZ15" s="117"/>
      <c r="UBA15" s="117"/>
      <c r="UBB15" s="117"/>
      <c r="UBC15" s="117"/>
      <c r="UBD15" s="117"/>
      <c r="UBE15" s="117"/>
      <c r="UBF15" s="117"/>
      <c r="UBG15" s="117"/>
      <c r="UBH15" s="117"/>
      <c r="UBI15" s="117"/>
      <c r="UBJ15" s="117"/>
      <c r="UBK15" s="117"/>
      <c r="UBL15" s="117"/>
      <c r="UBM15" s="117"/>
      <c r="UBN15" s="117"/>
      <c r="UBO15" s="117"/>
      <c r="UBP15" s="117"/>
      <c r="UBQ15" s="117"/>
      <c r="UBR15" s="117"/>
      <c r="UBS15" s="117"/>
      <c r="UBT15" s="117"/>
      <c r="UBU15" s="117"/>
      <c r="UBV15" s="117"/>
      <c r="UBW15" s="117"/>
      <c r="UBX15" s="117"/>
      <c r="UBY15" s="117"/>
      <c r="UBZ15" s="117"/>
      <c r="UCA15" s="117"/>
      <c r="UCB15" s="117"/>
      <c r="UCC15" s="117"/>
      <c r="UCD15" s="117"/>
      <c r="UCE15" s="117"/>
      <c r="UCF15" s="117"/>
      <c r="UCG15" s="117"/>
      <c r="UCH15" s="117"/>
      <c r="UCI15" s="117"/>
      <c r="UCJ15" s="117"/>
      <c r="UCK15" s="117"/>
      <c r="UCL15" s="117"/>
      <c r="UCM15" s="117"/>
      <c r="UCN15" s="117"/>
      <c r="UCO15" s="117"/>
      <c r="UCP15" s="117"/>
      <c r="UCQ15" s="117"/>
      <c r="UCR15" s="117"/>
      <c r="UCS15" s="117"/>
      <c r="UCT15" s="117"/>
      <c r="UCU15" s="117"/>
      <c r="UCV15" s="117"/>
      <c r="UCW15" s="117"/>
      <c r="UCX15" s="117"/>
      <c r="UCY15" s="117"/>
      <c r="UCZ15" s="117"/>
      <c r="UDA15" s="117"/>
      <c r="UDB15" s="117"/>
      <c r="UDC15" s="117"/>
      <c r="UDD15" s="117"/>
      <c r="UDE15" s="117"/>
      <c r="UDF15" s="117"/>
      <c r="UDG15" s="117"/>
      <c r="UDH15" s="117"/>
      <c r="UDI15" s="117"/>
      <c r="UDJ15" s="117"/>
      <c r="UDK15" s="117"/>
      <c r="UDL15" s="117"/>
      <c r="UDM15" s="117"/>
      <c r="UDN15" s="117"/>
      <c r="UDO15" s="117"/>
      <c r="UDP15" s="117"/>
      <c r="UDQ15" s="117"/>
      <c r="UDR15" s="117"/>
      <c r="UDS15" s="117"/>
      <c r="UDT15" s="117"/>
      <c r="UDU15" s="117"/>
      <c r="UDV15" s="117"/>
      <c r="UDW15" s="117"/>
      <c r="UDX15" s="117"/>
      <c r="UDY15" s="117"/>
      <c r="UDZ15" s="117"/>
      <c r="UEA15" s="117"/>
      <c r="UEB15" s="117"/>
      <c r="UEC15" s="117"/>
      <c r="UED15" s="117"/>
      <c r="UEE15" s="117"/>
      <c r="UEF15" s="117"/>
      <c r="UEG15" s="117"/>
      <c r="UEH15" s="117"/>
      <c r="UEI15" s="117"/>
      <c r="UEJ15" s="117"/>
      <c r="UEK15" s="117"/>
      <c r="UEL15" s="117"/>
      <c r="UEM15" s="117"/>
      <c r="UEN15" s="117"/>
      <c r="UEO15" s="117"/>
      <c r="UEP15" s="117"/>
      <c r="UEQ15" s="117"/>
      <c r="UER15" s="117"/>
      <c r="UES15" s="117"/>
      <c r="UET15" s="117"/>
      <c r="UEU15" s="117"/>
      <c r="UEV15" s="117"/>
      <c r="UEW15" s="117"/>
      <c r="UEX15" s="117"/>
      <c r="UEY15" s="117"/>
      <c r="UEZ15" s="117"/>
      <c r="UFA15" s="117"/>
      <c r="UFB15" s="117"/>
      <c r="UFC15" s="117"/>
      <c r="UFD15" s="117"/>
      <c r="UFE15" s="117"/>
      <c r="UFF15" s="117"/>
      <c r="UFG15" s="117"/>
      <c r="UFH15" s="117"/>
      <c r="UFI15" s="117"/>
      <c r="UFJ15" s="117"/>
      <c r="UFK15" s="117"/>
      <c r="UFL15" s="117"/>
      <c r="UFM15" s="117"/>
      <c r="UFN15" s="117"/>
      <c r="UFO15" s="117"/>
      <c r="UFP15" s="117"/>
      <c r="UFQ15" s="117"/>
      <c r="UFR15" s="117"/>
      <c r="UFS15" s="117"/>
      <c r="UFT15" s="117"/>
      <c r="UFU15" s="117"/>
      <c r="UFV15" s="117"/>
      <c r="UFW15" s="117"/>
      <c r="UFX15" s="117"/>
      <c r="UFY15" s="117"/>
      <c r="UFZ15" s="117"/>
      <c r="UGA15" s="117"/>
      <c r="UGB15" s="117"/>
      <c r="UGC15" s="117"/>
      <c r="UGD15" s="117"/>
      <c r="UGE15" s="117"/>
      <c r="UGF15" s="117"/>
      <c r="UGG15" s="117"/>
      <c r="UGH15" s="117"/>
      <c r="UGI15" s="117"/>
      <c r="UGJ15" s="117"/>
      <c r="UGK15" s="117"/>
      <c r="UGL15" s="117"/>
      <c r="UGM15" s="117"/>
      <c r="UGN15" s="117"/>
      <c r="UGO15" s="117"/>
      <c r="UGP15" s="117"/>
      <c r="UGQ15" s="117"/>
      <c r="UGR15" s="117"/>
      <c r="UGS15" s="117"/>
      <c r="UGT15" s="117"/>
      <c r="UGU15" s="117"/>
      <c r="UGV15" s="117"/>
      <c r="UGW15" s="117"/>
      <c r="UGX15" s="117"/>
      <c r="UGY15" s="117"/>
      <c r="UGZ15" s="117"/>
      <c r="UHA15" s="117"/>
      <c r="UHB15" s="117"/>
      <c r="UHC15" s="117"/>
      <c r="UHD15" s="117"/>
      <c r="UHE15" s="117"/>
      <c r="UHF15" s="117"/>
      <c r="UHG15" s="117"/>
      <c r="UHH15" s="117"/>
      <c r="UHI15" s="117"/>
      <c r="UHJ15" s="117"/>
      <c r="UHK15" s="117"/>
      <c r="UHL15" s="117"/>
      <c r="UHM15" s="117"/>
      <c r="UHN15" s="117"/>
      <c r="UHO15" s="117"/>
      <c r="UHP15" s="117"/>
      <c r="UHQ15" s="117"/>
      <c r="UHR15" s="117"/>
      <c r="UHS15" s="117"/>
      <c r="UHT15" s="117"/>
      <c r="UHU15" s="117"/>
      <c r="UHV15" s="117"/>
      <c r="UHW15" s="117"/>
      <c r="UHX15" s="117"/>
      <c r="UHY15" s="117"/>
      <c r="UHZ15" s="117"/>
      <c r="UIA15" s="117"/>
      <c r="UIB15" s="117"/>
      <c r="UIC15" s="117"/>
      <c r="UID15" s="117"/>
      <c r="UIE15" s="117"/>
      <c r="UIF15" s="117"/>
      <c r="UIG15" s="117"/>
      <c r="UIH15" s="117"/>
      <c r="UII15" s="117"/>
      <c r="UIJ15" s="117"/>
      <c r="UIK15" s="117"/>
      <c r="UIL15" s="117"/>
      <c r="UIM15" s="117"/>
      <c r="UIN15" s="117"/>
      <c r="UIO15" s="117"/>
      <c r="UIP15" s="117"/>
      <c r="UIQ15" s="117"/>
      <c r="UIR15" s="117"/>
      <c r="UIS15" s="117"/>
      <c r="UIT15" s="117"/>
      <c r="UIU15" s="117"/>
      <c r="UIV15" s="117"/>
      <c r="UIW15" s="117"/>
      <c r="UIX15" s="117"/>
      <c r="UIY15" s="117"/>
      <c r="UIZ15" s="117"/>
      <c r="UJA15" s="117"/>
      <c r="UJB15" s="117"/>
      <c r="UJC15" s="117"/>
      <c r="UJD15" s="117"/>
      <c r="UJE15" s="117"/>
      <c r="UJF15" s="117"/>
      <c r="UJG15" s="117"/>
      <c r="UJH15" s="117"/>
      <c r="UJI15" s="117"/>
      <c r="UJJ15" s="117"/>
      <c r="UJK15" s="117"/>
      <c r="UJL15" s="117"/>
      <c r="UJM15" s="117"/>
      <c r="UJN15" s="117"/>
      <c r="UJO15" s="117"/>
      <c r="UJP15" s="117"/>
      <c r="UJQ15" s="117"/>
      <c r="UJR15" s="117"/>
      <c r="UJS15" s="117"/>
      <c r="UJT15" s="117"/>
      <c r="UJU15" s="117"/>
      <c r="UJV15" s="117"/>
      <c r="UJW15" s="117"/>
      <c r="UJX15" s="117"/>
      <c r="UJY15" s="117"/>
      <c r="UJZ15" s="117"/>
      <c r="UKA15" s="117"/>
      <c r="UKB15" s="117"/>
      <c r="UKC15" s="117"/>
      <c r="UKD15" s="117"/>
      <c r="UKE15" s="117"/>
      <c r="UKF15" s="117"/>
      <c r="UKG15" s="117"/>
      <c r="UKH15" s="117"/>
      <c r="UKI15" s="117"/>
      <c r="UKJ15" s="117"/>
      <c r="UKK15" s="117"/>
      <c r="UKL15" s="117"/>
      <c r="UKM15" s="117"/>
      <c r="UKN15" s="117"/>
      <c r="UKO15" s="117"/>
      <c r="UKP15" s="117"/>
      <c r="UKQ15" s="117"/>
      <c r="UKR15" s="117"/>
      <c r="UKS15" s="117"/>
      <c r="UKT15" s="117"/>
      <c r="UKU15" s="117"/>
      <c r="UKV15" s="117"/>
      <c r="UKW15" s="117"/>
      <c r="UKX15" s="117"/>
      <c r="UKY15" s="117"/>
      <c r="UKZ15" s="117"/>
      <c r="ULA15" s="117"/>
      <c r="ULB15" s="117"/>
      <c r="ULC15" s="117"/>
      <c r="ULD15" s="117"/>
      <c r="ULE15" s="117"/>
      <c r="ULF15" s="117"/>
      <c r="ULG15" s="117"/>
      <c r="ULH15" s="117"/>
      <c r="ULI15" s="117"/>
      <c r="ULJ15" s="117"/>
      <c r="ULK15" s="117"/>
      <c r="ULL15" s="117"/>
      <c r="ULM15" s="117"/>
      <c r="ULN15" s="117"/>
      <c r="ULO15" s="117"/>
      <c r="ULP15" s="117"/>
      <c r="ULQ15" s="117"/>
      <c r="ULR15" s="117"/>
      <c r="ULS15" s="117"/>
      <c r="ULT15" s="117"/>
      <c r="ULU15" s="117"/>
      <c r="ULV15" s="117"/>
      <c r="ULW15" s="117"/>
      <c r="ULX15" s="117"/>
      <c r="ULY15" s="117"/>
      <c r="ULZ15" s="117"/>
      <c r="UMA15" s="117"/>
      <c r="UMB15" s="117"/>
      <c r="UMC15" s="117"/>
      <c r="UMD15" s="117"/>
      <c r="UME15" s="117"/>
      <c r="UMF15" s="117"/>
      <c r="UMG15" s="117"/>
      <c r="UMH15" s="117"/>
      <c r="UMI15" s="117"/>
      <c r="UMJ15" s="117"/>
      <c r="UMK15" s="117"/>
      <c r="UML15" s="117"/>
      <c r="UMM15" s="117"/>
      <c r="UMN15" s="117"/>
      <c r="UMO15" s="117"/>
      <c r="UMP15" s="117"/>
      <c r="UMQ15" s="117"/>
      <c r="UMR15" s="117"/>
      <c r="UMS15" s="117"/>
      <c r="UMT15" s="117"/>
      <c r="UMU15" s="117"/>
      <c r="UMV15" s="117"/>
      <c r="UMW15" s="117"/>
      <c r="UMX15" s="117"/>
      <c r="UMY15" s="117"/>
      <c r="UMZ15" s="117"/>
      <c r="UNA15" s="117"/>
      <c r="UNB15" s="117"/>
      <c r="UNC15" s="117"/>
      <c r="UND15" s="117"/>
      <c r="UNE15" s="117"/>
      <c r="UNF15" s="117"/>
      <c r="UNG15" s="117"/>
      <c r="UNH15" s="117"/>
      <c r="UNI15" s="117"/>
      <c r="UNJ15" s="117"/>
      <c r="UNK15" s="117"/>
      <c r="UNL15" s="117"/>
      <c r="UNM15" s="117"/>
      <c r="UNN15" s="117"/>
      <c r="UNO15" s="117"/>
      <c r="UNP15" s="117"/>
      <c r="UNQ15" s="117"/>
      <c r="UNR15" s="117"/>
      <c r="UNS15" s="117"/>
      <c r="UNT15" s="117"/>
      <c r="UNU15" s="117"/>
      <c r="UNV15" s="117"/>
      <c r="UNW15" s="117"/>
      <c r="UNX15" s="117"/>
      <c r="UNY15" s="117"/>
      <c r="UNZ15" s="117"/>
      <c r="UOA15" s="117"/>
      <c r="UOB15" s="117"/>
      <c r="UOC15" s="117"/>
      <c r="UOD15" s="117"/>
      <c r="UOE15" s="117"/>
      <c r="UOF15" s="117"/>
      <c r="UOG15" s="117"/>
      <c r="UOH15" s="117"/>
      <c r="UOI15" s="117"/>
      <c r="UOJ15" s="117"/>
      <c r="UOK15" s="117"/>
      <c r="UOL15" s="117"/>
      <c r="UOM15" s="117"/>
      <c r="UON15" s="117"/>
      <c r="UOO15" s="117"/>
      <c r="UOP15" s="117"/>
      <c r="UOQ15" s="117"/>
      <c r="UOR15" s="117"/>
      <c r="UOS15" s="117"/>
      <c r="UOT15" s="117"/>
      <c r="UOU15" s="117"/>
      <c r="UOV15" s="117"/>
      <c r="UOW15" s="117"/>
      <c r="UOX15" s="117"/>
      <c r="UOY15" s="117"/>
      <c r="UOZ15" s="117"/>
      <c r="UPA15" s="117"/>
      <c r="UPB15" s="117"/>
      <c r="UPC15" s="117"/>
      <c r="UPD15" s="117"/>
      <c r="UPE15" s="117"/>
      <c r="UPF15" s="117"/>
      <c r="UPG15" s="117"/>
      <c r="UPH15" s="117"/>
      <c r="UPI15" s="117"/>
      <c r="UPJ15" s="117"/>
      <c r="UPK15" s="117"/>
      <c r="UPL15" s="117"/>
      <c r="UPM15" s="117"/>
      <c r="UPN15" s="117"/>
      <c r="UPO15" s="117"/>
      <c r="UPP15" s="117"/>
      <c r="UPQ15" s="117"/>
      <c r="UPR15" s="117"/>
      <c r="UPS15" s="117"/>
      <c r="UPT15" s="117"/>
      <c r="UPU15" s="117"/>
      <c r="UPV15" s="117"/>
      <c r="UPW15" s="117"/>
      <c r="UPX15" s="117"/>
      <c r="UPY15" s="117"/>
      <c r="UPZ15" s="117"/>
      <c r="UQA15" s="117"/>
      <c r="UQB15" s="117"/>
      <c r="UQC15" s="117"/>
      <c r="UQD15" s="117"/>
      <c r="UQE15" s="117"/>
      <c r="UQF15" s="117"/>
      <c r="UQG15" s="117"/>
      <c r="UQH15" s="117"/>
      <c r="UQI15" s="117"/>
      <c r="UQJ15" s="117"/>
      <c r="UQK15" s="117"/>
      <c r="UQL15" s="117"/>
      <c r="UQM15" s="117"/>
      <c r="UQN15" s="117"/>
      <c r="UQO15" s="117"/>
      <c r="UQP15" s="117"/>
      <c r="UQQ15" s="117"/>
      <c r="UQR15" s="117"/>
      <c r="UQS15" s="117"/>
      <c r="UQT15" s="117"/>
      <c r="UQU15" s="117"/>
      <c r="UQV15" s="117"/>
      <c r="UQW15" s="117"/>
      <c r="UQX15" s="117"/>
      <c r="UQY15" s="117"/>
      <c r="UQZ15" s="117"/>
      <c r="URA15" s="117"/>
      <c r="URB15" s="117"/>
      <c r="URC15" s="117"/>
      <c r="URD15" s="117"/>
      <c r="URE15" s="117"/>
      <c r="URF15" s="117"/>
      <c r="URG15" s="117"/>
      <c r="URH15" s="117"/>
      <c r="URI15" s="117"/>
      <c r="URJ15" s="117"/>
      <c r="URK15" s="117"/>
      <c r="URL15" s="117"/>
      <c r="URM15" s="117"/>
      <c r="URN15" s="117"/>
      <c r="URO15" s="117"/>
      <c r="URP15" s="117"/>
      <c r="URQ15" s="117"/>
      <c r="URR15" s="117"/>
      <c r="URS15" s="117"/>
      <c r="URT15" s="117"/>
      <c r="URU15" s="117"/>
      <c r="URV15" s="117"/>
      <c r="URW15" s="117"/>
      <c r="URX15" s="117"/>
      <c r="URY15" s="117"/>
      <c r="URZ15" s="117"/>
      <c r="USA15" s="117"/>
      <c r="USB15" s="117"/>
      <c r="USC15" s="117"/>
      <c r="USD15" s="117"/>
      <c r="USE15" s="117"/>
      <c r="USF15" s="117"/>
      <c r="USG15" s="117"/>
      <c r="USH15" s="117"/>
      <c r="USI15" s="117"/>
      <c r="USJ15" s="117"/>
      <c r="USK15" s="117"/>
      <c r="USL15" s="117"/>
      <c r="USM15" s="117"/>
      <c r="USN15" s="117"/>
      <c r="USO15" s="117"/>
      <c r="USP15" s="117"/>
      <c r="USQ15" s="117"/>
      <c r="USR15" s="117"/>
      <c r="USS15" s="117"/>
      <c r="UST15" s="117"/>
      <c r="USU15" s="117"/>
      <c r="USV15" s="117"/>
      <c r="USW15" s="117"/>
      <c r="USX15" s="117"/>
      <c r="USY15" s="117"/>
      <c r="USZ15" s="117"/>
      <c r="UTA15" s="117"/>
      <c r="UTB15" s="117"/>
      <c r="UTC15" s="117"/>
      <c r="UTD15" s="117"/>
      <c r="UTE15" s="117"/>
      <c r="UTF15" s="117"/>
      <c r="UTG15" s="117"/>
      <c r="UTH15" s="117"/>
      <c r="UTI15" s="117"/>
      <c r="UTJ15" s="117"/>
      <c r="UTK15" s="117"/>
      <c r="UTL15" s="117"/>
      <c r="UTM15" s="117"/>
      <c r="UTN15" s="117"/>
      <c r="UTO15" s="117"/>
      <c r="UTP15" s="117"/>
      <c r="UTQ15" s="117"/>
      <c r="UTR15" s="117"/>
      <c r="UTS15" s="117"/>
      <c r="UTT15" s="117"/>
      <c r="UTU15" s="117"/>
      <c r="UTV15" s="117"/>
      <c r="UTW15" s="117"/>
      <c r="UTX15" s="117"/>
      <c r="UTY15" s="117"/>
      <c r="UTZ15" s="117"/>
      <c r="UUA15" s="117"/>
      <c r="UUB15" s="117"/>
      <c r="UUC15" s="117"/>
      <c r="UUD15" s="117"/>
      <c r="UUE15" s="117"/>
      <c r="UUF15" s="117"/>
      <c r="UUG15" s="117"/>
      <c r="UUH15" s="117"/>
      <c r="UUI15" s="117"/>
      <c r="UUJ15" s="117"/>
      <c r="UUK15" s="117"/>
      <c r="UUL15" s="117"/>
      <c r="UUM15" s="117"/>
      <c r="UUN15" s="117"/>
      <c r="UUO15" s="117"/>
      <c r="UUP15" s="117"/>
      <c r="UUQ15" s="117"/>
      <c r="UUR15" s="117"/>
      <c r="UUS15" s="117"/>
      <c r="UUT15" s="117"/>
      <c r="UUU15" s="117"/>
      <c r="UUV15" s="117"/>
      <c r="UUW15" s="117"/>
      <c r="UUX15" s="117"/>
      <c r="UUY15" s="117"/>
      <c r="UUZ15" s="117"/>
      <c r="UVA15" s="117"/>
      <c r="UVB15" s="117"/>
      <c r="UVC15" s="117"/>
      <c r="UVD15" s="117"/>
      <c r="UVE15" s="117"/>
      <c r="UVF15" s="117"/>
      <c r="UVG15" s="117"/>
      <c r="UVH15" s="117"/>
      <c r="UVI15" s="117"/>
      <c r="UVJ15" s="117"/>
      <c r="UVK15" s="117"/>
      <c r="UVL15" s="117"/>
      <c r="UVM15" s="117"/>
      <c r="UVN15" s="117"/>
      <c r="UVO15" s="117"/>
      <c r="UVP15" s="117"/>
      <c r="UVQ15" s="117"/>
      <c r="UVR15" s="117"/>
      <c r="UVS15" s="117"/>
      <c r="UVT15" s="117"/>
      <c r="UVU15" s="117"/>
      <c r="UVV15" s="117"/>
      <c r="UVW15" s="117"/>
      <c r="UVX15" s="117"/>
      <c r="UVY15" s="117"/>
      <c r="UVZ15" s="117"/>
      <c r="UWA15" s="117"/>
      <c r="UWB15" s="117"/>
      <c r="UWC15" s="117"/>
      <c r="UWD15" s="117"/>
      <c r="UWE15" s="117"/>
      <c r="UWF15" s="117"/>
      <c r="UWG15" s="117"/>
      <c r="UWH15" s="117"/>
      <c r="UWI15" s="117"/>
      <c r="UWJ15" s="117"/>
      <c r="UWK15" s="117"/>
      <c r="UWL15" s="117"/>
      <c r="UWM15" s="117"/>
      <c r="UWN15" s="117"/>
      <c r="UWO15" s="117"/>
      <c r="UWP15" s="117"/>
      <c r="UWQ15" s="117"/>
      <c r="UWR15" s="117"/>
      <c r="UWS15" s="117"/>
      <c r="UWT15" s="117"/>
      <c r="UWU15" s="117"/>
      <c r="UWV15" s="117"/>
      <c r="UWW15" s="117"/>
      <c r="UWX15" s="117"/>
      <c r="UWY15" s="117"/>
      <c r="UWZ15" s="117"/>
      <c r="UXA15" s="117"/>
      <c r="UXB15" s="117"/>
      <c r="UXC15" s="117"/>
      <c r="UXD15" s="117"/>
      <c r="UXE15" s="117"/>
      <c r="UXF15" s="117"/>
      <c r="UXG15" s="117"/>
      <c r="UXH15" s="117"/>
      <c r="UXI15" s="117"/>
      <c r="UXJ15" s="117"/>
      <c r="UXK15" s="117"/>
      <c r="UXL15" s="117"/>
      <c r="UXM15" s="117"/>
      <c r="UXN15" s="117"/>
      <c r="UXO15" s="117"/>
      <c r="UXP15" s="117"/>
      <c r="UXQ15" s="117"/>
      <c r="UXR15" s="117"/>
      <c r="UXS15" s="117"/>
      <c r="UXT15" s="117"/>
      <c r="UXU15" s="117"/>
      <c r="UXV15" s="117"/>
      <c r="UXW15" s="117"/>
      <c r="UXX15" s="117"/>
      <c r="UXY15" s="117"/>
      <c r="UXZ15" s="117"/>
      <c r="UYA15" s="117"/>
      <c r="UYB15" s="117"/>
      <c r="UYC15" s="117"/>
      <c r="UYD15" s="117"/>
      <c r="UYE15" s="117"/>
      <c r="UYF15" s="117"/>
      <c r="UYG15" s="117"/>
      <c r="UYH15" s="117"/>
      <c r="UYI15" s="117"/>
      <c r="UYJ15" s="117"/>
      <c r="UYK15" s="117"/>
      <c r="UYL15" s="117"/>
      <c r="UYM15" s="117"/>
      <c r="UYN15" s="117"/>
      <c r="UYO15" s="117"/>
      <c r="UYP15" s="117"/>
      <c r="UYQ15" s="117"/>
      <c r="UYR15" s="117"/>
      <c r="UYS15" s="117"/>
      <c r="UYT15" s="117"/>
      <c r="UYU15" s="117"/>
      <c r="UYV15" s="117"/>
      <c r="UYW15" s="117"/>
      <c r="UYX15" s="117"/>
      <c r="UYY15" s="117"/>
      <c r="UYZ15" s="117"/>
      <c r="UZA15" s="117"/>
      <c r="UZB15" s="117"/>
      <c r="UZC15" s="117"/>
      <c r="UZD15" s="117"/>
      <c r="UZE15" s="117"/>
      <c r="UZF15" s="117"/>
      <c r="UZG15" s="117"/>
      <c r="UZH15" s="117"/>
      <c r="UZI15" s="117"/>
      <c r="UZJ15" s="117"/>
      <c r="UZK15" s="117"/>
      <c r="UZL15" s="117"/>
      <c r="UZM15" s="117"/>
      <c r="UZN15" s="117"/>
      <c r="UZO15" s="117"/>
      <c r="UZP15" s="117"/>
      <c r="UZQ15" s="117"/>
      <c r="UZR15" s="117"/>
      <c r="UZS15" s="117"/>
      <c r="UZT15" s="117"/>
      <c r="UZU15" s="117"/>
      <c r="UZV15" s="117"/>
      <c r="UZW15" s="117"/>
      <c r="UZX15" s="117"/>
      <c r="UZY15" s="117"/>
      <c r="UZZ15" s="117"/>
      <c r="VAA15" s="117"/>
      <c r="VAB15" s="117"/>
      <c r="VAC15" s="117"/>
      <c r="VAD15" s="117"/>
      <c r="VAE15" s="117"/>
      <c r="VAF15" s="117"/>
      <c r="VAG15" s="117"/>
      <c r="VAH15" s="117"/>
      <c r="VAI15" s="117"/>
      <c r="VAJ15" s="117"/>
      <c r="VAK15" s="117"/>
      <c r="VAL15" s="117"/>
      <c r="VAM15" s="117"/>
      <c r="VAN15" s="117"/>
      <c r="VAO15" s="117"/>
      <c r="VAP15" s="117"/>
      <c r="VAQ15" s="117"/>
      <c r="VAR15" s="117"/>
      <c r="VAS15" s="117"/>
      <c r="VAT15" s="117"/>
      <c r="VAU15" s="117"/>
      <c r="VAV15" s="117"/>
      <c r="VAW15" s="117"/>
      <c r="VAX15" s="117"/>
      <c r="VAY15" s="117"/>
      <c r="VAZ15" s="117"/>
      <c r="VBA15" s="117"/>
      <c r="VBB15" s="117"/>
      <c r="VBC15" s="117"/>
      <c r="VBD15" s="117"/>
      <c r="VBE15" s="117"/>
      <c r="VBF15" s="117"/>
      <c r="VBG15" s="117"/>
      <c r="VBH15" s="117"/>
      <c r="VBI15" s="117"/>
      <c r="VBJ15" s="117"/>
      <c r="VBK15" s="117"/>
      <c r="VBL15" s="117"/>
      <c r="VBM15" s="117"/>
      <c r="VBN15" s="117"/>
      <c r="VBO15" s="117"/>
      <c r="VBP15" s="117"/>
      <c r="VBQ15" s="117"/>
      <c r="VBR15" s="117"/>
      <c r="VBS15" s="117"/>
      <c r="VBT15" s="117"/>
      <c r="VBU15" s="117"/>
      <c r="VBV15" s="117"/>
      <c r="VBW15" s="117"/>
      <c r="VBX15" s="117"/>
      <c r="VBY15" s="117"/>
      <c r="VBZ15" s="117"/>
      <c r="VCA15" s="117"/>
      <c r="VCB15" s="117"/>
      <c r="VCC15" s="117"/>
      <c r="VCD15" s="117"/>
      <c r="VCE15" s="117"/>
      <c r="VCF15" s="117"/>
      <c r="VCG15" s="117"/>
      <c r="VCH15" s="117"/>
      <c r="VCI15" s="117"/>
      <c r="VCJ15" s="117"/>
      <c r="VCK15" s="117"/>
      <c r="VCL15" s="117"/>
      <c r="VCM15" s="117"/>
      <c r="VCN15" s="117"/>
      <c r="VCO15" s="117"/>
      <c r="VCP15" s="117"/>
      <c r="VCQ15" s="117"/>
      <c r="VCR15" s="117"/>
      <c r="VCS15" s="117"/>
      <c r="VCT15" s="117"/>
      <c r="VCU15" s="117"/>
      <c r="VCV15" s="117"/>
      <c r="VCW15" s="117"/>
      <c r="VCX15" s="117"/>
      <c r="VCY15" s="117"/>
      <c r="VCZ15" s="117"/>
      <c r="VDA15" s="117"/>
      <c r="VDB15" s="117"/>
      <c r="VDC15" s="117"/>
      <c r="VDD15" s="117"/>
      <c r="VDE15" s="117"/>
      <c r="VDF15" s="117"/>
      <c r="VDG15" s="117"/>
      <c r="VDH15" s="117"/>
      <c r="VDI15" s="117"/>
      <c r="VDJ15" s="117"/>
      <c r="VDK15" s="117"/>
      <c r="VDL15" s="117"/>
      <c r="VDM15" s="117"/>
      <c r="VDN15" s="117"/>
      <c r="VDO15" s="117"/>
      <c r="VDP15" s="117"/>
      <c r="VDQ15" s="117"/>
      <c r="VDR15" s="117"/>
      <c r="VDS15" s="117"/>
      <c r="VDT15" s="117"/>
      <c r="VDU15" s="117"/>
      <c r="VDV15" s="117"/>
      <c r="VDW15" s="117"/>
      <c r="VDX15" s="117"/>
      <c r="VDY15" s="117"/>
      <c r="VDZ15" s="117"/>
      <c r="VEA15" s="117"/>
      <c r="VEB15" s="117"/>
      <c r="VEC15" s="117"/>
      <c r="VED15" s="117"/>
      <c r="VEE15" s="117"/>
      <c r="VEF15" s="117"/>
      <c r="VEG15" s="117"/>
      <c r="VEH15" s="117"/>
      <c r="VEI15" s="117"/>
      <c r="VEJ15" s="117"/>
      <c r="VEK15" s="117"/>
      <c r="VEL15" s="117"/>
      <c r="VEM15" s="117"/>
      <c r="VEN15" s="117"/>
      <c r="VEO15" s="117"/>
      <c r="VEP15" s="117"/>
      <c r="VEQ15" s="117"/>
      <c r="VER15" s="117"/>
      <c r="VES15" s="117"/>
      <c r="VET15" s="117"/>
      <c r="VEU15" s="117"/>
      <c r="VEV15" s="117"/>
      <c r="VEW15" s="117"/>
      <c r="VEX15" s="117"/>
      <c r="VEY15" s="117"/>
      <c r="VEZ15" s="117"/>
      <c r="VFA15" s="117"/>
      <c r="VFB15" s="117"/>
      <c r="VFC15" s="117"/>
      <c r="VFD15" s="117"/>
      <c r="VFE15" s="117"/>
      <c r="VFF15" s="117"/>
      <c r="VFG15" s="117"/>
      <c r="VFH15" s="117"/>
      <c r="VFI15" s="117"/>
      <c r="VFJ15" s="117"/>
      <c r="VFK15" s="117"/>
      <c r="VFL15" s="117"/>
      <c r="VFM15" s="117"/>
      <c r="VFN15" s="117"/>
      <c r="VFO15" s="117"/>
      <c r="VFP15" s="117"/>
      <c r="VFQ15" s="117"/>
      <c r="VFR15" s="117"/>
      <c r="VFS15" s="117"/>
      <c r="VFT15" s="117"/>
      <c r="VFU15" s="117"/>
      <c r="VFV15" s="117"/>
      <c r="VFW15" s="117"/>
      <c r="VFX15" s="117"/>
      <c r="VFY15" s="117"/>
      <c r="VFZ15" s="117"/>
      <c r="VGA15" s="117"/>
      <c r="VGB15" s="117"/>
      <c r="VGC15" s="117"/>
      <c r="VGD15" s="117"/>
      <c r="VGE15" s="117"/>
      <c r="VGF15" s="117"/>
      <c r="VGG15" s="117"/>
      <c r="VGH15" s="117"/>
      <c r="VGI15" s="117"/>
      <c r="VGJ15" s="117"/>
      <c r="VGK15" s="117"/>
      <c r="VGL15" s="117"/>
      <c r="VGM15" s="117"/>
      <c r="VGN15" s="117"/>
      <c r="VGO15" s="117"/>
      <c r="VGP15" s="117"/>
      <c r="VGQ15" s="117"/>
      <c r="VGR15" s="117"/>
      <c r="VGS15" s="117"/>
      <c r="VGT15" s="117"/>
      <c r="VGU15" s="117"/>
      <c r="VGV15" s="117"/>
      <c r="VGW15" s="117"/>
      <c r="VGX15" s="117"/>
      <c r="VGY15" s="117"/>
      <c r="VGZ15" s="117"/>
      <c r="VHA15" s="117"/>
      <c r="VHB15" s="117"/>
      <c r="VHC15" s="117"/>
      <c r="VHD15" s="117"/>
      <c r="VHE15" s="117"/>
      <c r="VHF15" s="117"/>
      <c r="VHG15" s="117"/>
      <c r="VHH15" s="117"/>
      <c r="VHI15" s="117"/>
      <c r="VHJ15" s="117"/>
      <c r="VHK15" s="117"/>
      <c r="VHL15" s="117"/>
      <c r="VHM15" s="117"/>
      <c r="VHN15" s="117"/>
      <c r="VHO15" s="117"/>
      <c r="VHP15" s="117"/>
      <c r="VHQ15" s="117"/>
      <c r="VHR15" s="117"/>
      <c r="VHS15" s="117"/>
      <c r="VHT15" s="117"/>
      <c r="VHU15" s="117"/>
      <c r="VHV15" s="117"/>
      <c r="VHW15" s="117"/>
      <c r="VHX15" s="117"/>
      <c r="VHY15" s="117"/>
      <c r="VHZ15" s="117"/>
      <c r="VIA15" s="117"/>
      <c r="VIB15" s="117"/>
      <c r="VIC15" s="117"/>
      <c r="VID15" s="117"/>
      <c r="VIE15" s="117"/>
      <c r="VIF15" s="117"/>
      <c r="VIG15" s="117"/>
      <c r="VIH15" s="117"/>
      <c r="VII15" s="117"/>
      <c r="VIJ15" s="117"/>
      <c r="VIK15" s="117"/>
      <c r="VIL15" s="117"/>
      <c r="VIM15" s="117"/>
      <c r="VIN15" s="117"/>
      <c r="VIO15" s="117"/>
      <c r="VIP15" s="117"/>
      <c r="VIQ15" s="117"/>
      <c r="VIR15" s="117"/>
      <c r="VIS15" s="117"/>
      <c r="VIT15" s="117"/>
      <c r="VIU15" s="117"/>
      <c r="VIV15" s="117"/>
      <c r="VIW15" s="117"/>
      <c r="VIX15" s="117"/>
      <c r="VIY15" s="117"/>
      <c r="VIZ15" s="117"/>
      <c r="VJA15" s="117"/>
      <c r="VJB15" s="117"/>
      <c r="VJC15" s="117"/>
      <c r="VJD15" s="117"/>
      <c r="VJE15" s="117"/>
      <c r="VJF15" s="117"/>
      <c r="VJG15" s="117"/>
      <c r="VJH15" s="117"/>
      <c r="VJI15" s="117"/>
      <c r="VJJ15" s="117"/>
      <c r="VJK15" s="117"/>
      <c r="VJL15" s="117"/>
      <c r="VJM15" s="117"/>
      <c r="VJN15" s="117"/>
      <c r="VJO15" s="117"/>
      <c r="VJP15" s="117"/>
      <c r="VJQ15" s="117"/>
      <c r="VJR15" s="117"/>
      <c r="VJS15" s="117"/>
      <c r="VJT15" s="117"/>
      <c r="VJU15" s="117"/>
      <c r="VJV15" s="117"/>
      <c r="VJW15" s="117"/>
      <c r="VJX15" s="117"/>
      <c r="VJY15" s="117"/>
      <c r="VJZ15" s="117"/>
      <c r="VKA15" s="117"/>
      <c r="VKB15" s="117"/>
      <c r="VKC15" s="117"/>
      <c r="VKD15" s="117"/>
      <c r="VKE15" s="117"/>
      <c r="VKF15" s="117"/>
      <c r="VKG15" s="117"/>
      <c r="VKH15" s="117"/>
      <c r="VKI15" s="117"/>
      <c r="VKJ15" s="117"/>
      <c r="VKK15" s="117"/>
      <c r="VKL15" s="117"/>
      <c r="VKM15" s="117"/>
      <c r="VKN15" s="117"/>
      <c r="VKO15" s="117"/>
      <c r="VKP15" s="117"/>
      <c r="VKQ15" s="117"/>
      <c r="VKR15" s="117"/>
      <c r="VKS15" s="117"/>
      <c r="VKT15" s="117"/>
      <c r="VKU15" s="117"/>
      <c r="VKV15" s="117"/>
      <c r="VKW15" s="117"/>
      <c r="VKX15" s="117"/>
      <c r="VKY15" s="117"/>
      <c r="VKZ15" s="117"/>
      <c r="VLA15" s="117"/>
      <c r="VLB15" s="117"/>
      <c r="VLC15" s="117"/>
      <c r="VLD15" s="117"/>
      <c r="VLE15" s="117"/>
      <c r="VLF15" s="117"/>
      <c r="VLG15" s="117"/>
      <c r="VLH15" s="117"/>
      <c r="VLI15" s="117"/>
      <c r="VLJ15" s="117"/>
      <c r="VLK15" s="117"/>
      <c r="VLL15" s="117"/>
      <c r="VLM15" s="117"/>
      <c r="VLN15" s="117"/>
      <c r="VLO15" s="117"/>
      <c r="VLP15" s="117"/>
      <c r="VLQ15" s="117"/>
      <c r="VLR15" s="117"/>
      <c r="VLS15" s="117"/>
      <c r="VLT15" s="117"/>
      <c r="VLU15" s="117"/>
      <c r="VLV15" s="117"/>
      <c r="VLW15" s="117"/>
      <c r="VLX15" s="117"/>
      <c r="VLY15" s="117"/>
      <c r="VLZ15" s="117"/>
      <c r="VMA15" s="117"/>
      <c r="VMB15" s="117"/>
      <c r="VMC15" s="117"/>
      <c r="VMD15" s="117"/>
      <c r="VME15" s="117"/>
      <c r="VMF15" s="117"/>
      <c r="VMG15" s="117"/>
      <c r="VMH15" s="117"/>
      <c r="VMI15" s="117"/>
      <c r="VMJ15" s="117"/>
      <c r="VMK15" s="117"/>
      <c r="VML15" s="117"/>
      <c r="VMM15" s="117"/>
      <c r="VMN15" s="117"/>
      <c r="VMO15" s="117"/>
      <c r="VMP15" s="117"/>
      <c r="VMQ15" s="117"/>
      <c r="VMR15" s="117"/>
      <c r="VMS15" s="117"/>
      <c r="VMT15" s="117"/>
      <c r="VMU15" s="117"/>
      <c r="VMV15" s="117"/>
      <c r="VMW15" s="117"/>
      <c r="VMX15" s="117"/>
      <c r="VMY15" s="117"/>
      <c r="VMZ15" s="117"/>
      <c r="VNA15" s="117"/>
      <c r="VNB15" s="117"/>
      <c r="VNC15" s="117"/>
      <c r="VND15" s="117"/>
      <c r="VNE15" s="117"/>
      <c r="VNF15" s="117"/>
      <c r="VNG15" s="117"/>
      <c r="VNH15" s="117"/>
      <c r="VNI15" s="117"/>
      <c r="VNJ15" s="117"/>
      <c r="VNK15" s="117"/>
      <c r="VNL15" s="117"/>
      <c r="VNM15" s="117"/>
      <c r="VNN15" s="117"/>
      <c r="VNO15" s="117"/>
      <c r="VNP15" s="117"/>
      <c r="VNQ15" s="117"/>
      <c r="VNR15" s="117"/>
      <c r="VNS15" s="117"/>
      <c r="VNT15" s="117"/>
      <c r="VNU15" s="117"/>
      <c r="VNV15" s="117"/>
      <c r="VNW15" s="117"/>
      <c r="VNX15" s="117"/>
      <c r="VNY15" s="117"/>
      <c r="VNZ15" s="117"/>
      <c r="VOA15" s="117"/>
      <c r="VOB15" s="117"/>
      <c r="VOC15" s="117"/>
      <c r="VOD15" s="117"/>
      <c r="VOE15" s="117"/>
      <c r="VOF15" s="117"/>
      <c r="VOG15" s="117"/>
      <c r="VOH15" s="117"/>
      <c r="VOI15" s="117"/>
      <c r="VOJ15" s="117"/>
      <c r="VOK15" s="117"/>
      <c r="VOL15" s="117"/>
      <c r="VOM15" s="117"/>
      <c r="VON15" s="117"/>
      <c r="VOO15" s="117"/>
      <c r="VOP15" s="117"/>
      <c r="VOQ15" s="117"/>
      <c r="VOR15" s="117"/>
      <c r="VOS15" s="117"/>
      <c r="VOT15" s="117"/>
      <c r="VOU15" s="117"/>
      <c r="VOV15" s="117"/>
      <c r="VOW15" s="117"/>
      <c r="VOX15" s="117"/>
      <c r="VOY15" s="117"/>
      <c r="VOZ15" s="117"/>
      <c r="VPA15" s="117"/>
      <c r="VPB15" s="117"/>
      <c r="VPC15" s="117"/>
      <c r="VPD15" s="117"/>
      <c r="VPE15" s="117"/>
      <c r="VPF15" s="117"/>
      <c r="VPG15" s="117"/>
      <c r="VPH15" s="117"/>
      <c r="VPI15" s="117"/>
      <c r="VPJ15" s="117"/>
      <c r="VPK15" s="117"/>
      <c r="VPL15" s="117"/>
      <c r="VPM15" s="117"/>
      <c r="VPN15" s="117"/>
      <c r="VPO15" s="117"/>
      <c r="VPP15" s="117"/>
      <c r="VPQ15" s="117"/>
      <c r="VPR15" s="117"/>
      <c r="VPS15" s="117"/>
      <c r="VPT15" s="117"/>
      <c r="VPU15" s="117"/>
      <c r="VPV15" s="117"/>
      <c r="VPW15" s="117"/>
      <c r="VPX15" s="117"/>
      <c r="VPY15" s="117"/>
      <c r="VPZ15" s="117"/>
      <c r="VQA15" s="117"/>
      <c r="VQB15" s="117"/>
      <c r="VQC15" s="117"/>
      <c r="VQD15" s="117"/>
      <c r="VQE15" s="117"/>
      <c r="VQF15" s="117"/>
      <c r="VQG15" s="117"/>
      <c r="VQH15" s="117"/>
      <c r="VQI15" s="117"/>
      <c r="VQJ15" s="117"/>
      <c r="VQK15" s="117"/>
      <c r="VQL15" s="117"/>
      <c r="VQM15" s="117"/>
      <c r="VQN15" s="117"/>
      <c r="VQO15" s="117"/>
      <c r="VQP15" s="117"/>
      <c r="VQQ15" s="117"/>
      <c r="VQR15" s="117"/>
      <c r="VQS15" s="117"/>
      <c r="VQT15" s="117"/>
      <c r="VQU15" s="117"/>
      <c r="VQV15" s="117"/>
      <c r="VQW15" s="117"/>
      <c r="VQX15" s="117"/>
      <c r="VQY15" s="117"/>
      <c r="VQZ15" s="117"/>
      <c r="VRA15" s="117"/>
      <c r="VRB15" s="117"/>
      <c r="VRC15" s="117"/>
      <c r="VRD15" s="117"/>
      <c r="VRE15" s="117"/>
      <c r="VRF15" s="117"/>
      <c r="VRG15" s="117"/>
      <c r="VRH15" s="117"/>
      <c r="VRI15" s="117"/>
      <c r="VRJ15" s="117"/>
      <c r="VRK15" s="117"/>
      <c r="VRL15" s="117"/>
      <c r="VRM15" s="117"/>
      <c r="VRN15" s="117"/>
      <c r="VRO15" s="117"/>
      <c r="VRP15" s="117"/>
      <c r="VRQ15" s="117"/>
      <c r="VRR15" s="117"/>
      <c r="VRS15" s="117"/>
      <c r="VRT15" s="117"/>
      <c r="VRU15" s="117"/>
      <c r="VRV15" s="117"/>
      <c r="VRW15" s="117"/>
      <c r="VRX15" s="117"/>
      <c r="VRY15" s="117"/>
      <c r="VRZ15" s="117"/>
      <c r="VSA15" s="117"/>
      <c r="VSB15" s="117"/>
      <c r="VSC15" s="117"/>
      <c r="VSD15" s="117"/>
      <c r="VSE15" s="117"/>
      <c r="VSF15" s="117"/>
      <c r="VSG15" s="117"/>
      <c r="VSH15" s="117"/>
      <c r="VSI15" s="117"/>
      <c r="VSJ15" s="117"/>
      <c r="VSK15" s="117"/>
      <c r="VSL15" s="117"/>
      <c r="VSM15" s="117"/>
      <c r="VSN15" s="117"/>
      <c r="VSO15" s="117"/>
      <c r="VSP15" s="117"/>
      <c r="VSQ15" s="117"/>
      <c r="VSR15" s="117"/>
      <c r="VSS15" s="117"/>
      <c r="VST15" s="117"/>
      <c r="VSU15" s="117"/>
      <c r="VSV15" s="117"/>
      <c r="VSW15" s="117"/>
      <c r="VSX15" s="117"/>
      <c r="VSY15" s="117"/>
      <c r="VSZ15" s="117"/>
      <c r="VTA15" s="117"/>
      <c r="VTB15" s="117"/>
      <c r="VTC15" s="117"/>
      <c r="VTD15" s="117"/>
      <c r="VTE15" s="117"/>
      <c r="VTF15" s="117"/>
      <c r="VTG15" s="117"/>
      <c r="VTH15" s="117"/>
      <c r="VTI15" s="117"/>
      <c r="VTJ15" s="117"/>
      <c r="VTK15" s="117"/>
      <c r="VTL15" s="117"/>
      <c r="VTM15" s="117"/>
      <c r="VTN15" s="117"/>
      <c r="VTO15" s="117"/>
      <c r="VTP15" s="117"/>
      <c r="VTQ15" s="117"/>
      <c r="VTR15" s="117"/>
      <c r="VTS15" s="117"/>
      <c r="VTT15" s="117"/>
      <c r="VTU15" s="117"/>
      <c r="VTV15" s="117"/>
      <c r="VTW15" s="117"/>
      <c r="VTX15" s="117"/>
      <c r="VTY15" s="117"/>
      <c r="VTZ15" s="117"/>
      <c r="VUA15" s="117"/>
      <c r="VUB15" s="117"/>
      <c r="VUC15" s="117"/>
      <c r="VUD15" s="117"/>
      <c r="VUE15" s="117"/>
      <c r="VUF15" s="117"/>
      <c r="VUG15" s="117"/>
      <c r="VUH15" s="117"/>
      <c r="VUI15" s="117"/>
      <c r="VUJ15" s="117"/>
      <c r="VUK15" s="117"/>
      <c r="VUL15" s="117"/>
      <c r="VUM15" s="117"/>
      <c r="VUN15" s="117"/>
      <c r="VUO15" s="117"/>
      <c r="VUP15" s="117"/>
      <c r="VUQ15" s="117"/>
      <c r="VUR15" s="117"/>
      <c r="VUS15" s="117"/>
      <c r="VUT15" s="117"/>
      <c r="VUU15" s="117"/>
      <c r="VUV15" s="117"/>
      <c r="VUW15" s="117"/>
      <c r="VUX15" s="117"/>
      <c r="VUY15" s="117"/>
      <c r="VUZ15" s="117"/>
      <c r="VVA15" s="117"/>
      <c r="VVB15" s="117"/>
      <c r="VVC15" s="117"/>
      <c r="VVD15" s="117"/>
      <c r="VVE15" s="117"/>
      <c r="VVF15" s="117"/>
      <c r="VVG15" s="117"/>
      <c r="VVH15" s="117"/>
      <c r="VVI15" s="117"/>
      <c r="VVJ15" s="117"/>
      <c r="VVK15" s="117"/>
      <c r="VVL15" s="117"/>
      <c r="VVM15" s="117"/>
      <c r="VVN15" s="117"/>
      <c r="VVO15" s="117"/>
      <c r="VVP15" s="117"/>
      <c r="VVQ15" s="117"/>
      <c r="VVR15" s="117"/>
      <c r="VVS15" s="117"/>
      <c r="VVT15" s="117"/>
      <c r="VVU15" s="117"/>
      <c r="VVV15" s="117"/>
      <c r="VVW15" s="117"/>
      <c r="VVX15" s="117"/>
      <c r="VVY15" s="117"/>
      <c r="VVZ15" s="117"/>
      <c r="VWA15" s="117"/>
      <c r="VWB15" s="117"/>
      <c r="VWC15" s="117"/>
      <c r="VWD15" s="117"/>
      <c r="VWE15" s="117"/>
      <c r="VWF15" s="117"/>
      <c r="VWG15" s="117"/>
      <c r="VWH15" s="117"/>
      <c r="VWI15" s="117"/>
      <c r="VWJ15" s="117"/>
      <c r="VWK15" s="117"/>
      <c r="VWL15" s="117"/>
      <c r="VWM15" s="117"/>
      <c r="VWN15" s="117"/>
      <c r="VWO15" s="117"/>
      <c r="VWP15" s="117"/>
      <c r="VWQ15" s="117"/>
      <c r="VWR15" s="117"/>
      <c r="VWS15" s="117"/>
      <c r="VWT15" s="117"/>
      <c r="VWU15" s="117"/>
      <c r="VWV15" s="117"/>
      <c r="VWW15" s="117"/>
      <c r="VWX15" s="117"/>
      <c r="VWY15" s="117"/>
      <c r="VWZ15" s="117"/>
      <c r="VXA15" s="117"/>
      <c r="VXB15" s="117"/>
      <c r="VXC15" s="117"/>
      <c r="VXD15" s="117"/>
      <c r="VXE15" s="117"/>
      <c r="VXF15" s="117"/>
      <c r="VXG15" s="117"/>
      <c r="VXH15" s="117"/>
      <c r="VXI15" s="117"/>
      <c r="VXJ15" s="117"/>
      <c r="VXK15" s="117"/>
      <c r="VXL15" s="117"/>
      <c r="VXM15" s="117"/>
      <c r="VXN15" s="117"/>
      <c r="VXO15" s="117"/>
      <c r="VXP15" s="117"/>
      <c r="VXQ15" s="117"/>
      <c r="VXR15" s="117"/>
      <c r="VXS15" s="117"/>
      <c r="VXT15" s="117"/>
      <c r="VXU15" s="117"/>
      <c r="VXV15" s="117"/>
      <c r="VXW15" s="117"/>
      <c r="VXX15" s="117"/>
      <c r="VXY15" s="117"/>
      <c r="VXZ15" s="117"/>
      <c r="VYA15" s="117"/>
      <c r="VYB15" s="117"/>
      <c r="VYC15" s="117"/>
      <c r="VYD15" s="117"/>
      <c r="VYE15" s="117"/>
      <c r="VYF15" s="117"/>
      <c r="VYG15" s="117"/>
      <c r="VYH15" s="117"/>
      <c r="VYI15" s="117"/>
      <c r="VYJ15" s="117"/>
      <c r="VYK15" s="117"/>
      <c r="VYL15" s="117"/>
      <c r="VYM15" s="117"/>
      <c r="VYN15" s="117"/>
      <c r="VYO15" s="117"/>
      <c r="VYP15" s="117"/>
      <c r="VYQ15" s="117"/>
      <c r="VYR15" s="117"/>
      <c r="VYS15" s="117"/>
      <c r="VYT15" s="117"/>
      <c r="VYU15" s="117"/>
      <c r="VYV15" s="117"/>
      <c r="VYW15" s="117"/>
      <c r="VYX15" s="117"/>
      <c r="VYY15" s="117"/>
      <c r="VYZ15" s="117"/>
      <c r="VZA15" s="117"/>
      <c r="VZB15" s="117"/>
      <c r="VZC15" s="117"/>
      <c r="VZD15" s="117"/>
      <c r="VZE15" s="117"/>
      <c r="VZF15" s="117"/>
      <c r="VZG15" s="117"/>
      <c r="VZH15" s="117"/>
      <c r="VZI15" s="117"/>
      <c r="VZJ15" s="117"/>
      <c r="VZK15" s="117"/>
      <c r="VZL15" s="117"/>
      <c r="VZM15" s="117"/>
      <c r="VZN15" s="117"/>
      <c r="VZO15" s="117"/>
      <c r="VZP15" s="117"/>
      <c r="VZQ15" s="117"/>
      <c r="VZR15" s="117"/>
      <c r="VZS15" s="117"/>
      <c r="VZT15" s="117"/>
      <c r="VZU15" s="117"/>
      <c r="VZV15" s="117"/>
      <c r="VZW15" s="117"/>
      <c r="VZX15" s="117"/>
      <c r="VZY15" s="117"/>
      <c r="VZZ15" s="117"/>
      <c r="WAA15" s="117"/>
      <c r="WAB15" s="117"/>
      <c r="WAC15" s="117"/>
      <c r="WAD15" s="117"/>
      <c r="WAE15" s="117"/>
      <c r="WAF15" s="117"/>
      <c r="WAG15" s="117"/>
      <c r="WAH15" s="117"/>
      <c r="WAI15" s="117"/>
      <c r="WAJ15" s="117"/>
      <c r="WAK15" s="117"/>
      <c r="WAL15" s="117"/>
      <c r="WAM15" s="117"/>
      <c r="WAN15" s="117"/>
      <c r="WAO15" s="117"/>
      <c r="WAP15" s="117"/>
      <c r="WAQ15" s="117"/>
      <c r="WAR15" s="117"/>
      <c r="WAS15" s="117"/>
      <c r="WAT15" s="117"/>
      <c r="WAU15" s="117"/>
      <c r="WAV15" s="117"/>
      <c r="WAW15" s="117"/>
      <c r="WAX15" s="117"/>
      <c r="WAY15" s="117"/>
      <c r="WAZ15" s="117"/>
      <c r="WBA15" s="117"/>
      <c r="WBB15" s="117"/>
      <c r="WBC15" s="117"/>
      <c r="WBD15" s="117"/>
      <c r="WBE15" s="117"/>
      <c r="WBF15" s="117"/>
      <c r="WBG15" s="117"/>
      <c r="WBH15" s="117"/>
      <c r="WBI15" s="117"/>
      <c r="WBJ15" s="117"/>
      <c r="WBK15" s="117"/>
      <c r="WBL15" s="117"/>
      <c r="WBM15" s="117"/>
      <c r="WBN15" s="117"/>
      <c r="WBO15" s="117"/>
      <c r="WBP15" s="117"/>
      <c r="WBQ15" s="117"/>
      <c r="WBR15" s="117"/>
      <c r="WBS15" s="117"/>
      <c r="WBT15" s="117"/>
      <c r="WBU15" s="117"/>
      <c r="WBV15" s="117"/>
      <c r="WBW15" s="117"/>
      <c r="WBX15" s="117"/>
      <c r="WBY15" s="117"/>
      <c r="WBZ15" s="117"/>
      <c r="WCA15" s="117"/>
      <c r="WCB15" s="117"/>
      <c r="WCC15" s="117"/>
      <c r="WCD15" s="117"/>
      <c r="WCE15" s="117"/>
      <c r="WCF15" s="117"/>
      <c r="WCG15" s="117"/>
      <c r="WCH15" s="117"/>
      <c r="WCI15" s="117"/>
      <c r="WCJ15" s="117"/>
      <c r="WCK15" s="117"/>
      <c r="WCL15" s="117"/>
      <c r="WCM15" s="117"/>
      <c r="WCN15" s="117"/>
      <c r="WCO15" s="117"/>
      <c r="WCP15" s="117"/>
      <c r="WCQ15" s="117"/>
      <c r="WCR15" s="117"/>
      <c r="WCS15" s="117"/>
      <c r="WCT15" s="117"/>
      <c r="WCU15" s="117"/>
      <c r="WCV15" s="117"/>
      <c r="WCW15" s="117"/>
      <c r="WCX15" s="117"/>
      <c r="WCY15" s="117"/>
      <c r="WCZ15" s="117"/>
      <c r="WDA15" s="117"/>
      <c r="WDB15" s="117"/>
      <c r="WDC15" s="117"/>
      <c r="WDD15" s="117"/>
      <c r="WDE15" s="117"/>
      <c r="WDF15" s="117"/>
      <c r="WDG15" s="117"/>
      <c r="WDH15" s="117"/>
      <c r="WDI15" s="117"/>
      <c r="WDJ15" s="117"/>
      <c r="WDK15" s="117"/>
      <c r="WDL15" s="117"/>
      <c r="WDM15" s="117"/>
      <c r="WDN15" s="117"/>
      <c r="WDO15" s="117"/>
      <c r="WDP15" s="117"/>
      <c r="WDQ15" s="117"/>
      <c r="WDR15" s="117"/>
      <c r="WDS15" s="117"/>
      <c r="WDT15" s="117"/>
      <c r="WDU15" s="117"/>
      <c r="WDV15" s="117"/>
      <c r="WDW15" s="117"/>
      <c r="WDX15" s="117"/>
      <c r="WDY15" s="117"/>
      <c r="WDZ15" s="117"/>
      <c r="WEA15" s="117"/>
      <c r="WEB15" s="117"/>
      <c r="WEC15" s="117"/>
      <c r="WED15" s="117"/>
      <c r="WEE15" s="117"/>
      <c r="WEF15" s="117"/>
      <c r="WEG15" s="117"/>
      <c r="WEH15" s="117"/>
      <c r="WEI15" s="117"/>
      <c r="WEJ15" s="117"/>
      <c r="WEK15" s="117"/>
      <c r="WEL15" s="117"/>
      <c r="WEM15" s="117"/>
      <c r="WEN15" s="117"/>
      <c r="WEO15" s="117"/>
      <c r="WEP15" s="117"/>
      <c r="WEQ15" s="117"/>
      <c r="WER15" s="117"/>
      <c r="WES15" s="117"/>
      <c r="WET15" s="117"/>
      <c r="WEU15" s="117"/>
      <c r="WEV15" s="117"/>
      <c r="WEW15" s="117"/>
      <c r="WEX15" s="117"/>
      <c r="WEY15" s="117"/>
      <c r="WEZ15" s="117"/>
      <c r="WFA15" s="117"/>
      <c r="WFB15" s="117"/>
      <c r="WFC15" s="117"/>
      <c r="WFD15" s="117"/>
      <c r="WFE15" s="117"/>
      <c r="WFF15" s="117"/>
      <c r="WFG15" s="117"/>
      <c r="WFH15" s="117"/>
      <c r="WFI15" s="117"/>
      <c r="WFJ15" s="117"/>
      <c r="WFK15" s="117"/>
      <c r="WFL15" s="117"/>
      <c r="WFM15" s="117"/>
      <c r="WFN15" s="117"/>
      <c r="WFO15" s="117"/>
      <c r="WFP15" s="117"/>
      <c r="WFQ15" s="117"/>
      <c r="WFR15" s="117"/>
      <c r="WFS15" s="117"/>
      <c r="WFT15" s="117"/>
      <c r="WFU15" s="117"/>
      <c r="WFV15" s="117"/>
      <c r="WFW15" s="117"/>
      <c r="WFX15" s="117"/>
      <c r="WFY15" s="117"/>
      <c r="WFZ15" s="117"/>
      <c r="WGA15" s="117"/>
      <c r="WGB15" s="117"/>
      <c r="WGC15" s="117"/>
      <c r="WGD15" s="117"/>
      <c r="WGE15" s="117"/>
      <c r="WGF15" s="117"/>
      <c r="WGG15" s="117"/>
      <c r="WGH15" s="117"/>
      <c r="WGI15" s="117"/>
      <c r="WGJ15" s="117"/>
      <c r="WGK15" s="117"/>
      <c r="WGL15" s="117"/>
      <c r="WGM15" s="117"/>
      <c r="WGN15" s="117"/>
      <c r="WGO15" s="117"/>
      <c r="WGP15" s="117"/>
      <c r="WGQ15" s="117"/>
      <c r="WGR15" s="117"/>
      <c r="WGS15" s="117"/>
      <c r="WGT15" s="117"/>
      <c r="WGU15" s="117"/>
      <c r="WGV15" s="117"/>
      <c r="WGW15" s="117"/>
      <c r="WGX15" s="117"/>
      <c r="WGY15" s="117"/>
      <c r="WGZ15" s="117"/>
      <c r="WHA15" s="117"/>
      <c r="WHB15" s="117"/>
      <c r="WHC15" s="117"/>
      <c r="WHD15" s="117"/>
      <c r="WHE15" s="117"/>
      <c r="WHF15" s="117"/>
      <c r="WHG15" s="117"/>
      <c r="WHH15" s="117"/>
      <c r="WHI15" s="117"/>
      <c r="WHJ15" s="117"/>
      <c r="WHK15" s="117"/>
      <c r="WHL15" s="117"/>
      <c r="WHM15" s="117"/>
      <c r="WHN15" s="117"/>
      <c r="WHO15" s="117"/>
      <c r="WHP15" s="117"/>
      <c r="WHQ15" s="117"/>
      <c r="WHR15" s="117"/>
      <c r="WHS15" s="117"/>
      <c r="WHT15" s="117"/>
      <c r="WHU15" s="117"/>
      <c r="WHV15" s="117"/>
      <c r="WHW15" s="117"/>
      <c r="WHX15" s="117"/>
      <c r="WHY15" s="117"/>
      <c r="WHZ15" s="117"/>
      <c r="WIA15" s="117"/>
      <c r="WIB15" s="117"/>
      <c r="WIC15" s="117"/>
      <c r="WID15" s="117"/>
      <c r="WIE15" s="117"/>
      <c r="WIF15" s="117"/>
      <c r="WIG15" s="117"/>
      <c r="WIH15" s="117"/>
      <c r="WII15" s="117"/>
      <c r="WIJ15" s="117"/>
      <c r="WIK15" s="117"/>
      <c r="WIL15" s="117"/>
      <c r="WIM15" s="117"/>
      <c r="WIN15" s="117"/>
      <c r="WIO15" s="117"/>
      <c r="WIP15" s="117"/>
      <c r="WIQ15" s="117"/>
      <c r="WIR15" s="117"/>
      <c r="WIS15" s="117"/>
      <c r="WIT15" s="117"/>
      <c r="WIU15" s="117"/>
      <c r="WIV15" s="117"/>
      <c r="WIW15" s="117"/>
      <c r="WIX15" s="117"/>
      <c r="WIY15" s="117"/>
      <c r="WIZ15" s="117"/>
      <c r="WJA15" s="117"/>
      <c r="WJB15" s="117"/>
      <c r="WJC15" s="117"/>
      <c r="WJD15" s="117"/>
      <c r="WJE15" s="117"/>
      <c r="WJF15" s="117"/>
      <c r="WJG15" s="117"/>
      <c r="WJH15" s="117"/>
      <c r="WJI15" s="117"/>
      <c r="WJJ15" s="117"/>
      <c r="WJK15" s="117"/>
      <c r="WJL15" s="117"/>
      <c r="WJM15" s="117"/>
      <c r="WJN15" s="117"/>
      <c r="WJO15" s="117"/>
      <c r="WJP15" s="117"/>
      <c r="WJQ15" s="117"/>
      <c r="WJR15" s="117"/>
      <c r="WJS15" s="117"/>
      <c r="WJT15" s="117"/>
      <c r="WJU15" s="117"/>
      <c r="WJV15" s="117"/>
      <c r="WJW15" s="117"/>
      <c r="WJX15" s="117"/>
      <c r="WJY15" s="117"/>
      <c r="WJZ15" s="117"/>
      <c r="WKA15" s="117"/>
      <c r="WKB15" s="117"/>
      <c r="WKC15" s="117"/>
      <c r="WKD15" s="117"/>
      <c r="WKE15" s="117"/>
      <c r="WKF15" s="117"/>
      <c r="WKG15" s="117"/>
      <c r="WKH15" s="117"/>
      <c r="WKI15" s="117"/>
      <c r="WKJ15" s="117"/>
      <c r="WKK15" s="117"/>
      <c r="WKL15" s="117"/>
      <c r="WKM15" s="117"/>
      <c r="WKN15" s="117"/>
      <c r="WKO15" s="117"/>
      <c r="WKP15" s="117"/>
      <c r="WKQ15" s="117"/>
      <c r="WKR15" s="117"/>
      <c r="WKS15" s="117"/>
      <c r="WKT15" s="117"/>
      <c r="WKU15" s="117"/>
      <c r="WKV15" s="117"/>
      <c r="WKW15" s="117"/>
      <c r="WKX15" s="117"/>
      <c r="WKY15" s="117"/>
      <c r="WKZ15" s="117"/>
      <c r="WLA15" s="117"/>
      <c r="WLB15" s="117"/>
      <c r="WLC15" s="117"/>
      <c r="WLD15" s="117"/>
      <c r="WLE15" s="117"/>
      <c r="WLF15" s="117"/>
      <c r="WLG15" s="117"/>
      <c r="WLH15" s="117"/>
      <c r="WLI15" s="117"/>
      <c r="WLJ15" s="117"/>
      <c r="WLK15" s="117"/>
      <c r="WLL15" s="117"/>
      <c r="WLM15" s="117"/>
      <c r="WLN15" s="117"/>
      <c r="WLO15" s="117"/>
      <c r="WLP15" s="117"/>
      <c r="WLQ15" s="117"/>
      <c r="WLR15" s="117"/>
      <c r="WLS15" s="117"/>
      <c r="WLT15" s="117"/>
      <c r="WLU15" s="117"/>
      <c r="WLV15" s="117"/>
      <c r="WLW15" s="117"/>
      <c r="WLX15" s="117"/>
      <c r="WLY15" s="117"/>
      <c r="WLZ15" s="117"/>
      <c r="WMA15" s="117"/>
      <c r="WMB15" s="117"/>
      <c r="WMC15" s="117"/>
      <c r="WMD15" s="117"/>
      <c r="WME15" s="117"/>
      <c r="WMF15" s="117"/>
      <c r="WMG15" s="117"/>
      <c r="WMH15" s="117"/>
      <c r="WMI15" s="117"/>
      <c r="WMJ15" s="117"/>
      <c r="WMK15" s="117"/>
      <c r="WML15" s="117"/>
      <c r="WMM15" s="117"/>
      <c r="WMN15" s="117"/>
      <c r="WMO15" s="117"/>
      <c r="WMP15" s="117"/>
      <c r="WMQ15" s="117"/>
      <c r="WMR15" s="117"/>
      <c r="WMS15" s="117"/>
      <c r="WMT15" s="117"/>
      <c r="WMU15" s="117"/>
      <c r="WMV15" s="117"/>
      <c r="WMW15" s="117"/>
      <c r="WMX15" s="117"/>
      <c r="WMY15" s="117"/>
      <c r="WMZ15" s="117"/>
      <c r="WNA15" s="117"/>
      <c r="WNB15" s="117"/>
      <c r="WNC15" s="117"/>
      <c r="WND15" s="117"/>
      <c r="WNE15" s="117"/>
      <c r="WNF15" s="117"/>
      <c r="WNG15" s="117"/>
      <c r="WNH15" s="117"/>
      <c r="WNI15" s="117"/>
      <c r="WNJ15" s="117"/>
      <c r="WNK15" s="117"/>
      <c r="WNL15" s="117"/>
      <c r="WNM15" s="117"/>
      <c r="WNN15" s="117"/>
      <c r="WNO15" s="117"/>
      <c r="WNP15" s="117"/>
      <c r="WNQ15" s="117"/>
      <c r="WNR15" s="117"/>
      <c r="WNS15" s="117"/>
      <c r="WNT15" s="117"/>
      <c r="WNU15" s="117"/>
      <c r="WNV15" s="117"/>
      <c r="WNW15" s="117"/>
      <c r="WNX15" s="117"/>
      <c r="WNY15" s="117"/>
      <c r="WNZ15" s="117"/>
      <c r="WOA15" s="117"/>
      <c r="WOB15" s="117"/>
      <c r="WOC15" s="117"/>
      <c r="WOD15" s="117"/>
      <c r="WOE15" s="117"/>
      <c r="WOF15" s="117"/>
      <c r="WOG15" s="117"/>
      <c r="WOH15" s="117"/>
      <c r="WOI15" s="117"/>
      <c r="WOJ15" s="117"/>
      <c r="WOK15" s="117"/>
      <c r="WOL15" s="117"/>
      <c r="WOM15" s="117"/>
      <c r="WON15" s="117"/>
      <c r="WOO15" s="117"/>
      <c r="WOP15" s="117"/>
      <c r="WOQ15" s="117"/>
      <c r="WOR15" s="117"/>
      <c r="WOS15" s="117"/>
      <c r="WOT15" s="117"/>
      <c r="WOU15" s="117"/>
      <c r="WOV15" s="117"/>
      <c r="WOW15" s="117"/>
      <c r="WOX15" s="117"/>
      <c r="WOY15" s="117"/>
      <c r="WOZ15" s="117"/>
      <c r="WPA15" s="117"/>
      <c r="WPB15" s="117"/>
      <c r="WPC15" s="117"/>
      <c r="WPD15" s="117"/>
      <c r="WPE15" s="117"/>
      <c r="WPF15" s="117"/>
      <c r="WPG15" s="117"/>
      <c r="WPH15" s="117"/>
      <c r="WPI15" s="117"/>
      <c r="WPJ15" s="117"/>
      <c r="WPK15" s="117"/>
      <c r="WPL15" s="117"/>
      <c r="WPM15" s="117"/>
      <c r="WPN15" s="117"/>
      <c r="WPO15" s="117"/>
      <c r="WPP15" s="117"/>
      <c r="WPQ15" s="117"/>
      <c r="WPR15" s="117"/>
      <c r="WPS15" s="117"/>
      <c r="WPT15" s="117"/>
      <c r="WPU15" s="117"/>
      <c r="WPV15" s="117"/>
      <c r="WPW15" s="117"/>
      <c r="WPX15" s="117"/>
      <c r="WPY15" s="117"/>
      <c r="WPZ15" s="117"/>
      <c r="WQA15" s="117"/>
      <c r="WQB15" s="117"/>
      <c r="WQC15" s="117"/>
      <c r="WQD15" s="117"/>
      <c r="WQE15" s="117"/>
      <c r="WQF15" s="117"/>
      <c r="WQG15" s="117"/>
      <c r="WQH15" s="117"/>
      <c r="WQI15" s="117"/>
      <c r="WQJ15" s="117"/>
      <c r="WQK15" s="117"/>
      <c r="WQL15" s="117"/>
      <c r="WQM15" s="117"/>
      <c r="WQN15" s="117"/>
      <c r="WQO15" s="117"/>
      <c r="WQP15" s="117"/>
      <c r="WQQ15" s="117"/>
      <c r="WQR15" s="117"/>
      <c r="WQS15" s="117"/>
      <c r="WQT15" s="117"/>
      <c r="WQU15" s="117"/>
      <c r="WQV15" s="117"/>
      <c r="WQW15" s="117"/>
      <c r="WQX15" s="117"/>
      <c r="WQY15" s="117"/>
      <c r="WQZ15" s="117"/>
      <c r="WRA15" s="117"/>
      <c r="WRB15" s="117"/>
      <c r="WRC15" s="117"/>
      <c r="WRD15" s="117"/>
      <c r="WRE15" s="117"/>
      <c r="WRF15" s="117"/>
      <c r="WRG15" s="117"/>
      <c r="WRH15" s="117"/>
      <c r="WRI15" s="117"/>
      <c r="WRJ15" s="117"/>
      <c r="WRK15" s="117"/>
      <c r="WRL15" s="117"/>
      <c r="WRM15" s="117"/>
      <c r="WRN15" s="117"/>
      <c r="WRO15" s="117"/>
      <c r="WRP15" s="117"/>
      <c r="WRQ15" s="117"/>
      <c r="WRR15" s="117"/>
      <c r="WRS15" s="117"/>
      <c r="WRT15" s="117"/>
      <c r="WRU15" s="117"/>
      <c r="WRV15" s="117"/>
      <c r="WRW15" s="117"/>
      <c r="WRX15" s="117"/>
      <c r="WRY15" s="117"/>
      <c r="WRZ15" s="117"/>
      <c r="WSA15" s="117"/>
      <c r="WSB15" s="117"/>
      <c r="WSC15" s="117"/>
      <c r="WSD15" s="117"/>
      <c r="WSE15" s="117"/>
      <c r="WSF15" s="117"/>
      <c r="WSG15" s="117"/>
      <c r="WSH15" s="117"/>
      <c r="WSI15" s="117"/>
      <c r="WSJ15" s="117"/>
      <c r="WSK15" s="117"/>
      <c r="WSL15" s="117"/>
      <c r="WSM15" s="117"/>
      <c r="WSN15" s="117"/>
      <c r="WSO15" s="117"/>
      <c r="WSP15" s="117"/>
      <c r="WSQ15" s="117"/>
      <c r="WSR15" s="117"/>
      <c r="WSS15" s="117"/>
      <c r="WST15" s="117"/>
      <c r="WSU15" s="117"/>
      <c r="WSV15" s="117"/>
      <c r="WSW15" s="117"/>
      <c r="WSX15" s="117"/>
      <c r="WSY15" s="117"/>
      <c r="WSZ15" s="117"/>
      <c r="WTA15" s="117"/>
      <c r="WTB15" s="117"/>
      <c r="WTC15" s="117"/>
      <c r="WTD15" s="117"/>
      <c r="WTE15" s="117"/>
      <c r="WTF15" s="117"/>
      <c r="WTG15" s="117"/>
      <c r="WTH15" s="117"/>
      <c r="WTI15" s="117"/>
      <c r="WTJ15" s="117"/>
      <c r="WTK15" s="117"/>
      <c r="WTL15" s="117"/>
      <c r="WTM15" s="117"/>
      <c r="WTN15" s="117"/>
      <c r="WTO15" s="117"/>
      <c r="WTP15" s="117"/>
      <c r="WTQ15" s="117"/>
      <c r="WTR15" s="117"/>
      <c r="WTS15" s="117"/>
      <c r="WTT15" s="117"/>
      <c r="WTU15" s="117"/>
      <c r="WTV15" s="117"/>
      <c r="WTW15" s="117"/>
      <c r="WTX15" s="117"/>
      <c r="WTY15" s="117"/>
      <c r="WTZ15" s="117"/>
      <c r="WUA15" s="117"/>
      <c r="WUB15" s="117"/>
      <c r="WUC15" s="117"/>
      <c r="WUD15" s="117"/>
      <c r="WUE15" s="117"/>
      <c r="WUF15" s="117"/>
      <c r="WUG15" s="117"/>
      <c r="WUH15" s="117"/>
      <c r="WUI15" s="117"/>
      <c r="WUJ15" s="117"/>
      <c r="WUK15" s="117"/>
      <c r="WUL15" s="117"/>
      <c r="WUM15" s="117"/>
      <c r="WUN15" s="117"/>
      <c r="WUO15" s="117"/>
      <c r="WUP15" s="117"/>
      <c r="WUQ15" s="117"/>
      <c r="WUR15" s="117"/>
      <c r="WUS15" s="117"/>
      <c r="WUT15" s="117"/>
      <c r="WUU15" s="117"/>
      <c r="WUV15" s="117"/>
      <c r="WUW15" s="117"/>
      <c r="WUX15" s="117"/>
      <c r="WUY15" s="117"/>
      <c r="WUZ15" s="117"/>
      <c r="WVA15" s="117"/>
      <c r="WVB15" s="117"/>
      <c r="WVC15" s="117"/>
      <c r="WVD15" s="117"/>
      <c r="WVE15" s="117"/>
      <c r="WVF15" s="117"/>
      <c r="WVG15" s="117"/>
      <c r="WVH15" s="117"/>
      <c r="WVI15" s="117"/>
      <c r="WVJ15" s="117"/>
      <c r="WVK15" s="117"/>
      <c r="WVL15" s="117"/>
      <c r="WVM15" s="117"/>
      <c r="WVN15" s="117"/>
      <c r="WVO15" s="117"/>
      <c r="WVP15" s="117"/>
      <c r="WVQ15" s="117"/>
      <c r="WVR15" s="117"/>
      <c r="WVS15" s="117"/>
      <c r="WVT15" s="117"/>
      <c r="WVU15" s="117"/>
      <c r="WVV15" s="117"/>
      <c r="WVW15" s="117"/>
      <c r="WVX15" s="117"/>
      <c r="WVY15" s="117"/>
      <c r="WVZ15" s="117"/>
      <c r="WWA15" s="117"/>
      <c r="WWB15" s="117"/>
      <c r="WWC15" s="117"/>
      <c r="WWD15" s="117"/>
      <c r="WWE15" s="117"/>
      <c r="WWF15" s="117"/>
      <c r="WWG15" s="117"/>
      <c r="WWH15" s="117"/>
      <c r="WWI15" s="117"/>
      <c r="WWJ15" s="117"/>
      <c r="WWK15" s="117"/>
      <c r="WWL15" s="117"/>
      <c r="WWM15" s="117"/>
      <c r="WWN15" s="117"/>
      <c r="WWO15" s="117"/>
      <c r="WWP15" s="117"/>
      <c r="WWQ15" s="117"/>
      <c r="WWR15" s="117"/>
      <c r="WWS15" s="117"/>
      <c r="WWT15" s="117"/>
      <c r="WWU15" s="117"/>
      <c r="WWV15" s="117"/>
      <c r="WWW15" s="117"/>
      <c r="WWX15" s="117"/>
      <c r="WWY15" s="117"/>
      <c r="WWZ15" s="117"/>
      <c r="WXA15" s="117"/>
      <c r="WXB15" s="117"/>
      <c r="WXC15" s="117"/>
      <c r="WXD15" s="117"/>
      <c r="WXE15" s="117"/>
      <c r="WXF15" s="117"/>
      <c r="WXG15" s="117"/>
      <c r="WXH15" s="117"/>
      <c r="WXI15" s="117"/>
      <c r="WXJ15" s="117"/>
      <c r="WXK15" s="117"/>
      <c r="WXL15" s="117"/>
      <c r="WXM15" s="117"/>
      <c r="WXN15" s="117"/>
      <c r="WXO15" s="117"/>
      <c r="WXP15" s="117"/>
      <c r="WXQ15" s="117"/>
      <c r="WXR15" s="117"/>
      <c r="WXS15" s="117"/>
      <c r="WXT15" s="117"/>
      <c r="WXU15" s="117"/>
      <c r="WXV15" s="117"/>
      <c r="WXW15" s="117"/>
      <c r="WXX15" s="117"/>
      <c r="WXY15" s="117"/>
      <c r="WXZ15" s="117"/>
      <c r="WYA15" s="117"/>
      <c r="WYB15" s="117"/>
      <c r="WYC15" s="117"/>
      <c r="WYD15" s="117"/>
      <c r="WYE15" s="117"/>
      <c r="WYF15" s="117"/>
      <c r="WYG15" s="117"/>
      <c r="WYH15" s="117"/>
      <c r="WYI15" s="117"/>
      <c r="WYJ15" s="117"/>
      <c r="WYK15" s="117"/>
      <c r="WYL15" s="117"/>
      <c r="WYM15" s="117"/>
      <c r="WYN15" s="117"/>
      <c r="WYO15" s="117"/>
      <c r="WYP15" s="117"/>
      <c r="WYQ15" s="117"/>
      <c r="WYR15" s="117"/>
      <c r="WYS15" s="117"/>
      <c r="WYT15" s="117"/>
      <c r="WYU15" s="117"/>
      <c r="WYV15" s="117"/>
      <c r="WYW15" s="117"/>
      <c r="WYX15" s="117"/>
      <c r="WYY15" s="117"/>
      <c r="WYZ15" s="117"/>
      <c r="WZA15" s="117"/>
      <c r="WZB15" s="117"/>
      <c r="WZC15" s="117"/>
      <c r="WZD15" s="117"/>
      <c r="WZE15" s="117"/>
      <c r="WZF15" s="117"/>
      <c r="WZG15" s="117"/>
      <c r="WZH15" s="117"/>
      <c r="WZI15" s="117"/>
      <c r="WZJ15" s="117"/>
      <c r="WZK15" s="117"/>
      <c r="WZL15" s="117"/>
      <c r="WZM15" s="117"/>
      <c r="WZN15" s="117"/>
      <c r="WZO15" s="117"/>
      <c r="WZP15" s="117"/>
      <c r="WZQ15" s="117"/>
      <c r="WZR15" s="117"/>
      <c r="WZS15" s="117"/>
      <c r="WZT15" s="117"/>
      <c r="WZU15" s="117"/>
      <c r="WZV15" s="117"/>
      <c r="WZW15" s="117"/>
      <c r="WZX15" s="117"/>
      <c r="WZY15" s="117"/>
      <c r="WZZ15" s="117"/>
      <c r="XAA15" s="117"/>
      <c r="XAB15" s="117"/>
      <c r="XAC15" s="117"/>
      <c r="XAD15" s="117"/>
      <c r="XAE15" s="117"/>
      <c r="XAF15" s="117"/>
      <c r="XAG15" s="117"/>
      <c r="XAH15" s="117"/>
      <c r="XAI15" s="117"/>
      <c r="XAJ15" s="117"/>
      <c r="XAK15" s="117"/>
      <c r="XAL15" s="117"/>
      <c r="XAM15" s="117"/>
      <c r="XAN15" s="117"/>
      <c r="XAO15" s="117"/>
      <c r="XAP15" s="117"/>
      <c r="XAQ15" s="117"/>
      <c r="XAR15" s="117"/>
      <c r="XAS15" s="117"/>
      <c r="XAT15" s="117"/>
      <c r="XAU15" s="117"/>
      <c r="XAV15" s="117"/>
      <c r="XAW15" s="117"/>
      <c r="XAX15" s="117"/>
      <c r="XAY15" s="117"/>
      <c r="XAZ15" s="117"/>
      <c r="XBA15" s="117"/>
      <c r="XBB15" s="117"/>
      <c r="XBC15" s="117"/>
      <c r="XBD15" s="117"/>
      <c r="XBE15" s="117"/>
      <c r="XBF15" s="117"/>
      <c r="XBG15" s="117"/>
      <c r="XBH15" s="117"/>
      <c r="XBI15" s="117"/>
      <c r="XBJ15" s="117"/>
      <c r="XBK15" s="117"/>
      <c r="XBL15" s="117"/>
      <c r="XBM15" s="117"/>
      <c r="XBN15" s="117"/>
      <c r="XBO15" s="117"/>
      <c r="XBP15" s="117"/>
      <c r="XBQ15" s="117"/>
      <c r="XBR15" s="117"/>
      <c r="XBS15" s="117"/>
      <c r="XBT15" s="117"/>
      <c r="XBU15" s="117"/>
      <c r="XBV15" s="117"/>
      <c r="XBW15" s="117"/>
      <c r="XBX15" s="117"/>
      <c r="XBY15" s="117"/>
      <c r="XBZ15" s="117"/>
      <c r="XCA15" s="117"/>
      <c r="XCB15" s="117"/>
      <c r="XCC15" s="117"/>
      <c r="XCD15" s="117"/>
      <c r="XCE15" s="117"/>
      <c r="XCF15" s="117"/>
      <c r="XCG15" s="117"/>
      <c r="XCH15" s="117"/>
      <c r="XCI15" s="117"/>
      <c r="XCJ15" s="117"/>
      <c r="XCK15" s="117"/>
      <c r="XCL15" s="117"/>
      <c r="XCM15" s="117"/>
      <c r="XCN15" s="117"/>
      <c r="XCO15" s="117"/>
      <c r="XCP15" s="117"/>
      <c r="XCQ15" s="117"/>
      <c r="XCR15" s="117"/>
      <c r="XCS15" s="117"/>
      <c r="XCT15" s="117"/>
      <c r="XCU15" s="117"/>
      <c r="XCV15" s="117"/>
      <c r="XCW15" s="117"/>
      <c r="XCX15" s="117"/>
      <c r="XCY15" s="117"/>
      <c r="XCZ15" s="117"/>
      <c r="XDA15" s="117"/>
      <c r="XDB15" s="117"/>
      <c r="XDC15" s="117"/>
      <c r="XDD15" s="117"/>
      <c r="XDE15" s="117"/>
      <c r="XDF15" s="117"/>
      <c r="XDG15" s="117"/>
      <c r="XDH15" s="117"/>
      <c r="XDI15" s="117"/>
      <c r="XDJ15" s="117"/>
      <c r="XDK15" s="117"/>
      <c r="XDL15" s="117"/>
      <c r="XDM15" s="117"/>
      <c r="XDN15" s="117"/>
      <c r="XDO15" s="117"/>
      <c r="XDP15" s="117"/>
      <c r="XDQ15" s="117"/>
      <c r="XDR15" s="117"/>
      <c r="XDS15" s="117"/>
      <c r="XDT15" s="117"/>
      <c r="XDU15" s="117"/>
      <c r="XDV15" s="117"/>
      <c r="XDW15" s="117"/>
      <c r="XDX15" s="117"/>
      <c r="XDY15" s="117"/>
      <c r="XDZ15" s="117"/>
      <c r="XEA15" s="117"/>
      <c r="XEB15" s="117"/>
      <c r="XEC15" s="117"/>
      <c r="XED15" s="117"/>
      <c r="XEE15" s="117"/>
      <c r="XEF15" s="117"/>
      <c r="XEG15" s="117"/>
      <c r="XEH15" s="117"/>
      <c r="XEI15" s="117"/>
      <c r="XEJ15" s="117"/>
      <c r="XEK15" s="117"/>
      <c r="XEL15" s="117"/>
      <c r="XEM15" s="117"/>
      <c r="XEN15" s="117"/>
      <c r="XEO15" s="117"/>
      <c r="XEP15" s="117"/>
      <c r="XEQ15" s="117"/>
      <c r="XER15" s="117"/>
      <c r="XES15" s="117"/>
      <c r="XET15" s="117"/>
      <c r="XEU15" s="117"/>
      <c r="XEV15" s="117"/>
      <c r="XEW15" s="117"/>
    </row>
    <row r="16" s="77" customFormat="1" ht="26" customHeight="1" spans="1:16377">
      <c r="A16" s="95">
        <v>10</v>
      </c>
      <c r="B16" s="95" t="s">
        <v>70</v>
      </c>
      <c r="C16" s="95">
        <v>5</v>
      </c>
      <c r="D16" s="96" t="s">
        <v>71</v>
      </c>
      <c r="E16" s="95" t="s">
        <v>72</v>
      </c>
      <c r="F16" s="95" t="s">
        <v>72</v>
      </c>
      <c r="G16" s="95">
        <v>3</v>
      </c>
      <c r="H16" s="95" t="s">
        <v>43</v>
      </c>
      <c r="I16" s="95">
        <v>135.2</v>
      </c>
      <c r="J16" s="95">
        <v>1</v>
      </c>
      <c r="K16" s="95" t="s">
        <v>73</v>
      </c>
      <c r="L16" s="95"/>
      <c r="M16" s="95" t="s">
        <v>44</v>
      </c>
      <c r="N16" s="108" t="s">
        <v>58</v>
      </c>
      <c r="O16" s="95"/>
      <c r="P16" s="95"/>
      <c r="Q16" s="95"/>
      <c r="R16" s="95"/>
      <c r="S16" s="95"/>
      <c r="T16" s="95">
        <v>110</v>
      </c>
      <c r="U16" s="108">
        <v>110</v>
      </c>
      <c r="V16" s="108">
        <v>110</v>
      </c>
      <c r="W16" s="95">
        <v>3</v>
      </c>
      <c r="X16" s="108">
        <v>330</v>
      </c>
      <c r="Y16" s="95"/>
      <c r="Z16" s="95"/>
      <c r="AA16" s="95"/>
      <c r="AB16" s="95" t="s">
        <v>46</v>
      </c>
      <c r="AC16" s="118">
        <v>45030</v>
      </c>
      <c r="AD16" s="119"/>
      <c r="AE16" s="46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  <c r="AAA16" s="117"/>
      <c r="AAB16" s="117"/>
      <c r="AAC16" s="117"/>
      <c r="AAD16" s="117"/>
      <c r="AAE16" s="117"/>
      <c r="AAF16" s="117"/>
      <c r="AAG16" s="117"/>
      <c r="AAH16" s="117"/>
      <c r="AAI16" s="117"/>
      <c r="AAJ16" s="117"/>
      <c r="AAK16" s="117"/>
      <c r="AAL16" s="117"/>
      <c r="AAM16" s="117"/>
      <c r="AAN16" s="117"/>
      <c r="AAO16" s="117"/>
      <c r="AAP16" s="117"/>
      <c r="AAQ16" s="117"/>
      <c r="AAR16" s="117"/>
      <c r="AAS16" s="117"/>
      <c r="AAT16" s="117"/>
      <c r="AAU16" s="117"/>
      <c r="AAV16" s="117"/>
      <c r="AAW16" s="117"/>
      <c r="AAX16" s="117"/>
      <c r="AAY16" s="117"/>
      <c r="AAZ16" s="117"/>
      <c r="ABA16" s="117"/>
      <c r="ABB16" s="117"/>
      <c r="ABC16" s="117"/>
      <c r="ABD16" s="117"/>
      <c r="ABE16" s="117"/>
      <c r="ABF16" s="117"/>
      <c r="ABG16" s="117"/>
      <c r="ABH16" s="117"/>
      <c r="ABI16" s="117"/>
      <c r="ABJ16" s="117"/>
      <c r="ABK16" s="117"/>
      <c r="ABL16" s="117"/>
      <c r="ABM16" s="117"/>
      <c r="ABN16" s="117"/>
      <c r="ABO16" s="117"/>
      <c r="ABP16" s="117"/>
      <c r="ABQ16" s="117"/>
      <c r="ABR16" s="117"/>
      <c r="ABS16" s="117"/>
      <c r="ABT16" s="117"/>
      <c r="ABU16" s="117"/>
      <c r="ABV16" s="117"/>
      <c r="ABW16" s="117"/>
      <c r="ABX16" s="117"/>
      <c r="ABY16" s="117"/>
      <c r="ABZ16" s="117"/>
      <c r="ACA16" s="117"/>
      <c r="ACB16" s="117"/>
      <c r="ACC16" s="117"/>
      <c r="ACD16" s="117"/>
      <c r="ACE16" s="117"/>
      <c r="ACF16" s="117"/>
      <c r="ACG16" s="117"/>
      <c r="ACH16" s="117"/>
      <c r="ACI16" s="117"/>
      <c r="ACJ16" s="117"/>
      <c r="ACK16" s="117"/>
      <c r="ACL16" s="117"/>
      <c r="ACM16" s="117"/>
      <c r="ACN16" s="117"/>
      <c r="ACO16" s="117"/>
      <c r="ACP16" s="117"/>
      <c r="ACQ16" s="117"/>
      <c r="ACR16" s="117"/>
      <c r="ACS16" s="117"/>
      <c r="ACT16" s="117"/>
      <c r="ACU16" s="117"/>
      <c r="ACV16" s="117"/>
      <c r="ACW16" s="117"/>
      <c r="ACX16" s="117"/>
      <c r="ACY16" s="117"/>
      <c r="ACZ16" s="117"/>
      <c r="ADA16" s="117"/>
      <c r="ADB16" s="117"/>
      <c r="ADC16" s="117"/>
      <c r="ADD16" s="117"/>
      <c r="ADE16" s="117"/>
      <c r="ADF16" s="117"/>
      <c r="ADG16" s="117"/>
      <c r="ADH16" s="117"/>
      <c r="ADI16" s="117"/>
      <c r="ADJ16" s="117"/>
      <c r="ADK16" s="117"/>
      <c r="ADL16" s="117"/>
      <c r="ADM16" s="117"/>
      <c r="ADN16" s="117"/>
      <c r="ADO16" s="117"/>
      <c r="ADP16" s="117"/>
      <c r="ADQ16" s="117"/>
      <c r="ADR16" s="117"/>
      <c r="ADS16" s="117"/>
      <c r="ADT16" s="117"/>
      <c r="ADU16" s="117"/>
      <c r="ADV16" s="117"/>
      <c r="ADW16" s="117"/>
      <c r="ADX16" s="117"/>
      <c r="ADY16" s="117"/>
      <c r="ADZ16" s="117"/>
      <c r="AEA16" s="117"/>
      <c r="AEB16" s="117"/>
      <c r="AEC16" s="117"/>
      <c r="AED16" s="117"/>
      <c r="AEE16" s="117"/>
      <c r="AEF16" s="117"/>
      <c r="AEG16" s="117"/>
      <c r="AEH16" s="117"/>
      <c r="AEI16" s="117"/>
      <c r="AEJ16" s="117"/>
      <c r="AEK16" s="117"/>
      <c r="AEL16" s="117"/>
      <c r="AEM16" s="117"/>
      <c r="AEN16" s="117"/>
      <c r="AEO16" s="117"/>
      <c r="AEP16" s="117"/>
      <c r="AEQ16" s="117"/>
      <c r="AER16" s="117"/>
      <c r="AES16" s="117"/>
      <c r="AET16" s="117"/>
      <c r="AEU16" s="117"/>
      <c r="AEV16" s="117"/>
      <c r="AEW16" s="117"/>
      <c r="AEX16" s="117"/>
      <c r="AEY16" s="117"/>
      <c r="AEZ16" s="117"/>
      <c r="AFA16" s="117"/>
      <c r="AFB16" s="117"/>
      <c r="AFC16" s="117"/>
      <c r="AFD16" s="117"/>
      <c r="AFE16" s="117"/>
      <c r="AFF16" s="117"/>
      <c r="AFG16" s="117"/>
      <c r="AFH16" s="117"/>
      <c r="AFI16" s="117"/>
      <c r="AFJ16" s="117"/>
      <c r="AFK16" s="117"/>
      <c r="AFL16" s="117"/>
      <c r="AFM16" s="117"/>
      <c r="AFN16" s="117"/>
      <c r="AFO16" s="117"/>
      <c r="AFP16" s="117"/>
      <c r="AFQ16" s="117"/>
      <c r="AFR16" s="117"/>
      <c r="AFS16" s="117"/>
      <c r="AFT16" s="117"/>
      <c r="AFU16" s="117"/>
      <c r="AFV16" s="117"/>
      <c r="AFW16" s="117"/>
      <c r="AFX16" s="117"/>
      <c r="AFY16" s="117"/>
      <c r="AFZ16" s="117"/>
      <c r="AGA16" s="117"/>
      <c r="AGB16" s="117"/>
      <c r="AGC16" s="117"/>
      <c r="AGD16" s="117"/>
      <c r="AGE16" s="117"/>
      <c r="AGF16" s="117"/>
      <c r="AGG16" s="117"/>
      <c r="AGH16" s="117"/>
      <c r="AGI16" s="117"/>
      <c r="AGJ16" s="117"/>
      <c r="AGK16" s="117"/>
      <c r="AGL16" s="117"/>
      <c r="AGM16" s="117"/>
      <c r="AGN16" s="117"/>
      <c r="AGO16" s="117"/>
      <c r="AGP16" s="117"/>
      <c r="AGQ16" s="117"/>
      <c r="AGR16" s="117"/>
      <c r="AGS16" s="117"/>
      <c r="AGT16" s="117"/>
      <c r="AGU16" s="117"/>
      <c r="AGV16" s="117"/>
      <c r="AGW16" s="117"/>
      <c r="AGX16" s="117"/>
      <c r="AGY16" s="117"/>
      <c r="AGZ16" s="117"/>
      <c r="AHA16" s="117"/>
      <c r="AHB16" s="117"/>
      <c r="AHC16" s="117"/>
      <c r="AHD16" s="117"/>
      <c r="AHE16" s="117"/>
      <c r="AHF16" s="117"/>
      <c r="AHG16" s="117"/>
      <c r="AHH16" s="117"/>
      <c r="AHI16" s="117"/>
      <c r="AHJ16" s="117"/>
      <c r="AHK16" s="117"/>
      <c r="AHL16" s="117"/>
      <c r="AHM16" s="117"/>
      <c r="AHN16" s="117"/>
      <c r="AHO16" s="117"/>
      <c r="AHP16" s="117"/>
      <c r="AHQ16" s="117"/>
      <c r="AHR16" s="117"/>
      <c r="AHS16" s="117"/>
      <c r="AHT16" s="117"/>
      <c r="AHU16" s="117"/>
      <c r="AHV16" s="117"/>
      <c r="AHW16" s="117"/>
      <c r="AHX16" s="117"/>
      <c r="AHY16" s="117"/>
      <c r="AHZ16" s="117"/>
      <c r="AIA16" s="117"/>
      <c r="AIB16" s="117"/>
      <c r="AIC16" s="117"/>
      <c r="AID16" s="117"/>
      <c r="AIE16" s="117"/>
      <c r="AIF16" s="117"/>
      <c r="AIG16" s="117"/>
      <c r="AIH16" s="117"/>
      <c r="AII16" s="117"/>
      <c r="AIJ16" s="117"/>
      <c r="AIK16" s="117"/>
      <c r="AIL16" s="117"/>
      <c r="AIM16" s="117"/>
      <c r="AIN16" s="117"/>
      <c r="AIO16" s="117"/>
      <c r="AIP16" s="117"/>
      <c r="AIQ16" s="117"/>
      <c r="AIR16" s="117"/>
      <c r="AIS16" s="117"/>
      <c r="AIT16" s="117"/>
      <c r="AIU16" s="117"/>
      <c r="AIV16" s="117"/>
      <c r="AIW16" s="117"/>
      <c r="AIX16" s="117"/>
      <c r="AIY16" s="117"/>
      <c r="AIZ16" s="117"/>
      <c r="AJA16" s="117"/>
      <c r="AJB16" s="117"/>
      <c r="AJC16" s="117"/>
      <c r="AJD16" s="117"/>
      <c r="AJE16" s="117"/>
      <c r="AJF16" s="117"/>
      <c r="AJG16" s="117"/>
      <c r="AJH16" s="117"/>
      <c r="AJI16" s="117"/>
      <c r="AJJ16" s="117"/>
      <c r="AJK16" s="117"/>
      <c r="AJL16" s="117"/>
      <c r="AJM16" s="117"/>
      <c r="AJN16" s="117"/>
      <c r="AJO16" s="117"/>
      <c r="AJP16" s="117"/>
      <c r="AJQ16" s="117"/>
      <c r="AJR16" s="117"/>
      <c r="AJS16" s="117"/>
      <c r="AJT16" s="117"/>
      <c r="AJU16" s="117"/>
      <c r="AJV16" s="117"/>
      <c r="AJW16" s="117"/>
      <c r="AJX16" s="117"/>
      <c r="AJY16" s="117"/>
      <c r="AJZ16" s="117"/>
      <c r="AKA16" s="117"/>
      <c r="AKB16" s="117"/>
      <c r="AKC16" s="117"/>
      <c r="AKD16" s="117"/>
      <c r="AKE16" s="117"/>
      <c r="AKF16" s="117"/>
      <c r="AKG16" s="117"/>
      <c r="AKH16" s="117"/>
      <c r="AKI16" s="117"/>
      <c r="AKJ16" s="117"/>
      <c r="AKK16" s="117"/>
      <c r="AKL16" s="117"/>
      <c r="AKM16" s="117"/>
      <c r="AKN16" s="117"/>
      <c r="AKO16" s="117"/>
      <c r="AKP16" s="117"/>
      <c r="AKQ16" s="117"/>
      <c r="AKR16" s="117"/>
      <c r="AKS16" s="117"/>
      <c r="AKT16" s="117"/>
      <c r="AKU16" s="117"/>
      <c r="AKV16" s="117"/>
      <c r="AKW16" s="117"/>
      <c r="AKX16" s="117"/>
      <c r="AKY16" s="117"/>
      <c r="AKZ16" s="117"/>
      <c r="ALA16" s="117"/>
      <c r="ALB16" s="117"/>
      <c r="ALC16" s="117"/>
      <c r="ALD16" s="117"/>
      <c r="ALE16" s="117"/>
      <c r="ALF16" s="117"/>
      <c r="ALG16" s="117"/>
      <c r="ALH16" s="117"/>
      <c r="ALI16" s="117"/>
      <c r="ALJ16" s="117"/>
      <c r="ALK16" s="117"/>
      <c r="ALL16" s="117"/>
      <c r="ALM16" s="117"/>
      <c r="ALN16" s="117"/>
      <c r="ALO16" s="117"/>
      <c r="ALP16" s="117"/>
      <c r="ALQ16" s="117"/>
      <c r="ALR16" s="117"/>
      <c r="ALS16" s="117"/>
      <c r="ALT16" s="117"/>
      <c r="ALU16" s="117"/>
      <c r="ALV16" s="117"/>
      <c r="ALW16" s="117"/>
      <c r="ALX16" s="117"/>
      <c r="ALY16" s="117"/>
      <c r="ALZ16" s="117"/>
      <c r="AMA16" s="117"/>
      <c r="AMB16" s="117"/>
      <c r="AMC16" s="117"/>
      <c r="AMD16" s="117"/>
      <c r="AME16" s="117"/>
      <c r="AMF16" s="117"/>
      <c r="AMG16" s="117"/>
      <c r="AMH16" s="117"/>
      <c r="AMI16" s="117"/>
      <c r="AMJ16" s="117"/>
      <c r="AMK16" s="117"/>
      <c r="AML16" s="117"/>
      <c r="AMM16" s="117"/>
      <c r="AMN16" s="117"/>
      <c r="AMO16" s="117"/>
      <c r="AMP16" s="117"/>
      <c r="AMQ16" s="117"/>
      <c r="AMR16" s="117"/>
      <c r="AMS16" s="117"/>
      <c r="AMT16" s="117"/>
      <c r="AMU16" s="117"/>
      <c r="AMV16" s="117"/>
      <c r="AMW16" s="117"/>
      <c r="AMX16" s="117"/>
      <c r="AMY16" s="117"/>
      <c r="AMZ16" s="117"/>
      <c r="ANA16" s="117"/>
      <c r="ANB16" s="117"/>
      <c r="ANC16" s="117"/>
      <c r="AND16" s="117"/>
      <c r="ANE16" s="117"/>
      <c r="ANF16" s="117"/>
      <c r="ANG16" s="117"/>
      <c r="ANH16" s="117"/>
      <c r="ANI16" s="117"/>
      <c r="ANJ16" s="117"/>
      <c r="ANK16" s="117"/>
      <c r="ANL16" s="117"/>
      <c r="ANM16" s="117"/>
      <c r="ANN16" s="117"/>
      <c r="ANO16" s="117"/>
      <c r="ANP16" s="117"/>
      <c r="ANQ16" s="117"/>
      <c r="ANR16" s="117"/>
      <c r="ANS16" s="117"/>
      <c r="ANT16" s="117"/>
      <c r="ANU16" s="117"/>
      <c r="ANV16" s="117"/>
      <c r="ANW16" s="117"/>
      <c r="ANX16" s="117"/>
      <c r="ANY16" s="117"/>
      <c r="ANZ16" s="117"/>
      <c r="AOA16" s="117"/>
      <c r="AOB16" s="117"/>
      <c r="AOC16" s="117"/>
      <c r="AOD16" s="117"/>
      <c r="AOE16" s="117"/>
      <c r="AOF16" s="117"/>
      <c r="AOG16" s="117"/>
      <c r="AOH16" s="117"/>
      <c r="AOI16" s="117"/>
      <c r="AOJ16" s="117"/>
      <c r="AOK16" s="117"/>
      <c r="AOL16" s="117"/>
      <c r="AOM16" s="117"/>
      <c r="AON16" s="117"/>
      <c r="AOO16" s="117"/>
      <c r="AOP16" s="117"/>
      <c r="AOQ16" s="117"/>
      <c r="AOR16" s="117"/>
      <c r="AOS16" s="117"/>
      <c r="AOT16" s="117"/>
      <c r="AOU16" s="117"/>
      <c r="AOV16" s="117"/>
      <c r="AOW16" s="117"/>
      <c r="AOX16" s="117"/>
      <c r="AOY16" s="117"/>
      <c r="AOZ16" s="117"/>
      <c r="APA16" s="117"/>
      <c r="APB16" s="117"/>
      <c r="APC16" s="117"/>
      <c r="APD16" s="117"/>
      <c r="APE16" s="117"/>
      <c r="APF16" s="117"/>
      <c r="APG16" s="117"/>
      <c r="APH16" s="117"/>
      <c r="API16" s="117"/>
      <c r="APJ16" s="117"/>
      <c r="APK16" s="117"/>
      <c r="APL16" s="117"/>
      <c r="APM16" s="117"/>
      <c r="APN16" s="117"/>
      <c r="APO16" s="117"/>
      <c r="APP16" s="117"/>
      <c r="APQ16" s="117"/>
      <c r="APR16" s="117"/>
      <c r="APS16" s="117"/>
      <c r="APT16" s="117"/>
      <c r="APU16" s="117"/>
      <c r="APV16" s="117"/>
      <c r="APW16" s="117"/>
      <c r="APX16" s="117"/>
      <c r="APY16" s="117"/>
      <c r="APZ16" s="117"/>
      <c r="AQA16" s="117"/>
      <c r="AQB16" s="117"/>
      <c r="AQC16" s="117"/>
      <c r="AQD16" s="117"/>
      <c r="AQE16" s="117"/>
      <c r="AQF16" s="117"/>
      <c r="AQG16" s="117"/>
      <c r="AQH16" s="117"/>
      <c r="AQI16" s="117"/>
      <c r="AQJ16" s="117"/>
      <c r="AQK16" s="117"/>
      <c r="AQL16" s="117"/>
      <c r="AQM16" s="117"/>
      <c r="AQN16" s="117"/>
      <c r="AQO16" s="117"/>
      <c r="AQP16" s="117"/>
      <c r="AQQ16" s="117"/>
      <c r="AQR16" s="117"/>
      <c r="AQS16" s="117"/>
      <c r="AQT16" s="117"/>
      <c r="AQU16" s="117"/>
      <c r="AQV16" s="117"/>
      <c r="AQW16" s="117"/>
      <c r="AQX16" s="117"/>
      <c r="AQY16" s="117"/>
      <c r="AQZ16" s="117"/>
      <c r="ARA16" s="117"/>
      <c r="ARB16" s="117"/>
      <c r="ARC16" s="117"/>
      <c r="ARD16" s="117"/>
      <c r="ARE16" s="117"/>
      <c r="ARF16" s="117"/>
      <c r="ARG16" s="117"/>
      <c r="ARH16" s="117"/>
      <c r="ARI16" s="117"/>
      <c r="ARJ16" s="117"/>
      <c r="ARK16" s="117"/>
      <c r="ARL16" s="117"/>
      <c r="ARM16" s="117"/>
      <c r="ARN16" s="117"/>
      <c r="ARO16" s="117"/>
      <c r="ARP16" s="117"/>
      <c r="ARQ16" s="117"/>
      <c r="ARR16" s="117"/>
      <c r="ARS16" s="117"/>
      <c r="ART16" s="117"/>
      <c r="ARU16" s="117"/>
      <c r="ARV16" s="117"/>
      <c r="ARW16" s="117"/>
      <c r="ARX16" s="117"/>
      <c r="ARY16" s="117"/>
      <c r="ARZ16" s="117"/>
      <c r="ASA16" s="117"/>
      <c r="ASB16" s="117"/>
      <c r="ASC16" s="117"/>
      <c r="ASD16" s="117"/>
      <c r="ASE16" s="117"/>
      <c r="ASF16" s="117"/>
      <c r="ASG16" s="117"/>
      <c r="ASH16" s="117"/>
      <c r="ASI16" s="117"/>
      <c r="ASJ16" s="117"/>
      <c r="ASK16" s="117"/>
      <c r="ASL16" s="117"/>
      <c r="ASM16" s="117"/>
      <c r="ASN16" s="117"/>
      <c r="ASO16" s="117"/>
      <c r="ASP16" s="117"/>
      <c r="ASQ16" s="117"/>
      <c r="ASR16" s="117"/>
      <c r="ASS16" s="117"/>
      <c r="AST16" s="117"/>
      <c r="ASU16" s="117"/>
      <c r="ASV16" s="117"/>
      <c r="ASW16" s="117"/>
      <c r="ASX16" s="117"/>
      <c r="ASY16" s="117"/>
      <c r="ASZ16" s="117"/>
      <c r="ATA16" s="117"/>
      <c r="ATB16" s="117"/>
      <c r="ATC16" s="117"/>
      <c r="ATD16" s="117"/>
      <c r="ATE16" s="117"/>
      <c r="ATF16" s="117"/>
      <c r="ATG16" s="117"/>
      <c r="ATH16" s="117"/>
      <c r="ATI16" s="117"/>
      <c r="ATJ16" s="117"/>
      <c r="ATK16" s="117"/>
      <c r="ATL16" s="117"/>
      <c r="ATM16" s="117"/>
      <c r="ATN16" s="117"/>
      <c r="ATO16" s="117"/>
      <c r="ATP16" s="117"/>
      <c r="ATQ16" s="117"/>
      <c r="ATR16" s="117"/>
      <c r="ATS16" s="117"/>
      <c r="ATT16" s="117"/>
      <c r="ATU16" s="117"/>
      <c r="ATV16" s="117"/>
      <c r="ATW16" s="117"/>
      <c r="ATX16" s="117"/>
      <c r="ATY16" s="117"/>
      <c r="ATZ16" s="117"/>
      <c r="AUA16" s="117"/>
      <c r="AUB16" s="117"/>
      <c r="AUC16" s="117"/>
      <c r="AUD16" s="117"/>
      <c r="AUE16" s="117"/>
      <c r="AUF16" s="117"/>
      <c r="AUG16" s="117"/>
      <c r="AUH16" s="117"/>
      <c r="AUI16" s="117"/>
      <c r="AUJ16" s="117"/>
      <c r="AUK16" s="117"/>
      <c r="AUL16" s="117"/>
      <c r="AUM16" s="117"/>
      <c r="AUN16" s="117"/>
      <c r="AUO16" s="117"/>
      <c r="AUP16" s="117"/>
      <c r="AUQ16" s="117"/>
      <c r="AUR16" s="117"/>
      <c r="AUS16" s="117"/>
      <c r="AUT16" s="117"/>
      <c r="AUU16" s="117"/>
      <c r="AUV16" s="117"/>
      <c r="AUW16" s="117"/>
      <c r="AUX16" s="117"/>
      <c r="AUY16" s="117"/>
      <c r="AUZ16" s="117"/>
      <c r="AVA16" s="117"/>
      <c r="AVB16" s="117"/>
      <c r="AVC16" s="117"/>
      <c r="AVD16" s="117"/>
      <c r="AVE16" s="117"/>
      <c r="AVF16" s="117"/>
      <c r="AVG16" s="117"/>
      <c r="AVH16" s="117"/>
      <c r="AVI16" s="117"/>
      <c r="AVJ16" s="117"/>
      <c r="AVK16" s="117"/>
      <c r="AVL16" s="117"/>
      <c r="AVM16" s="117"/>
      <c r="AVN16" s="117"/>
      <c r="AVO16" s="117"/>
      <c r="AVP16" s="117"/>
      <c r="AVQ16" s="117"/>
      <c r="AVR16" s="117"/>
      <c r="AVS16" s="117"/>
      <c r="AVT16" s="117"/>
      <c r="AVU16" s="117"/>
      <c r="AVV16" s="117"/>
      <c r="AVW16" s="117"/>
      <c r="AVX16" s="117"/>
      <c r="AVY16" s="117"/>
      <c r="AVZ16" s="117"/>
      <c r="AWA16" s="117"/>
      <c r="AWB16" s="117"/>
      <c r="AWC16" s="117"/>
      <c r="AWD16" s="117"/>
      <c r="AWE16" s="117"/>
      <c r="AWF16" s="117"/>
      <c r="AWG16" s="117"/>
      <c r="AWH16" s="117"/>
      <c r="AWI16" s="117"/>
      <c r="AWJ16" s="117"/>
      <c r="AWK16" s="117"/>
      <c r="AWL16" s="117"/>
      <c r="AWM16" s="117"/>
      <c r="AWN16" s="117"/>
      <c r="AWO16" s="117"/>
      <c r="AWP16" s="117"/>
      <c r="AWQ16" s="117"/>
      <c r="AWR16" s="117"/>
      <c r="AWS16" s="117"/>
      <c r="AWT16" s="117"/>
      <c r="AWU16" s="117"/>
      <c r="AWV16" s="117"/>
      <c r="AWW16" s="117"/>
      <c r="AWX16" s="117"/>
      <c r="AWY16" s="117"/>
      <c r="AWZ16" s="117"/>
      <c r="AXA16" s="117"/>
      <c r="AXB16" s="117"/>
      <c r="AXC16" s="117"/>
      <c r="AXD16" s="117"/>
      <c r="AXE16" s="117"/>
      <c r="AXF16" s="117"/>
      <c r="AXG16" s="117"/>
      <c r="AXH16" s="117"/>
      <c r="AXI16" s="117"/>
      <c r="AXJ16" s="117"/>
      <c r="AXK16" s="117"/>
      <c r="AXL16" s="117"/>
      <c r="AXM16" s="117"/>
      <c r="AXN16" s="117"/>
      <c r="AXO16" s="117"/>
      <c r="AXP16" s="117"/>
      <c r="AXQ16" s="117"/>
      <c r="AXR16" s="117"/>
      <c r="AXS16" s="117"/>
      <c r="AXT16" s="117"/>
      <c r="AXU16" s="117"/>
      <c r="AXV16" s="117"/>
      <c r="AXW16" s="117"/>
      <c r="AXX16" s="117"/>
      <c r="AXY16" s="117"/>
      <c r="AXZ16" s="117"/>
      <c r="AYA16" s="117"/>
      <c r="AYB16" s="117"/>
      <c r="AYC16" s="117"/>
      <c r="AYD16" s="117"/>
      <c r="AYE16" s="117"/>
      <c r="AYF16" s="117"/>
      <c r="AYG16" s="117"/>
      <c r="AYH16" s="117"/>
      <c r="AYI16" s="117"/>
      <c r="AYJ16" s="117"/>
      <c r="AYK16" s="117"/>
      <c r="AYL16" s="117"/>
      <c r="AYM16" s="117"/>
      <c r="AYN16" s="117"/>
      <c r="AYO16" s="117"/>
      <c r="AYP16" s="117"/>
      <c r="AYQ16" s="117"/>
      <c r="AYR16" s="117"/>
      <c r="AYS16" s="117"/>
      <c r="AYT16" s="117"/>
      <c r="AYU16" s="117"/>
      <c r="AYV16" s="117"/>
      <c r="AYW16" s="117"/>
      <c r="AYX16" s="117"/>
      <c r="AYY16" s="117"/>
      <c r="AYZ16" s="117"/>
      <c r="AZA16" s="117"/>
      <c r="AZB16" s="117"/>
      <c r="AZC16" s="117"/>
      <c r="AZD16" s="117"/>
      <c r="AZE16" s="117"/>
      <c r="AZF16" s="117"/>
      <c r="AZG16" s="117"/>
      <c r="AZH16" s="117"/>
      <c r="AZI16" s="117"/>
      <c r="AZJ16" s="117"/>
      <c r="AZK16" s="117"/>
      <c r="AZL16" s="117"/>
      <c r="AZM16" s="117"/>
      <c r="AZN16" s="117"/>
      <c r="AZO16" s="117"/>
      <c r="AZP16" s="117"/>
      <c r="AZQ16" s="117"/>
      <c r="AZR16" s="117"/>
      <c r="AZS16" s="117"/>
      <c r="AZT16" s="117"/>
      <c r="AZU16" s="117"/>
      <c r="AZV16" s="117"/>
      <c r="AZW16" s="117"/>
      <c r="AZX16" s="117"/>
      <c r="AZY16" s="117"/>
      <c r="AZZ16" s="117"/>
      <c r="BAA16" s="117"/>
      <c r="BAB16" s="117"/>
      <c r="BAC16" s="117"/>
      <c r="BAD16" s="117"/>
      <c r="BAE16" s="117"/>
      <c r="BAF16" s="117"/>
      <c r="BAG16" s="117"/>
      <c r="BAH16" s="117"/>
      <c r="BAI16" s="117"/>
      <c r="BAJ16" s="117"/>
      <c r="BAK16" s="117"/>
      <c r="BAL16" s="117"/>
      <c r="BAM16" s="117"/>
      <c r="BAN16" s="117"/>
      <c r="BAO16" s="117"/>
      <c r="BAP16" s="117"/>
      <c r="BAQ16" s="117"/>
      <c r="BAR16" s="117"/>
      <c r="BAS16" s="117"/>
      <c r="BAT16" s="117"/>
      <c r="BAU16" s="117"/>
      <c r="BAV16" s="117"/>
      <c r="BAW16" s="117"/>
      <c r="BAX16" s="117"/>
      <c r="BAY16" s="117"/>
      <c r="BAZ16" s="117"/>
      <c r="BBA16" s="117"/>
      <c r="BBB16" s="117"/>
      <c r="BBC16" s="117"/>
      <c r="BBD16" s="117"/>
      <c r="BBE16" s="117"/>
      <c r="BBF16" s="117"/>
      <c r="BBG16" s="117"/>
      <c r="BBH16" s="117"/>
      <c r="BBI16" s="117"/>
      <c r="BBJ16" s="117"/>
      <c r="BBK16" s="117"/>
      <c r="BBL16" s="117"/>
      <c r="BBM16" s="117"/>
      <c r="BBN16" s="117"/>
      <c r="BBO16" s="117"/>
      <c r="BBP16" s="117"/>
      <c r="BBQ16" s="117"/>
      <c r="BBR16" s="117"/>
      <c r="BBS16" s="117"/>
      <c r="BBT16" s="117"/>
      <c r="BBU16" s="117"/>
      <c r="BBV16" s="117"/>
      <c r="BBW16" s="117"/>
      <c r="BBX16" s="117"/>
      <c r="BBY16" s="117"/>
      <c r="BBZ16" s="117"/>
      <c r="BCA16" s="117"/>
      <c r="BCB16" s="117"/>
      <c r="BCC16" s="117"/>
      <c r="BCD16" s="117"/>
      <c r="BCE16" s="117"/>
      <c r="BCF16" s="117"/>
      <c r="BCG16" s="117"/>
      <c r="BCH16" s="117"/>
      <c r="BCI16" s="117"/>
      <c r="BCJ16" s="117"/>
      <c r="BCK16" s="117"/>
      <c r="BCL16" s="117"/>
      <c r="BCM16" s="117"/>
      <c r="BCN16" s="117"/>
      <c r="BCO16" s="117"/>
      <c r="BCP16" s="117"/>
      <c r="BCQ16" s="117"/>
      <c r="BCR16" s="117"/>
      <c r="BCS16" s="117"/>
      <c r="BCT16" s="117"/>
      <c r="BCU16" s="117"/>
      <c r="BCV16" s="117"/>
      <c r="BCW16" s="117"/>
      <c r="BCX16" s="117"/>
      <c r="BCY16" s="117"/>
      <c r="BCZ16" s="117"/>
      <c r="BDA16" s="117"/>
      <c r="BDB16" s="117"/>
      <c r="BDC16" s="117"/>
      <c r="BDD16" s="117"/>
      <c r="BDE16" s="117"/>
      <c r="BDF16" s="117"/>
      <c r="BDG16" s="117"/>
      <c r="BDH16" s="117"/>
      <c r="BDI16" s="117"/>
      <c r="BDJ16" s="117"/>
      <c r="BDK16" s="117"/>
      <c r="BDL16" s="117"/>
      <c r="BDM16" s="117"/>
      <c r="BDN16" s="117"/>
      <c r="BDO16" s="117"/>
      <c r="BDP16" s="117"/>
      <c r="BDQ16" s="117"/>
      <c r="BDR16" s="117"/>
      <c r="BDS16" s="117"/>
      <c r="BDT16" s="117"/>
      <c r="BDU16" s="117"/>
      <c r="BDV16" s="117"/>
      <c r="BDW16" s="117"/>
      <c r="BDX16" s="117"/>
      <c r="BDY16" s="117"/>
      <c r="BDZ16" s="117"/>
      <c r="BEA16" s="117"/>
      <c r="BEB16" s="117"/>
      <c r="BEC16" s="117"/>
      <c r="BED16" s="117"/>
      <c r="BEE16" s="117"/>
      <c r="BEF16" s="117"/>
      <c r="BEG16" s="117"/>
      <c r="BEH16" s="117"/>
      <c r="BEI16" s="117"/>
      <c r="BEJ16" s="117"/>
      <c r="BEK16" s="117"/>
      <c r="BEL16" s="117"/>
      <c r="BEM16" s="117"/>
      <c r="BEN16" s="117"/>
      <c r="BEO16" s="117"/>
      <c r="BEP16" s="117"/>
      <c r="BEQ16" s="117"/>
      <c r="BER16" s="117"/>
      <c r="BES16" s="117"/>
      <c r="BET16" s="117"/>
      <c r="BEU16" s="117"/>
      <c r="BEV16" s="117"/>
      <c r="BEW16" s="117"/>
      <c r="BEX16" s="117"/>
      <c r="BEY16" s="117"/>
      <c r="BEZ16" s="117"/>
      <c r="BFA16" s="117"/>
      <c r="BFB16" s="117"/>
      <c r="BFC16" s="117"/>
      <c r="BFD16" s="117"/>
      <c r="BFE16" s="117"/>
      <c r="BFF16" s="117"/>
      <c r="BFG16" s="117"/>
      <c r="BFH16" s="117"/>
      <c r="BFI16" s="117"/>
      <c r="BFJ16" s="117"/>
      <c r="BFK16" s="117"/>
      <c r="BFL16" s="117"/>
      <c r="BFM16" s="117"/>
      <c r="BFN16" s="117"/>
      <c r="BFO16" s="117"/>
      <c r="BFP16" s="117"/>
      <c r="BFQ16" s="117"/>
      <c r="BFR16" s="117"/>
      <c r="BFS16" s="117"/>
      <c r="BFT16" s="117"/>
      <c r="BFU16" s="117"/>
      <c r="BFV16" s="117"/>
      <c r="BFW16" s="117"/>
      <c r="BFX16" s="117"/>
      <c r="BFY16" s="117"/>
      <c r="BFZ16" s="117"/>
      <c r="BGA16" s="117"/>
      <c r="BGB16" s="117"/>
      <c r="BGC16" s="117"/>
      <c r="BGD16" s="117"/>
      <c r="BGE16" s="117"/>
      <c r="BGF16" s="117"/>
      <c r="BGG16" s="117"/>
      <c r="BGH16" s="117"/>
      <c r="BGI16" s="117"/>
      <c r="BGJ16" s="117"/>
      <c r="BGK16" s="117"/>
      <c r="BGL16" s="117"/>
      <c r="BGM16" s="117"/>
      <c r="BGN16" s="117"/>
      <c r="BGO16" s="117"/>
      <c r="BGP16" s="117"/>
      <c r="BGQ16" s="117"/>
      <c r="BGR16" s="117"/>
      <c r="BGS16" s="117"/>
      <c r="BGT16" s="117"/>
      <c r="BGU16" s="117"/>
      <c r="BGV16" s="117"/>
      <c r="BGW16" s="117"/>
      <c r="BGX16" s="117"/>
      <c r="BGY16" s="117"/>
      <c r="BGZ16" s="117"/>
      <c r="BHA16" s="117"/>
      <c r="BHB16" s="117"/>
      <c r="BHC16" s="117"/>
      <c r="BHD16" s="117"/>
      <c r="BHE16" s="117"/>
      <c r="BHF16" s="117"/>
      <c r="BHG16" s="117"/>
      <c r="BHH16" s="117"/>
      <c r="BHI16" s="117"/>
      <c r="BHJ16" s="117"/>
      <c r="BHK16" s="117"/>
      <c r="BHL16" s="117"/>
      <c r="BHM16" s="117"/>
      <c r="BHN16" s="117"/>
      <c r="BHO16" s="117"/>
      <c r="BHP16" s="117"/>
      <c r="BHQ16" s="117"/>
      <c r="BHR16" s="117"/>
      <c r="BHS16" s="117"/>
      <c r="BHT16" s="117"/>
      <c r="BHU16" s="117"/>
      <c r="BHV16" s="117"/>
      <c r="BHW16" s="117"/>
      <c r="BHX16" s="117"/>
      <c r="BHY16" s="117"/>
      <c r="BHZ16" s="117"/>
      <c r="BIA16" s="117"/>
      <c r="BIB16" s="117"/>
      <c r="BIC16" s="117"/>
      <c r="BID16" s="117"/>
      <c r="BIE16" s="117"/>
      <c r="BIF16" s="117"/>
      <c r="BIG16" s="117"/>
      <c r="BIH16" s="117"/>
      <c r="BII16" s="117"/>
      <c r="BIJ16" s="117"/>
      <c r="BIK16" s="117"/>
      <c r="BIL16" s="117"/>
      <c r="BIM16" s="117"/>
      <c r="BIN16" s="117"/>
      <c r="BIO16" s="117"/>
      <c r="BIP16" s="117"/>
      <c r="BIQ16" s="117"/>
      <c r="BIR16" s="117"/>
      <c r="BIS16" s="117"/>
      <c r="BIT16" s="117"/>
      <c r="BIU16" s="117"/>
      <c r="BIV16" s="117"/>
      <c r="BIW16" s="117"/>
      <c r="BIX16" s="117"/>
      <c r="BIY16" s="117"/>
      <c r="BIZ16" s="117"/>
      <c r="BJA16" s="117"/>
      <c r="BJB16" s="117"/>
      <c r="BJC16" s="117"/>
      <c r="BJD16" s="117"/>
      <c r="BJE16" s="117"/>
      <c r="BJF16" s="117"/>
      <c r="BJG16" s="117"/>
      <c r="BJH16" s="117"/>
      <c r="BJI16" s="117"/>
      <c r="BJJ16" s="117"/>
      <c r="BJK16" s="117"/>
      <c r="BJL16" s="117"/>
      <c r="BJM16" s="117"/>
      <c r="BJN16" s="117"/>
      <c r="BJO16" s="117"/>
      <c r="BJP16" s="117"/>
      <c r="BJQ16" s="117"/>
      <c r="BJR16" s="117"/>
      <c r="BJS16" s="117"/>
      <c r="BJT16" s="117"/>
      <c r="BJU16" s="117"/>
      <c r="BJV16" s="117"/>
      <c r="BJW16" s="117"/>
      <c r="BJX16" s="117"/>
      <c r="BJY16" s="117"/>
      <c r="BJZ16" s="117"/>
      <c r="BKA16" s="117"/>
      <c r="BKB16" s="117"/>
      <c r="BKC16" s="117"/>
      <c r="BKD16" s="117"/>
      <c r="BKE16" s="117"/>
      <c r="BKF16" s="117"/>
      <c r="BKG16" s="117"/>
      <c r="BKH16" s="117"/>
      <c r="BKI16" s="117"/>
      <c r="BKJ16" s="117"/>
      <c r="BKK16" s="117"/>
      <c r="BKL16" s="117"/>
      <c r="BKM16" s="117"/>
      <c r="BKN16" s="117"/>
      <c r="BKO16" s="117"/>
      <c r="BKP16" s="117"/>
      <c r="BKQ16" s="117"/>
      <c r="BKR16" s="117"/>
      <c r="BKS16" s="117"/>
      <c r="BKT16" s="117"/>
      <c r="BKU16" s="117"/>
      <c r="BKV16" s="117"/>
      <c r="BKW16" s="117"/>
      <c r="BKX16" s="117"/>
      <c r="BKY16" s="117"/>
      <c r="BKZ16" s="117"/>
      <c r="BLA16" s="117"/>
      <c r="BLB16" s="117"/>
      <c r="BLC16" s="117"/>
      <c r="BLD16" s="117"/>
      <c r="BLE16" s="117"/>
      <c r="BLF16" s="117"/>
      <c r="BLG16" s="117"/>
      <c r="BLH16" s="117"/>
      <c r="BLI16" s="117"/>
      <c r="BLJ16" s="117"/>
      <c r="BLK16" s="117"/>
      <c r="BLL16" s="117"/>
      <c r="BLM16" s="117"/>
      <c r="BLN16" s="117"/>
      <c r="BLO16" s="117"/>
      <c r="BLP16" s="117"/>
      <c r="BLQ16" s="117"/>
      <c r="BLR16" s="117"/>
      <c r="BLS16" s="117"/>
      <c r="BLT16" s="117"/>
      <c r="BLU16" s="117"/>
      <c r="BLV16" s="117"/>
      <c r="BLW16" s="117"/>
      <c r="BLX16" s="117"/>
      <c r="BLY16" s="117"/>
      <c r="BLZ16" s="117"/>
      <c r="BMA16" s="117"/>
      <c r="BMB16" s="117"/>
      <c r="BMC16" s="117"/>
      <c r="BMD16" s="117"/>
      <c r="BME16" s="117"/>
      <c r="BMF16" s="117"/>
      <c r="BMG16" s="117"/>
      <c r="BMH16" s="117"/>
      <c r="BMI16" s="117"/>
      <c r="BMJ16" s="117"/>
      <c r="BMK16" s="117"/>
      <c r="BML16" s="117"/>
      <c r="BMM16" s="117"/>
      <c r="BMN16" s="117"/>
      <c r="BMO16" s="117"/>
      <c r="BMP16" s="117"/>
      <c r="BMQ16" s="117"/>
      <c r="BMR16" s="117"/>
      <c r="BMS16" s="117"/>
      <c r="BMT16" s="117"/>
      <c r="BMU16" s="117"/>
      <c r="BMV16" s="117"/>
      <c r="BMW16" s="117"/>
      <c r="BMX16" s="117"/>
      <c r="BMY16" s="117"/>
      <c r="BMZ16" s="117"/>
      <c r="BNA16" s="117"/>
      <c r="BNB16" s="117"/>
      <c r="BNC16" s="117"/>
      <c r="BND16" s="117"/>
      <c r="BNE16" s="117"/>
      <c r="BNF16" s="117"/>
      <c r="BNG16" s="117"/>
      <c r="BNH16" s="117"/>
      <c r="BNI16" s="117"/>
      <c r="BNJ16" s="117"/>
      <c r="BNK16" s="117"/>
      <c r="BNL16" s="117"/>
      <c r="BNM16" s="117"/>
      <c r="BNN16" s="117"/>
      <c r="BNO16" s="117"/>
      <c r="BNP16" s="117"/>
      <c r="BNQ16" s="117"/>
      <c r="BNR16" s="117"/>
      <c r="BNS16" s="117"/>
      <c r="BNT16" s="117"/>
      <c r="BNU16" s="117"/>
      <c r="BNV16" s="117"/>
      <c r="BNW16" s="117"/>
      <c r="BNX16" s="117"/>
      <c r="BNY16" s="117"/>
      <c r="BNZ16" s="117"/>
      <c r="BOA16" s="117"/>
      <c r="BOB16" s="117"/>
      <c r="BOC16" s="117"/>
      <c r="BOD16" s="117"/>
      <c r="BOE16" s="117"/>
      <c r="BOF16" s="117"/>
      <c r="BOG16" s="117"/>
      <c r="BOH16" s="117"/>
      <c r="BOI16" s="117"/>
      <c r="BOJ16" s="117"/>
      <c r="BOK16" s="117"/>
      <c r="BOL16" s="117"/>
      <c r="BOM16" s="117"/>
      <c r="BON16" s="117"/>
      <c r="BOO16" s="117"/>
      <c r="BOP16" s="117"/>
      <c r="BOQ16" s="117"/>
      <c r="BOR16" s="117"/>
      <c r="BOS16" s="117"/>
      <c r="BOT16" s="117"/>
      <c r="BOU16" s="117"/>
      <c r="BOV16" s="117"/>
      <c r="BOW16" s="117"/>
      <c r="BOX16" s="117"/>
      <c r="BOY16" s="117"/>
      <c r="BOZ16" s="117"/>
      <c r="BPA16" s="117"/>
      <c r="BPB16" s="117"/>
      <c r="BPC16" s="117"/>
      <c r="BPD16" s="117"/>
      <c r="BPE16" s="117"/>
      <c r="BPF16" s="117"/>
      <c r="BPG16" s="117"/>
      <c r="BPH16" s="117"/>
      <c r="BPI16" s="117"/>
      <c r="BPJ16" s="117"/>
      <c r="BPK16" s="117"/>
      <c r="BPL16" s="117"/>
      <c r="BPM16" s="117"/>
      <c r="BPN16" s="117"/>
      <c r="BPO16" s="117"/>
      <c r="BPP16" s="117"/>
      <c r="BPQ16" s="117"/>
      <c r="BPR16" s="117"/>
      <c r="BPS16" s="117"/>
      <c r="BPT16" s="117"/>
      <c r="BPU16" s="117"/>
      <c r="BPV16" s="117"/>
      <c r="BPW16" s="117"/>
      <c r="BPX16" s="117"/>
      <c r="BPY16" s="117"/>
      <c r="BPZ16" s="117"/>
      <c r="BQA16" s="117"/>
      <c r="BQB16" s="117"/>
      <c r="BQC16" s="117"/>
      <c r="BQD16" s="117"/>
      <c r="BQE16" s="117"/>
      <c r="BQF16" s="117"/>
      <c r="BQG16" s="117"/>
      <c r="BQH16" s="117"/>
      <c r="BQI16" s="117"/>
      <c r="BQJ16" s="117"/>
      <c r="BQK16" s="117"/>
      <c r="BQL16" s="117"/>
      <c r="BQM16" s="117"/>
      <c r="BQN16" s="117"/>
      <c r="BQO16" s="117"/>
      <c r="BQP16" s="117"/>
      <c r="BQQ16" s="117"/>
      <c r="BQR16" s="117"/>
      <c r="BQS16" s="117"/>
      <c r="BQT16" s="117"/>
      <c r="BQU16" s="117"/>
      <c r="BQV16" s="117"/>
      <c r="BQW16" s="117"/>
      <c r="BQX16" s="117"/>
      <c r="BQY16" s="117"/>
      <c r="BQZ16" s="117"/>
      <c r="BRA16" s="117"/>
      <c r="BRB16" s="117"/>
      <c r="BRC16" s="117"/>
      <c r="BRD16" s="117"/>
      <c r="BRE16" s="117"/>
      <c r="BRF16" s="117"/>
      <c r="BRG16" s="117"/>
      <c r="BRH16" s="117"/>
      <c r="BRI16" s="117"/>
      <c r="BRJ16" s="117"/>
      <c r="BRK16" s="117"/>
      <c r="BRL16" s="117"/>
      <c r="BRM16" s="117"/>
      <c r="BRN16" s="117"/>
      <c r="BRO16" s="117"/>
      <c r="BRP16" s="117"/>
      <c r="BRQ16" s="117"/>
      <c r="BRR16" s="117"/>
      <c r="BRS16" s="117"/>
      <c r="BRT16" s="117"/>
      <c r="BRU16" s="117"/>
      <c r="BRV16" s="117"/>
      <c r="BRW16" s="117"/>
      <c r="BRX16" s="117"/>
      <c r="BRY16" s="117"/>
      <c r="BRZ16" s="117"/>
      <c r="BSA16" s="117"/>
      <c r="BSB16" s="117"/>
      <c r="BSC16" s="117"/>
      <c r="BSD16" s="117"/>
      <c r="BSE16" s="117"/>
      <c r="BSF16" s="117"/>
      <c r="BSG16" s="117"/>
      <c r="BSH16" s="117"/>
      <c r="BSI16" s="117"/>
      <c r="BSJ16" s="117"/>
      <c r="BSK16" s="117"/>
      <c r="BSL16" s="117"/>
      <c r="BSM16" s="117"/>
      <c r="BSN16" s="117"/>
      <c r="BSO16" s="117"/>
      <c r="BSP16" s="117"/>
      <c r="BSQ16" s="117"/>
      <c r="BSR16" s="117"/>
      <c r="BSS16" s="117"/>
      <c r="BST16" s="117"/>
      <c r="BSU16" s="117"/>
      <c r="BSV16" s="117"/>
      <c r="BSW16" s="117"/>
      <c r="BSX16" s="117"/>
      <c r="BSY16" s="117"/>
      <c r="BSZ16" s="117"/>
      <c r="BTA16" s="117"/>
      <c r="BTB16" s="117"/>
      <c r="BTC16" s="117"/>
      <c r="BTD16" s="117"/>
      <c r="BTE16" s="117"/>
      <c r="BTF16" s="117"/>
      <c r="BTG16" s="117"/>
      <c r="BTH16" s="117"/>
      <c r="BTI16" s="117"/>
      <c r="BTJ16" s="117"/>
      <c r="BTK16" s="117"/>
      <c r="BTL16" s="117"/>
      <c r="BTM16" s="117"/>
      <c r="BTN16" s="117"/>
      <c r="BTO16" s="117"/>
      <c r="BTP16" s="117"/>
      <c r="BTQ16" s="117"/>
      <c r="BTR16" s="117"/>
      <c r="BTS16" s="117"/>
      <c r="BTT16" s="117"/>
      <c r="BTU16" s="117"/>
      <c r="BTV16" s="117"/>
      <c r="BTW16" s="117"/>
      <c r="BTX16" s="117"/>
      <c r="BTY16" s="117"/>
      <c r="BTZ16" s="117"/>
      <c r="BUA16" s="117"/>
      <c r="BUB16" s="117"/>
      <c r="BUC16" s="117"/>
      <c r="BUD16" s="117"/>
      <c r="BUE16" s="117"/>
      <c r="BUF16" s="117"/>
      <c r="BUG16" s="117"/>
      <c r="BUH16" s="117"/>
      <c r="BUI16" s="117"/>
      <c r="BUJ16" s="117"/>
      <c r="BUK16" s="117"/>
      <c r="BUL16" s="117"/>
      <c r="BUM16" s="117"/>
      <c r="BUN16" s="117"/>
      <c r="BUO16" s="117"/>
      <c r="BUP16" s="117"/>
      <c r="BUQ16" s="117"/>
      <c r="BUR16" s="117"/>
      <c r="BUS16" s="117"/>
      <c r="BUT16" s="117"/>
      <c r="BUU16" s="117"/>
      <c r="BUV16" s="117"/>
      <c r="BUW16" s="117"/>
      <c r="BUX16" s="117"/>
      <c r="BUY16" s="117"/>
      <c r="BUZ16" s="117"/>
      <c r="BVA16" s="117"/>
      <c r="BVB16" s="117"/>
      <c r="BVC16" s="117"/>
      <c r="BVD16" s="117"/>
      <c r="BVE16" s="117"/>
      <c r="BVF16" s="117"/>
      <c r="BVG16" s="117"/>
      <c r="BVH16" s="117"/>
      <c r="BVI16" s="117"/>
      <c r="BVJ16" s="117"/>
      <c r="BVK16" s="117"/>
      <c r="BVL16" s="117"/>
      <c r="BVM16" s="117"/>
      <c r="BVN16" s="117"/>
      <c r="BVO16" s="117"/>
      <c r="BVP16" s="117"/>
      <c r="BVQ16" s="117"/>
      <c r="BVR16" s="117"/>
      <c r="BVS16" s="117"/>
      <c r="BVT16" s="117"/>
      <c r="BVU16" s="117"/>
      <c r="BVV16" s="117"/>
      <c r="BVW16" s="117"/>
      <c r="BVX16" s="117"/>
      <c r="BVY16" s="117"/>
      <c r="BVZ16" s="117"/>
      <c r="BWA16" s="117"/>
      <c r="BWB16" s="117"/>
      <c r="BWC16" s="117"/>
      <c r="BWD16" s="117"/>
      <c r="BWE16" s="117"/>
      <c r="BWF16" s="117"/>
      <c r="BWG16" s="117"/>
      <c r="BWH16" s="117"/>
      <c r="BWI16" s="117"/>
      <c r="BWJ16" s="117"/>
      <c r="BWK16" s="117"/>
      <c r="BWL16" s="117"/>
      <c r="BWM16" s="117"/>
      <c r="BWN16" s="117"/>
      <c r="BWO16" s="117"/>
      <c r="BWP16" s="117"/>
      <c r="BWQ16" s="117"/>
      <c r="BWR16" s="117"/>
      <c r="BWS16" s="117"/>
      <c r="BWT16" s="117"/>
      <c r="BWU16" s="117"/>
      <c r="BWV16" s="117"/>
      <c r="BWW16" s="117"/>
      <c r="BWX16" s="117"/>
      <c r="BWY16" s="117"/>
      <c r="BWZ16" s="117"/>
      <c r="BXA16" s="117"/>
      <c r="BXB16" s="117"/>
      <c r="BXC16" s="117"/>
      <c r="BXD16" s="117"/>
      <c r="BXE16" s="117"/>
      <c r="BXF16" s="117"/>
      <c r="BXG16" s="117"/>
      <c r="BXH16" s="117"/>
      <c r="BXI16" s="117"/>
      <c r="BXJ16" s="117"/>
      <c r="BXK16" s="117"/>
      <c r="BXL16" s="117"/>
      <c r="BXM16" s="117"/>
      <c r="BXN16" s="117"/>
      <c r="BXO16" s="117"/>
      <c r="BXP16" s="117"/>
      <c r="BXQ16" s="117"/>
      <c r="BXR16" s="117"/>
      <c r="BXS16" s="117"/>
      <c r="BXT16" s="117"/>
      <c r="BXU16" s="117"/>
      <c r="BXV16" s="117"/>
      <c r="BXW16" s="117"/>
      <c r="BXX16" s="117"/>
      <c r="BXY16" s="117"/>
      <c r="BXZ16" s="117"/>
      <c r="BYA16" s="117"/>
      <c r="BYB16" s="117"/>
      <c r="BYC16" s="117"/>
      <c r="BYD16" s="117"/>
      <c r="BYE16" s="117"/>
      <c r="BYF16" s="117"/>
      <c r="BYG16" s="117"/>
      <c r="BYH16" s="117"/>
      <c r="BYI16" s="117"/>
      <c r="BYJ16" s="117"/>
      <c r="BYK16" s="117"/>
      <c r="BYL16" s="117"/>
      <c r="BYM16" s="117"/>
      <c r="BYN16" s="117"/>
      <c r="BYO16" s="117"/>
      <c r="BYP16" s="117"/>
      <c r="BYQ16" s="117"/>
      <c r="BYR16" s="117"/>
      <c r="BYS16" s="117"/>
      <c r="BYT16" s="117"/>
      <c r="BYU16" s="117"/>
      <c r="BYV16" s="117"/>
      <c r="BYW16" s="117"/>
      <c r="BYX16" s="117"/>
      <c r="BYY16" s="117"/>
      <c r="BYZ16" s="117"/>
      <c r="BZA16" s="117"/>
      <c r="BZB16" s="117"/>
      <c r="BZC16" s="117"/>
      <c r="BZD16" s="117"/>
      <c r="BZE16" s="117"/>
      <c r="BZF16" s="117"/>
      <c r="BZG16" s="117"/>
      <c r="BZH16" s="117"/>
      <c r="BZI16" s="117"/>
      <c r="BZJ16" s="117"/>
      <c r="BZK16" s="117"/>
      <c r="BZL16" s="117"/>
      <c r="BZM16" s="117"/>
      <c r="BZN16" s="117"/>
      <c r="BZO16" s="117"/>
      <c r="BZP16" s="117"/>
      <c r="BZQ16" s="117"/>
      <c r="BZR16" s="117"/>
      <c r="BZS16" s="117"/>
      <c r="BZT16" s="117"/>
      <c r="BZU16" s="117"/>
      <c r="BZV16" s="117"/>
      <c r="BZW16" s="117"/>
      <c r="BZX16" s="117"/>
      <c r="BZY16" s="117"/>
      <c r="BZZ16" s="117"/>
      <c r="CAA16" s="117"/>
      <c r="CAB16" s="117"/>
      <c r="CAC16" s="117"/>
      <c r="CAD16" s="117"/>
      <c r="CAE16" s="117"/>
      <c r="CAF16" s="117"/>
      <c r="CAG16" s="117"/>
      <c r="CAH16" s="117"/>
      <c r="CAI16" s="117"/>
      <c r="CAJ16" s="117"/>
      <c r="CAK16" s="117"/>
      <c r="CAL16" s="117"/>
      <c r="CAM16" s="117"/>
      <c r="CAN16" s="117"/>
      <c r="CAO16" s="117"/>
      <c r="CAP16" s="117"/>
      <c r="CAQ16" s="117"/>
      <c r="CAR16" s="117"/>
      <c r="CAS16" s="117"/>
      <c r="CAT16" s="117"/>
      <c r="CAU16" s="117"/>
      <c r="CAV16" s="117"/>
      <c r="CAW16" s="117"/>
      <c r="CAX16" s="117"/>
      <c r="CAY16" s="117"/>
      <c r="CAZ16" s="117"/>
      <c r="CBA16" s="117"/>
      <c r="CBB16" s="117"/>
      <c r="CBC16" s="117"/>
      <c r="CBD16" s="117"/>
      <c r="CBE16" s="117"/>
      <c r="CBF16" s="117"/>
      <c r="CBG16" s="117"/>
      <c r="CBH16" s="117"/>
      <c r="CBI16" s="117"/>
      <c r="CBJ16" s="117"/>
      <c r="CBK16" s="117"/>
      <c r="CBL16" s="117"/>
      <c r="CBM16" s="117"/>
      <c r="CBN16" s="117"/>
      <c r="CBO16" s="117"/>
      <c r="CBP16" s="117"/>
      <c r="CBQ16" s="117"/>
      <c r="CBR16" s="117"/>
      <c r="CBS16" s="117"/>
      <c r="CBT16" s="117"/>
      <c r="CBU16" s="117"/>
      <c r="CBV16" s="117"/>
      <c r="CBW16" s="117"/>
      <c r="CBX16" s="117"/>
      <c r="CBY16" s="117"/>
      <c r="CBZ16" s="117"/>
      <c r="CCA16" s="117"/>
      <c r="CCB16" s="117"/>
      <c r="CCC16" s="117"/>
      <c r="CCD16" s="117"/>
      <c r="CCE16" s="117"/>
      <c r="CCF16" s="117"/>
      <c r="CCG16" s="117"/>
      <c r="CCH16" s="117"/>
      <c r="CCI16" s="117"/>
      <c r="CCJ16" s="117"/>
      <c r="CCK16" s="117"/>
      <c r="CCL16" s="117"/>
      <c r="CCM16" s="117"/>
      <c r="CCN16" s="117"/>
      <c r="CCO16" s="117"/>
      <c r="CCP16" s="117"/>
      <c r="CCQ16" s="117"/>
      <c r="CCR16" s="117"/>
      <c r="CCS16" s="117"/>
      <c r="CCT16" s="117"/>
      <c r="CCU16" s="117"/>
      <c r="CCV16" s="117"/>
      <c r="CCW16" s="117"/>
      <c r="CCX16" s="117"/>
      <c r="CCY16" s="117"/>
      <c r="CCZ16" s="117"/>
      <c r="CDA16" s="117"/>
      <c r="CDB16" s="117"/>
      <c r="CDC16" s="117"/>
      <c r="CDD16" s="117"/>
      <c r="CDE16" s="117"/>
      <c r="CDF16" s="117"/>
      <c r="CDG16" s="117"/>
      <c r="CDH16" s="117"/>
      <c r="CDI16" s="117"/>
      <c r="CDJ16" s="117"/>
      <c r="CDK16" s="117"/>
      <c r="CDL16" s="117"/>
      <c r="CDM16" s="117"/>
      <c r="CDN16" s="117"/>
      <c r="CDO16" s="117"/>
      <c r="CDP16" s="117"/>
      <c r="CDQ16" s="117"/>
      <c r="CDR16" s="117"/>
      <c r="CDS16" s="117"/>
      <c r="CDT16" s="117"/>
      <c r="CDU16" s="117"/>
      <c r="CDV16" s="117"/>
      <c r="CDW16" s="117"/>
      <c r="CDX16" s="117"/>
      <c r="CDY16" s="117"/>
      <c r="CDZ16" s="117"/>
      <c r="CEA16" s="117"/>
      <c r="CEB16" s="117"/>
      <c r="CEC16" s="117"/>
      <c r="CED16" s="117"/>
      <c r="CEE16" s="117"/>
      <c r="CEF16" s="117"/>
      <c r="CEG16" s="117"/>
      <c r="CEH16" s="117"/>
      <c r="CEI16" s="117"/>
      <c r="CEJ16" s="117"/>
      <c r="CEK16" s="117"/>
      <c r="CEL16" s="117"/>
      <c r="CEM16" s="117"/>
      <c r="CEN16" s="117"/>
      <c r="CEO16" s="117"/>
      <c r="CEP16" s="117"/>
      <c r="CEQ16" s="117"/>
      <c r="CER16" s="117"/>
      <c r="CES16" s="117"/>
      <c r="CET16" s="117"/>
      <c r="CEU16" s="117"/>
      <c r="CEV16" s="117"/>
      <c r="CEW16" s="117"/>
      <c r="CEX16" s="117"/>
      <c r="CEY16" s="117"/>
      <c r="CEZ16" s="117"/>
      <c r="CFA16" s="117"/>
      <c r="CFB16" s="117"/>
      <c r="CFC16" s="117"/>
      <c r="CFD16" s="117"/>
      <c r="CFE16" s="117"/>
      <c r="CFF16" s="117"/>
      <c r="CFG16" s="117"/>
      <c r="CFH16" s="117"/>
      <c r="CFI16" s="117"/>
      <c r="CFJ16" s="117"/>
      <c r="CFK16" s="117"/>
      <c r="CFL16" s="117"/>
      <c r="CFM16" s="117"/>
      <c r="CFN16" s="117"/>
      <c r="CFO16" s="117"/>
      <c r="CFP16" s="117"/>
      <c r="CFQ16" s="117"/>
      <c r="CFR16" s="117"/>
      <c r="CFS16" s="117"/>
      <c r="CFT16" s="117"/>
      <c r="CFU16" s="117"/>
      <c r="CFV16" s="117"/>
      <c r="CFW16" s="117"/>
      <c r="CFX16" s="117"/>
      <c r="CFY16" s="117"/>
      <c r="CFZ16" s="117"/>
      <c r="CGA16" s="117"/>
      <c r="CGB16" s="117"/>
      <c r="CGC16" s="117"/>
      <c r="CGD16" s="117"/>
      <c r="CGE16" s="117"/>
      <c r="CGF16" s="117"/>
      <c r="CGG16" s="117"/>
      <c r="CGH16" s="117"/>
      <c r="CGI16" s="117"/>
      <c r="CGJ16" s="117"/>
      <c r="CGK16" s="117"/>
      <c r="CGL16" s="117"/>
      <c r="CGM16" s="117"/>
      <c r="CGN16" s="117"/>
      <c r="CGO16" s="117"/>
      <c r="CGP16" s="117"/>
      <c r="CGQ16" s="117"/>
      <c r="CGR16" s="117"/>
      <c r="CGS16" s="117"/>
      <c r="CGT16" s="117"/>
      <c r="CGU16" s="117"/>
      <c r="CGV16" s="117"/>
      <c r="CGW16" s="117"/>
      <c r="CGX16" s="117"/>
      <c r="CGY16" s="117"/>
      <c r="CGZ16" s="117"/>
      <c r="CHA16" s="117"/>
      <c r="CHB16" s="117"/>
      <c r="CHC16" s="117"/>
      <c r="CHD16" s="117"/>
      <c r="CHE16" s="117"/>
      <c r="CHF16" s="117"/>
      <c r="CHG16" s="117"/>
      <c r="CHH16" s="117"/>
      <c r="CHI16" s="117"/>
      <c r="CHJ16" s="117"/>
      <c r="CHK16" s="117"/>
      <c r="CHL16" s="117"/>
      <c r="CHM16" s="117"/>
      <c r="CHN16" s="117"/>
      <c r="CHO16" s="117"/>
      <c r="CHP16" s="117"/>
      <c r="CHQ16" s="117"/>
      <c r="CHR16" s="117"/>
      <c r="CHS16" s="117"/>
      <c r="CHT16" s="117"/>
      <c r="CHU16" s="117"/>
      <c r="CHV16" s="117"/>
      <c r="CHW16" s="117"/>
      <c r="CHX16" s="117"/>
      <c r="CHY16" s="117"/>
      <c r="CHZ16" s="117"/>
      <c r="CIA16" s="117"/>
      <c r="CIB16" s="117"/>
      <c r="CIC16" s="117"/>
      <c r="CID16" s="117"/>
      <c r="CIE16" s="117"/>
      <c r="CIF16" s="117"/>
      <c r="CIG16" s="117"/>
      <c r="CIH16" s="117"/>
      <c r="CII16" s="117"/>
      <c r="CIJ16" s="117"/>
      <c r="CIK16" s="117"/>
      <c r="CIL16" s="117"/>
      <c r="CIM16" s="117"/>
      <c r="CIN16" s="117"/>
      <c r="CIO16" s="117"/>
      <c r="CIP16" s="117"/>
      <c r="CIQ16" s="117"/>
      <c r="CIR16" s="117"/>
      <c r="CIS16" s="117"/>
      <c r="CIT16" s="117"/>
      <c r="CIU16" s="117"/>
      <c r="CIV16" s="117"/>
      <c r="CIW16" s="117"/>
      <c r="CIX16" s="117"/>
      <c r="CIY16" s="117"/>
      <c r="CIZ16" s="117"/>
      <c r="CJA16" s="117"/>
      <c r="CJB16" s="117"/>
      <c r="CJC16" s="117"/>
      <c r="CJD16" s="117"/>
      <c r="CJE16" s="117"/>
      <c r="CJF16" s="117"/>
      <c r="CJG16" s="117"/>
      <c r="CJH16" s="117"/>
      <c r="CJI16" s="117"/>
      <c r="CJJ16" s="117"/>
      <c r="CJK16" s="117"/>
      <c r="CJL16" s="117"/>
      <c r="CJM16" s="117"/>
      <c r="CJN16" s="117"/>
      <c r="CJO16" s="117"/>
      <c r="CJP16" s="117"/>
      <c r="CJQ16" s="117"/>
      <c r="CJR16" s="117"/>
      <c r="CJS16" s="117"/>
      <c r="CJT16" s="117"/>
      <c r="CJU16" s="117"/>
      <c r="CJV16" s="117"/>
      <c r="CJW16" s="117"/>
      <c r="CJX16" s="117"/>
      <c r="CJY16" s="117"/>
      <c r="CJZ16" s="117"/>
      <c r="CKA16" s="117"/>
      <c r="CKB16" s="117"/>
      <c r="CKC16" s="117"/>
      <c r="CKD16" s="117"/>
      <c r="CKE16" s="117"/>
      <c r="CKF16" s="117"/>
      <c r="CKG16" s="117"/>
      <c r="CKH16" s="117"/>
      <c r="CKI16" s="117"/>
      <c r="CKJ16" s="117"/>
      <c r="CKK16" s="117"/>
      <c r="CKL16" s="117"/>
      <c r="CKM16" s="117"/>
      <c r="CKN16" s="117"/>
      <c r="CKO16" s="117"/>
      <c r="CKP16" s="117"/>
      <c r="CKQ16" s="117"/>
      <c r="CKR16" s="117"/>
      <c r="CKS16" s="117"/>
      <c r="CKT16" s="117"/>
      <c r="CKU16" s="117"/>
      <c r="CKV16" s="117"/>
      <c r="CKW16" s="117"/>
      <c r="CKX16" s="117"/>
      <c r="CKY16" s="117"/>
      <c r="CKZ16" s="117"/>
      <c r="CLA16" s="117"/>
      <c r="CLB16" s="117"/>
      <c r="CLC16" s="117"/>
      <c r="CLD16" s="117"/>
      <c r="CLE16" s="117"/>
      <c r="CLF16" s="117"/>
      <c r="CLG16" s="117"/>
      <c r="CLH16" s="117"/>
      <c r="CLI16" s="117"/>
      <c r="CLJ16" s="117"/>
      <c r="CLK16" s="117"/>
      <c r="CLL16" s="117"/>
      <c r="CLM16" s="117"/>
      <c r="CLN16" s="117"/>
      <c r="CLO16" s="117"/>
      <c r="CLP16" s="117"/>
      <c r="CLQ16" s="117"/>
      <c r="CLR16" s="117"/>
      <c r="CLS16" s="117"/>
      <c r="CLT16" s="117"/>
      <c r="CLU16" s="117"/>
      <c r="CLV16" s="117"/>
      <c r="CLW16" s="117"/>
      <c r="CLX16" s="117"/>
      <c r="CLY16" s="117"/>
      <c r="CLZ16" s="117"/>
      <c r="CMA16" s="117"/>
      <c r="CMB16" s="117"/>
      <c r="CMC16" s="117"/>
      <c r="CMD16" s="117"/>
      <c r="CME16" s="117"/>
      <c r="CMF16" s="117"/>
      <c r="CMG16" s="117"/>
      <c r="CMH16" s="117"/>
      <c r="CMI16" s="117"/>
      <c r="CMJ16" s="117"/>
      <c r="CMK16" s="117"/>
      <c r="CML16" s="117"/>
      <c r="CMM16" s="117"/>
      <c r="CMN16" s="117"/>
      <c r="CMO16" s="117"/>
      <c r="CMP16" s="117"/>
      <c r="CMQ16" s="117"/>
      <c r="CMR16" s="117"/>
      <c r="CMS16" s="117"/>
      <c r="CMT16" s="117"/>
      <c r="CMU16" s="117"/>
      <c r="CMV16" s="117"/>
      <c r="CMW16" s="117"/>
      <c r="CMX16" s="117"/>
      <c r="CMY16" s="117"/>
      <c r="CMZ16" s="117"/>
      <c r="CNA16" s="117"/>
      <c r="CNB16" s="117"/>
      <c r="CNC16" s="117"/>
      <c r="CND16" s="117"/>
      <c r="CNE16" s="117"/>
      <c r="CNF16" s="117"/>
      <c r="CNG16" s="117"/>
      <c r="CNH16" s="117"/>
      <c r="CNI16" s="117"/>
      <c r="CNJ16" s="117"/>
      <c r="CNK16" s="117"/>
      <c r="CNL16" s="117"/>
      <c r="CNM16" s="117"/>
      <c r="CNN16" s="117"/>
      <c r="CNO16" s="117"/>
      <c r="CNP16" s="117"/>
      <c r="CNQ16" s="117"/>
      <c r="CNR16" s="117"/>
      <c r="CNS16" s="117"/>
      <c r="CNT16" s="117"/>
      <c r="CNU16" s="117"/>
      <c r="CNV16" s="117"/>
      <c r="CNW16" s="117"/>
      <c r="CNX16" s="117"/>
      <c r="CNY16" s="117"/>
      <c r="CNZ16" s="117"/>
      <c r="COA16" s="117"/>
      <c r="COB16" s="117"/>
      <c r="COC16" s="117"/>
      <c r="COD16" s="117"/>
      <c r="COE16" s="117"/>
      <c r="COF16" s="117"/>
      <c r="COG16" s="117"/>
      <c r="COH16" s="117"/>
      <c r="COI16" s="117"/>
      <c r="COJ16" s="117"/>
      <c r="COK16" s="117"/>
      <c r="COL16" s="117"/>
      <c r="COM16" s="117"/>
      <c r="CON16" s="117"/>
      <c r="COO16" s="117"/>
      <c r="COP16" s="117"/>
      <c r="COQ16" s="117"/>
      <c r="COR16" s="117"/>
      <c r="COS16" s="117"/>
      <c r="COT16" s="117"/>
      <c r="COU16" s="117"/>
      <c r="COV16" s="117"/>
      <c r="COW16" s="117"/>
      <c r="COX16" s="117"/>
      <c r="COY16" s="117"/>
      <c r="COZ16" s="117"/>
      <c r="CPA16" s="117"/>
      <c r="CPB16" s="117"/>
      <c r="CPC16" s="117"/>
      <c r="CPD16" s="117"/>
      <c r="CPE16" s="117"/>
      <c r="CPF16" s="117"/>
      <c r="CPG16" s="117"/>
      <c r="CPH16" s="117"/>
      <c r="CPI16" s="117"/>
      <c r="CPJ16" s="117"/>
      <c r="CPK16" s="117"/>
      <c r="CPL16" s="117"/>
      <c r="CPM16" s="117"/>
      <c r="CPN16" s="117"/>
      <c r="CPO16" s="117"/>
      <c r="CPP16" s="117"/>
      <c r="CPQ16" s="117"/>
      <c r="CPR16" s="117"/>
      <c r="CPS16" s="117"/>
      <c r="CPT16" s="117"/>
      <c r="CPU16" s="117"/>
      <c r="CPV16" s="117"/>
      <c r="CPW16" s="117"/>
      <c r="CPX16" s="117"/>
      <c r="CPY16" s="117"/>
      <c r="CPZ16" s="117"/>
      <c r="CQA16" s="117"/>
      <c r="CQB16" s="117"/>
      <c r="CQC16" s="117"/>
      <c r="CQD16" s="117"/>
      <c r="CQE16" s="117"/>
      <c r="CQF16" s="117"/>
      <c r="CQG16" s="117"/>
      <c r="CQH16" s="117"/>
      <c r="CQI16" s="117"/>
      <c r="CQJ16" s="117"/>
      <c r="CQK16" s="117"/>
      <c r="CQL16" s="117"/>
      <c r="CQM16" s="117"/>
      <c r="CQN16" s="117"/>
      <c r="CQO16" s="117"/>
      <c r="CQP16" s="117"/>
      <c r="CQQ16" s="117"/>
      <c r="CQR16" s="117"/>
      <c r="CQS16" s="117"/>
      <c r="CQT16" s="117"/>
      <c r="CQU16" s="117"/>
      <c r="CQV16" s="117"/>
      <c r="CQW16" s="117"/>
      <c r="CQX16" s="117"/>
      <c r="CQY16" s="117"/>
      <c r="CQZ16" s="117"/>
      <c r="CRA16" s="117"/>
      <c r="CRB16" s="117"/>
      <c r="CRC16" s="117"/>
      <c r="CRD16" s="117"/>
      <c r="CRE16" s="117"/>
      <c r="CRF16" s="117"/>
      <c r="CRG16" s="117"/>
      <c r="CRH16" s="117"/>
      <c r="CRI16" s="117"/>
      <c r="CRJ16" s="117"/>
      <c r="CRK16" s="117"/>
      <c r="CRL16" s="117"/>
      <c r="CRM16" s="117"/>
      <c r="CRN16" s="117"/>
      <c r="CRO16" s="117"/>
      <c r="CRP16" s="117"/>
      <c r="CRQ16" s="117"/>
      <c r="CRR16" s="117"/>
      <c r="CRS16" s="117"/>
      <c r="CRT16" s="117"/>
      <c r="CRU16" s="117"/>
      <c r="CRV16" s="117"/>
      <c r="CRW16" s="117"/>
      <c r="CRX16" s="117"/>
      <c r="CRY16" s="117"/>
      <c r="CRZ16" s="117"/>
      <c r="CSA16" s="117"/>
      <c r="CSB16" s="117"/>
      <c r="CSC16" s="117"/>
      <c r="CSD16" s="117"/>
      <c r="CSE16" s="117"/>
      <c r="CSF16" s="117"/>
      <c r="CSG16" s="117"/>
      <c r="CSH16" s="117"/>
      <c r="CSI16" s="117"/>
      <c r="CSJ16" s="117"/>
      <c r="CSK16" s="117"/>
      <c r="CSL16" s="117"/>
      <c r="CSM16" s="117"/>
      <c r="CSN16" s="117"/>
      <c r="CSO16" s="117"/>
      <c r="CSP16" s="117"/>
      <c r="CSQ16" s="117"/>
      <c r="CSR16" s="117"/>
      <c r="CSS16" s="117"/>
      <c r="CST16" s="117"/>
      <c r="CSU16" s="117"/>
      <c r="CSV16" s="117"/>
      <c r="CSW16" s="117"/>
      <c r="CSX16" s="117"/>
      <c r="CSY16" s="117"/>
      <c r="CSZ16" s="117"/>
      <c r="CTA16" s="117"/>
      <c r="CTB16" s="117"/>
      <c r="CTC16" s="117"/>
      <c r="CTD16" s="117"/>
      <c r="CTE16" s="117"/>
      <c r="CTF16" s="117"/>
      <c r="CTG16" s="117"/>
      <c r="CTH16" s="117"/>
      <c r="CTI16" s="117"/>
      <c r="CTJ16" s="117"/>
      <c r="CTK16" s="117"/>
      <c r="CTL16" s="117"/>
      <c r="CTM16" s="117"/>
      <c r="CTN16" s="117"/>
      <c r="CTO16" s="117"/>
      <c r="CTP16" s="117"/>
      <c r="CTQ16" s="117"/>
      <c r="CTR16" s="117"/>
      <c r="CTS16" s="117"/>
      <c r="CTT16" s="117"/>
      <c r="CTU16" s="117"/>
      <c r="CTV16" s="117"/>
      <c r="CTW16" s="117"/>
      <c r="CTX16" s="117"/>
      <c r="CTY16" s="117"/>
      <c r="CTZ16" s="117"/>
      <c r="CUA16" s="117"/>
      <c r="CUB16" s="117"/>
      <c r="CUC16" s="117"/>
      <c r="CUD16" s="117"/>
      <c r="CUE16" s="117"/>
      <c r="CUF16" s="117"/>
      <c r="CUG16" s="117"/>
      <c r="CUH16" s="117"/>
      <c r="CUI16" s="117"/>
      <c r="CUJ16" s="117"/>
      <c r="CUK16" s="117"/>
      <c r="CUL16" s="117"/>
      <c r="CUM16" s="117"/>
      <c r="CUN16" s="117"/>
      <c r="CUO16" s="117"/>
      <c r="CUP16" s="117"/>
      <c r="CUQ16" s="117"/>
      <c r="CUR16" s="117"/>
      <c r="CUS16" s="117"/>
      <c r="CUT16" s="117"/>
      <c r="CUU16" s="117"/>
      <c r="CUV16" s="117"/>
      <c r="CUW16" s="117"/>
      <c r="CUX16" s="117"/>
      <c r="CUY16" s="117"/>
      <c r="CUZ16" s="117"/>
      <c r="CVA16" s="117"/>
      <c r="CVB16" s="117"/>
      <c r="CVC16" s="117"/>
      <c r="CVD16" s="117"/>
      <c r="CVE16" s="117"/>
      <c r="CVF16" s="117"/>
      <c r="CVG16" s="117"/>
      <c r="CVH16" s="117"/>
      <c r="CVI16" s="117"/>
      <c r="CVJ16" s="117"/>
      <c r="CVK16" s="117"/>
      <c r="CVL16" s="117"/>
      <c r="CVM16" s="117"/>
      <c r="CVN16" s="117"/>
      <c r="CVO16" s="117"/>
      <c r="CVP16" s="117"/>
      <c r="CVQ16" s="117"/>
      <c r="CVR16" s="117"/>
      <c r="CVS16" s="117"/>
      <c r="CVT16" s="117"/>
      <c r="CVU16" s="117"/>
      <c r="CVV16" s="117"/>
      <c r="CVW16" s="117"/>
      <c r="CVX16" s="117"/>
      <c r="CVY16" s="117"/>
      <c r="CVZ16" s="117"/>
      <c r="CWA16" s="117"/>
      <c r="CWB16" s="117"/>
      <c r="CWC16" s="117"/>
      <c r="CWD16" s="117"/>
      <c r="CWE16" s="117"/>
      <c r="CWF16" s="117"/>
      <c r="CWG16" s="117"/>
      <c r="CWH16" s="117"/>
      <c r="CWI16" s="117"/>
      <c r="CWJ16" s="117"/>
      <c r="CWK16" s="117"/>
      <c r="CWL16" s="117"/>
      <c r="CWM16" s="117"/>
      <c r="CWN16" s="117"/>
      <c r="CWO16" s="117"/>
      <c r="CWP16" s="117"/>
      <c r="CWQ16" s="117"/>
      <c r="CWR16" s="117"/>
      <c r="CWS16" s="117"/>
      <c r="CWT16" s="117"/>
      <c r="CWU16" s="117"/>
      <c r="CWV16" s="117"/>
      <c r="CWW16" s="117"/>
      <c r="CWX16" s="117"/>
      <c r="CWY16" s="117"/>
      <c r="CWZ16" s="117"/>
      <c r="CXA16" s="117"/>
      <c r="CXB16" s="117"/>
      <c r="CXC16" s="117"/>
      <c r="CXD16" s="117"/>
      <c r="CXE16" s="117"/>
      <c r="CXF16" s="117"/>
      <c r="CXG16" s="117"/>
      <c r="CXH16" s="117"/>
      <c r="CXI16" s="117"/>
      <c r="CXJ16" s="117"/>
      <c r="CXK16" s="117"/>
      <c r="CXL16" s="117"/>
      <c r="CXM16" s="117"/>
      <c r="CXN16" s="117"/>
      <c r="CXO16" s="117"/>
      <c r="CXP16" s="117"/>
      <c r="CXQ16" s="117"/>
      <c r="CXR16" s="117"/>
      <c r="CXS16" s="117"/>
      <c r="CXT16" s="117"/>
      <c r="CXU16" s="117"/>
      <c r="CXV16" s="117"/>
      <c r="CXW16" s="117"/>
      <c r="CXX16" s="117"/>
      <c r="CXY16" s="117"/>
      <c r="CXZ16" s="117"/>
      <c r="CYA16" s="117"/>
      <c r="CYB16" s="117"/>
      <c r="CYC16" s="117"/>
      <c r="CYD16" s="117"/>
      <c r="CYE16" s="117"/>
      <c r="CYF16" s="117"/>
      <c r="CYG16" s="117"/>
      <c r="CYH16" s="117"/>
      <c r="CYI16" s="117"/>
      <c r="CYJ16" s="117"/>
      <c r="CYK16" s="117"/>
      <c r="CYL16" s="117"/>
      <c r="CYM16" s="117"/>
      <c r="CYN16" s="117"/>
      <c r="CYO16" s="117"/>
      <c r="CYP16" s="117"/>
      <c r="CYQ16" s="117"/>
      <c r="CYR16" s="117"/>
      <c r="CYS16" s="117"/>
      <c r="CYT16" s="117"/>
      <c r="CYU16" s="117"/>
      <c r="CYV16" s="117"/>
      <c r="CYW16" s="117"/>
      <c r="CYX16" s="117"/>
      <c r="CYY16" s="117"/>
      <c r="CYZ16" s="117"/>
      <c r="CZA16" s="117"/>
      <c r="CZB16" s="117"/>
      <c r="CZC16" s="117"/>
      <c r="CZD16" s="117"/>
      <c r="CZE16" s="117"/>
      <c r="CZF16" s="117"/>
      <c r="CZG16" s="117"/>
      <c r="CZH16" s="117"/>
      <c r="CZI16" s="117"/>
      <c r="CZJ16" s="117"/>
      <c r="CZK16" s="117"/>
      <c r="CZL16" s="117"/>
      <c r="CZM16" s="117"/>
      <c r="CZN16" s="117"/>
      <c r="CZO16" s="117"/>
      <c r="CZP16" s="117"/>
      <c r="CZQ16" s="117"/>
      <c r="CZR16" s="117"/>
      <c r="CZS16" s="117"/>
      <c r="CZT16" s="117"/>
      <c r="CZU16" s="117"/>
      <c r="CZV16" s="117"/>
      <c r="CZW16" s="117"/>
      <c r="CZX16" s="117"/>
      <c r="CZY16" s="117"/>
      <c r="CZZ16" s="117"/>
      <c r="DAA16" s="117"/>
      <c r="DAB16" s="117"/>
      <c r="DAC16" s="117"/>
      <c r="DAD16" s="117"/>
      <c r="DAE16" s="117"/>
      <c r="DAF16" s="117"/>
      <c r="DAG16" s="117"/>
      <c r="DAH16" s="117"/>
      <c r="DAI16" s="117"/>
      <c r="DAJ16" s="117"/>
      <c r="DAK16" s="117"/>
      <c r="DAL16" s="117"/>
      <c r="DAM16" s="117"/>
      <c r="DAN16" s="117"/>
      <c r="DAO16" s="117"/>
      <c r="DAP16" s="117"/>
      <c r="DAQ16" s="117"/>
      <c r="DAR16" s="117"/>
      <c r="DAS16" s="117"/>
      <c r="DAT16" s="117"/>
      <c r="DAU16" s="117"/>
      <c r="DAV16" s="117"/>
      <c r="DAW16" s="117"/>
      <c r="DAX16" s="117"/>
      <c r="DAY16" s="117"/>
      <c r="DAZ16" s="117"/>
      <c r="DBA16" s="117"/>
      <c r="DBB16" s="117"/>
      <c r="DBC16" s="117"/>
      <c r="DBD16" s="117"/>
      <c r="DBE16" s="117"/>
      <c r="DBF16" s="117"/>
      <c r="DBG16" s="117"/>
      <c r="DBH16" s="117"/>
      <c r="DBI16" s="117"/>
      <c r="DBJ16" s="117"/>
      <c r="DBK16" s="117"/>
      <c r="DBL16" s="117"/>
      <c r="DBM16" s="117"/>
      <c r="DBN16" s="117"/>
      <c r="DBO16" s="117"/>
      <c r="DBP16" s="117"/>
      <c r="DBQ16" s="117"/>
      <c r="DBR16" s="117"/>
      <c r="DBS16" s="117"/>
      <c r="DBT16" s="117"/>
      <c r="DBU16" s="117"/>
      <c r="DBV16" s="117"/>
      <c r="DBW16" s="117"/>
      <c r="DBX16" s="117"/>
      <c r="DBY16" s="117"/>
      <c r="DBZ16" s="117"/>
      <c r="DCA16" s="117"/>
      <c r="DCB16" s="117"/>
      <c r="DCC16" s="117"/>
      <c r="DCD16" s="117"/>
      <c r="DCE16" s="117"/>
      <c r="DCF16" s="117"/>
      <c r="DCG16" s="117"/>
      <c r="DCH16" s="117"/>
      <c r="DCI16" s="117"/>
      <c r="DCJ16" s="117"/>
      <c r="DCK16" s="117"/>
      <c r="DCL16" s="117"/>
      <c r="DCM16" s="117"/>
      <c r="DCN16" s="117"/>
      <c r="DCO16" s="117"/>
      <c r="DCP16" s="117"/>
      <c r="DCQ16" s="117"/>
      <c r="DCR16" s="117"/>
      <c r="DCS16" s="117"/>
      <c r="DCT16" s="117"/>
      <c r="DCU16" s="117"/>
      <c r="DCV16" s="117"/>
      <c r="DCW16" s="117"/>
      <c r="DCX16" s="117"/>
      <c r="DCY16" s="117"/>
      <c r="DCZ16" s="117"/>
      <c r="DDA16" s="117"/>
      <c r="DDB16" s="117"/>
      <c r="DDC16" s="117"/>
      <c r="DDD16" s="117"/>
      <c r="DDE16" s="117"/>
      <c r="DDF16" s="117"/>
      <c r="DDG16" s="117"/>
      <c r="DDH16" s="117"/>
      <c r="DDI16" s="117"/>
      <c r="DDJ16" s="117"/>
      <c r="DDK16" s="117"/>
      <c r="DDL16" s="117"/>
      <c r="DDM16" s="117"/>
      <c r="DDN16" s="117"/>
      <c r="DDO16" s="117"/>
      <c r="DDP16" s="117"/>
      <c r="DDQ16" s="117"/>
      <c r="DDR16" s="117"/>
      <c r="DDS16" s="117"/>
      <c r="DDT16" s="117"/>
      <c r="DDU16" s="117"/>
      <c r="DDV16" s="117"/>
      <c r="DDW16" s="117"/>
      <c r="DDX16" s="117"/>
      <c r="DDY16" s="117"/>
      <c r="DDZ16" s="117"/>
      <c r="DEA16" s="117"/>
      <c r="DEB16" s="117"/>
      <c r="DEC16" s="117"/>
      <c r="DED16" s="117"/>
      <c r="DEE16" s="117"/>
      <c r="DEF16" s="117"/>
      <c r="DEG16" s="117"/>
      <c r="DEH16" s="117"/>
      <c r="DEI16" s="117"/>
      <c r="DEJ16" s="117"/>
      <c r="DEK16" s="117"/>
      <c r="DEL16" s="117"/>
      <c r="DEM16" s="117"/>
      <c r="DEN16" s="117"/>
      <c r="DEO16" s="117"/>
      <c r="DEP16" s="117"/>
      <c r="DEQ16" s="117"/>
      <c r="DER16" s="117"/>
      <c r="DES16" s="117"/>
      <c r="DET16" s="117"/>
      <c r="DEU16" s="117"/>
      <c r="DEV16" s="117"/>
      <c r="DEW16" s="117"/>
      <c r="DEX16" s="117"/>
      <c r="DEY16" s="117"/>
      <c r="DEZ16" s="117"/>
      <c r="DFA16" s="117"/>
      <c r="DFB16" s="117"/>
      <c r="DFC16" s="117"/>
      <c r="DFD16" s="117"/>
      <c r="DFE16" s="117"/>
      <c r="DFF16" s="117"/>
      <c r="DFG16" s="117"/>
      <c r="DFH16" s="117"/>
      <c r="DFI16" s="117"/>
      <c r="DFJ16" s="117"/>
      <c r="DFK16" s="117"/>
      <c r="DFL16" s="117"/>
      <c r="DFM16" s="117"/>
      <c r="DFN16" s="117"/>
      <c r="DFO16" s="117"/>
      <c r="DFP16" s="117"/>
      <c r="DFQ16" s="117"/>
      <c r="DFR16" s="117"/>
      <c r="DFS16" s="117"/>
      <c r="DFT16" s="117"/>
      <c r="DFU16" s="117"/>
      <c r="DFV16" s="117"/>
      <c r="DFW16" s="117"/>
      <c r="DFX16" s="117"/>
      <c r="DFY16" s="117"/>
      <c r="DFZ16" s="117"/>
      <c r="DGA16" s="117"/>
      <c r="DGB16" s="117"/>
      <c r="DGC16" s="117"/>
      <c r="DGD16" s="117"/>
      <c r="DGE16" s="117"/>
      <c r="DGF16" s="117"/>
      <c r="DGG16" s="117"/>
      <c r="DGH16" s="117"/>
      <c r="DGI16" s="117"/>
      <c r="DGJ16" s="117"/>
      <c r="DGK16" s="117"/>
      <c r="DGL16" s="117"/>
      <c r="DGM16" s="117"/>
      <c r="DGN16" s="117"/>
      <c r="DGO16" s="117"/>
      <c r="DGP16" s="117"/>
      <c r="DGQ16" s="117"/>
      <c r="DGR16" s="117"/>
      <c r="DGS16" s="117"/>
      <c r="DGT16" s="117"/>
      <c r="DGU16" s="117"/>
      <c r="DGV16" s="117"/>
      <c r="DGW16" s="117"/>
      <c r="DGX16" s="117"/>
      <c r="DGY16" s="117"/>
      <c r="DGZ16" s="117"/>
      <c r="DHA16" s="117"/>
      <c r="DHB16" s="117"/>
      <c r="DHC16" s="117"/>
      <c r="DHD16" s="117"/>
      <c r="DHE16" s="117"/>
      <c r="DHF16" s="117"/>
      <c r="DHG16" s="117"/>
      <c r="DHH16" s="117"/>
      <c r="DHI16" s="117"/>
      <c r="DHJ16" s="117"/>
      <c r="DHK16" s="117"/>
      <c r="DHL16" s="117"/>
      <c r="DHM16" s="117"/>
      <c r="DHN16" s="117"/>
      <c r="DHO16" s="117"/>
      <c r="DHP16" s="117"/>
      <c r="DHQ16" s="117"/>
      <c r="DHR16" s="117"/>
      <c r="DHS16" s="117"/>
      <c r="DHT16" s="117"/>
      <c r="DHU16" s="117"/>
      <c r="DHV16" s="117"/>
      <c r="DHW16" s="117"/>
      <c r="DHX16" s="117"/>
      <c r="DHY16" s="117"/>
      <c r="DHZ16" s="117"/>
      <c r="DIA16" s="117"/>
      <c r="DIB16" s="117"/>
      <c r="DIC16" s="117"/>
      <c r="DID16" s="117"/>
      <c r="DIE16" s="117"/>
      <c r="DIF16" s="117"/>
      <c r="DIG16" s="117"/>
      <c r="DIH16" s="117"/>
      <c r="DII16" s="117"/>
      <c r="DIJ16" s="117"/>
      <c r="DIK16" s="117"/>
      <c r="DIL16" s="117"/>
      <c r="DIM16" s="117"/>
      <c r="DIN16" s="117"/>
      <c r="DIO16" s="117"/>
      <c r="DIP16" s="117"/>
      <c r="DIQ16" s="117"/>
      <c r="DIR16" s="117"/>
      <c r="DIS16" s="117"/>
      <c r="DIT16" s="117"/>
      <c r="DIU16" s="117"/>
      <c r="DIV16" s="117"/>
      <c r="DIW16" s="117"/>
      <c r="DIX16" s="117"/>
      <c r="DIY16" s="117"/>
      <c r="DIZ16" s="117"/>
      <c r="DJA16" s="117"/>
      <c r="DJB16" s="117"/>
      <c r="DJC16" s="117"/>
      <c r="DJD16" s="117"/>
      <c r="DJE16" s="117"/>
      <c r="DJF16" s="117"/>
      <c r="DJG16" s="117"/>
      <c r="DJH16" s="117"/>
      <c r="DJI16" s="117"/>
      <c r="DJJ16" s="117"/>
      <c r="DJK16" s="117"/>
      <c r="DJL16" s="117"/>
      <c r="DJM16" s="117"/>
      <c r="DJN16" s="117"/>
      <c r="DJO16" s="117"/>
      <c r="DJP16" s="117"/>
      <c r="DJQ16" s="117"/>
      <c r="DJR16" s="117"/>
      <c r="DJS16" s="117"/>
      <c r="DJT16" s="117"/>
      <c r="DJU16" s="117"/>
      <c r="DJV16" s="117"/>
      <c r="DJW16" s="117"/>
      <c r="DJX16" s="117"/>
      <c r="DJY16" s="117"/>
      <c r="DJZ16" s="117"/>
      <c r="DKA16" s="117"/>
      <c r="DKB16" s="117"/>
      <c r="DKC16" s="117"/>
      <c r="DKD16" s="117"/>
      <c r="DKE16" s="117"/>
      <c r="DKF16" s="117"/>
      <c r="DKG16" s="117"/>
      <c r="DKH16" s="117"/>
      <c r="DKI16" s="117"/>
      <c r="DKJ16" s="117"/>
      <c r="DKK16" s="117"/>
      <c r="DKL16" s="117"/>
      <c r="DKM16" s="117"/>
      <c r="DKN16" s="117"/>
      <c r="DKO16" s="117"/>
      <c r="DKP16" s="117"/>
      <c r="DKQ16" s="117"/>
      <c r="DKR16" s="117"/>
      <c r="DKS16" s="117"/>
      <c r="DKT16" s="117"/>
      <c r="DKU16" s="117"/>
      <c r="DKV16" s="117"/>
      <c r="DKW16" s="117"/>
      <c r="DKX16" s="117"/>
      <c r="DKY16" s="117"/>
      <c r="DKZ16" s="117"/>
      <c r="DLA16" s="117"/>
      <c r="DLB16" s="117"/>
      <c r="DLC16" s="117"/>
      <c r="DLD16" s="117"/>
      <c r="DLE16" s="117"/>
      <c r="DLF16" s="117"/>
      <c r="DLG16" s="117"/>
      <c r="DLH16" s="117"/>
      <c r="DLI16" s="117"/>
      <c r="DLJ16" s="117"/>
      <c r="DLK16" s="117"/>
      <c r="DLL16" s="117"/>
      <c r="DLM16" s="117"/>
      <c r="DLN16" s="117"/>
      <c r="DLO16" s="117"/>
      <c r="DLP16" s="117"/>
      <c r="DLQ16" s="117"/>
      <c r="DLR16" s="117"/>
      <c r="DLS16" s="117"/>
      <c r="DLT16" s="117"/>
      <c r="DLU16" s="117"/>
      <c r="DLV16" s="117"/>
      <c r="DLW16" s="117"/>
      <c r="DLX16" s="117"/>
      <c r="DLY16" s="117"/>
      <c r="DLZ16" s="117"/>
      <c r="DMA16" s="117"/>
      <c r="DMB16" s="117"/>
      <c r="DMC16" s="117"/>
      <c r="DMD16" s="117"/>
      <c r="DME16" s="117"/>
      <c r="DMF16" s="117"/>
      <c r="DMG16" s="117"/>
      <c r="DMH16" s="117"/>
      <c r="DMI16" s="117"/>
      <c r="DMJ16" s="117"/>
      <c r="DMK16" s="117"/>
      <c r="DML16" s="117"/>
      <c r="DMM16" s="117"/>
      <c r="DMN16" s="117"/>
      <c r="DMO16" s="117"/>
      <c r="DMP16" s="117"/>
      <c r="DMQ16" s="117"/>
      <c r="DMR16" s="117"/>
      <c r="DMS16" s="117"/>
      <c r="DMT16" s="117"/>
      <c r="DMU16" s="117"/>
      <c r="DMV16" s="117"/>
      <c r="DMW16" s="117"/>
      <c r="DMX16" s="117"/>
      <c r="DMY16" s="117"/>
      <c r="DMZ16" s="117"/>
      <c r="DNA16" s="117"/>
      <c r="DNB16" s="117"/>
      <c r="DNC16" s="117"/>
      <c r="DND16" s="117"/>
      <c r="DNE16" s="117"/>
      <c r="DNF16" s="117"/>
      <c r="DNG16" s="117"/>
      <c r="DNH16" s="117"/>
      <c r="DNI16" s="117"/>
      <c r="DNJ16" s="117"/>
      <c r="DNK16" s="117"/>
      <c r="DNL16" s="117"/>
      <c r="DNM16" s="117"/>
      <c r="DNN16" s="117"/>
      <c r="DNO16" s="117"/>
      <c r="DNP16" s="117"/>
      <c r="DNQ16" s="117"/>
      <c r="DNR16" s="117"/>
      <c r="DNS16" s="117"/>
      <c r="DNT16" s="117"/>
      <c r="DNU16" s="117"/>
      <c r="DNV16" s="117"/>
      <c r="DNW16" s="117"/>
      <c r="DNX16" s="117"/>
      <c r="DNY16" s="117"/>
      <c r="DNZ16" s="117"/>
      <c r="DOA16" s="117"/>
      <c r="DOB16" s="117"/>
      <c r="DOC16" s="117"/>
      <c r="DOD16" s="117"/>
      <c r="DOE16" s="117"/>
      <c r="DOF16" s="117"/>
      <c r="DOG16" s="117"/>
      <c r="DOH16" s="117"/>
      <c r="DOI16" s="117"/>
      <c r="DOJ16" s="117"/>
      <c r="DOK16" s="117"/>
      <c r="DOL16" s="117"/>
      <c r="DOM16" s="117"/>
      <c r="DON16" s="117"/>
      <c r="DOO16" s="117"/>
      <c r="DOP16" s="117"/>
      <c r="DOQ16" s="117"/>
      <c r="DOR16" s="117"/>
      <c r="DOS16" s="117"/>
      <c r="DOT16" s="117"/>
      <c r="DOU16" s="117"/>
      <c r="DOV16" s="117"/>
      <c r="DOW16" s="117"/>
      <c r="DOX16" s="117"/>
      <c r="DOY16" s="117"/>
      <c r="DOZ16" s="117"/>
      <c r="DPA16" s="117"/>
      <c r="DPB16" s="117"/>
      <c r="DPC16" s="117"/>
      <c r="DPD16" s="117"/>
      <c r="DPE16" s="117"/>
      <c r="DPF16" s="117"/>
      <c r="DPG16" s="117"/>
      <c r="DPH16" s="117"/>
      <c r="DPI16" s="117"/>
      <c r="DPJ16" s="117"/>
      <c r="DPK16" s="117"/>
      <c r="DPL16" s="117"/>
      <c r="DPM16" s="117"/>
      <c r="DPN16" s="117"/>
      <c r="DPO16" s="117"/>
      <c r="DPP16" s="117"/>
      <c r="DPQ16" s="117"/>
      <c r="DPR16" s="117"/>
      <c r="DPS16" s="117"/>
      <c r="DPT16" s="117"/>
      <c r="DPU16" s="117"/>
      <c r="DPV16" s="117"/>
      <c r="DPW16" s="117"/>
      <c r="DPX16" s="117"/>
      <c r="DPY16" s="117"/>
      <c r="DPZ16" s="117"/>
      <c r="DQA16" s="117"/>
      <c r="DQB16" s="117"/>
      <c r="DQC16" s="117"/>
      <c r="DQD16" s="117"/>
      <c r="DQE16" s="117"/>
      <c r="DQF16" s="117"/>
      <c r="DQG16" s="117"/>
      <c r="DQH16" s="117"/>
      <c r="DQI16" s="117"/>
      <c r="DQJ16" s="117"/>
      <c r="DQK16" s="117"/>
      <c r="DQL16" s="117"/>
      <c r="DQM16" s="117"/>
      <c r="DQN16" s="117"/>
      <c r="DQO16" s="117"/>
      <c r="DQP16" s="117"/>
      <c r="DQQ16" s="117"/>
      <c r="DQR16" s="117"/>
      <c r="DQS16" s="117"/>
      <c r="DQT16" s="117"/>
      <c r="DQU16" s="117"/>
      <c r="DQV16" s="117"/>
      <c r="DQW16" s="117"/>
      <c r="DQX16" s="117"/>
      <c r="DQY16" s="117"/>
      <c r="DQZ16" s="117"/>
      <c r="DRA16" s="117"/>
      <c r="DRB16" s="117"/>
      <c r="DRC16" s="117"/>
      <c r="DRD16" s="117"/>
      <c r="DRE16" s="117"/>
      <c r="DRF16" s="117"/>
      <c r="DRG16" s="117"/>
      <c r="DRH16" s="117"/>
      <c r="DRI16" s="117"/>
      <c r="DRJ16" s="117"/>
      <c r="DRK16" s="117"/>
      <c r="DRL16" s="117"/>
      <c r="DRM16" s="117"/>
      <c r="DRN16" s="117"/>
      <c r="DRO16" s="117"/>
      <c r="DRP16" s="117"/>
      <c r="DRQ16" s="117"/>
      <c r="DRR16" s="117"/>
      <c r="DRS16" s="117"/>
      <c r="DRT16" s="117"/>
      <c r="DRU16" s="117"/>
      <c r="DRV16" s="117"/>
      <c r="DRW16" s="117"/>
      <c r="DRX16" s="117"/>
      <c r="DRY16" s="117"/>
      <c r="DRZ16" s="117"/>
      <c r="DSA16" s="117"/>
      <c r="DSB16" s="117"/>
      <c r="DSC16" s="117"/>
      <c r="DSD16" s="117"/>
      <c r="DSE16" s="117"/>
      <c r="DSF16" s="117"/>
      <c r="DSG16" s="117"/>
      <c r="DSH16" s="117"/>
      <c r="DSI16" s="117"/>
      <c r="DSJ16" s="117"/>
      <c r="DSK16" s="117"/>
      <c r="DSL16" s="117"/>
      <c r="DSM16" s="117"/>
      <c r="DSN16" s="117"/>
      <c r="DSO16" s="117"/>
      <c r="DSP16" s="117"/>
      <c r="DSQ16" s="117"/>
      <c r="DSR16" s="117"/>
      <c r="DSS16" s="117"/>
      <c r="DST16" s="117"/>
      <c r="DSU16" s="117"/>
      <c r="DSV16" s="117"/>
      <c r="DSW16" s="117"/>
      <c r="DSX16" s="117"/>
      <c r="DSY16" s="117"/>
      <c r="DSZ16" s="117"/>
      <c r="DTA16" s="117"/>
      <c r="DTB16" s="117"/>
      <c r="DTC16" s="117"/>
      <c r="DTD16" s="117"/>
      <c r="DTE16" s="117"/>
      <c r="DTF16" s="117"/>
      <c r="DTG16" s="117"/>
      <c r="DTH16" s="117"/>
      <c r="DTI16" s="117"/>
      <c r="DTJ16" s="117"/>
      <c r="DTK16" s="117"/>
      <c r="DTL16" s="117"/>
      <c r="DTM16" s="117"/>
      <c r="DTN16" s="117"/>
      <c r="DTO16" s="117"/>
      <c r="DTP16" s="117"/>
      <c r="DTQ16" s="117"/>
      <c r="DTR16" s="117"/>
      <c r="DTS16" s="117"/>
      <c r="DTT16" s="117"/>
      <c r="DTU16" s="117"/>
      <c r="DTV16" s="117"/>
      <c r="DTW16" s="117"/>
      <c r="DTX16" s="117"/>
      <c r="DTY16" s="117"/>
      <c r="DTZ16" s="117"/>
      <c r="DUA16" s="117"/>
      <c r="DUB16" s="117"/>
      <c r="DUC16" s="117"/>
      <c r="DUD16" s="117"/>
      <c r="DUE16" s="117"/>
      <c r="DUF16" s="117"/>
      <c r="DUG16" s="117"/>
      <c r="DUH16" s="117"/>
      <c r="DUI16" s="117"/>
      <c r="DUJ16" s="117"/>
      <c r="DUK16" s="117"/>
      <c r="DUL16" s="117"/>
      <c r="DUM16" s="117"/>
      <c r="DUN16" s="117"/>
      <c r="DUO16" s="117"/>
      <c r="DUP16" s="117"/>
      <c r="DUQ16" s="117"/>
      <c r="DUR16" s="117"/>
      <c r="DUS16" s="117"/>
      <c r="DUT16" s="117"/>
      <c r="DUU16" s="117"/>
      <c r="DUV16" s="117"/>
      <c r="DUW16" s="117"/>
      <c r="DUX16" s="117"/>
      <c r="DUY16" s="117"/>
      <c r="DUZ16" s="117"/>
      <c r="DVA16" s="117"/>
      <c r="DVB16" s="117"/>
      <c r="DVC16" s="117"/>
      <c r="DVD16" s="117"/>
      <c r="DVE16" s="117"/>
      <c r="DVF16" s="117"/>
      <c r="DVG16" s="117"/>
      <c r="DVH16" s="117"/>
      <c r="DVI16" s="117"/>
      <c r="DVJ16" s="117"/>
      <c r="DVK16" s="117"/>
      <c r="DVL16" s="117"/>
      <c r="DVM16" s="117"/>
      <c r="DVN16" s="117"/>
      <c r="DVO16" s="117"/>
      <c r="DVP16" s="117"/>
      <c r="DVQ16" s="117"/>
      <c r="DVR16" s="117"/>
      <c r="DVS16" s="117"/>
      <c r="DVT16" s="117"/>
      <c r="DVU16" s="117"/>
      <c r="DVV16" s="117"/>
      <c r="DVW16" s="117"/>
      <c r="DVX16" s="117"/>
      <c r="DVY16" s="117"/>
      <c r="DVZ16" s="117"/>
      <c r="DWA16" s="117"/>
      <c r="DWB16" s="117"/>
      <c r="DWC16" s="117"/>
      <c r="DWD16" s="117"/>
      <c r="DWE16" s="117"/>
      <c r="DWF16" s="117"/>
      <c r="DWG16" s="117"/>
      <c r="DWH16" s="117"/>
      <c r="DWI16" s="117"/>
      <c r="DWJ16" s="117"/>
      <c r="DWK16" s="117"/>
      <c r="DWL16" s="117"/>
      <c r="DWM16" s="117"/>
      <c r="DWN16" s="117"/>
      <c r="DWO16" s="117"/>
      <c r="DWP16" s="117"/>
      <c r="DWQ16" s="117"/>
      <c r="DWR16" s="117"/>
      <c r="DWS16" s="117"/>
      <c r="DWT16" s="117"/>
      <c r="DWU16" s="117"/>
      <c r="DWV16" s="117"/>
      <c r="DWW16" s="117"/>
      <c r="DWX16" s="117"/>
      <c r="DWY16" s="117"/>
      <c r="DWZ16" s="117"/>
      <c r="DXA16" s="117"/>
      <c r="DXB16" s="117"/>
      <c r="DXC16" s="117"/>
      <c r="DXD16" s="117"/>
      <c r="DXE16" s="117"/>
      <c r="DXF16" s="117"/>
      <c r="DXG16" s="117"/>
      <c r="DXH16" s="117"/>
      <c r="DXI16" s="117"/>
      <c r="DXJ16" s="117"/>
      <c r="DXK16" s="117"/>
      <c r="DXL16" s="117"/>
      <c r="DXM16" s="117"/>
      <c r="DXN16" s="117"/>
      <c r="DXO16" s="117"/>
      <c r="DXP16" s="117"/>
      <c r="DXQ16" s="117"/>
      <c r="DXR16" s="117"/>
      <c r="DXS16" s="117"/>
      <c r="DXT16" s="117"/>
      <c r="DXU16" s="117"/>
      <c r="DXV16" s="117"/>
      <c r="DXW16" s="117"/>
      <c r="DXX16" s="117"/>
      <c r="DXY16" s="117"/>
      <c r="DXZ16" s="117"/>
      <c r="DYA16" s="117"/>
      <c r="DYB16" s="117"/>
      <c r="DYC16" s="117"/>
      <c r="DYD16" s="117"/>
      <c r="DYE16" s="117"/>
      <c r="DYF16" s="117"/>
      <c r="DYG16" s="117"/>
      <c r="DYH16" s="117"/>
      <c r="DYI16" s="117"/>
      <c r="DYJ16" s="117"/>
      <c r="DYK16" s="117"/>
      <c r="DYL16" s="117"/>
      <c r="DYM16" s="117"/>
      <c r="DYN16" s="117"/>
      <c r="DYO16" s="117"/>
      <c r="DYP16" s="117"/>
      <c r="DYQ16" s="117"/>
      <c r="DYR16" s="117"/>
      <c r="DYS16" s="117"/>
      <c r="DYT16" s="117"/>
      <c r="DYU16" s="117"/>
      <c r="DYV16" s="117"/>
      <c r="DYW16" s="117"/>
      <c r="DYX16" s="117"/>
      <c r="DYY16" s="117"/>
      <c r="DYZ16" s="117"/>
      <c r="DZA16" s="117"/>
      <c r="DZB16" s="117"/>
      <c r="DZC16" s="117"/>
      <c r="DZD16" s="117"/>
      <c r="DZE16" s="117"/>
      <c r="DZF16" s="117"/>
      <c r="DZG16" s="117"/>
      <c r="DZH16" s="117"/>
      <c r="DZI16" s="117"/>
      <c r="DZJ16" s="117"/>
      <c r="DZK16" s="117"/>
      <c r="DZL16" s="117"/>
      <c r="DZM16" s="117"/>
      <c r="DZN16" s="117"/>
      <c r="DZO16" s="117"/>
      <c r="DZP16" s="117"/>
      <c r="DZQ16" s="117"/>
      <c r="DZR16" s="117"/>
      <c r="DZS16" s="117"/>
      <c r="DZT16" s="117"/>
      <c r="DZU16" s="117"/>
      <c r="DZV16" s="117"/>
      <c r="DZW16" s="117"/>
      <c r="DZX16" s="117"/>
      <c r="DZY16" s="117"/>
      <c r="DZZ16" s="117"/>
      <c r="EAA16" s="117"/>
      <c r="EAB16" s="117"/>
      <c r="EAC16" s="117"/>
      <c r="EAD16" s="117"/>
      <c r="EAE16" s="117"/>
      <c r="EAF16" s="117"/>
      <c r="EAG16" s="117"/>
      <c r="EAH16" s="117"/>
      <c r="EAI16" s="117"/>
      <c r="EAJ16" s="117"/>
      <c r="EAK16" s="117"/>
      <c r="EAL16" s="117"/>
      <c r="EAM16" s="117"/>
      <c r="EAN16" s="117"/>
      <c r="EAO16" s="117"/>
      <c r="EAP16" s="117"/>
      <c r="EAQ16" s="117"/>
      <c r="EAR16" s="117"/>
      <c r="EAS16" s="117"/>
      <c r="EAT16" s="117"/>
      <c r="EAU16" s="117"/>
      <c r="EAV16" s="117"/>
      <c r="EAW16" s="117"/>
      <c r="EAX16" s="117"/>
      <c r="EAY16" s="117"/>
      <c r="EAZ16" s="117"/>
      <c r="EBA16" s="117"/>
      <c r="EBB16" s="117"/>
      <c r="EBC16" s="117"/>
      <c r="EBD16" s="117"/>
      <c r="EBE16" s="117"/>
      <c r="EBF16" s="117"/>
      <c r="EBG16" s="117"/>
      <c r="EBH16" s="117"/>
      <c r="EBI16" s="117"/>
      <c r="EBJ16" s="117"/>
      <c r="EBK16" s="117"/>
      <c r="EBL16" s="117"/>
      <c r="EBM16" s="117"/>
      <c r="EBN16" s="117"/>
      <c r="EBO16" s="117"/>
      <c r="EBP16" s="117"/>
      <c r="EBQ16" s="117"/>
      <c r="EBR16" s="117"/>
      <c r="EBS16" s="117"/>
      <c r="EBT16" s="117"/>
      <c r="EBU16" s="117"/>
      <c r="EBV16" s="117"/>
      <c r="EBW16" s="117"/>
      <c r="EBX16" s="117"/>
      <c r="EBY16" s="117"/>
      <c r="EBZ16" s="117"/>
      <c r="ECA16" s="117"/>
      <c r="ECB16" s="117"/>
      <c r="ECC16" s="117"/>
      <c r="ECD16" s="117"/>
      <c r="ECE16" s="117"/>
      <c r="ECF16" s="117"/>
      <c r="ECG16" s="117"/>
      <c r="ECH16" s="117"/>
      <c r="ECI16" s="117"/>
      <c r="ECJ16" s="117"/>
      <c r="ECK16" s="117"/>
      <c r="ECL16" s="117"/>
      <c r="ECM16" s="117"/>
      <c r="ECN16" s="117"/>
      <c r="ECO16" s="117"/>
      <c r="ECP16" s="117"/>
      <c r="ECQ16" s="117"/>
      <c r="ECR16" s="117"/>
      <c r="ECS16" s="117"/>
      <c r="ECT16" s="117"/>
      <c r="ECU16" s="117"/>
      <c r="ECV16" s="117"/>
      <c r="ECW16" s="117"/>
      <c r="ECX16" s="117"/>
      <c r="ECY16" s="117"/>
      <c r="ECZ16" s="117"/>
      <c r="EDA16" s="117"/>
      <c r="EDB16" s="117"/>
      <c r="EDC16" s="117"/>
      <c r="EDD16" s="117"/>
      <c r="EDE16" s="117"/>
      <c r="EDF16" s="117"/>
      <c r="EDG16" s="117"/>
      <c r="EDH16" s="117"/>
      <c r="EDI16" s="117"/>
      <c r="EDJ16" s="117"/>
      <c r="EDK16" s="117"/>
      <c r="EDL16" s="117"/>
      <c r="EDM16" s="117"/>
      <c r="EDN16" s="117"/>
      <c r="EDO16" s="117"/>
      <c r="EDP16" s="117"/>
      <c r="EDQ16" s="117"/>
      <c r="EDR16" s="117"/>
      <c r="EDS16" s="117"/>
      <c r="EDT16" s="117"/>
      <c r="EDU16" s="117"/>
      <c r="EDV16" s="117"/>
      <c r="EDW16" s="117"/>
      <c r="EDX16" s="117"/>
      <c r="EDY16" s="117"/>
      <c r="EDZ16" s="117"/>
      <c r="EEA16" s="117"/>
      <c r="EEB16" s="117"/>
      <c r="EEC16" s="117"/>
      <c r="EED16" s="117"/>
      <c r="EEE16" s="117"/>
      <c r="EEF16" s="117"/>
      <c r="EEG16" s="117"/>
      <c r="EEH16" s="117"/>
      <c r="EEI16" s="117"/>
      <c r="EEJ16" s="117"/>
      <c r="EEK16" s="117"/>
      <c r="EEL16" s="117"/>
      <c r="EEM16" s="117"/>
      <c r="EEN16" s="117"/>
      <c r="EEO16" s="117"/>
      <c r="EEP16" s="117"/>
      <c r="EEQ16" s="117"/>
      <c r="EER16" s="117"/>
      <c r="EES16" s="117"/>
      <c r="EET16" s="117"/>
      <c r="EEU16" s="117"/>
      <c r="EEV16" s="117"/>
      <c r="EEW16" s="117"/>
      <c r="EEX16" s="117"/>
      <c r="EEY16" s="117"/>
      <c r="EEZ16" s="117"/>
      <c r="EFA16" s="117"/>
      <c r="EFB16" s="117"/>
      <c r="EFC16" s="117"/>
      <c r="EFD16" s="117"/>
      <c r="EFE16" s="117"/>
      <c r="EFF16" s="117"/>
      <c r="EFG16" s="117"/>
      <c r="EFH16" s="117"/>
      <c r="EFI16" s="117"/>
      <c r="EFJ16" s="117"/>
      <c r="EFK16" s="117"/>
      <c r="EFL16" s="117"/>
      <c r="EFM16" s="117"/>
      <c r="EFN16" s="117"/>
      <c r="EFO16" s="117"/>
      <c r="EFP16" s="117"/>
      <c r="EFQ16" s="117"/>
      <c r="EFR16" s="117"/>
      <c r="EFS16" s="117"/>
      <c r="EFT16" s="117"/>
      <c r="EFU16" s="117"/>
      <c r="EFV16" s="117"/>
      <c r="EFW16" s="117"/>
      <c r="EFX16" s="117"/>
      <c r="EFY16" s="117"/>
      <c r="EFZ16" s="117"/>
      <c r="EGA16" s="117"/>
      <c r="EGB16" s="117"/>
      <c r="EGC16" s="117"/>
      <c r="EGD16" s="117"/>
      <c r="EGE16" s="117"/>
      <c r="EGF16" s="117"/>
      <c r="EGG16" s="117"/>
      <c r="EGH16" s="117"/>
      <c r="EGI16" s="117"/>
      <c r="EGJ16" s="117"/>
      <c r="EGK16" s="117"/>
      <c r="EGL16" s="117"/>
      <c r="EGM16" s="117"/>
      <c r="EGN16" s="117"/>
      <c r="EGO16" s="117"/>
      <c r="EGP16" s="117"/>
      <c r="EGQ16" s="117"/>
      <c r="EGR16" s="117"/>
      <c r="EGS16" s="117"/>
      <c r="EGT16" s="117"/>
      <c r="EGU16" s="117"/>
      <c r="EGV16" s="117"/>
      <c r="EGW16" s="117"/>
      <c r="EGX16" s="117"/>
      <c r="EGY16" s="117"/>
      <c r="EGZ16" s="117"/>
      <c r="EHA16" s="117"/>
      <c r="EHB16" s="117"/>
      <c r="EHC16" s="117"/>
      <c r="EHD16" s="117"/>
      <c r="EHE16" s="117"/>
      <c r="EHF16" s="117"/>
      <c r="EHG16" s="117"/>
      <c r="EHH16" s="117"/>
      <c r="EHI16" s="117"/>
      <c r="EHJ16" s="117"/>
      <c r="EHK16" s="117"/>
      <c r="EHL16" s="117"/>
      <c r="EHM16" s="117"/>
      <c r="EHN16" s="117"/>
      <c r="EHO16" s="117"/>
      <c r="EHP16" s="117"/>
      <c r="EHQ16" s="117"/>
      <c r="EHR16" s="117"/>
      <c r="EHS16" s="117"/>
      <c r="EHT16" s="117"/>
      <c r="EHU16" s="117"/>
      <c r="EHV16" s="117"/>
      <c r="EHW16" s="117"/>
      <c r="EHX16" s="117"/>
      <c r="EHY16" s="117"/>
      <c r="EHZ16" s="117"/>
      <c r="EIA16" s="117"/>
      <c r="EIB16" s="117"/>
      <c r="EIC16" s="117"/>
      <c r="EID16" s="117"/>
      <c r="EIE16" s="117"/>
      <c r="EIF16" s="117"/>
      <c r="EIG16" s="117"/>
      <c r="EIH16" s="117"/>
      <c r="EII16" s="117"/>
      <c r="EIJ16" s="117"/>
      <c r="EIK16" s="117"/>
      <c r="EIL16" s="117"/>
      <c r="EIM16" s="117"/>
      <c r="EIN16" s="117"/>
      <c r="EIO16" s="117"/>
      <c r="EIP16" s="117"/>
      <c r="EIQ16" s="117"/>
      <c r="EIR16" s="117"/>
      <c r="EIS16" s="117"/>
      <c r="EIT16" s="117"/>
      <c r="EIU16" s="117"/>
      <c r="EIV16" s="117"/>
      <c r="EIW16" s="117"/>
      <c r="EIX16" s="117"/>
      <c r="EIY16" s="117"/>
      <c r="EIZ16" s="117"/>
      <c r="EJA16" s="117"/>
      <c r="EJB16" s="117"/>
      <c r="EJC16" s="117"/>
      <c r="EJD16" s="117"/>
      <c r="EJE16" s="117"/>
      <c r="EJF16" s="117"/>
      <c r="EJG16" s="117"/>
      <c r="EJH16" s="117"/>
      <c r="EJI16" s="117"/>
      <c r="EJJ16" s="117"/>
      <c r="EJK16" s="117"/>
      <c r="EJL16" s="117"/>
      <c r="EJM16" s="117"/>
      <c r="EJN16" s="117"/>
      <c r="EJO16" s="117"/>
      <c r="EJP16" s="117"/>
      <c r="EJQ16" s="117"/>
      <c r="EJR16" s="117"/>
      <c r="EJS16" s="117"/>
      <c r="EJT16" s="117"/>
      <c r="EJU16" s="117"/>
      <c r="EJV16" s="117"/>
      <c r="EJW16" s="117"/>
      <c r="EJX16" s="117"/>
      <c r="EJY16" s="117"/>
      <c r="EJZ16" s="117"/>
      <c r="EKA16" s="117"/>
      <c r="EKB16" s="117"/>
      <c r="EKC16" s="117"/>
      <c r="EKD16" s="117"/>
      <c r="EKE16" s="117"/>
      <c r="EKF16" s="117"/>
      <c r="EKG16" s="117"/>
      <c r="EKH16" s="117"/>
      <c r="EKI16" s="117"/>
      <c r="EKJ16" s="117"/>
      <c r="EKK16" s="117"/>
      <c r="EKL16" s="117"/>
      <c r="EKM16" s="117"/>
      <c r="EKN16" s="117"/>
      <c r="EKO16" s="117"/>
      <c r="EKP16" s="117"/>
      <c r="EKQ16" s="117"/>
      <c r="EKR16" s="117"/>
      <c r="EKS16" s="117"/>
      <c r="EKT16" s="117"/>
      <c r="EKU16" s="117"/>
      <c r="EKV16" s="117"/>
      <c r="EKW16" s="117"/>
      <c r="EKX16" s="117"/>
      <c r="EKY16" s="117"/>
      <c r="EKZ16" s="117"/>
      <c r="ELA16" s="117"/>
      <c r="ELB16" s="117"/>
      <c r="ELC16" s="117"/>
      <c r="ELD16" s="117"/>
      <c r="ELE16" s="117"/>
      <c r="ELF16" s="117"/>
      <c r="ELG16" s="117"/>
      <c r="ELH16" s="117"/>
      <c r="ELI16" s="117"/>
      <c r="ELJ16" s="117"/>
      <c r="ELK16" s="117"/>
      <c r="ELL16" s="117"/>
      <c r="ELM16" s="117"/>
      <c r="ELN16" s="117"/>
      <c r="ELO16" s="117"/>
      <c r="ELP16" s="117"/>
      <c r="ELQ16" s="117"/>
      <c r="ELR16" s="117"/>
      <c r="ELS16" s="117"/>
      <c r="ELT16" s="117"/>
      <c r="ELU16" s="117"/>
      <c r="ELV16" s="117"/>
      <c r="ELW16" s="117"/>
      <c r="ELX16" s="117"/>
      <c r="ELY16" s="117"/>
      <c r="ELZ16" s="117"/>
      <c r="EMA16" s="117"/>
      <c r="EMB16" s="117"/>
      <c r="EMC16" s="117"/>
      <c r="EMD16" s="117"/>
      <c r="EME16" s="117"/>
      <c r="EMF16" s="117"/>
      <c r="EMG16" s="117"/>
      <c r="EMH16" s="117"/>
      <c r="EMI16" s="117"/>
      <c r="EMJ16" s="117"/>
      <c r="EMK16" s="117"/>
      <c r="EML16" s="117"/>
      <c r="EMM16" s="117"/>
      <c r="EMN16" s="117"/>
      <c r="EMO16" s="117"/>
      <c r="EMP16" s="117"/>
      <c r="EMQ16" s="117"/>
      <c r="EMR16" s="117"/>
      <c r="EMS16" s="117"/>
      <c r="EMT16" s="117"/>
      <c r="EMU16" s="117"/>
      <c r="EMV16" s="117"/>
      <c r="EMW16" s="117"/>
      <c r="EMX16" s="117"/>
      <c r="EMY16" s="117"/>
      <c r="EMZ16" s="117"/>
      <c r="ENA16" s="117"/>
      <c r="ENB16" s="117"/>
      <c r="ENC16" s="117"/>
      <c r="END16" s="117"/>
      <c r="ENE16" s="117"/>
      <c r="ENF16" s="117"/>
      <c r="ENG16" s="117"/>
      <c r="ENH16" s="117"/>
      <c r="ENI16" s="117"/>
      <c r="ENJ16" s="117"/>
      <c r="ENK16" s="117"/>
      <c r="ENL16" s="117"/>
      <c r="ENM16" s="117"/>
      <c r="ENN16" s="117"/>
      <c r="ENO16" s="117"/>
      <c r="ENP16" s="117"/>
      <c r="ENQ16" s="117"/>
      <c r="ENR16" s="117"/>
      <c r="ENS16" s="117"/>
      <c r="ENT16" s="117"/>
      <c r="ENU16" s="117"/>
      <c r="ENV16" s="117"/>
      <c r="ENW16" s="117"/>
      <c r="ENX16" s="117"/>
      <c r="ENY16" s="117"/>
      <c r="ENZ16" s="117"/>
      <c r="EOA16" s="117"/>
      <c r="EOB16" s="117"/>
      <c r="EOC16" s="117"/>
      <c r="EOD16" s="117"/>
      <c r="EOE16" s="117"/>
      <c r="EOF16" s="117"/>
      <c r="EOG16" s="117"/>
      <c r="EOH16" s="117"/>
      <c r="EOI16" s="117"/>
      <c r="EOJ16" s="117"/>
      <c r="EOK16" s="117"/>
      <c r="EOL16" s="117"/>
      <c r="EOM16" s="117"/>
      <c r="EON16" s="117"/>
      <c r="EOO16" s="117"/>
      <c r="EOP16" s="117"/>
      <c r="EOQ16" s="117"/>
      <c r="EOR16" s="117"/>
      <c r="EOS16" s="117"/>
      <c r="EOT16" s="117"/>
      <c r="EOU16" s="117"/>
      <c r="EOV16" s="117"/>
      <c r="EOW16" s="117"/>
      <c r="EOX16" s="117"/>
      <c r="EOY16" s="117"/>
      <c r="EOZ16" s="117"/>
      <c r="EPA16" s="117"/>
      <c r="EPB16" s="117"/>
      <c r="EPC16" s="117"/>
      <c r="EPD16" s="117"/>
      <c r="EPE16" s="117"/>
      <c r="EPF16" s="117"/>
      <c r="EPG16" s="117"/>
      <c r="EPH16" s="117"/>
      <c r="EPI16" s="117"/>
      <c r="EPJ16" s="117"/>
      <c r="EPK16" s="117"/>
      <c r="EPL16" s="117"/>
      <c r="EPM16" s="117"/>
      <c r="EPN16" s="117"/>
      <c r="EPO16" s="117"/>
      <c r="EPP16" s="117"/>
      <c r="EPQ16" s="117"/>
      <c r="EPR16" s="117"/>
      <c r="EPS16" s="117"/>
      <c r="EPT16" s="117"/>
      <c r="EPU16" s="117"/>
      <c r="EPV16" s="117"/>
      <c r="EPW16" s="117"/>
      <c r="EPX16" s="117"/>
      <c r="EPY16" s="117"/>
      <c r="EPZ16" s="117"/>
      <c r="EQA16" s="117"/>
      <c r="EQB16" s="117"/>
      <c r="EQC16" s="117"/>
      <c r="EQD16" s="117"/>
      <c r="EQE16" s="117"/>
      <c r="EQF16" s="117"/>
      <c r="EQG16" s="117"/>
      <c r="EQH16" s="117"/>
      <c r="EQI16" s="117"/>
      <c r="EQJ16" s="117"/>
      <c r="EQK16" s="117"/>
      <c r="EQL16" s="117"/>
      <c r="EQM16" s="117"/>
      <c r="EQN16" s="117"/>
      <c r="EQO16" s="117"/>
      <c r="EQP16" s="117"/>
      <c r="EQQ16" s="117"/>
      <c r="EQR16" s="117"/>
      <c r="EQS16" s="117"/>
      <c r="EQT16" s="117"/>
      <c r="EQU16" s="117"/>
      <c r="EQV16" s="117"/>
      <c r="EQW16" s="117"/>
      <c r="EQX16" s="117"/>
      <c r="EQY16" s="117"/>
      <c r="EQZ16" s="117"/>
      <c r="ERA16" s="117"/>
      <c r="ERB16" s="117"/>
      <c r="ERC16" s="117"/>
      <c r="ERD16" s="117"/>
      <c r="ERE16" s="117"/>
      <c r="ERF16" s="117"/>
      <c r="ERG16" s="117"/>
      <c r="ERH16" s="117"/>
      <c r="ERI16" s="117"/>
      <c r="ERJ16" s="117"/>
      <c r="ERK16" s="117"/>
      <c r="ERL16" s="117"/>
      <c r="ERM16" s="117"/>
      <c r="ERN16" s="117"/>
      <c r="ERO16" s="117"/>
      <c r="ERP16" s="117"/>
      <c r="ERQ16" s="117"/>
      <c r="ERR16" s="117"/>
      <c r="ERS16" s="117"/>
      <c r="ERT16" s="117"/>
      <c r="ERU16" s="117"/>
      <c r="ERV16" s="117"/>
      <c r="ERW16" s="117"/>
      <c r="ERX16" s="117"/>
      <c r="ERY16" s="117"/>
      <c r="ERZ16" s="117"/>
      <c r="ESA16" s="117"/>
      <c r="ESB16" s="117"/>
      <c r="ESC16" s="117"/>
      <c r="ESD16" s="117"/>
      <c r="ESE16" s="117"/>
      <c r="ESF16" s="117"/>
      <c r="ESG16" s="117"/>
      <c r="ESH16" s="117"/>
      <c r="ESI16" s="117"/>
      <c r="ESJ16" s="117"/>
      <c r="ESK16" s="117"/>
      <c r="ESL16" s="117"/>
      <c r="ESM16" s="117"/>
      <c r="ESN16" s="117"/>
      <c r="ESO16" s="117"/>
      <c r="ESP16" s="117"/>
      <c r="ESQ16" s="117"/>
      <c r="ESR16" s="117"/>
      <c r="ESS16" s="117"/>
      <c r="EST16" s="117"/>
      <c r="ESU16" s="117"/>
      <c r="ESV16" s="117"/>
      <c r="ESW16" s="117"/>
      <c r="ESX16" s="117"/>
      <c r="ESY16" s="117"/>
      <c r="ESZ16" s="117"/>
      <c r="ETA16" s="117"/>
      <c r="ETB16" s="117"/>
      <c r="ETC16" s="117"/>
      <c r="ETD16" s="117"/>
      <c r="ETE16" s="117"/>
      <c r="ETF16" s="117"/>
      <c r="ETG16" s="117"/>
      <c r="ETH16" s="117"/>
      <c r="ETI16" s="117"/>
      <c r="ETJ16" s="117"/>
      <c r="ETK16" s="117"/>
      <c r="ETL16" s="117"/>
      <c r="ETM16" s="117"/>
      <c r="ETN16" s="117"/>
      <c r="ETO16" s="117"/>
      <c r="ETP16" s="117"/>
      <c r="ETQ16" s="117"/>
      <c r="ETR16" s="117"/>
      <c r="ETS16" s="117"/>
      <c r="ETT16" s="117"/>
      <c r="ETU16" s="117"/>
      <c r="ETV16" s="117"/>
      <c r="ETW16" s="117"/>
      <c r="ETX16" s="117"/>
      <c r="ETY16" s="117"/>
      <c r="ETZ16" s="117"/>
      <c r="EUA16" s="117"/>
      <c r="EUB16" s="117"/>
      <c r="EUC16" s="117"/>
      <c r="EUD16" s="117"/>
      <c r="EUE16" s="117"/>
      <c r="EUF16" s="117"/>
      <c r="EUG16" s="117"/>
      <c r="EUH16" s="117"/>
      <c r="EUI16" s="117"/>
      <c r="EUJ16" s="117"/>
      <c r="EUK16" s="117"/>
      <c r="EUL16" s="117"/>
      <c r="EUM16" s="117"/>
      <c r="EUN16" s="117"/>
      <c r="EUO16" s="117"/>
      <c r="EUP16" s="117"/>
      <c r="EUQ16" s="117"/>
      <c r="EUR16" s="117"/>
      <c r="EUS16" s="117"/>
      <c r="EUT16" s="117"/>
      <c r="EUU16" s="117"/>
      <c r="EUV16" s="117"/>
      <c r="EUW16" s="117"/>
      <c r="EUX16" s="117"/>
      <c r="EUY16" s="117"/>
      <c r="EUZ16" s="117"/>
      <c r="EVA16" s="117"/>
      <c r="EVB16" s="117"/>
      <c r="EVC16" s="117"/>
      <c r="EVD16" s="117"/>
      <c r="EVE16" s="117"/>
      <c r="EVF16" s="117"/>
      <c r="EVG16" s="117"/>
      <c r="EVH16" s="117"/>
      <c r="EVI16" s="117"/>
      <c r="EVJ16" s="117"/>
      <c r="EVK16" s="117"/>
      <c r="EVL16" s="117"/>
      <c r="EVM16" s="117"/>
      <c r="EVN16" s="117"/>
      <c r="EVO16" s="117"/>
      <c r="EVP16" s="117"/>
      <c r="EVQ16" s="117"/>
      <c r="EVR16" s="117"/>
      <c r="EVS16" s="117"/>
      <c r="EVT16" s="117"/>
      <c r="EVU16" s="117"/>
      <c r="EVV16" s="117"/>
      <c r="EVW16" s="117"/>
      <c r="EVX16" s="117"/>
      <c r="EVY16" s="117"/>
      <c r="EVZ16" s="117"/>
      <c r="EWA16" s="117"/>
      <c r="EWB16" s="117"/>
      <c r="EWC16" s="117"/>
      <c r="EWD16" s="117"/>
      <c r="EWE16" s="117"/>
      <c r="EWF16" s="117"/>
      <c r="EWG16" s="117"/>
      <c r="EWH16" s="117"/>
      <c r="EWI16" s="117"/>
      <c r="EWJ16" s="117"/>
      <c r="EWK16" s="117"/>
      <c r="EWL16" s="117"/>
      <c r="EWM16" s="117"/>
      <c r="EWN16" s="117"/>
      <c r="EWO16" s="117"/>
      <c r="EWP16" s="117"/>
      <c r="EWQ16" s="117"/>
      <c r="EWR16" s="117"/>
      <c r="EWS16" s="117"/>
      <c r="EWT16" s="117"/>
      <c r="EWU16" s="117"/>
      <c r="EWV16" s="117"/>
      <c r="EWW16" s="117"/>
      <c r="EWX16" s="117"/>
      <c r="EWY16" s="117"/>
      <c r="EWZ16" s="117"/>
      <c r="EXA16" s="117"/>
      <c r="EXB16" s="117"/>
      <c r="EXC16" s="117"/>
      <c r="EXD16" s="117"/>
      <c r="EXE16" s="117"/>
      <c r="EXF16" s="117"/>
      <c r="EXG16" s="117"/>
      <c r="EXH16" s="117"/>
      <c r="EXI16" s="117"/>
      <c r="EXJ16" s="117"/>
      <c r="EXK16" s="117"/>
      <c r="EXL16" s="117"/>
      <c r="EXM16" s="117"/>
      <c r="EXN16" s="117"/>
      <c r="EXO16" s="117"/>
      <c r="EXP16" s="117"/>
      <c r="EXQ16" s="117"/>
      <c r="EXR16" s="117"/>
      <c r="EXS16" s="117"/>
      <c r="EXT16" s="117"/>
      <c r="EXU16" s="117"/>
      <c r="EXV16" s="117"/>
      <c r="EXW16" s="117"/>
      <c r="EXX16" s="117"/>
      <c r="EXY16" s="117"/>
      <c r="EXZ16" s="117"/>
      <c r="EYA16" s="117"/>
      <c r="EYB16" s="117"/>
      <c r="EYC16" s="117"/>
      <c r="EYD16" s="117"/>
      <c r="EYE16" s="117"/>
      <c r="EYF16" s="117"/>
      <c r="EYG16" s="117"/>
      <c r="EYH16" s="117"/>
      <c r="EYI16" s="117"/>
      <c r="EYJ16" s="117"/>
      <c r="EYK16" s="117"/>
      <c r="EYL16" s="117"/>
      <c r="EYM16" s="117"/>
      <c r="EYN16" s="117"/>
      <c r="EYO16" s="117"/>
      <c r="EYP16" s="117"/>
      <c r="EYQ16" s="117"/>
      <c r="EYR16" s="117"/>
      <c r="EYS16" s="117"/>
      <c r="EYT16" s="117"/>
      <c r="EYU16" s="117"/>
      <c r="EYV16" s="117"/>
      <c r="EYW16" s="117"/>
      <c r="EYX16" s="117"/>
      <c r="EYY16" s="117"/>
      <c r="EYZ16" s="117"/>
      <c r="EZA16" s="117"/>
      <c r="EZB16" s="117"/>
      <c r="EZC16" s="117"/>
      <c r="EZD16" s="117"/>
      <c r="EZE16" s="117"/>
      <c r="EZF16" s="117"/>
      <c r="EZG16" s="117"/>
      <c r="EZH16" s="117"/>
      <c r="EZI16" s="117"/>
      <c r="EZJ16" s="117"/>
      <c r="EZK16" s="117"/>
      <c r="EZL16" s="117"/>
      <c r="EZM16" s="117"/>
      <c r="EZN16" s="117"/>
      <c r="EZO16" s="117"/>
      <c r="EZP16" s="117"/>
      <c r="EZQ16" s="117"/>
      <c r="EZR16" s="117"/>
      <c r="EZS16" s="117"/>
      <c r="EZT16" s="117"/>
      <c r="EZU16" s="117"/>
      <c r="EZV16" s="117"/>
      <c r="EZW16" s="117"/>
      <c r="EZX16" s="117"/>
      <c r="EZY16" s="117"/>
      <c r="EZZ16" s="117"/>
      <c r="FAA16" s="117"/>
      <c r="FAB16" s="117"/>
      <c r="FAC16" s="117"/>
      <c r="FAD16" s="117"/>
      <c r="FAE16" s="117"/>
      <c r="FAF16" s="117"/>
      <c r="FAG16" s="117"/>
      <c r="FAH16" s="117"/>
      <c r="FAI16" s="117"/>
      <c r="FAJ16" s="117"/>
      <c r="FAK16" s="117"/>
      <c r="FAL16" s="117"/>
      <c r="FAM16" s="117"/>
      <c r="FAN16" s="117"/>
      <c r="FAO16" s="117"/>
      <c r="FAP16" s="117"/>
      <c r="FAQ16" s="117"/>
      <c r="FAR16" s="117"/>
      <c r="FAS16" s="117"/>
      <c r="FAT16" s="117"/>
      <c r="FAU16" s="117"/>
      <c r="FAV16" s="117"/>
      <c r="FAW16" s="117"/>
      <c r="FAX16" s="117"/>
      <c r="FAY16" s="117"/>
      <c r="FAZ16" s="117"/>
      <c r="FBA16" s="117"/>
      <c r="FBB16" s="117"/>
      <c r="FBC16" s="117"/>
      <c r="FBD16" s="117"/>
      <c r="FBE16" s="117"/>
      <c r="FBF16" s="117"/>
      <c r="FBG16" s="117"/>
      <c r="FBH16" s="117"/>
      <c r="FBI16" s="117"/>
      <c r="FBJ16" s="117"/>
      <c r="FBK16" s="117"/>
      <c r="FBL16" s="117"/>
      <c r="FBM16" s="117"/>
      <c r="FBN16" s="117"/>
      <c r="FBO16" s="117"/>
      <c r="FBP16" s="117"/>
      <c r="FBQ16" s="117"/>
      <c r="FBR16" s="117"/>
      <c r="FBS16" s="117"/>
      <c r="FBT16" s="117"/>
      <c r="FBU16" s="117"/>
      <c r="FBV16" s="117"/>
      <c r="FBW16" s="117"/>
      <c r="FBX16" s="117"/>
      <c r="FBY16" s="117"/>
      <c r="FBZ16" s="117"/>
      <c r="FCA16" s="117"/>
      <c r="FCB16" s="117"/>
      <c r="FCC16" s="117"/>
      <c r="FCD16" s="117"/>
      <c r="FCE16" s="117"/>
      <c r="FCF16" s="117"/>
      <c r="FCG16" s="117"/>
      <c r="FCH16" s="117"/>
      <c r="FCI16" s="117"/>
      <c r="FCJ16" s="117"/>
      <c r="FCK16" s="117"/>
      <c r="FCL16" s="117"/>
      <c r="FCM16" s="117"/>
      <c r="FCN16" s="117"/>
      <c r="FCO16" s="117"/>
      <c r="FCP16" s="117"/>
      <c r="FCQ16" s="117"/>
      <c r="FCR16" s="117"/>
      <c r="FCS16" s="117"/>
      <c r="FCT16" s="117"/>
      <c r="FCU16" s="117"/>
      <c r="FCV16" s="117"/>
      <c r="FCW16" s="117"/>
      <c r="FCX16" s="117"/>
      <c r="FCY16" s="117"/>
      <c r="FCZ16" s="117"/>
      <c r="FDA16" s="117"/>
      <c r="FDB16" s="117"/>
      <c r="FDC16" s="117"/>
      <c r="FDD16" s="117"/>
      <c r="FDE16" s="117"/>
      <c r="FDF16" s="117"/>
      <c r="FDG16" s="117"/>
      <c r="FDH16" s="117"/>
      <c r="FDI16" s="117"/>
      <c r="FDJ16" s="117"/>
      <c r="FDK16" s="117"/>
      <c r="FDL16" s="117"/>
      <c r="FDM16" s="117"/>
      <c r="FDN16" s="117"/>
      <c r="FDO16" s="117"/>
      <c r="FDP16" s="117"/>
      <c r="FDQ16" s="117"/>
      <c r="FDR16" s="117"/>
      <c r="FDS16" s="117"/>
      <c r="FDT16" s="117"/>
      <c r="FDU16" s="117"/>
      <c r="FDV16" s="117"/>
      <c r="FDW16" s="117"/>
      <c r="FDX16" s="117"/>
      <c r="FDY16" s="117"/>
      <c r="FDZ16" s="117"/>
      <c r="FEA16" s="117"/>
      <c r="FEB16" s="117"/>
      <c r="FEC16" s="117"/>
      <c r="FED16" s="117"/>
      <c r="FEE16" s="117"/>
      <c r="FEF16" s="117"/>
      <c r="FEG16" s="117"/>
      <c r="FEH16" s="117"/>
      <c r="FEI16" s="117"/>
      <c r="FEJ16" s="117"/>
      <c r="FEK16" s="117"/>
      <c r="FEL16" s="117"/>
      <c r="FEM16" s="117"/>
      <c r="FEN16" s="117"/>
      <c r="FEO16" s="117"/>
      <c r="FEP16" s="117"/>
      <c r="FEQ16" s="117"/>
      <c r="FER16" s="117"/>
      <c r="FES16" s="117"/>
      <c r="FET16" s="117"/>
      <c r="FEU16" s="117"/>
      <c r="FEV16" s="117"/>
      <c r="FEW16" s="117"/>
      <c r="FEX16" s="117"/>
      <c r="FEY16" s="117"/>
      <c r="FEZ16" s="117"/>
      <c r="FFA16" s="117"/>
      <c r="FFB16" s="117"/>
      <c r="FFC16" s="117"/>
      <c r="FFD16" s="117"/>
      <c r="FFE16" s="117"/>
      <c r="FFF16" s="117"/>
      <c r="FFG16" s="117"/>
      <c r="FFH16" s="117"/>
      <c r="FFI16" s="117"/>
      <c r="FFJ16" s="117"/>
      <c r="FFK16" s="117"/>
      <c r="FFL16" s="117"/>
      <c r="FFM16" s="117"/>
      <c r="FFN16" s="117"/>
      <c r="FFO16" s="117"/>
      <c r="FFP16" s="117"/>
      <c r="FFQ16" s="117"/>
      <c r="FFR16" s="117"/>
      <c r="FFS16" s="117"/>
      <c r="FFT16" s="117"/>
      <c r="FFU16" s="117"/>
      <c r="FFV16" s="117"/>
      <c r="FFW16" s="117"/>
      <c r="FFX16" s="117"/>
      <c r="FFY16" s="117"/>
      <c r="FFZ16" s="117"/>
      <c r="FGA16" s="117"/>
      <c r="FGB16" s="117"/>
      <c r="FGC16" s="117"/>
      <c r="FGD16" s="117"/>
      <c r="FGE16" s="117"/>
      <c r="FGF16" s="117"/>
      <c r="FGG16" s="117"/>
      <c r="FGH16" s="117"/>
      <c r="FGI16" s="117"/>
      <c r="FGJ16" s="117"/>
      <c r="FGK16" s="117"/>
      <c r="FGL16" s="117"/>
      <c r="FGM16" s="117"/>
      <c r="FGN16" s="117"/>
      <c r="FGO16" s="117"/>
      <c r="FGP16" s="117"/>
      <c r="FGQ16" s="117"/>
      <c r="FGR16" s="117"/>
      <c r="FGS16" s="117"/>
      <c r="FGT16" s="117"/>
      <c r="FGU16" s="117"/>
      <c r="FGV16" s="117"/>
      <c r="FGW16" s="117"/>
      <c r="FGX16" s="117"/>
      <c r="FGY16" s="117"/>
      <c r="FGZ16" s="117"/>
      <c r="FHA16" s="117"/>
      <c r="FHB16" s="117"/>
      <c r="FHC16" s="117"/>
      <c r="FHD16" s="117"/>
      <c r="FHE16" s="117"/>
      <c r="FHF16" s="117"/>
      <c r="FHG16" s="117"/>
      <c r="FHH16" s="117"/>
      <c r="FHI16" s="117"/>
      <c r="FHJ16" s="117"/>
      <c r="FHK16" s="117"/>
      <c r="FHL16" s="117"/>
      <c r="FHM16" s="117"/>
      <c r="FHN16" s="117"/>
      <c r="FHO16" s="117"/>
      <c r="FHP16" s="117"/>
      <c r="FHQ16" s="117"/>
      <c r="FHR16" s="117"/>
      <c r="FHS16" s="117"/>
      <c r="FHT16" s="117"/>
      <c r="FHU16" s="117"/>
      <c r="FHV16" s="117"/>
      <c r="FHW16" s="117"/>
      <c r="FHX16" s="117"/>
      <c r="FHY16" s="117"/>
      <c r="FHZ16" s="117"/>
      <c r="FIA16" s="117"/>
      <c r="FIB16" s="117"/>
      <c r="FIC16" s="117"/>
      <c r="FID16" s="117"/>
      <c r="FIE16" s="117"/>
      <c r="FIF16" s="117"/>
      <c r="FIG16" s="117"/>
      <c r="FIH16" s="117"/>
      <c r="FII16" s="117"/>
      <c r="FIJ16" s="117"/>
      <c r="FIK16" s="117"/>
      <c r="FIL16" s="117"/>
      <c r="FIM16" s="117"/>
      <c r="FIN16" s="117"/>
      <c r="FIO16" s="117"/>
      <c r="FIP16" s="117"/>
      <c r="FIQ16" s="117"/>
      <c r="FIR16" s="117"/>
      <c r="FIS16" s="117"/>
      <c r="FIT16" s="117"/>
      <c r="FIU16" s="117"/>
      <c r="FIV16" s="117"/>
      <c r="FIW16" s="117"/>
      <c r="FIX16" s="117"/>
      <c r="FIY16" s="117"/>
      <c r="FIZ16" s="117"/>
      <c r="FJA16" s="117"/>
      <c r="FJB16" s="117"/>
      <c r="FJC16" s="117"/>
      <c r="FJD16" s="117"/>
      <c r="FJE16" s="117"/>
      <c r="FJF16" s="117"/>
      <c r="FJG16" s="117"/>
      <c r="FJH16" s="117"/>
      <c r="FJI16" s="117"/>
      <c r="FJJ16" s="117"/>
      <c r="FJK16" s="117"/>
      <c r="FJL16" s="117"/>
      <c r="FJM16" s="117"/>
      <c r="FJN16" s="117"/>
      <c r="FJO16" s="117"/>
      <c r="FJP16" s="117"/>
      <c r="FJQ16" s="117"/>
      <c r="FJR16" s="117"/>
      <c r="FJS16" s="117"/>
      <c r="FJT16" s="117"/>
      <c r="FJU16" s="117"/>
      <c r="FJV16" s="117"/>
      <c r="FJW16" s="117"/>
      <c r="FJX16" s="117"/>
      <c r="FJY16" s="117"/>
      <c r="FJZ16" s="117"/>
      <c r="FKA16" s="117"/>
      <c r="FKB16" s="117"/>
      <c r="FKC16" s="117"/>
      <c r="FKD16" s="117"/>
      <c r="FKE16" s="117"/>
      <c r="FKF16" s="117"/>
      <c r="FKG16" s="117"/>
      <c r="FKH16" s="117"/>
      <c r="FKI16" s="117"/>
      <c r="FKJ16" s="117"/>
      <c r="FKK16" s="117"/>
      <c r="FKL16" s="117"/>
      <c r="FKM16" s="117"/>
      <c r="FKN16" s="117"/>
      <c r="FKO16" s="117"/>
      <c r="FKP16" s="117"/>
      <c r="FKQ16" s="117"/>
      <c r="FKR16" s="117"/>
      <c r="FKS16" s="117"/>
      <c r="FKT16" s="117"/>
      <c r="FKU16" s="117"/>
      <c r="FKV16" s="117"/>
      <c r="FKW16" s="117"/>
      <c r="FKX16" s="117"/>
      <c r="FKY16" s="117"/>
      <c r="FKZ16" s="117"/>
      <c r="FLA16" s="117"/>
      <c r="FLB16" s="117"/>
      <c r="FLC16" s="117"/>
      <c r="FLD16" s="117"/>
      <c r="FLE16" s="117"/>
      <c r="FLF16" s="117"/>
      <c r="FLG16" s="117"/>
      <c r="FLH16" s="117"/>
      <c r="FLI16" s="117"/>
      <c r="FLJ16" s="117"/>
      <c r="FLK16" s="117"/>
      <c r="FLL16" s="117"/>
      <c r="FLM16" s="117"/>
      <c r="FLN16" s="117"/>
      <c r="FLO16" s="117"/>
      <c r="FLP16" s="117"/>
      <c r="FLQ16" s="117"/>
      <c r="FLR16" s="117"/>
      <c r="FLS16" s="117"/>
      <c r="FLT16" s="117"/>
      <c r="FLU16" s="117"/>
      <c r="FLV16" s="117"/>
      <c r="FLW16" s="117"/>
      <c r="FLX16" s="117"/>
      <c r="FLY16" s="117"/>
      <c r="FLZ16" s="117"/>
      <c r="FMA16" s="117"/>
      <c r="FMB16" s="117"/>
      <c r="FMC16" s="117"/>
      <c r="FMD16" s="117"/>
      <c r="FME16" s="117"/>
      <c r="FMF16" s="117"/>
      <c r="FMG16" s="117"/>
      <c r="FMH16" s="117"/>
      <c r="FMI16" s="117"/>
      <c r="FMJ16" s="117"/>
      <c r="FMK16" s="117"/>
      <c r="FML16" s="117"/>
      <c r="FMM16" s="117"/>
      <c r="FMN16" s="117"/>
      <c r="FMO16" s="117"/>
      <c r="FMP16" s="117"/>
      <c r="FMQ16" s="117"/>
      <c r="FMR16" s="117"/>
      <c r="FMS16" s="117"/>
      <c r="FMT16" s="117"/>
      <c r="FMU16" s="117"/>
      <c r="FMV16" s="117"/>
      <c r="FMW16" s="117"/>
      <c r="FMX16" s="117"/>
      <c r="FMY16" s="117"/>
      <c r="FMZ16" s="117"/>
      <c r="FNA16" s="117"/>
      <c r="FNB16" s="117"/>
      <c r="FNC16" s="117"/>
      <c r="FND16" s="117"/>
      <c r="FNE16" s="117"/>
      <c r="FNF16" s="117"/>
      <c r="FNG16" s="117"/>
      <c r="FNH16" s="117"/>
      <c r="FNI16" s="117"/>
      <c r="FNJ16" s="117"/>
      <c r="FNK16" s="117"/>
      <c r="FNL16" s="117"/>
      <c r="FNM16" s="117"/>
      <c r="FNN16" s="117"/>
      <c r="FNO16" s="117"/>
      <c r="FNP16" s="117"/>
      <c r="FNQ16" s="117"/>
      <c r="FNR16" s="117"/>
      <c r="FNS16" s="117"/>
      <c r="FNT16" s="117"/>
      <c r="FNU16" s="117"/>
      <c r="FNV16" s="117"/>
      <c r="FNW16" s="117"/>
      <c r="FNX16" s="117"/>
      <c r="FNY16" s="117"/>
      <c r="FNZ16" s="117"/>
      <c r="FOA16" s="117"/>
      <c r="FOB16" s="117"/>
      <c r="FOC16" s="117"/>
      <c r="FOD16" s="117"/>
      <c r="FOE16" s="117"/>
      <c r="FOF16" s="117"/>
      <c r="FOG16" s="117"/>
      <c r="FOH16" s="117"/>
      <c r="FOI16" s="117"/>
      <c r="FOJ16" s="117"/>
      <c r="FOK16" s="117"/>
      <c r="FOL16" s="117"/>
      <c r="FOM16" s="117"/>
      <c r="FON16" s="117"/>
      <c r="FOO16" s="117"/>
      <c r="FOP16" s="117"/>
      <c r="FOQ16" s="117"/>
      <c r="FOR16" s="117"/>
      <c r="FOS16" s="117"/>
      <c r="FOT16" s="117"/>
      <c r="FOU16" s="117"/>
      <c r="FOV16" s="117"/>
      <c r="FOW16" s="117"/>
      <c r="FOX16" s="117"/>
      <c r="FOY16" s="117"/>
      <c r="FOZ16" s="117"/>
      <c r="FPA16" s="117"/>
      <c r="FPB16" s="117"/>
      <c r="FPC16" s="117"/>
      <c r="FPD16" s="117"/>
      <c r="FPE16" s="117"/>
      <c r="FPF16" s="117"/>
      <c r="FPG16" s="117"/>
      <c r="FPH16" s="117"/>
      <c r="FPI16" s="117"/>
      <c r="FPJ16" s="117"/>
      <c r="FPK16" s="117"/>
      <c r="FPL16" s="117"/>
      <c r="FPM16" s="117"/>
      <c r="FPN16" s="117"/>
      <c r="FPO16" s="117"/>
      <c r="FPP16" s="117"/>
      <c r="FPQ16" s="117"/>
      <c r="FPR16" s="117"/>
      <c r="FPS16" s="117"/>
      <c r="FPT16" s="117"/>
      <c r="FPU16" s="117"/>
      <c r="FPV16" s="117"/>
      <c r="FPW16" s="117"/>
      <c r="FPX16" s="117"/>
      <c r="FPY16" s="117"/>
      <c r="FPZ16" s="117"/>
      <c r="FQA16" s="117"/>
      <c r="FQB16" s="117"/>
      <c r="FQC16" s="117"/>
      <c r="FQD16" s="117"/>
      <c r="FQE16" s="117"/>
      <c r="FQF16" s="117"/>
      <c r="FQG16" s="117"/>
      <c r="FQH16" s="117"/>
      <c r="FQI16" s="117"/>
      <c r="FQJ16" s="117"/>
      <c r="FQK16" s="117"/>
      <c r="FQL16" s="117"/>
      <c r="FQM16" s="117"/>
      <c r="FQN16" s="117"/>
      <c r="FQO16" s="117"/>
      <c r="FQP16" s="117"/>
      <c r="FQQ16" s="117"/>
      <c r="FQR16" s="117"/>
      <c r="FQS16" s="117"/>
      <c r="FQT16" s="117"/>
      <c r="FQU16" s="117"/>
      <c r="FQV16" s="117"/>
      <c r="FQW16" s="117"/>
      <c r="FQX16" s="117"/>
      <c r="FQY16" s="117"/>
      <c r="FQZ16" s="117"/>
      <c r="FRA16" s="117"/>
      <c r="FRB16" s="117"/>
      <c r="FRC16" s="117"/>
      <c r="FRD16" s="117"/>
      <c r="FRE16" s="117"/>
      <c r="FRF16" s="117"/>
      <c r="FRG16" s="117"/>
      <c r="FRH16" s="117"/>
      <c r="FRI16" s="117"/>
      <c r="FRJ16" s="117"/>
      <c r="FRK16" s="117"/>
      <c r="FRL16" s="117"/>
      <c r="FRM16" s="117"/>
      <c r="FRN16" s="117"/>
      <c r="FRO16" s="117"/>
      <c r="FRP16" s="117"/>
      <c r="FRQ16" s="117"/>
      <c r="FRR16" s="117"/>
      <c r="FRS16" s="117"/>
      <c r="FRT16" s="117"/>
      <c r="FRU16" s="117"/>
      <c r="FRV16" s="117"/>
      <c r="FRW16" s="117"/>
      <c r="FRX16" s="117"/>
      <c r="FRY16" s="117"/>
      <c r="FRZ16" s="117"/>
      <c r="FSA16" s="117"/>
      <c r="FSB16" s="117"/>
      <c r="FSC16" s="117"/>
      <c r="FSD16" s="117"/>
      <c r="FSE16" s="117"/>
      <c r="FSF16" s="117"/>
      <c r="FSG16" s="117"/>
      <c r="FSH16" s="117"/>
      <c r="FSI16" s="117"/>
      <c r="FSJ16" s="117"/>
      <c r="FSK16" s="117"/>
      <c r="FSL16" s="117"/>
      <c r="FSM16" s="117"/>
      <c r="FSN16" s="117"/>
      <c r="FSO16" s="117"/>
      <c r="FSP16" s="117"/>
      <c r="FSQ16" s="117"/>
      <c r="FSR16" s="117"/>
      <c r="FSS16" s="117"/>
      <c r="FST16" s="117"/>
      <c r="FSU16" s="117"/>
      <c r="FSV16" s="117"/>
      <c r="FSW16" s="117"/>
      <c r="FSX16" s="117"/>
      <c r="FSY16" s="117"/>
      <c r="FSZ16" s="117"/>
      <c r="FTA16" s="117"/>
      <c r="FTB16" s="117"/>
      <c r="FTC16" s="117"/>
      <c r="FTD16" s="117"/>
      <c r="FTE16" s="117"/>
      <c r="FTF16" s="117"/>
      <c r="FTG16" s="117"/>
      <c r="FTH16" s="117"/>
      <c r="FTI16" s="117"/>
      <c r="FTJ16" s="117"/>
      <c r="FTK16" s="117"/>
      <c r="FTL16" s="117"/>
      <c r="FTM16" s="117"/>
      <c r="FTN16" s="117"/>
      <c r="FTO16" s="117"/>
      <c r="FTP16" s="117"/>
      <c r="FTQ16" s="117"/>
      <c r="FTR16" s="117"/>
      <c r="FTS16" s="117"/>
      <c r="FTT16" s="117"/>
      <c r="FTU16" s="117"/>
      <c r="FTV16" s="117"/>
      <c r="FTW16" s="117"/>
      <c r="FTX16" s="117"/>
      <c r="FTY16" s="117"/>
      <c r="FTZ16" s="117"/>
      <c r="FUA16" s="117"/>
      <c r="FUB16" s="117"/>
      <c r="FUC16" s="117"/>
      <c r="FUD16" s="117"/>
      <c r="FUE16" s="117"/>
      <c r="FUF16" s="117"/>
      <c r="FUG16" s="117"/>
      <c r="FUH16" s="117"/>
      <c r="FUI16" s="117"/>
      <c r="FUJ16" s="117"/>
      <c r="FUK16" s="117"/>
      <c r="FUL16" s="117"/>
      <c r="FUM16" s="117"/>
      <c r="FUN16" s="117"/>
      <c r="FUO16" s="117"/>
      <c r="FUP16" s="117"/>
      <c r="FUQ16" s="117"/>
      <c r="FUR16" s="117"/>
      <c r="FUS16" s="117"/>
      <c r="FUT16" s="117"/>
      <c r="FUU16" s="117"/>
      <c r="FUV16" s="117"/>
      <c r="FUW16" s="117"/>
      <c r="FUX16" s="117"/>
      <c r="FUY16" s="117"/>
      <c r="FUZ16" s="117"/>
      <c r="FVA16" s="117"/>
      <c r="FVB16" s="117"/>
      <c r="FVC16" s="117"/>
      <c r="FVD16" s="117"/>
      <c r="FVE16" s="117"/>
      <c r="FVF16" s="117"/>
      <c r="FVG16" s="117"/>
      <c r="FVH16" s="117"/>
      <c r="FVI16" s="117"/>
      <c r="FVJ16" s="117"/>
      <c r="FVK16" s="117"/>
      <c r="FVL16" s="117"/>
      <c r="FVM16" s="117"/>
      <c r="FVN16" s="117"/>
      <c r="FVO16" s="117"/>
      <c r="FVP16" s="117"/>
      <c r="FVQ16" s="117"/>
      <c r="FVR16" s="117"/>
      <c r="FVS16" s="117"/>
      <c r="FVT16" s="117"/>
      <c r="FVU16" s="117"/>
      <c r="FVV16" s="117"/>
      <c r="FVW16" s="117"/>
      <c r="FVX16" s="117"/>
      <c r="FVY16" s="117"/>
      <c r="FVZ16" s="117"/>
      <c r="FWA16" s="117"/>
      <c r="FWB16" s="117"/>
      <c r="FWC16" s="117"/>
      <c r="FWD16" s="117"/>
      <c r="FWE16" s="117"/>
      <c r="FWF16" s="117"/>
      <c r="FWG16" s="117"/>
      <c r="FWH16" s="117"/>
      <c r="FWI16" s="117"/>
      <c r="FWJ16" s="117"/>
      <c r="FWK16" s="117"/>
      <c r="FWL16" s="117"/>
      <c r="FWM16" s="117"/>
      <c r="FWN16" s="117"/>
      <c r="FWO16" s="117"/>
      <c r="FWP16" s="117"/>
      <c r="FWQ16" s="117"/>
      <c r="FWR16" s="117"/>
      <c r="FWS16" s="117"/>
      <c r="FWT16" s="117"/>
      <c r="FWU16" s="117"/>
      <c r="FWV16" s="117"/>
      <c r="FWW16" s="117"/>
      <c r="FWX16" s="117"/>
      <c r="FWY16" s="117"/>
      <c r="FWZ16" s="117"/>
      <c r="FXA16" s="117"/>
      <c r="FXB16" s="117"/>
      <c r="FXC16" s="117"/>
      <c r="FXD16" s="117"/>
      <c r="FXE16" s="117"/>
      <c r="FXF16" s="117"/>
      <c r="FXG16" s="117"/>
      <c r="FXH16" s="117"/>
      <c r="FXI16" s="117"/>
      <c r="FXJ16" s="117"/>
      <c r="FXK16" s="117"/>
      <c r="FXL16" s="117"/>
      <c r="FXM16" s="117"/>
      <c r="FXN16" s="117"/>
      <c r="FXO16" s="117"/>
      <c r="FXP16" s="117"/>
      <c r="FXQ16" s="117"/>
      <c r="FXR16" s="117"/>
      <c r="FXS16" s="117"/>
      <c r="FXT16" s="117"/>
      <c r="FXU16" s="117"/>
      <c r="FXV16" s="117"/>
      <c r="FXW16" s="117"/>
      <c r="FXX16" s="117"/>
      <c r="FXY16" s="117"/>
      <c r="FXZ16" s="117"/>
      <c r="FYA16" s="117"/>
      <c r="FYB16" s="117"/>
      <c r="FYC16" s="117"/>
      <c r="FYD16" s="117"/>
      <c r="FYE16" s="117"/>
      <c r="FYF16" s="117"/>
      <c r="FYG16" s="117"/>
      <c r="FYH16" s="117"/>
      <c r="FYI16" s="117"/>
      <c r="FYJ16" s="117"/>
      <c r="FYK16" s="117"/>
      <c r="FYL16" s="117"/>
      <c r="FYM16" s="117"/>
      <c r="FYN16" s="117"/>
      <c r="FYO16" s="117"/>
      <c r="FYP16" s="117"/>
      <c r="FYQ16" s="117"/>
      <c r="FYR16" s="117"/>
      <c r="FYS16" s="117"/>
      <c r="FYT16" s="117"/>
      <c r="FYU16" s="117"/>
      <c r="FYV16" s="117"/>
      <c r="FYW16" s="117"/>
      <c r="FYX16" s="117"/>
      <c r="FYY16" s="117"/>
      <c r="FYZ16" s="117"/>
      <c r="FZA16" s="117"/>
      <c r="FZB16" s="117"/>
      <c r="FZC16" s="117"/>
      <c r="FZD16" s="117"/>
      <c r="FZE16" s="117"/>
      <c r="FZF16" s="117"/>
      <c r="FZG16" s="117"/>
      <c r="FZH16" s="117"/>
      <c r="FZI16" s="117"/>
      <c r="FZJ16" s="117"/>
      <c r="FZK16" s="117"/>
      <c r="FZL16" s="117"/>
      <c r="FZM16" s="117"/>
      <c r="FZN16" s="117"/>
      <c r="FZO16" s="117"/>
      <c r="FZP16" s="117"/>
      <c r="FZQ16" s="117"/>
      <c r="FZR16" s="117"/>
      <c r="FZS16" s="117"/>
      <c r="FZT16" s="117"/>
      <c r="FZU16" s="117"/>
      <c r="FZV16" s="117"/>
      <c r="FZW16" s="117"/>
      <c r="FZX16" s="117"/>
      <c r="FZY16" s="117"/>
      <c r="FZZ16" s="117"/>
      <c r="GAA16" s="117"/>
      <c r="GAB16" s="117"/>
      <c r="GAC16" s="117"/>
      <c r="GAD16" s="117"/>
      <c r="GAE16" s="117"/>
      <c r="GAF16" s="117"/>
      <c r="GAG16" s="117"/>
      <c r="GAH16" s="117"/>
      <c r="GAI16" s="117"/>
      <c r="GAJ16" s="117"/>
      <c r="GAK16" s="117"/>
      <c r="GAL16" s="117"/>
      <c r="GAM16" s="117"/>
      <c r="GAN16" s="117"/>
      <c r="GAO16" s="117"/>
      <c r="GAP16" s="117"/>
      <c r="GAQ16" s="117"/>
      <c r="GAR16" s="117"/>
      <c r="GAS16" s="117"/>
      <c r="GAT16" s="117"/>
      <c r="GAU16" s="117"/>
      <c r="GAV16" s="117"/>
      <c r="GAW16" s="117"/>
      <c r="GAX16" s="117"/>
      <c r="GAY16" s="117"/>
      <c r="GAZ16" s="117"/>
      <c r="GBA16" s="117"/>
      <c r="GBB16" s="117"/>
      <c r="GBC16" s="117"/>
      <c r="GBD16" s="117"/>
      <c r="GBE16" s="117"/>
      <c r="GBF16" s="117"/>
      <c r="GBG16" s="117"/>
      <c r="GBH16" s="117"/>
      <c r="GBI16" s="117"/>
      <c r="GBJ16" s="117"/>
      <c r="GBK16" s="117"/>
      <c r="GBL16" s="117"/>
      <c r="GBM16" s="117"/>
      <c r="GBN16" s="117"/>
      <c r="GBO16" s="117"/>
      <c r="GBP16" s="117"/>
      <c r="GBQ16" s="117"/>
      <c r="GBR16" s="117"/>
      <c r="GBS16" s="117"/>
      <c r="GBT16" s="117"/>
      <c r="GBU16" s="117"/>
      <c r="GBV16" s="117"/>
      <c r="GBW16" s="117"/>
      <c r="GBX16" s="117"/>
      <c r="GBY16" s="117"/>
      <c r="GBZ16" s="117"/>
      <c r="GCA16" s="117"/>
      <c r="GCB16" s="117"/>
      <c r="GCC16" s="117"/>
      <c r="GCD16" s="117"/>
      <c r="GCE16" s="117"/>
      <c r="GCF16" s="117"/>
      <c r="GCG16" s="117"/>
      <c r="GCH16" s="117"/>
      <c r="GCI16" s="117"/>
      <c r="GCJ16" s="117"/>
      <c r="GCK16" s="117"/>
      <c r="GCL16" s="117"/>
      <c r="GCM16" s="117"/>
      <c r="GCN16" s="117"/>
      <c r="GCO16" s="117"/>
      <c r="GCP16" s="117"/>
      <c r="GCQ16" s="117"/>
      <c r="GCR16" s="117"/>
      <c r="GCS16" s="117"/>
      <c r="GCT16" s="117"/>
      <c r="GCU16" s="117"/>
      <c r="GCV16" s="117"/>
      <c r="GCW16" s="117"/>
      <c r="GCX16" s="117"/>
      <c r="GCY16" s="117"/>
      <c r="GCZ16" s="117"/>
      <c r="GDA16" s="117"/>
      <c r="GDB16" s="117"/>
      <c r="GDC16" s="117"/>
      <c r="GDD16" s="117"/>
      <c r="GDE16" s="117"/>
      <c r="GDF16" s="117"/>
      <c r="GDG16" s="117"/>
      <c r="GDH16" s="117"/>
      <c r="GDI16" s="117"/>
      <c r="GDJ16" s="117"/>
      <c r="GDK16" s="117"/>
      <c r="GDL16" s="117"/>
      <c r="GDM16" s="117"/>
      <c r="GDN16" s="117"/>
      <c r="GDO16" s="117"/>
      <c r="GDP16" s="117"/>
      <c r="GDQ16" s="117"/>
      <c r="GDR16" s="117"/>
      <c r="GDS16" s="117"/>
      <c r="GDT16" s="117"/>
      <c r="GDU16" s="117"/>
      <c r="GDV16" s="117"/>
      <c r="GDW16" s="117"/>
      <c r="GDX16" s="117"/>
      <c r="GDY16" s="117"/>
      <c r="GDZ16" s="117"/>
      <c r="GEA16" s="117"/>
      <c r="GEB16" s="117"/>
      <c r="GEC16" s="117"/>
      <c r="GED16" s="117"/>
      <c r="GEE16" s="117"/>
      <c r="GEF16" s="117"/>
      <c r="GEG16" s="117"/>
      <c r="GEH16" s="117"/>
      <c r="GEI16" s="117"/>
      <c r="GEJ16" s="117"/>
      <c r="GEK16" s="117"/>
      <c r="GEL16" s="117"/>
      <c r="GEM16" s="117"/>
      <c r="GEN16" s="117"/>
      <c r="GEO16" s="117"/>
      <c r="GEP16" s="117"/>
      <c r="GEQ16" s="117"/>
      <c r="GER16" s="117"/>
      <c r="GES16" s="117"/>
      <c r="GET16" s="117"/>
      <c r="GEU16" s="117"/>
      <c r="GEV16" s="117"/>
      <c r="GEW16" s="117"/>
      <c r="GEX16" s="117"/>
      <c r="GEY16" s="117"/>
      <c r="GEZ16" s="117"/>
      <c r="GFA16" s="117"/>
      <c r="GFB16" s="117"/>
      <c r="GFC16" s="117"/>
      <c r="GFD16" s="117"/>
      <c r="GFE16" s="117"/>
      <c r="GFF16" s="117"/>
      <c r="GFG16" s="117"/>
      <c r="GFH16" s="117"/>
      <c r="GFI16" s="117"/>
      <c r="GFJ16" s="117"/>
      <c r="GFK16" s="117"/>
      <c r="GFL16" s="117"/>
      <c r="GFM16" s="117"/>
      <c r="GFN16" s="117"/>
      <c r="GFO16" s="117"/>
      <c r="GFP16" s="117"/>
      <c r="GFQ16" s="117"/>
      <c r="GFR16" s="117"/>
      <c r="GFS16" s="117"/>
      <c r="GFT16" s="117"/>
      <c r="GFU16" s="117"/>
      <c r="GFV16" s="117"/>
      <c r="GFW16" s="117"/>
      <c r="GFX16" s="117"/>
      <c r="GFY16" s="117"/>
      <c r="GFZ16" s="117"/>
      <c r="GGA16" s="117"/>
      <c r="GGB16" s="117"/>
      <c r="GGC16" s="117"/>
      <c r="GGD16" s="117"/>
      <c r="GGE16" s="117"/>
      <c r="GGF16" s="117"/>
      <c r="GGG16" s="117"/>
      <c r="GGH16" s="117"/>
      <c r="GGI16" s="117"/>
      <c r="GGJ16" s="117"/>
      <c r="GGK16" s="117"/>
      <c r="GGL16" s="117"/>
      <c r="GGM16" s="117"/>
      <c r="GGN16" s="117"/>
      <c r="GGO16" s="117"/>
      <c r="GGP16" s="117"/>
      <c r="GGQ16" s="117"/>
      <c r="GGR16" s="117"/>
      <c r="GGS16" s="117"/>
      <c r="GGT16" s="117"/>
      <c r="GGU16" s="117"/>
      <c r="GGV16" s="117"/>
      <c r="GGW16" s="117"/>
      <c r="GGX16" s="117"/>
      <c r="GGY16" s="117"/>
      <c r="GGZ16" s="117"/>
      <c r="GHA16" s="117"/>
      <c r="GHB16" s="117"/>
      <c r="GHC16" s="117"/>
      <c r="GHD16" s="117"/>
      <c r="GHE16" s="117"/>
      <c r="GHF16" s="117"/>
      <c r="GHG16" s="117"/>
      <c r="GHH16" s="117"/>
      <c r="GHI16" s="117"/>
      <c r="GHJ16" s="117"/>
      <c r="GHK16" s="117"/>
      <c r="GHL16" s="117"/>
      <c r="GHM16" s="117"/>
      <c r="GHN16" s="117"/>
      <c r="GHO16" s="117"/>
      <c r="GHP16" s="117"/>
      <c r="GHQ16" s="117"/>
      <c r="GHR16" s="117"/>
      <c r="GHS16" s="117"/>
      <c r="GHT16" s="117"/>
      <c r="GHU16" s="117"/>
      <c r="GHV16" s="117"/>
      <c r="GHW16" s="117"/>
      <c r="GHX16" s="117"/>
      <c r="GHY16" s="117"/>
      <c r="GHZ16" s="117"/>
      <c r="GIA16" s="117"/>
      <c r="GIB16" s="117"/>
      <c r="GIC16" s="117"/>
      <c r="GID16" s="117"/>
      <c r="GIE16" s="117"/>
      <c r="GIF16" s="117"/>
      <c r="GIG16" s="117"/>
      <c r="GIH16" s="117"/>
      <c r="GII16" s="117"/>
      <c r="GIJ16" s="117"/>
      <c r="GIK16" s="117"/>
      <c r="GIL16" s="117"/>
      <c r="GIM16" s="117"/>
      <c r="GIN16" s="117"/>
      <c r="GIO16" s="117"/>
      <c r="GIP16" s="117"/>
      <c r="GIQ16" s="117"/>
      <c r="GIR16" s="117"/>
      <c r="GIS16" s="117"/>
      <c r="GIT16" s="117"/>
      <c r="GIU16" s="117"/>
      <c r="GIV16" s="117"/>
      <c r="GIW16" s="117"/>
      <c r="GIX16" s="117"/>
      <c r="GIY16" s="117"/>
      <c r="GIZ16" s="117"/>
      <c r="GJA16" s="117"/>
      <c r="GJB16" s="117"/>
      <c r="GJC16" s="117"/>
      <c r="GJD16" s="117"/>
      <c r="GJE16" s="117"/>
      <c r="GJF16" s="117"/>
      <c r="GJG16" s="117"/>
      <c r="GJH16" s="117"/>
      <c r="GJI16" s="117"/>
      <c r="GJJ16" s="117"/>
      <c r="GJK16" s="117"/>
      <c r="GJL16" s="117"/>
      <c r="GJM16" s="117"/>
      <c r="GJN16" s="117"/>
      <c r="GJO16" s="117"/>
      <c r="GJP16" s="117"/>
      <c r="GJQ16" s="117"/>
      <c r="GJR16" s="117"/>
      <c r="GJS16" s="117"/>
      <c r="GJT16" s="117"/>
      <c r="GJU16" s="117"/>
      <c r="GJV16" s="117"/>
      <c r="GJW16" s="117"/>
      <c r="GJX16" s="117"/>
      <c r="GJY16" s="117"/>
      <c r="GJZ16" s="117"/>
      <c r="GKA16" s="117"/>
      <c r="GKB16" s="117"/>
      <c r="GKC16" s="117"/>
      <c r="GKD16" s="117"/>
      <c r="GKE16" s="117"/>
      <c r="GKF16" s="117"/>
      <c r="GKG16" s="117"/>
      <c r="GKH16" s="117"/>
      <c r="GKI16" s="117"/>
      <c r="GKJ16" s="117"/>
      <c r="GKK16" s="117"/>
      <c r="GKL16" s="117"/>
      <c r="GKM16" s="117"/>
      <c r="GKN16" s="117"/>
      <c r="GKO16" s="117"/>
      <c r="GKP16" s="117"/>
      <c r="GKQ16" s="117"/>
      <c r="GKR16" s="117"/>
      <c r="GKS16" s="117"/>
      <c r="GKT16" s="117"/>
      <c r="GKU16" s="117"/>
      <c r="GKV16" s="117"/>
      <c r="GKW16" s="117"/>
      <c r="GKX16" s="117"/>
      <c r="GKY16" s="117"/>
      <c r="GKZ16" s="117"/>
      <c r="GLA16" s="117"/>
      <c r="GLB16" s="117"/>
      <c r="GLC16" s="117"/>
      <c r="GLD16" s="117"/>
      <c r="GLE16" s="117"/>
      <c r="GLF16" s="117"/>
      <c r="GLG16" s="117"/>
      <c r="GLH16" s="117"/>
      <c r="GLI16" s="117"/>
      <c r="GLJ16" s="117"/>
      <c r="GLK16" s="117"/>
      <c r="GLL16" s="117"/>
      <c r="GLM16" s="117"/>
      <c r="GLN16" s="117"/>
      <c r="GLO16" s="117"/>
      <c r="GLP16" s="117"/>
      <c r="GLQ16" s="117"/>
      <c r="GLR16" s="117"/>
      <c r="GLS16" s="117"/>
      <c r="GLT16" s="117"/>
      <c r="GLU16" s="117"/>
      <c r="GLV16" s="117"/>
      <c r="GLW16" s="117"/>
      <c r="GLX16" s="117"/>
      <c r="GLY16" s="117"/>
      <c r="GLZ16" s="117"/>
      <c r="GMA16" s="117"/>
      <c r="GMB16" s="117"/>
      <c r="GMC16" s="117"/>
      <c r="GMD16" s="117"/>
      <c r="GME16" s="117"/>
      <c r="GMF16" s="117"/>
      <c r="GMG16" s="117"/>
      <c r="GMH16" s="117"/>
      <c r="GMI16" s="117"/>
      <c r="GMJ16" s="117"/>
      <c r="GMK16" s="117"/>
      <c r="GML16" s="117"/>
      <c r="GMM16" s="117"/>
      <c r="GMN16" s="117"/>
      <c r="GMO16" s="117"/>
      <c r="GMP16" s="117"/>
      <c r="GMQ16" s="117"/>
      <c r="GMR16" s="117"/>
      <c r="GMS16" s="117"/>
      <c r="GMT16" s="117"/>
      <c r="GMU16" s="117"/>
      <c r="GMV16" s="117"/>
      <c r="GMW16" s="117"/>
      <c r="GMX16" s="117"/>
      <c r="GMY16" s="117"/>
      <c r="GMZ16" s="117"/>
      <c r="GNA16" s="117"/>
      <c r="GNB16" s="117"/>
      <c r="GNC16" s="117"/>
      <c r="GND16" s="117"/>
      <c r="GNE16" s="117"/>
      <c r="GNF16" s="117"/>
      <c r="GNG16" s="117"/>
      <c r="GNH16" s="117"/>
      <c r="GNI16" s="117"/>
      <c r="GNJ16" s="117"/>
      <c r="GNK16" s="117"/>
      <c r="GNL16" s="117"/>
      <c r="GNM16" s="117"/>
      <c r="GNN16" s="117"/>
      <c r="GNO16" s="117"/>
      <c r="GNP16" s="117"/>
      <c r="GNQ16" s="117"/>
      <c r="GNR16" s="117"/>
      <c r="GNS16" s="117"/>
      <c r="GNT16" s="117"/>
      <c r="GNU16" s="117"/>
      <c r="GNV16" s="117"/>
      <c r="GNW16" s="117"/>
      <c r="GNX16" s="117"/>
      <c r="GNY16" s="117"/>
      <c r="GNZ16" s="117"/>
      <c r="GOA16" s="117"/>
      <c r="GOB16" s="117"/>
      <c r="GOC16" s="117"/>
      <c r="GOD16" s="117"/>
      <c r="GOE16" s="117"/>
      <c r="GOF16" s="117"/>
      <c r="GOG16" s="117"/>
      <c r="GOH16" s="117"/>
      <c r="GOI16" s="117"/>
      <c r="GOJ16" s="117"/>
      <c r="GOK16" s="117"/>
      <c r="GOL16" s="117"/>
      <c r="GOM16" s="117"/>
      <c r="GON16" s="117"/>
      <c r="GOO16" s="117"/>
      <c r="GOP16" s="117"/>
      <c r="GOQ16" s="117"/>
      <c r="GOR16" s="117"/>
      <c r="GOS16" s="117"/>
      <c r="GOT16" s="117"/>
      <c r="GOU16" s="117"/>
      <c r="GOV16" s="117"/>
      <c r="GOW16" s="117"/>
      <c r="GOX16" s="117"/>
      <c r="GOY16" s="117"/>
      <c r="GOZ16" s="117"/>
      <c r="GPA16" s="117"/>
      <c r="GPB16" s="117"/>
      <c r="GPC16" s="117"/>
      <c r="GPD16" s="117"/>
      <c r="GPE16" s="117"/>
      <c r="GPF16" s="117"/>
      <c r="GPG16" s="117"/>
      <c r="GPH16" s="117"/>
      <c r="GPI16" s="117"/>
      <c r="GPJ16" s="117"/>
      <c r="GPK16" s="117"/>
      <c r="GPL16" s="117"/>
      <c r="GPM16" s="117"/>
      <c r="GPN16" s="117"/>
      <c r="GPO16" s="117"/>
      <c r="GPP16" s="117"/>
      <c r="GPQ16" s="117"/>
      <c r="GPR16" s="117"/>
      <c r="GPS16" s="117"/>
      <c r="GPT16" s="117"/>
      <c r="GPU16" s="117"/>
      <c r="GPV16" s="117"/>
      <c r="GPW16" s="117"/>
      <c r="GPX16" s="117"/>
      <c r="GPY16" s="117"/>
      <c r="GPZ16" s="117"/>
      <c r="GQA16" s="117"/>
      <c r="GQB16" s="117"/>
      <c r="GQC16" s="117"/>
      <c r="GQD16" s="117"/>
      <c r="GQE16" s="117"/>
      <c r="GQF16" s="117"/>
      <c r="GQG16" s="117"/>
      <c r="GQH16" s="117"/>
      <c r="GQI16" s="117"/>
      <c r="GQJ16" s="117"/>
      <c r="GQK16" s="117"/>
      <c r="GQL16" s="117"/>
      <c r="GQM16" s="117"/>
      <c r="GQN16" s="117"/>
      <c r="GQO16" s="117"/>
      <c r="GQP16" s="117"/>
      <c r="GQQ16" s="117"/>
      <c r="GQR16" s="117"/>
      <c r="GQS16" s="117"/>
      <c r="GQT16" s="117"/>
      <c r="GQU16" s="117"/>
      <c r="GQV16" s="117"/>
      <c r="GQW16" s="117"/>
      <c r="GQX16" s="117"/>
      <c r="GQY16" s="117"/>
      <c r="GQZ16" s="117"/>
      <c r="GRA16" s="117"/>
      <c r="GRB16" s="117"/>
      <c r="GRC16" s="117"/>
      <c r="GRD16" s="117"/>
      <c r="GRE16" s="117"/>
      <c r="GRF16" s="117"/>
      <c r="GRG16" s="117"/>
      <c r="GRH16" s="117"/>
      <c r="GRI16" s="117"/>
      <c r="GRJ16" s="117"/>
      <c r="GRK16" s="117"/>
      <c r="GRL16" s="117"/>
      <c r="GRM16" s="117"/>
      <c r="GRN16" s="117"/>
      <c r="GRO16" s="117"/>
      <c r="GRP16" s="117"/>
      <c r="GRQ16" s="117"/>
      <c r="GRR16" s="117"/>
      <c r="GRS16" s="117"/>
      <c r="GRT16" s="117"/>
      <c r="GRU16" s="117"/>
      <c r="GRV16" s="117"/>
      <c r="GRW16" s="117"/>
      <c r="GRX16" s="117"/>
      <c r="GRY16" s="117"/>
      <c r="GRZ16" s="117"/>
      <c r="GSA16" s="117"/>
      <c r="GSB16" s="117"/>
      <c r="GSC16" s="117"/>
      <c r="GSD16" s="117"/>
      <c r="GSE16" s="117"/>
      <c r="GSF16" s="117"/>
      <c r="GSG16" s="117"/>
      <c r="GSH16" s="117"/>
      <c r="GSI16" s="117"/>
      <c r="GSJ16" s="117"/>
      <c r="GSK16" s="117"/>
      <c r="GSL16" s="117"/>
      <c r="GSM16" s="117"/>
      <c r="GSN16" s="117"/>
      <c r="GSO16" s="117"/>
      <c r="GSP16" s="117"/>
      <c r="GSQ16" s="117"/>
      <c r="GSR16" s="117"/>
      <c r="GSS16" s="117"/>
      <c r="GST16" s="117"/>
      <c r="GSU16" s="117"/>
      <c r="GSV16" s="117"/>
      <c r="GSW16" s="117"/>
      <c r="GSX16" s="117"/>
      <c r="GSY16" s="117"/>
      <c r="GSZ16" s="117"/>
      <c r="GTA16" s="117"/>
      <c r="GTB16" s="117"/>
      <c r="GTC16" s="117"/>
      <c r="GTD16" s="117"/>
      <c r="GTE16" s="117"/>
      <c r="GTF16" s="117"/>
      <c r="GTG16" s="117"/>
      <c r="GTH16" s="117"/>
      <c r="GTI16" s="117"/>
      <c r="GTJ16" s="117"/>
      <c r="GTK16" s="117"/>
      <c r="GTL16" s="117"/>
      <c r="GTM16" s="117"/>
      <c r="GTN16" s="117"/>
      <c r="GTO16" s="117"/>
      <c r="GTP16" s="117"/>
      <c r="GTQ16" s="117"/>
      <c r="GTR16" s="117"/>
      <c r="GTS16" s="117"/>
      <c r="GTT16" s="117"/>
      <c r="GTU16" s="117"/>
      <c r="GTV16" s="117"/>
      <c r="GTW16" s="117"/>
      <c r="GTX16" s="117"/>
      <c r="GTY16" s="117"/>
      <c r="GTZ16" s="117"/>
      <c r="GUA16" s="117"/>
      <c r="GUB16" s="117"/>
      <c r="GUC16" s="117"/>
      <c r="GUD16" s="117"/>
      <c r="GUE16" s="117"/>
      <c r="GUF16" s="117"/>
      <c r="GUG16" s="117"/>
      <c r="GUH16" s="117"/>
      <c r="GUI16" s="117"/>
      <c r="GUJ16" s="117"/>
      <c r="GUK16" s="117"/>
      <c r="GUL16" s="117"/>
      <c r="GUM16" s="117"/>
      <c r="GUN16" s="117"/>
      <c r="GUO16" s="117"/>
      <c r="GUP16" s="117"/>
      <c r="GUQ16" s="117"/>
      <c r="GUR16" s="117"/>
      <c r="GUS16" s="117"/>
      <c r="GUT16" s="117"/>
      <c r="GUU16" s="117"/>
      <c r="GUV16" s="117"/>
      <c r="GUW16" s="117"/>
      <c r="GUX16" s="117"/>
      <c r="GUY16" s="117"/>
      <c r="GUZ16" s="117"/>
      <c r="GVA16" s="117"/>
      <c r="GVB16" s="117"/>
      <c r="GVC16" s="117"/>
      <c r="GVD16" s="117"/>
      <c r="GVE16" s="117"/>
      <c r="GVF16" s="117"/>
      <c r="GVG16" s="117"/>
      <c r="GVH16" s="117"/>
      <c r="GVI16" s="117"/>
      <c r="GVJ16" s="117"/>
      <c r="GVK16" s="117"/>
      <c r="GVL16" s="117"/>
      <c r="GVM16" s="117"/>
      <c r="GVN16" s="117"/>
      <c r="GVO16" s="117"/>
      <c r="GVP16" s="117"/>
      <c r="GVQ16" s="117"/>
      <c r="GVR16" s="117"/>
      <c r="GVS16" s="117"/>
      <c r="GVT16" s="117"/>
      <c r="GVU16" s="117"/>
      <c r="GVV16" s="117"/>
      <c r="GVW16" s="117"/>
      <c r="GVX16" s="117"/>
      <c r="GVY16" s="117"/>
      <c r="GVZ16" s="117"/>
      <c r="GWA16" s="117"/>
      <c r="GWB16" s="117"/>
      <c r="GWC16" s="117"/>
      <c r="GWD16" s="117"/>
      <c r="GWE16" s="117"/>
      <c r="GWF16" s="117"/>
      <c r="GWG16" s="117"/>
      <c r="GWH16" s="117"/>
      <c r="GWI16" s="117"/>
      <c r="GWJ16" s="117"/>
      <c r="GWK16" s="117"/>
      <c r="GWL16" s="117"/>
      <c r="GWM16" s="117"/>
      <c r="GWN16" s="117"/>
      <c r="GWO16" s="117"/>
      <c r="GWP16" s="117"/>
      <c r="GWQ16" s="117"/>
      <c r="GWR16" s="117"/>
      <c r="GWS16" s="117"/>
      <c r="GWT16" s="117"/>
      <c r="GWU16" s="117"/>
      <c r="GWV16" s="117"/>
      <c r="GWW16" s="117"/>
      <c r="GWX16" s="117"/>
      <c r="GWY16" s="117"/>
      <c r="GWZ16" s="117"/>
      <c r="GXA16" s="117"/>
      <c r="GXB16" s="117"/>
      <c r="GXC16" s="117"/>
      <c r="GXD16" s="117"/>
      <c r="GXE16" s="117"/>
      <c r="GXF16" s="117"/>
      <c r="GXG16" s="117"/>
      <c r="GXH16" s="117"/>
      <c r="GXI16" s="117"/>
      <c r="GXJ16" s="117"/>
      <c r="GXK16" s="117"/>
      <c r="GXL16" s="117"/>
      <c r="GXM16" s="117"/>
      <c r="GXN16" s="117"/>
      <c r="GXO16" s="117"/>
      <c r="GXP16" s="117"/>
      <c r="GXQ16" s="117"/>
      <c r="GXR16" s="117"/>
      <c r="GXS16" s="117"/>
      <c r="GXT16" s="117"/>
      <c r="GXU16" s="117"/>
      <c r="GXV16" s="117"/>
      <c r="GXW16" s="117"/>
      <c r="GXX16" s="117"/>
      <c r="GXY16" s="117"/>
      <c r="GXZ16" s="117"/>
      <c r="GYA16" s="117"/>
      <c r="GYB16" s="117"/>
      <c r="GYC16" s="117"/>
      <c r="GYD16" s="117"/>
      <c r="GYE16" s="117"/>
      <c r="GYF16" s="117"/>
      <c r="GYG16" s="117"/>
      <c r="GYH16" s="117"/>
      <c r="GYI16" s="117"/>
      <c r="GYJ16" s="117"/>
      <c r="GYK16" s="117"/>
      <c r="GYL16" s="117"/>
      <c r="GYM16" s="117"/>
      <c r="GYN16" s="117"/>
      <c r="GYO16" s="117"/>
      <c r="GYP16" s="117"/>
      <c r="GYQ16" s="117"/>
      <c r="GYR16" s="117"/>
      <c r="GYS16" s="117"/>
      <c r="GYT16" s="117"/>
      <c r="GYU16" s="117"/>
      <c r="GYV16" s="117"/>
      <c r="GYW16" s="117"/>
      <c r="GYX16" s="117"/>
      <c r="GYY16" s="117"/>
      <c r="GYZ16" s="117"/>
      <c r="GZA16" s="117"/>
      <c r="GZB16" s="117"/>
      <c r="GZC16" s="117"/>
      <c r="GZD16" s="117"/>
      <c r="GZE16" s="117"/>
      <c r="GZF16" s="117"/>
      <c r="GZG16" s="117"/>
      <c r="GZH16" s="117"/>
      <c r="GZI16" s="117"/>
      <c r="GZJ16" s="117"/>
      <c r="GZK16" s="117"/>
      <c r="GZL16" s="117"/>
      <c r="GZM16" s="117"/>
      <c r="GZN16" s="117"/>
      <c r="GZO16" s="117"/>
      <c r="GZP16" s="117"/>
      <c r="GZQ16" s="117"/>
      <c r="GZR16" s="117"/>
      <c r="GZS16" s="117"/>
      <c r="GZT16" s="117"/>
      <c r="GZU16" s="117"/>
      <c r="GZV16" s="117"/>
      <c r="GZW16" s="117"/>
      <c r="GZX16" s="117"/>
      <c r="GZY16" s="117"/>
      <c r="GZZ16" s="117"/>
      <c r="HAA16" s="117"/>
      <c r="HAB16" s="117"/>
      <c r="HAC16" s="117"/>
      <c r="HAD16" s="117"/>
      <c r="HAE16" s="117"/>
      <c r="HAF16" s="117"/>
      <c r="HAG16" s="117"/>
      <c r="HAH16" s="117"/>
      <c r="HAI16" s="117"/>
      <c r="HAJ16" s="117"/>
      <c r="HAK16" s="117"/>
      <c r="HAL16" s="117"/>
      <c r="HAM16" s="117"/>
      <c r="HAN16" s="117"/>
      <c r="HAO16" s="117"/>
      <c r="HAP16" s="117"/>
      <c r="HAQ16" s="117"/>
      <c r="HAR16" s="117"/>
      <c r="HAS16" s="117"/>
      <c r="HAT16" s="117"/>
      <c r="HAU16" s="117"/>
      <c r="HAV16" s="117"/>
      <c r="HAW16" s="117"/>
      <c r="HAX16" s="117"/>
      <c r="HAY16" s="117"/>
      <c r="HAZ16" s="117"/>
      <c r="HBA16" s="117"/>
      <c r="HBB16" s="117"/>
      <c r="HBC16" s="117"/>
      <c r="HBD16" s="117"/>
      <c r="HBE16" s="117"/>
      <c r="HBF16" s="117"/>
      <c r="HBG16" s="117"/>
      <c r="HBH16" s="117"/>
      <c r="HBI16" s="117"/>
      <c r="HBJ16" s="117"/>
      <c r="HBK16" s="117"/>
      <c r="HBL16" s="117"/>
      <c r="HBM16" s="117"/>
      <c r="HBN16" s="117"/>
      <c r="HBO16" s="117"/>
      <c r="HBP16" s="117"/>
      <c r="HBQ16" s="117"/>
      <c r="HBR16" s="117"/>
      <c r="HBS16" s="117"/>
      <c r="HBT16" s="117"/>
      <c r="HBU16" s="117"/>
      <c r="HBV16" s="117"/>
      <c r="HBW16" s="117"/>
      <c r="HBX16" s="117"/>
      <c r="HBY16" s="117"/>
      <c r="HBZ16" s="117"/>
      <c r="HCA16" s="117"/>
      <c r="HCB16" s="117"/>
      <c r="HCC16" s="117"/>
      <c r="HCD16" s="117"/>
      <c r="HCE16" s="117"/>
      <c r="HCF16" s="117"/>
      <c r="HCG16" s="117"/>
      <c r="HCH16" s="117"/>
      <c r="HCI16" s="117"/>
      <c r="HCJ16" s="117"/>
      <c r="HCK16" s="117"/>
      <c r="HCL16" s="117"/>
      <c r="HCM16" s="117"/>
      <c r="HCN16" s="117"/>
      <c r="HCO16" s="117"/>
      <c r="HCP16" s="117"/>
      <c r="HCQ16" s="117"/>
      <c r="HCR16" s="117"/>
      <c r="HCS16" s="117"/>
      <c r="HCT16" s="117"/>
      <c r="HCU16" s="117"/>
      <c r="HCV16" s="117"/>
      <c r="HCW16" s="117"/>
      <c r="HCX16" s="117"/>
      <c r="HCY16" s="117"/>
      <c r="HCZ16" s="117"/>
      <c r="HDA16" s="117"/>
      <c r="HDB16" s="117"/>
      <c r="HDC16" s="117"/>
      <c r="HDD16" s="117"/>
      <c r="HDE16" s="117"/>
      <c r="HDF16" s="117"/>
      <c r="HDG16" s="117"/>
      <c r="HDH16" s="117"/>
      <c r="HDI16" s="117"/>
      <c r="HDJ16" s="117"/>
      <c r="HDK16" s="117"/>
      <c r="HDL16" s="117"/>
      <c r="HDM16" s="117"/>
      <c r="HDN16" s="117"/>
      <c r="HDO16" s="117"/>
      <c r="HDP16" s="117"/>
      <c r="HDQ16" s="117"/>
      <c r="HDR16" s="117"/>
      <c r="HDS16" s="117"/>
      <c r="HDT16" s="117"/>
      <c r="HDU16" s="117"/>
      <c r="HDV16" s="117"/>
      <c r="HDW16" s="117"/>
      <c r="HDX16" s="117"/>
      <c r="HDY16" s="117"/>
      <c r="HDZ16" s="117"/>
      <c r="HEA16" s="117"/>
      <c r="HEB16" s="117"/>
      <c r="HEC16" s="117"/>
      <c r="HED16" s="117"/>
      <c r="HEE16" s="117"/>
      <c r="HEF16" s="117"/>
      <c r="HEG16" s="117"/>
      <c r="HEH16" s="117"/>
      <c r="HEI16" s="117"/>
      <c r="HEJ16" s="117"/>
      <c r="HEK16" s="117"/>
      <c r="HEL16" s="117"/>
      <c r="HEM16" s="117"/>
      <c r="HEN16" s="117"/>
      <c r="HEO16" s="117"/>
      <c r="HEP16" s="117"/>
      <c r="HEQ16" s="117"/>
      <c r="HER16" s="117"/>
      <c r="HES16" s="117"/>
      <c r="HET16" s="117"/>
      <c r="HEU16" s="117"/>
      <c r="HEV16" s="117"/>
      <c r="HEW16" s="117"/>
      <c r="HEX16" s="117"/>
      <c r="HEY16" s="117"/>
      <c r="HEZ16" s="117"/>
      <c r="HFA16" s="117"/>
      <c r="HFB16" s="117"/>
      <c r="HFC16" s="117"/>
      <c r="HFD16" s="117"/>
      <c r="HFE16" s="117"/>
      <c r="HFF16" s="117"/>
      <c r="HFG16" s="117"/>
      <c r="HFH16" s="117"/>
      <c r="HFI16" s="117"/>
      <c r="HFJ16" s="117"/>
      <c r="HFK16" s="117"/>
      <c r="HFL16" s="117"/>
      <c r="HFM16" s="117"/>
      <c r="HFN16" s="117"/>
      <c r="HFO16" s="117"/>
      <c r="HFP16" s="117"/>
      <c r="HFQ16" s="117"/>
      <c r="HFR16" s="117"/>
      <c r="HFS16" s="117"/>
      <c r="HFT16" s="117"/>
      <c r="HFU16" s="117"/>
      <c r="HFV16" s="117"/>
      <c r="HFW16" s="117"/>
      <c r="HFX16" s="117"/>
      <c r="HFY16" s="117"/>
      <c r="HFZ16" s="117"/>
      <c r="HGA16" s="117"/>
      <c r="HGB16" s="117"/>
      <c r="HGC16" s="117"/>
      <c r="HGD16" s="117"/>
      <c r="HGE16" s="117"/>
      <c r="HGF16" s="117"/>
      <c r="HGG16" s="117"/>
      <c r="HGH16" s="117"/>
      <c r="HGI16" s="117"/>
      <c r="HGJ16" s="117"/>
      <c r="HGK16" s="117"/>
      <c r="HGL16" s="117"/>
      <c r="HGM16" s="117"/>
      <c r="HGN16" s="117"/>
      <c r="HGO16" s="117"/>
      <c r="HGP16" s="117"/>
      <c r="HGQ16" s="117"/>
      <c r="HGR16" s="117"/>
      <c r="HGS16" s="117"/>
      <c r="HGT16" s="117"/>
      <c r="HGU16" s="117"/>
      <c r="HGV16" s="117"/>
      <c r="HGW16" s="117"/>
      <c r="HGX16" s="117"/>
      <c r="HGY16" s="117"/>
      <c r="HGZ16" s="117"/>
      <c r="HHA16" s="117"/>
      <c r="HHB16" s="117"/>
      <c r="HHC16" s="117"/>
      <c r="HHD16" s="117"/>
      <c r="HHE16" s="117"/>
      <c r="HHF16" s="117"/>
      <c r="HHG16" s="117"/>
      <c r="HHH16" s="117"/>
      <c r="HHI16" s="117"/>
      <c r="HHJ16" s="117"/>
      <c r="HHK16" s="117"/>
      <c r="HHL16" s="117"/>
      <c r="HHM16" s="117"/>
      <c r="HHN16" s="117"/>
      <c r="HHO16" s="117"/>
      <c r="HHP16" s="117"/>
      <c r="HHQ16" s="117"/>
      <c r="HHR16" s="117"/>
      <c r="HHS16" s="117"/>
      <c r="HHT16" s="117"/>
      <c r="HHU16" s="117"/>
      <c r="HHV16" s="117"/>
      <c r="HHW16" s="117"/>
      <c r="HHX16" s="117"/>
      <c r="HHY16" s="117"/>
      <c r="HHZ16" s="117"/>
      <c r="HIA16" s="117"/>
      <c r="HIB16" s="117"/>
      <c r="HIC16" s="117"/>
      <c r="HID16" s="117"/>
      <c r="HIE16" s="117"/>
      <c r="HIF16" s="117"/>
      <c r="HIG16" s="117"/>
      <c r="HIH16" s="117"/>
      <c r="HII16" s="117"/>
      <c r="HIJ16" s="117"/>
      <c r="HIK16" s="117"/>
      <c r="HIL16" s="117"/>
      <c r="HIM16" s="117"/>
      <c r="HIN16" s="117"/>
      <c r="HIO16" s="117"/>
      <c r="HIP16" s="117"/>
      <c r="HIQ16" s="117"/>
      <c r="HIR16" s="117"/>
      <c r="HIS16" s="117"/>
      <c r="HIT16" s="117"/>
      <c r="HIU16" s="117"/>
      <c r="HIV16" s="117"/>
      <c r="HIW16" s="117"/>
      <c r="HIX16" s="117"/>
      <c r="HIY16" s="117"/>
      <c r="HIZ16" s="117"/>
      <c r="HJA16" s="117"/>
      <c r="HJB16" s="117"/>
      <c r="HJC16" s="117"/>
      <c r="HJD16" s="117"/>
      <c r="HJE16" s="117"/>
      <c r="HJF16" s="117"/>
      <c r="HJG16" s="117"/>
      <c r="HJH16" s="117"/>
      <c r="HJI16" s="117"/>
      <c r="HJJ16" s="117"/>
      <c r="HJK16" s="117"/>
      <c r="HJL16" s="117"/>
      <c r="HJM16" s="117"/>
      <c r="HJN16" s="117"/>
      <c r="HJO16" s="117"/>
      <c r="HJP16" s="117"/>
      <c r="HJQ16" s="117"/>
      <c r="HJR16" s="117"/>
      <c r="HJS16" s="117"/>
      <c r="HJT16" s="117"/>
      <c r="HJU16" s="117"/>
      <c r="HJV16" s="117"/>
      <c r="HJW16" s="117"/>
      <c r="HJX16" s="117"/>
      <c r="HJY16" s="117"/>
      <c r="HJZ16" s="117"/>
      <c r="HKA16" s="117"/>
      <c r="HKB16" s="117"/>
      <c r="HKC16" s="117"/>
      <c r="HKD16" s="117"/>
      <c r="HKE16" s="117"/>
      <c r="HKF16" s="117"/>
      <c r="HKG16" s="117"/>
      <c r="HKH16" s="117"/>
      <c r="HKI16" s="117"/>
      <c r="HKJ16" s="117"/>
      <c r="HKK16" s="117"/>
      <c r="HKL16" s="117"/>
      <c r="HKM16" s="117"/>
      <c r="HKN16" s="117"/>
      <c r="HKO16" s="117"/>
      <c r="HKP16" s="117"/>
      <c r="HKQ16" s="117"/>
      <c r="HKR16" s="117"/>
      <c r="HKS16" s="117"/>
      <c r="HKT16" s="117"/>
      <c r="HKU16" s="117"/>
      <c r="HKV16" s="117"/>
      <c r="HKW16" s="117"/>
      <c r="HKX16" s="117"/>
      <c r="HKY16" s="117"/>
      <c r="HKZ16" s="117"/>
      <c r="HLA16" s="117"/>
      <c r="HLB16" s="117"/>
      <c r="HLC16" s="117"/>
      <c r="HLD16" s="117"/>
      <c r="HLE16" s="117"/>
      <c r="HLF16" s="117"/>
      <c r="HLG16" s="117"/>
      <c r="HLH16" s="117"/>
      <c r="HLI16" s="117"/>
      <c r="HLJ16" s="117"/>
      <c r="HLK16" s="117"/>
      <c r="HLL16" s="117"/>
      <c r="HLM16" s="117"/>
      <c r="HLN16" s="117"/>
      <c r="HLO16" s="117"/>
      <c r="HLP16" s="117"/>
      <c r="HLQ16" s="117"/>
      <c r="HLR16" s="117"/>
      <c r="HLS16" s="117"/>
      <c r="HLT16" s="117"/>
      <c r="HLU16" s="117"/>
      <c r="HLV16" s="117"/>
      <c r="HLW16" s="117"/>
      <c r="HLX16" s="117"/>
      <c r="HLY16" s="117"/>
      <c r="HLZ16" s="117"/>
      <c r="HMA16" s="117"/>
      <c r="HMB16" s="117"/>
      <c r="HMC16" s="117"/>
      <c r="HMD16" s="117"/>
      <c r="HME16" s="117"/>
      <c r="HMF16" s="117"/>
      <c r="HMG16" s="117"/>
      <c r="HMH16" s="117"/>
      <c r="HMI16" s="117"/>
      <c r="HMJ16" s="117"/>
      <c r="HMK16" s="117"/>
      <c r="HML16" s="117"/>
      <c r="HMM16" s="117"/>
      <c r="HMN16" s="117"/>
      <c r="HMO16" s="117"/>
      <c r="HMP16" s="117"/>
      <c r="HMQ16" s="117"/>
      <c r="HMR16" s="117"/>
      <c r="HMS16" s="117"/>
      <c r="HMT16" s="117"/>
      <c r="HMU16" s="117"/>
      <c r="HMV16" s="117"/>
      <c r="HMW16" s="117"/>
      <c r="HMX16" s="117"/>
      <c r="HMY16" s="117"/>
      <c r="HMZ16" s="117"/>
      <c r="HNA16" s="117"/>
      <c r="HNB16" s="117"/>
      <c r="HNC16" s="117"/>
      <c r="HND16" s="117"/>
      <c r="HNE16" s="117"/>
      <c r="HNF16" s="117"/>
      <c r="HNG16" s="117"/>
      <c r="HNH16" s="117"/>
      <c r="HNI16" s="117"/>
      <c r="HNJ16" s="117"/>
      <c r="HNK16" s="117"/>
      <c r="HNL16" s="117"/>
      <c r="HNM16" s="117"/>
      <c r="HNN16" s="117"/>
      <c r="HNO16" s="117"/>
      <c r="HNP16" s="117"/>
      <c r="HNQ16" s="117"/>
      <c r="HNR16" s="117"/>
      <c r="HNS16" s="117"/>
      <c r="HNT16" s="117"/>
      <c r="HNU16" s="117"/>
      <c r="HNV16" s="117"/>
      <c r="HNW16" s="117"/>
      <c r="HNX16" s="117"/>
      <c r="HNY16" s="117"/>
      <c r="HNZ16" s="117"/>
      <c r="HOA16" s="117"/>
      <c r="HOB16" s="117"/>
      <c r="HOC16" s="117"/>
      <c r="HOD16" s="117"/>
      <c r="HOE16" s="117"/>
      <c r="HOF16" s="117"/>
      <c r="HOG16" s="117"/>
      <c r="HOH16" s="117"/>
      <c r="HOI16" s="117"/>
      <c r="HOJ16" s="117"/>
      <c r="HOK16" s="117"/>
      <c r="HOL16" s="117"/>
      <c r="HOM16" s="117"/>
      <c r="HON16" s="117"/>
      <c r="HOO16" s="117"/>
      <c r="HOP16" s="117"/>
      <c r="HOQ16" s="117"/>
      <c r="HOR16" s="117"/>
      <c r="HOS16" s="117"/>
      <c r="HOT16" s="117"/>
      <c r="HOU16" s="117"/>
      <c r="HOV16" s="117"/>
      <c r="HOW16" s="117"/>
      <c r="HOX16" s="117"/>
      <c r="HOY16" s="117"/>
      <c r="HOZ16" s="117"/>
      <c r="HPA16" s="117"/>
      <c r="HPB16" s="117"/>
      <c r="HPC16" s="117"/>
      <c r="HPD16" s="117"/>
      <c r="HPE16" s="117"/>
      <c r="HPF16" s="117"/>
      <c r="HPG16" s="117"/>
      <c r="HPH16" s="117"/>
      <c r="HPI16" s="117"/>
      <c r="HPJ16" s="117"/>
      <c r="HPK16" s="117"/>
      <c r="HPL16" s="117"/>
      <c r="HPM16" s="117"/>
      <c r="HPN16" s="117"/>
      <c r="HPO16" s="117"/>
      <c r="HPP16" s="117"/>
      <c r="HPQ16" s="117"/>
      <c r="HPR16" s="117"/>
      <c r="HPS16" s="117"/>
      <c r="HPT16" s="117"/>
      <c r="HPU16" s="117"/>
      <c r="HPV16" s="117"/>
      <c r="HPW16" s="117"/>
      <c r="HPX16" s="117"/>
      <c r="HPY16" s="117"/>
      <c r="HPZ16" s="117"/>
      <c r="HQA16" s="117"/>
      <c r="HQB16" s="117"/>
      <c r="HQC16" s="117"/>
      <c r="HQD16" s="117"/>
      <c r="HQE16" s="117"/>
      <c r="HQF16" s="117"/>
      <c r="HQG16" s="117"/>
      <c r="HQH16" s="117"/>
      <c r="HQI16" s="117"/>
      <c r="HQJ16" s="117"/>
      <c r="HQK16" s="117"/>
      <c r="HQL16" s="117"/>
      <c r="HQM16" s="117"/>
      <c r="HQN16" s="117"/>
      <c r="HQO16" s="117"/>
      <c r="HQP16" s="117"/>
      <c r="HQQ16" s="117"/>
      <c r="HQR16" s="117"/>
      <c r="HQS16" s="117"/>
      <c r="HQT16" s="117"/>
      <c r="HQU16" s="117"/>
      <c r="HQV16" s="117"/>
      <c r="HQW16" s="117"/>
      <c r="HQX16" s="117"/>
      <c r="HQY16" s="117"/>
      <c r="HQZ16" s="117"/>
      <c r="HRA16" s="117"/>
      <c r="HRB16" s="117"/>
      <c r="HRC16" s="117"/>
      <c r="HRD16" s="117"/>
      <c r="HRE16" s="117"/>
      <c r="HRF16" s="117"/>
      <c r="HRG16" s="117"/>
      <c r="HRH16" s="117"/>
      <c r="HRI16" s="117"/>
      <c r="HRJ16" s="117"/>
      <c r="HRK16" s="117"/>
      <c r="HRL16" s="117"/>
      <c r="HRM16" s="117"/>
      <c r="HRN16" s="117"/>
      <c r="HRO16" s="117"/>
      <c r="HRP16" s="117"/>
      <c r="HRQ16" s="117"/>
      <c r="HRR16" s="117"/>
      <c r="HRS16" s="117"/>
      <c r="HRT16" s="117"/>
      <c r="HRU16" s="117"/>
      <c r="HRV16" s="117"/>
      <c r="HRW16" s="117"/>
      <c r="HRX16" s="117"/>
      <c r="HRY16" s="117"/>
      <c r="HRZ16" s="117"/>
      <c r="HSA16" s="117"/>
      <c r="HSB16" s="117"/>
      <c r="HSC16" s="117"/>
      <c r="HSD16" s="117"/>
      <c r="HSE16" s="117"/>
      <c r="HSF16" s="117"/>
      <c r="HSG16" s="117"/>
      <c r="HSH16" s="117"/>
      <c r="HSI16" s="117"/>
      <c r="HSJ16" s="117"/>
      <c r="HSK16" s="117"/>
      <c r="HSL16" s="117"/>
      <c r="HSM16" s="117"/>
      <c r="HSN16" s="117"/>
      <c r="HSO16" s="117"/>
      <c r="HSP16" s="117"/>
      <c r="HSQ16" s="117"/>
      <c r="HSR16" s="117"/>
      <c r="HSS16" s="117"/>
      <c r="HST16" s="117"/>
      <c r="HSU16" s="117"/>
      <c r="HSV16" s="117"/>
      <c r="HSW16" s="117"/>
      <c r="HSX16" s="117"/>
      <c r="HSY16" s="117"/>
      <c r="HSZ16" s="117"/>
      <c r="HTA16" s="117"/>
      <c r="HTB16" s="117"/>
      <c r="HTC16" s="117"/>
      <c r="HTD16" s="117"/>
      <c r="HTE16" s="117"/>
      <c r="HTF16" s="117"/>
      <c r="HTG16" s="117"/>
      <c r="HTH16" s="117"/>
      <c r="HTI16" s="117"/>
      <c r="HTJ16" s="117"/>
      <c r="HTK16" s="117"/>
      <c r="HTL16" s="117"/>
      <c r="HTM16" s="117"/>
      <c r="HTN16" s="117"/>
      <c r="HTO16" s="117"/>
      <c r="HTP16" s="117"/>
      <c r="HTQ16" s="117"/>
      <c r="HTR16" s="117"/>
      <c r="HTS16" s="117"/>
      <c r="HTT16" s="117"/>
      <c r="HTU16" s="117"/>
      <c r="HTV16" s="117"/>
      <c r="HTW16" s="117"/>
      <c r="HTX16" s="117"/>
      <c r="HTY16" s="117"/>
      <c r="HTZ16" s="117"/>
      <c r="HUA16" s="117"/>
      <c r="HUB16" s="117"/>
      <c r="HUC16" s="117"/>
      <c r="HUD16" s="117"/>
      <c r="HUE16" s="117"/>
      <c r="HUF16" s="117"/>
      <c r="HUG16" s="117"/>
      <c r="HUH16" s="117"/>
      <c r="HUI16" s="117"/>
      <c r="HUJ16" s="117"/>
      <c r="HUK16" s="117"/>
      <c r="HUL16" s="117"/>
      <c r="HUM16" s="117"/>
      <c r="HUN16" s="117"/>
      <c r="HUO16" s="117"/>
      <c r="HUP16" s="117"/>
      <c r="HUQ16" s="117"/>
      <c r="HUR16" s="117"/>
      <c r="HUS16" s="117"/>
      <c r="HUT16" s="117"/>
      <c r="HUU16" s="117"/>
      <c r="HUV16" s="117"/>
      <c r="HUW16" s="117"/>
      <c r="HUX16" s="117"/>
      <c r="HUY16" s="117"/>
      <c r="HUZ16" s="117"/>
      <c r="HVA16" s="117"/>
      <c r="HVB16" s="117"/>
      <c r="HVC16" s="117"/>
      <c r="HVD16" s="117"/>
      <c r="HVE16" s="117"/>
      <c r="HVF16" s="117"/>
      <c r="HVG16" s="117"/>
      <c r="HVH16" s="117"/>
      <c r="HVI16" s="117"/>
      <c r="HVJ16" s="117"/>
      <c r="HVK16" s="117"/>
      <c r="HVL16" s="117"/>
      <c r="HVM16" s="117"/>
      <c r="HVN16" s="117"/>
      <c r="HVO16" s="117"/>
      <c r="HVP16" s="117"/>
      <c r="HVQ16" s="117"/>
      <c r="HVR16" s="117"/>
      <c r="HVS16" s="117"/>
      <c r="HVT16" s="117"/>
      <c r="HVU16" s="117"/>
      <c r="HVV16" s="117"/>
      <c r="HVW16" s="117"/>
      <c r="HVX16" s="117"/>
      <c r="HVY16" s="117"/>
      <c r="HVZ16" s="117"/>
      <c r="HWA16" s="117"/>
      <c r="HWB16" s="117"/>
      <c r="HWC16" s="117"/>
      <c r="HWD16" s="117"/>
      <c r="HWE16" s="117"/>
      <c r="HWF16" s="117"/>
      <c r="HWG16" s="117"/>
      <c r="HWH16" s="117"/>
      <c r="HWI16" s="117"/>
      <c r="HWJ16" s="117"/>
      <c r="HWK16" s="117"/>
      <c r="HWL16" s="117"/>
      <c r="HWM16" s="117"/>
      <c r="HWN16" s="117"/>
      <c r="HWO16" s="117"/>
      <c r="HWP16" s="117"/>
      <c r="HWQ16" s="117"/>
      <c r="HWR16" s="117"/>
      <c r="HWS16" s="117"/>
      <c r="HWT16" s="117"/>
      <c r="HWU16" s="117"/>
      <c r="HWV16" s="117"/>
      <c r="HWW16" s="117"/>
      <c r="HWX16" s="117"/>
      <c r="HWY16" s="117"/>
      <c r="HWZ16" s="117"/>
      <c r="HXA16" s="117"/>
      <c r="HXB16" s="117"/>
      <c r="HXC16" s="117"/>
      <c r="HXD16" s="117"/>
      <c r="HXE16" s="117"/>
      <c r="HXF16" s="117"/>
      <c r="HXG16" s="117"/>
      <c r="HXH16" s="117"/>
      <c r="HXI16" s="117"/>
      <c r="HXJ16" s="117"/>
      <c r="HXK16" s="117"/>
      <c r="HXL16" s="117"/>
      <c r="HXM16" s="117"/>
      <c r="HXN16" s="117"/>
      <c r="HXO16" s="117"/>
      <c r="HXP16" s="117"/>
      <c r="HXQ16" s="117"/>
      <c r="HXR16" s="117"/>
      <c r="HXS16" s="117"/>
      <c r="HXT16" s="117"/>
      <c r="HXU16" s="117"/>
      <c r="HXV16" s="117"/>
      <c r="HXW16" s="117"/>
      <c r="HXX16" s="117"/>
      <c r="HXY16" s="117"/>
      <c r="HXZ16" s="117"/>
      <c r="HYA16" s="117"/>
      <c r="HYB16" s="117"/>
      <c r="HYC16" s="117"/>
      <c r="HYD16" s="117"/>
      <c r="HYE16" s="117"/>
      <c r="HYF16" s="117"/>
      <c r="HYG16" s="117"/>
      <c r="HYH16" s="117"/>
      <c r="HYI16" s="117"/>
      <c r="HYJ16" s="117"/>
      <c r="HYK16" s="117"/>
      <c r="HYL16" s="117"/>
      <c r="HYM16" s="117"/>
      <c r="HYN16" s="117"/>
      <c r="HYO16" s="117"/>
      <c r="HYP16" s="117"/>
      <c r="HYQ16" s="117"/>
      <c r="HYR16" s="117"/>
      <c r="HYS16" s="117"/>
      <c r="HYT16" s="117"/>
      <c r="HYU16" s="117"/>
      <c r="HYV16" s="117"/>
      <c r="HYW16" s="117"/>
      <c r="HYX16" s="117"/>
      <c r="HYY16" s="117"/>
      <c r="HYZ16" s="117"/>
      <c r="HZA16" s="117"/>
      <c r="HZB16" s="117"/>
      <c r="HZC16" s="117"/>
      <c r="HZD16" s="117"/>
      <c r="HZE16" s="117"/>
      <c r="HZF16" s="117"/>
      <c r="HZG16" s="117"/>
      <c r="HZH16" s="117"/>
      <c r="HZI16" s="117"/>
      <c r="HZJ16" s="117"/>
      <c r="HZK16" s="117"/>
      <c r="HZL16" s="117"/>
      <c r="HZM16" s="117"/>
      <c r="HZN16" s="117"/>
      <c r="HZO16" s="117"/>
      <c r="HZP16" s="117"/>
      <c r="HZQ16" s="117"/>
      <c r="HZR16" s="117"/>
      <c r="HZS16" s="117"/>
      <c r="HZT16" s="117"/>
      <c r="HZU16" s="117"/>
      <c r="HZV16" s="117"/>
      <c r="HZW16" s="117"/>
      <c r="HZX16" s="117"/>
      <c r="HZY16" s="117"/>
      <c r="HZZ16" s="117"/>
      <c r="IAA16" s="117"/>
      <c r="IAB16" s="117"/>
      <c r="IAC16" s="117"/>
      <c r="IAD16" s="117"/>
      <c r="IAE16" s="117"/>
      <c r="IAF16" s="117"/>
      <c r="IAG16" s="117"/>
      <c r="IAH16" s="117"/>
      <c r="IAI16" s="117"/>
      <c r="IAJ16" s="117"/>
      <c r="IAK16" s="117"/>
      <c r="IAL16" s="117"/>
      <c r="IAM16" s="117"/>
      <c r="IAN16" s="117"/>
      <c r="IAO16" s="117"/>
      <c r="IAP16" s="117"/>
      <c r="IAQ16" s="117"/>
      <c r="IAR16" s="117"/>
      <c r="IAS16" s="117"/>
      <c r="IAT16" s="117"/>
      <c r="IAU16" s="117"/>
      <c r="IAV16" s="117"/>
      <c r="IAW16" s="117"/>
      <c r="IAX16" s="117"/>
      <c r="IAY16" s="117"/>
      <c r="IAZ16" s="117"/>
      <c r="IBA16" s="117"/>
      <c r="IBB16" s="117"/>
      <c r="IBC16" s="117"/>
      <c r="IBD16" s="117"/>
      <c r="IBE16" s="117"/>
      <c r="IBF16" s="117"/>
      <c r="IBG16" s="117"/>
      <c r="IBH16" s="117"/>
      <c r="IBI16" s="117"/>
      <c r="IBJ16" s="117"/>
      <c r="IBK16" s="117"/>
      <c r="IBL16" s="117"/>
      <c r="IBM16" s="117"/>
      <c r="IBN16" s="117"/>
      <c r="IBO16" s="117"/>
      <c r="IBP16" s="117"/>
      <c r="IBQ16" s="117"/>
      <c r="IBR16" s="117"/>
      <c r="IBS16" s="117"/>
      <c r="IBT16" s="117"/>
      <c r="IBU16" s="117"/>
      <c r="IBV16" s="117"/>
      <c r="IBW16" s="117"/>
      <c r="IBX16" s="117"/>
      <c r="IBY16" s="117"/>
      <c r="IBZ16" s="117"/>
      <c r="ICA16" s="117"/>
      <c r="ICB16" s="117"/>
      <c r="ICC16" s="117"/>
      <c r="ICD16" s="117"/>
      <c r="ICE16" s="117"/>
      <c r="ICF16" s="117"/>
      <c r="ICG16" s="117"/>
      <c r="ICH16" s="117"/>
      <c r="ICI16" s="117"/>
      <c r="ICJ16" s="117"/>
      <c r="ICK16" s="117"/>
      <c r="ICL16" s="117"/>
      <c r="ICM16" s="117"/>
      <c r="ICN16" s="117"/>
      <c r="ICO16" s="117"/>
      <c r="ICP16" s="117"/>
      <c r="ICQ16" s="117"/>
      <c r="ICR16" s="117"/>
      <c r="ICS16" s="117"/>
      <c r="ICT16" s="117"/>
      <c r="ICU16" s="117"/>
      <c r="ICV16" s="117"/>
      <c r="ICW16" s="117"/>
      <c r="ICX16" s="117"/>
      <c r="ICY16" s="117"/>
      <c r="ICZ16" s="117"/>
      <c r="IDA16" s="117"/>
      <c r="IDB16" s="117"/>
      <c r="IDC16" s="117"/>
      <c r="IDD16" s="117"/>
      <c r="IDE16" s="117"/>
      <c r="IDF16" s="117"/>
      <c r="IDG16" s="117"/>
      <c r="IDH16" s="117"/>
      <c r="IDI16" s="117"/>
      <c r="IDJ16" s="117"/>
      <c r="IDK16" s="117"/>
      <c r="IDL16" s="117"/>
      <c r="IDM16" s="117"/>
      <c r="IDN16" s="117"/>
      <c r="IDO16" s="117"/>
      <c r="IDP16" s="117"/>
      <c r="IDQ16" s="117"/>
      <c r="IDR16" s="117"/>
      <c r="IDS16" s="117"/>
      <c r="IDT16" s="117"/>
      <c r="IDU16" s="117"/>
      <c r="IDV16" s="117"/>
      <c r="IDW16" s="117"/>
      <c r="IDX16" s="117"/>
      <c r="IDY16" s="117"/>
      <c r="IDZ16" s="117"/>
      <c r="IEA16" s="117"/>
      <c r="IEB16" s="117"/>
      <c r="IEC16" s="117"/>
      <c r="IED16" s="117"/>
      <c r="IEE16" s="117"/>
      <c r="IEF16" s="117"/>
      <c r="IEG16" s="117"/>
      <c r="IEH16" s="117"/>
      <c r="IEI16" s="117"/>
      <c r="IEJ16" s="117"/>
      <c r="IEK16" s="117"/>
      <c r="IEL16" s="117"/>
      <c r="IEM16" s="117"/>
      <c r="IEN16" s="117"/>
      <c r="IEO16" s="117"/>
      <c r="IEP16" s="117"/>
      <c r="IEQ16" s="117"/>
      <c r="IER16" s="117"/>
      <c r="IES16" s="117"/>
      <c r="IET16" s="117"/>
      <c r="IEU16" s="117"/>
      <c r="IEV16" s="117"/>
      <c r="IEW16" s="117"/>
      <c r="IEX16" s="117"/>
      <c r="IEY16" s="117"/>
      <c r="IEZ16" s="117"/>
      <c r="IFA16" s="117"/>
      <c r="IFB16" s="117"/>
      <c r="IFC16" s="117"/>
      <c r="IFD16" s="117"/>
      <c r="IFE16" s="117"/>
      <c r="IFF16" s="117"/>
      <c r="IFG16" s="117"/>
      <c r="IFH16" s="117"/>
      <c r="IFI16" s="117"/>
      <c r="IFJ16" s="117"/>
      <c r="IFK16" s="117"/>
      <c r="IFL16" s="117"/>
      <c r="IFM16" s="117"/>
      <c r="IFN16" s="117"/>
      <c r="IFO16" s="117"/>
      <c r="IFP16" s="117"/>
      <c r="IFQ16" s="117"/>
      <c r="IFR16" s="117"/>
      <c r="IFS16" s="117"/>
      <c r="IFT16" s="117"/>
      <c r="IFU16" s="117"/>
      <c r="IFV16" s="117"/>
      <c r="IFW16" s="117"/>
      <c r="IFX16" s="117"/>
      <c r="IFY16" s="117"/>
      <c r="IFZ16" s="117"/>
      <c r="IGA16" s="117"/>
      <c r="IGB16" s="117"/>
      <c r="IGC16" s="117"/>
      <c r="IGD16" s="117"/>
      <c r="IGE16" s="117"/>
      <c r="IGF16" s="117"/>
      <c r="IGG16" s="117"/>
      <c r="IGH16" s="117"/>
      <c r="IGI16" s="117"/>
      <c r="IGJ16" s="117"/>
      <c r="IGK16" s="117"/>
      <c r="IGL16" s="117"/>
      <c r="IGM16" s="117"/>
      <c r="IGN16" s="117"/>
      <c r="IGO16" s="117"/>
      <c r="IGP16" s="117"/>
      <c r="IGQ16" s="117"/>
      <c r="IGR16" s="117"/>
      <c r="IGS16" s="117"/>
      <c r="IGT16" s="117"/>
      <c r="IGU16" s="117"/>
      <c r="IGV16" s="117"/>
      <c r="IGW16" s="117"/>
      <c r="IGX16" s="117"/>
      <c r="IGY16" s="117"/>
      <c r="IGZ16" s="117"/>
      <c r="IHA16" s="117"/>
      <c r="IHB16" s="117"/>
      <c r="IHC16" s="117"/>
      <c r="IHD16" s="117"/>
      <c r="IHE16" s="117"/>
      <c r="IHF16" s="117"/>
      <c r="IHG16" s="117"/>
      <c r="IHH16" s="117"/>
      <c r="IHI16" s="117"/>
      <c r="IHJ16" s="117"/>
      <c r="IHK16" s="117"/>
      <c r="IHL16" s="117"/>
      <c r="IHM16" s="117"/>
      <c r="IHN16" s="117"/>
      <c r="IHO16" s="117"/>
      <c r="IHP16" s="117"/>
      <c r="IHQ16" s="117"/>
      <c r="IHR16" s="117"/>
      <c r="IHS16" s="117"/>
      <c r="IHT16" s="117"/>
      <c r="IHU16" s="117"/>
      <c r="IHV16" s="117"/>
      <c r="IHW16" s="117"/>
      <c r="IHX16" s="117"/>
      <c r="IHY16" s="117"/>
      <c r="IHZ16" s="117"/>
      <c r="IIA16" s="117"/>
      <c r="IIB16" s="117"/>
      <c r="IIC16" s="117"/>
      <c r="IID16" s="117"/>
      <c r="IIE16" s="117"/>
      <c r="IIF16" s="117"/>
      <c r="IIG16" s="117"/>
      <c r="IIH16" s="117"/>
      <c r="III16" s="117"/>
      <c r="IIJ16" s="117"/>
      <c r="IIK16" s="117"/>
      <c r="IIL16" s="117"/>
      <c r="IIM16" s="117"/>
      <c r="IIN16" s="117"/>
      <c r="IIO16" s="117"/>
      <c r="IIP16" s="117"/>
      <c r="IIQ16" s="117"/>
      <c r="IIR16" s="117"/>
      <c r="IIS16" s="117"/>
      <c r="IIT16" s="117"/>
      <c r="IIU16" s="117"/>
      <c r="IIV16" s="117"/>
      <c r="IIW16" s="117"/>
      <c r="IIX16" s="117"/>
      <c r="IIY16" s="117"/>
      <c r="IIZ16" s="117"/>
      <c r="IJA16" s="117"/>
      <c r="IJB16" s="117"/>
      <c r="IJC16" s="117"/>
      <c r="IJD16" s="117"/>
      <c r="IJE16" s="117"/>
      <c r="IJF16" s="117"/>
      <c r="IJG16" s="117"/>
      <c r="IJH16" s="117"/>
      <c r="IJI16" s="117"/>
      <c r="IJJ16" s="117"/>
      <c r="IJK16" s="117"/>
      <c r="IJL16" s="117"/>
      <c r="IJM16" s="117"/>
      <c r="IJN16" s="117"/>
      <c r="IJO16" s="117"/>
      <c r="IJP16" s="117"/>
      <c r="IJQ16" s="117"/>
      <c r="IJR16" s="117"/>
      <c r="IJS16" s="117"/>
      <c r="IJT16" s="117"/>
      <c r="IJU16" s="117"/>
      <c r="IJV16" s="117"/>
      <c r="IJW16" s="117"/>
      <c r="IJX16" s="117"/>
      <c r="IJY16" s="117"/>
      <c r="IJZ16" s="117"/>
      <c r="IKA16" s="117"/>
      <c r="IKB16" s="117"/>
      <c r="IKC16" s="117"/>
      <c r="IKD16" s="117"/>
      <c r="IKE16" s="117"/>
      <c r="IKF16" s="117"/>
      <c r="IKG16" s="117"/>
      <c r="IKH16" s="117"/>
      <c r="IKI16" s="117"/>
      <c r="IKJ16" s="117"/>
      <c r="IKK16" s="117"/>
      <c r="IKL16" s="117"/>
      <c r="IKM16" s="117"/>
      <c r="IKN16" s="117"/>
      <c r="IKO16" s="117"/>
      <c r="IKP16" s="117"/>
      <c r="IKQ16" s="117"/>
      <c r="IKR16" s="117"/>
      <c r="IKS16" s="117"/>
      <c r="IKT16" s="117"/>
      <c r="IKU16" s="117"/>
      <c r="IKV16" s="117"/>
      <c r="IKW16" s="117"/>
      <c r="IKX16" s="117"/>
      <c r="IKY16" s="117"/>
      <c r="IKZ16" s="117"/>
      <c r="ILA16" s="117"/>
      <c r="ILB16" s="117"/>
      <c r="ILC16" s="117"/>
      <c r="ILD16" s="117"/>
      <c r="ILE16" s="117"/>
      <c r="ILF16" s="117"/>
      <c r="ILG16" s="117"/>
      <c r="ILH16" s="117"/>
      <c r="ILI16" s="117"/>
      <c r="ILJ16" s="117"/>
      <c r="ILK16" s="117"/>
      <c r="ILL16" s="117"/>
      <c r="ILM16" s="117"/>
      <c r="ILN16" s="117"/>
      <c r="ILO16" s="117"/>
      <c r="ILP16" s="117"/>
      <c r="ILQ16" s="117"/>
      <c r="ILR16" s="117"/>
      <c r="ILS16" s="117"/>
      <c r="ILT16" s="117"/>
      <c r="ILU16" s="117"/>
      <c r="ILV16" s="117"/>
      <c r="ILW16" s="117"/>
      <c r="ILX16" s="117"/>
      <c r="ILY16" s="117"/>
      <c r="ILZ16" s="117"/>
      <c r="IMA16" s="117"/>
      <c r="IMB16" s="117"/>
      <c r="IMC16" s="117"/>
      <c r="IMD16" s="117"/>
      <c r="IME16" s="117"/>
      <c r="IMF16" s="117"/>
      <c r="IMG16" s="117"/>
      <c r="IMH16" s="117"/>
      <c r="IMI16" s="117"/>
      <c r="IMJ16" s="117"/>
      <c r="IMK16" s="117"/>
      <c r="IML16" s="117"/>
      <c r="IMM16" s="117"/>
      <c r="IMN16" s="117"/>
      <c r="IMO16" s="117"/>
      <c r="IMP16" s="117"/>
      <c r="IMQ16" s="117"/>
      <c r="IMR16" s="117"/>
      <c r="IMS16" s="117"/>
      <c r="IMT16" s="117"/>
      <c r="IMU16" s="117"/>
      <c r="IMV16" s="117"/>
      <c r="IMW16" s="117"/>
      <c r="IMX16" s="117"/>
      <c r="IMY16" s="117"/>
      <c r="IMZ16" s="117"/>
      <c r="INA16" s="117"/>
      <c r="INB16" s="117"/>
      <c r="INC16" s="117"/>
      <c r="IND16" s="117"/>
      <c r="INE16" s="117"/>
      <c r="INF16" s="117"/>
      <c r="ING16" s="117"/>
      <c r="INH16" s="117"/>
      <c r="INI16" s="117"/>
      <c r="INJ16" s="117"/>
      <c r="INK16" s="117"/>
      <c r="INL16" s="117"/>
      <c r="INM16" s="117"/>
      <c r="INN16" s="117"/>
      <c r="INO16" s="117"/>
      <c r="INP16" s="117"/>
      <c r="INQ16" s="117"/>
      <c r="INR16" s="117"/>
      <c r="INS16" s="117"/>
      <c r="INT16" s="117"/>
      <c r="INU16" s="117"/>
      <c r="INV16" s="117"/>
      <c r="INW16" s="117"/>
      <c r="INX16" s="117"/>
      <c r="INY16" s="117"/>
      <c r="INZ16" s="117"/>
      <c r="IOA16" s="117"/>
      <c r="IOB16" s="117"/>
      <c r="IOC16" s="117"/>
      <c r="IOD16" s="117"/>
      <c r="IOE16" s="117"/>
      <c r="IOF16" s="117"/>
      <c r="IOG16" s="117"/>
      <c r="IOH16" s="117"/>
      <c r="IOI16" s="117"/>
      <c r="IOJ16" s="117"/>
      <c r="IOK16" s="117"/>
      <c r="IOL16" s="117"/>
      <c r="IOM16" s="117"/>
      <c r="ION16" s="117"/>
      <c r="IOO16" s="117"/>
      <c r="IOP16" s="117"/>
      <c r="IOQ16" s="117"/>
      <c r="IOR16" s="117"/>
      <c r="IOS16" s="117"/>
      <c r="IOT16" s="117"/>
      <c r="IOU16" s="117"/>
      <c r="IOV16" s="117"/>
      <c r="IOW16" s="117"/>
      <c r="IOX16" s="117"/>
      <c r="IOY16" s="117"/>
      <c r="IOZ16" s="117"/>
      <c r="IPA16" s="117"/>
      <c r="IPB16" s="117"/>
      <c r="IPC16" s="117"/>
      <c r="IPD16" s="117"/>
      <c r="IPE16" s="117"/>
      <c r="IPF16" s="117"/>
      <c r="IPG16" s="117"/>
      <c r="IPH16" s="117"/>
      <c r="IPI16" s="117"/>
      <c r="IPJ16" s="117"/>
      <c r="IPK16" s="117"/>
      <c r="IPL16" s="117"/>
      <c r="IPM16" s="117"/>
      <c r="IPN16" s="117"/>
      <c r="IPO16" s="117"/>
      <c r="IPP16" s="117"/>
      <c r="IPQ16" s="117"/>
      <c r="IPR16" s="117"/>
      <c r="IPS16" s="117"/>
      <c r="IPT16" s="117"/>
      <c r="IPU16" s="117"/>
      <c r="IPV16" s="117"/>
      <c r="IPW16" s="117"/>
      <c r="IPX16" s="117"/>
      <c r="IPY16" s="117"/>
      <c r="IPZ16" s="117"/>
      <c r="IQA16" s="117"/>
      <c r="IQB16" s="117"/>
      <c r="IQC16" s="117"/>
      <c r="IQD16" s="117"/>
      <c r="IQE16" s="117"/>
      <c r="IQF16" s="117"/>
      <c r="IQG16" s="117"/>
      <c r="IQH16" s="117"/>
      <c r="IQI16" s="117"/>
      <c r="IQJ16" s="117"/>
      <c r="IQK16" s="117"/>
      <c r="IQL16" s="117"/>
      <c r="IQM16" s="117"/>
      <c r="IQN16" s="117"/>
      <c r="IQO16" s="117"/>
      <c r="IQP16" s="117"/>
      <c r="IQQ16" s="117"/>
      <c r="IQR16" s="117"/>
      <c r="IQS16" s="117"/>
      <c r="IQT16" s="117"/>
      <c r="IQU16" s="117"/>
      <c r="IQV16" s="117"/>
      <c r="IQW16" s="117"/>
      <c r="IQX16" s="117"/>
      <c r="IQY16" s="117"/>
      <c r="IQZ16" s="117"/>
      <c r="IRA16" s="117"/>
      <c r="IRB16" s="117"/>
      <c r="IRC16" s="117"/>
      <c r="IRD16" s="117"/>
      <c r="IRE16" s="117"/>
      <c r="IRF16" s="117"/>
      <c r="IRG16" s="117"/>
      <c r="IRH16" s="117"/>
      <c r="IRI16" s="117"/>
      <c r="IRJ16" s="117"/>
      <c r="IRK16" s="117"/>
      <c r="IRL16" s="117"/>
      <c r="IRM16" s="117"/>
      <c r="IRN16" s="117"/>
      <c r="IRO16" s="117"/>
      <c r="IRP16" s="117"/>
      <c r="IRQ16" s="117"/>
      <c r="IRR16" s="117"/>
      <c r="IRS16" s="117"/>
      <c r="IRT16" s="117"/>
      <c r="IRU16" s="117"/>
      <c r="IRV16" s="117"/>
      <c r="IRW16" s="117"/>
      <c r="IRX16" s="117"/>
      <c r="IRY16" s="117"/>
      <c r="IRZ16" s="117"/>
      <c r="ISA16" s="117"/>
      <c r="ISB16" s="117"/>
      <c r="ISC16" s="117"/>
      <c r="ISD16" s="117"/>
      <c r="ISE16" s="117"/>
      <c r="ISF16" s="117"/>
      <c r="ISG16" s="117"/>
      <c r="ISH16" s="117"/>
      <c r="ISI16" s="117"/>
      <c r="ISJ16" s="117"/>
      <c r="ISK16" s="117"/>
      <c r="ISL16" s="117"/>
      <c r="ISM16" s="117"/>
      <c r="ISN16" s="117"/>
      <c r="ISO16" s="117"/>
      <c r="ISP16" s="117"/>
      <c r="ISQ16" s="117"/>
      <c r="ISR16" s="117"/>
      <c r="ISS16" s="117"/>
      <c r="IST16" s="117"/>
      <c r="ISU16" s="117"/>
      <c r="ISV16" s="117"/>
      <c r="ISW16" s="117"/>
      <c r="ISX16" s="117"/>
      <c r="ISY16" s="117"/>
      <c r="ISZ16" s="117"/>
      <c r="ITA16" s="117"/>
      <c r="ITB16" s="117"/>
      <c r="ITC16" s="117"/>
      <c r="ITD16" s="117"/>
      <c r="ITE16" s="117"/>
      <c r="ITF16" s="117"/>
      <c r="ITG16" s="117"/>
      <c r="ITH16" s="117"/>
      <c r="ITI16" s="117"/>
      <c r="ITJ16" s="117"/>
      <c r="ITK16" s="117"/>
      <c r="ITL16" s="117"/>
      <c r="ITM16" s="117"/>
      <c r="ITN16" s="117"/>
      <c r="ITO16" s="117"/>
      <c r="ITP16" s="117"/>
      <c r="ITQ16" s="117"/>
      <c r="ITR16" s="117"/>
      <c r="ITS16" s="117"/>
      <c r="ITT16" s="117"/>
      <c r="ITU16" s="117"/>
      <c r="ITV16" s="117"/>
      <c r="ITW16" s="117"/>
      <c r="ITX16" s="117"/>
      <c r="ITY16" s="117"/>
      <c r="ITZ16" s="117"/>
      <c r="IUA16" s="117"/>
      <c r="IUB16" s="117"/>
      <c r="IUC16" s="117"/>
      <c r="IUD16" s="117"/>
      <c r="IUE16" s="117"/>
      <c r="IUF16" s="117"/>
      <c r="IUG16" s="117"/>
      <c r="IUH16" s="117"/>
      <c r="IUI16" s="117"/>
      <c r="IUJ16" s="117"/>
      <c r="IUK16" s="117"/>
      <c r="IUL16" s="117"/>
      <c r="IUM16" s="117"/>
      <c r="IUN16" s="117"/>
      <c r="IUO16" s="117"/>
      <c r="IUP16" s="117"/>
      <c r="IUQ16" s="117"/>
      <c r="IUR16" s="117"/>
      <c r="IUS16" s="117"/>
      <c r="IUT16" s="117"/>
      <c r="IUU16" s="117"/>
      <c r="IUV16" s="117"/>
      <c r="IUW16" s="117"/>
      <c r="IUX16" s="117"/>
      <c r="IUY16" s="117"/>
      <c r="IUZ16" s="117"/>
      <c r="IVA16" s="117"/>
      <c r="IVB16" s="117"/>
      <c r="IVC16" s="117"/>
      <c r="IVD16" s="117"/>
      <c r="IVE16" s="117"/>
      <c r="IVF16" s="117"/>
      <c r="IVG16" s="117"/>
      <c r="IVH16" s="117"/>
      <c r="IVI16" s="117"/>
      <c r="IVJ16" s="117"/>
      <c r="IVK16" s="117"/>
      <c r="IVL16" s="117"/>
      <c r="IVM16" s="117"/>
      <c r="IVN16" s="117"/>
      <c r="IVO16" s="117"/>
      <c r="IVP16" s="117"/>
      <c r="IVQ16" s="117"/>
      <c r="IVR16" s="117"/>
      <c r="IVS16" s="117"/>
      <c r="IVT16" s="117"/>
      <c r="IVU16" s="117"/>
      <c r="IVV16" s="117"/>
      <c r="IVW16" s="117"/>
      <c r="IVX16" s="117"/>
      <c r="IVY16" s="117"/>
      <c r="IVZ16" s="117"/>
      <c r="IWA16" s="117"/>
      <c r="IWB16" s="117"/>
      <c r="IWC16" s="117"/>
      <c r="IWD16" s="117"/>
      <c r="IWE16" s="117"/>
      <c r="IWF16" s="117"/>
      <c r="IWG16" s="117"/>
      <c r="IWH16" s="117"/>
      <c r="IWI16" s="117"/>
      <c r="IWJ16" s="117"/>
      <c r="IWK16" s="117"/>
      <c r="IWL16" s="117"/>
      <c r="IWM16" s="117"/>
      <c r="IWN16" s="117"/>
      <c r="IWO16" s="117"/>
      <c r="IWP16" s="117"/>
      <c r="IWQ16" s="117"/>
      <c r="IWR16" s="117"/>
      <c r="IWS16" s="117"/>
      <c r="IWT16" s="117"/>
      <c r="IWU16" s="117"/>
      <c r="IWV16" s="117"/>
      <c r="IWW16" s="117"/>
      <c r="IWX16" s="117"/>
      <c r="IWY16" s="117"/>
      <c r="IWZ16" s="117"/>
      <c r="IXA16" s="117"/>
      <c r="IXB16" s="117"/>
      <c r="IXC16" s="117"/>
      <c r="IXD16" s="117"/>
      <c r="IXE16" s="117"/>
      <c r="IXF16" s="117"/>
      <c r="IXG16" s="117"/>
      <c r="IXH16" s="117"/>
      <c r="IXI16" s="117"/>
      <c r="IXJ16" s="117"/>
      <c r="IXK16" s="117"/>
      <c r="IXL16" s="117"/>
      <c r="IXM16" s="117"/>
      <c r="IXN16" s="117"/>
      <c r="IXO16" s="117"/>
      <c r="IXP16" s="117"/>
      <c r="IXQ16" s="117"/>
      <c r="IXR16" s="117"/>
      <c r="IXS16" s="117"/>
      <c r="IXT16" s="117"/>
      <c r="IXU16" s="117"/>
      <c r="IXV16" s="117"/>
      <c r="IXW16" s="117"/>
      <c r="IXX16" s="117"/>
      <c r="IXY16" s="117"/>
      <c r="IXZ16" s="117"/>
      <c r="IYA16" s="117"/>
      <c r="IYB16" s="117"/>
      <c r="IYC16" s="117"/>
      <c r="IYD16" s="117"/>
      <c r="IYE16" s="117"/>
      <c r="IYF16" s="117"/>
      <c r="IYG16" s="117"/>
      <c r="IYH16" s="117"/>
      <c r="IYI16" s="117"/>
      <c r="IYJ16" s="117"/>
      <c r="IYK16" s="117"/>
      <c r="IYL16" s="117"/>
      <c r="IYM16" s="117"/>
      <c r="IYN16" s="117"/>
      <c r="IYO16" s="117"/>
      <c r="IYP16" s="117"/>
      <c r="IYQ16" s="117"/>
      <c r="IYR16" s="117"/>
      <c r="IYS16" s="117"/>
      <c r="IYT16" s="117"/>
      <c r="IYU16" s="117"/>
      <c r="IYV16" s="117"/>
      <c r="IYW16" s="117"/>
      <c r="IYX16" s="117"/>
      <c r="IYY16" s="117"/>
      <c r="IYZ16" s="117"/>
      <c r="IZA16" s="117"/>
      <c r="IZB16" s="117"/>
      <c r="IZC16" s="117"/>
      <c r="IZD16" s="117"/>
      <c r="IZE16" s="117"/>
      <c r="IZF16" s="117"/>
      <c r="IZG16" s="117"/>
      <c r="IZH16" s="117"/>
      <c r="IZI16" s="117"/>
      <c r="IZJ16" s="117"/>
      <c r="IZK16" s="117"/>
      <c r="IZL16" s="117"/>
      <c r="IZM16" s="117"/>
      <c r="IZN16" s="117"/>
      <c r="IZO16" s="117"/>
      <c r="IZP16" s="117"/>
      <c r="IZQ16" s="117"/>
      <c r="IZR16" s="117"/>
      <c r="IZS16" s="117"/>
      <c r="IZT16" s="117"/>
      <c r="IZU16" s="117"/>
      <c r="IZV16" s="117"/>
      <c r="IZW16" s="117"/>
      <c r="IZX16" s="117"/>
      <c r="IZY16" s="117"/>
      <c r="IZZ16" s="117"/>
      <c r="JAA16" s="117"/>
      <c r="JAB16" s="117"/>
      <c r="JAC16" s="117"/>
      <c r="JAD16" s="117"/>
      <c r="JAE16" s="117"/>
      <c r="JAF16" s="117"/>
      <c r="JAG16" s="117"/>
      <c r="JAH16" s="117"/>
      <c r="JAI16" s="117"/>
      <c r="JAJ16" s="117"/>
      <c r="JAK16" s="117"/>
      <c r="JAL16" s="117"/>
      <c r="JAM16" s="117"/>
      <c r="JAN16" s="117"/>
      <c r="JAO16" s="117"/>
      <c r="JAP16" s="117"/>
      <c r="JAQ16" s="117"/>
      <c r="JAR16" s="117"/>
      <c r="JAS16" s="117"/>
      <c r="JAT16" s="117"/>
      <c r="JAU16" s="117"/>
      <c r="JAV16" s="117"/>
      <c r="JAW16" s="117"/>
      <c r="JAX16" s="117"/>
      <c r="JAY16" s="117"/>
      <c r="JAZ16" s="117"/>
      <c r="JBA16" s="117"/>
      <c r="JBB16" s="117"/>
      <c r="JBC16" s="117"/>
      <c r="JBD16" s="117"/>
      <c r="JBE16" s="117"/>
      <c r="JBF16" s="117"/>
      <c r="JBG16" s="117"/>
      <c r="JBH16" s="117"/>
      <c r="JBI16" s="117"/>
      <c r="JBJ16" s="117"/>
      <c r="JBK16" s="117"/>
      <c r="JBL16" s="117"/>
      <c r="JBM16" s="117"/>
      <c r="JBN16" s="117"/>
      <c r="JBO16" s="117"/>
      <c r="JBP16" s="117"/>
      <c r="JBQ16" s="117"/>
      <c r="JBR16" s="117"/>
      <c r="JBS16" s="117"/>
      <c r="JBT16" s="117"/>
      <c r="JBU16" s="117"/>
      <c r="JBV16" s="117"/>
      <c r="JBW16" s="117"/>
      <c r="JBX16" s="117"/>
      <c r="JBY16" s="117"/>
      <c r="JBZ16" s="117"/>
      <c r="JCA16" s="117"/>
      <c r="JCB16" s="117"/>
      <c r="JCC16" s="117"/>
      <c r="JCD16" s="117"/>
      <c r="JCE16" s="117"/>
      <c r="JCF16" s="117"/>
      <c r="JCG16" s="117"/>
      <c r="JCH16" s="117"/>
      <c r="JCI16" s="117"/>
      <c r="JCJ16" s="117"/>
      <c r="JCK16" s="117"/>
      <c r="JCL16" s="117"/>
      <c r="JCM16" s="117"/>
      <c r="JCN16" s="117"/>
      <c r="JCO16" s="117"/>
      <c r="JCP16" s="117"/>
      <c r="JCQ16" s="117"/>
      <c r="JCR16" s="117"/>
      <c r="JCS16" s="117"/>
      <c r="JCT16" s="117"/>
      <c r="JCU16" s="117"/>
      <c r="JCV16" s="117"/>
      <c r="JCW16" s="117"/>
      <c r="JCX16" s="117"/>
      <c r="JCY16" s="117"/>
      <c r="JCZ16" s="117"/>
      <c r="JDA16" s="117"/>
      <c r="JDB16" s="117"/>
      <c r="JDC16" s="117"/>
      <c r="JDD16" s="117"/>
      <c r="JDE16" s="117"/>
      <c r="JDF16" s="117"/>
      <c r="JDG16" s="117"/>
      <c r="JDH16" s="117"/>
      <c r="JDI16" s="117"/>
      <c r="JDJ16" s="117"/>
      <c r="JDK16" s="117"/>
      <c r="JDL16" s="117"/>
      <c r="JDM16" s="117"/>
      <c r="JDN16" s="117"/>
      <c r="JDO16" s="117"/>
      <c r="JDP16" s="117"/>
      <c r="JDQ16" s="117"/>
      <c r="JDR16" s="117"/>
      <c r="JDS16" s="117"/>
      <c r="JDT16" s="117"/>
      <c r="JDU16" s="117"/>
      <c r="JDV16" s="117"/>
      <c r="JDW16" s="117"/>
      <c r="JDX16" s="117"/>
      <c r="JDY16" s="117"/>
      <c r="JDZ16" s="117"/>
      <c r="JEA16" s="117"/>
      <c r="JEB16" s="117"/>
      <c r="JEC16" s="117"/>
      <c r="JED16" s="117"/>
      <c r="JEE16" s="117"/>
      <c r="JEF16" s="117"/>
      <c r="JEG16" s="117"/>
      <c r="JEH16" s="117"/>
      <c r="JEI16" s="117"/>
      <c r="JEJ16" s="117"/>
      <c r="JEK16" s="117"/>
      <c r="JEL16" s="117"/>
      <c r="JEM16" s="117"/>
      <c r="JEN16" s="117"/>
      <c r="JEO16" s="117"/>
      <c r="JEP16" s="117"/>
      <c r="JEQ16" s="117"/>
      <c r="JER16" s="117"/>
      <c r="JES16" s="117"/>
      <c r="JET16" s="117"/>
      <c r="JEU16" s="117"/>
      <c r="JEV16" s="117"/>
      <c r="JEW16" s="117"/>
      <c r="JEX16" s="117"/>
      <c r="JEY16" s="117"/>
      <c r="JEZ16" s="117"/>
      <c r="JFA16" s="117"/>
      <c r="JFB16" s="117"/>
      <c r="JFC16" s="117"/>
      <c r="JFD16" s="117"/>
      <c r="JFE16" s="117"/>
      <c r="JFF16" s="117"/>
      <c r="JFG16" s="117"/>
      <c r="JFH16" s="117"/>
      <c r="JFI16" s="117"/>
      <c r="JFJ16" s="117"/>
      <c r="JFK16" s="117"/>
      <c r="JFL16" s="117"/>
      <c r="JFM16" s="117"/>
      <c r="JFN16" s="117"/>
      <c r="JFO16" s="117"/>
      <c r="JFP16" s="117"/>
      <c r="JFQ16" s="117"/>
      <c r="JFR16" s="117"/>
      <c r="JFS16" s="117"/>
      <c r="JFT16" s="117"/>
      <c r="JFU16" s="117"/>
      <c r="JFV16" s="117"/>
      <c r="JFW16" s="117"/>
      <c r="JFX16" s="117"/>
      <c r="JFY16" s="117"/>
      <c r="JFZ16" s="117"/>
      <c r="JGA16" s="117"/>
      <c r="JGB16" s="117"/>
      <c r="JGC16" s="117"/>
      <c r="JGD16" s="117"/>
      <c r="JGE16" s="117"/>
      <c r="JGF16" s="117"/>
      <c r="JGG16" s="117"/>
      <c r="JGH16" s="117"/>
      <c r="JGI16" s="117"/>
      <c r="JGJ16" s="117"/>
      <c r="JGK16" s="117"/>
      <c r="JGL16" s="117"/>
      <c r="JGM16" s="117"/>
      <c r="JGN16" s="117"/>
      <c r="JGO16" s="117"/>
      <c r="JGP16" s="117"/>
      <c r="JGQ16" s="117"/>
      <c r="JGR16" s="117"/>
      <c r="JGS16" s="117"/>
      <c r="JGT16" s="117"/>
      <c r="JGU16" s="117"/>
      <c r="JGV16" s="117"/>
      <c r="JGW16" s="117"/>
      <c r="JGX16" s="117"/>
      <c r="JGY16" s="117"/>
      <c r="JGZ16" s="117"/>
      <c r="JHA16" s="117"/>
      <c r="JHB16" s="117"/>
      <c r="JHC16" s="117"/>
      <c r="JHD16" s="117"/>
      <c r="JHE16" s="117"/>
      <c r="JHF16" s="117"/>
      <c r="JHG16" s="117"/>
      <c r="JHH16" s="117"/>
      <c r="JHI16" s="117"/>
      <c r="JHJ16" s="117"/>
      <c r="JHK16" s="117"/>
      <c r="JHL16" s="117"/>
      <c r="JHM16" s="117"/>
      <c r="JHN16" s="117"/>
      <c r="JHO16" s="117"/>
      <c r="JHP16" s="117"/>
      <c r="JHQ16" s="117"/>
      <c r="JHR16" s="117"/>
      <c r="JHS16" s="117"/>
      <c r="JHT16" s="117"/>
      <c r="JHU16" s="117"/>
      <c r="JHV16" s="117"/>
      <c r="JHW16" s="117"/>
      <c r="JHX16" s="117"/>
      <c r="JHY16" s="117"/>
      <c r="JHZ16" s="117"/>
      <c r="JIA16" s="117"/>
      <c r="JIB16" s="117"/>
      <c r="JIC16" s="117"/>
      <c r="JID16" s="117"/>
      <c r="JIE16" s="117"/>
      <c r="JIF16" s="117"/>
      <c r="JIG16" s="117"/>
      <c r="JIH16" s="117"/>
      <c r="JII16" s="117"/>
      <c r="JIJ16" s="117"/>
      <c r="JIK16" s="117"/>
      <c r="JIL16" s="117"/>
      <c r="JIM16" s="117"/>
      <c r="JIN16" s="117"/>
      <c r="JIO16" s="117"/>
      <c r="JIP16" s="117"/>
      <c r="JIQ16" s="117"/>
      <c r="JIR16" s="117"/>
      <c r="JIS16" s="117"/>
      <c r="JIT16" s="117"/>
      <c r="JIU16" s="117"/>
      <c r="JIV16" s="117"/>
      <c r="JIW16" s="117"/>
      <c r="JIX16" s="117"/>
      <c r="JIY16" s="117"/>
      <c r="JIZ16" s="117"/>
      <c r="JJA16" s="117"/>
      <c r="JJB16" s="117"/>
      <c r="JJC16" s="117"/>
      <c r="JJD16" s="117"/>
      <c r="JJE16" s="117"/>
      <c r="JJF16" s="117"/>
      <c r="JJG16" s="117"/>
      <c r="JJH16" s="117"/>
      <c r="JJI16" s="117"/>
      <c r="JJJ16" s="117"/>
      <c r="JJK16" s="117"/>
      <c r="JJL16" s="117"/>
      <c r="JJM16" s="117"/>
      <c r="JJN16" s="117"/>
      <c r="JJO16" s="117"/>
      <c r="JJP16" s="117"/>
      <c r="JJQ16" s="117"/>
      <c r="JJR16" s="117"/>
      <c r="JJS16" s="117"/>
      <c r="JJT16" s="117"/>
      <c r="JJU16" s="117"/>
      <c r="JJV16" s="117"/>
      <c r="JJW16" s="117"/>
      <c r="JJX16" s="117"/>
      <c r="JJY16" s="117"/>
      <c r="JJZ16" s="117"/>
      <c r="JKA16" s="117"/>
      <c r="JKB16" s="117"/>
      <c r="JKC16" s="117"/>
      <c r="JKD16" s="117"/>
      <c r="JKE16" s="117"/>
      <c r="JKF16" s="117"/>
      <c r="JKG16" s="117"/>
      <c r="JKH16" s="117"/>
      <c r="JKI16" s="117"/>
      <c r="JKJ16" s="117"/>
      <c r="JKK16" s="117"/>
      <c r="JKL16" s="117"/>
      <c r="JKM16" s="117"/>
      <c r="JKN16" s="117"/>
      <c r="JKO16" s="117"/>
      <c r="JKP16" s="117"/>
      <c r="JKQ16" s="117"/>
      <c r="JKR16" s="117"/>
      <c r="JKS16" s="117"/>
      <c r="JKT16" s="117"/>
      <c r="JKU16" s="117"/>
      <c r="JKV16" s="117"/>
      <c r="JKW16" s="117"/>
      <c r="JKX16" s="117"/>
      <c r="JKY16" s="117"/>
      <c r="JKZ16" s="117"/>
      <c r="JLA16" s="117"/>
      <c r="JLB16" s="117"/>
      <c r="JLC16" s="117"/>
      <c r="JLD16" s="117"/>
      <c r="JLE16" s="117"/>
      <c r="JLF16" s="117"/>
      <c r="JLG16" s="117"/>
      <c r="JLH16" s="117"/>
      <c r="JLI16" s="117"/>
      <c r="JLJ16" s="117"/>
      <c r="JLK16" s="117"/>
      <c r="JLL16" s="117"/>
      <c r="JLM16" s="117"/>
      <c r="JLN16" s="117"/>
      <c r="JLO16" s="117"/>
      <c r="JLP16" s="117"/>
      <c r="JLQ16" s="117"/>
      <c r="JLR16" s="117"/>
      <c r="JLS16" s="117"/>
      <c r="JLT16" s="117"/>
      <c r="JLU16" s="117"/>
      <c r="JLV16" s="117"/>
      <c r="JLW16" s="117"/>
      <c r="JLX16" s="117"/>
      <c r="JLY16" s="117"/>
      <c r="JLZ16" s="117"/>
      <c r="JMA16" s="117"/>
      <c r="JMB16" s="117"/>
      <c r="JMC16" s="117"/>
      <c r="JMD16" s="117"/>
      <c r="JME16" s="117"/>
      <c r="JMF16" s="117"/>
      <c r="JMG16" s="117"/>
      <c r="JMH16" s="117"/>
      <c r="JMI16" s="117"/>
      <c r="JMJ16" s="117"/>
      <c r="JMK16" s="117"/>
      <c r="JML16" s="117"/>
      <c r="JMM16" s="117"/>
      <c r="JMN16" s="117"/>
      <c r="JMO16" s="117"/>
      <c r="JMP16" s="117"/>
      <c r="JMQ16" s="117"/>
      <c r="JMR16" s="117"/>
      <c r="JMS16" s="117"/>
      <c r="JMT16" s="117"/>
      <c r="JMU16" s="117"/>
      <c r="JMV16" s="117"/>
      <c r="JMW16" s="117"/>
      <c r="JMX16" s="117"/>
      <c r="JMY16" s="117"/>
      <c r="JMZ16" s="117"/>
      <c r="JNA16" s="117"/>
      <c r="JNB16" s="117"/>
      <c r="JNC16" s="117"/>
      <c r="JND16" s="117"/>
      <c r="JNE16" s="117"/>
      <c r="JNF16" s="117"/>
      <c r="JNG16" s="117"/>
      <c r="JNH16" s="117"/>
      <c r="JNI16" s="117"/>
      <c r="JNJ16" s="117"/>
      <c r="JNK16" s="117"/>
      <c r="JNL16" s="117"/>
      <c r="JNM16" s="117"/>
      <c r="JNN16" s="117"/>
      <c r="JNO16" s="117"/>
      <c r="JNP16" s="117"/>
      <c r="JNQ16" s="117"/>
      <c r="JNR16" s="117"/>
      <c r="JNS16" s="117"/>
      <c r="JNT16" s="117"/>
      <c r="JNU16" s="117"/>
      <c r="JNV16" s="117"/>
      <c r="JNW16" s="117"/>
      <c r="JNX16" s="117"/>
      <c r="JNY16" s="117"/>
      <c r="JNZ16" s="117"/>
      <c r="JOA16" s="117"/>
      <c r="JOB16" s="117"/>
      <c r="JOC16" s="117"/>
      <c r="JOD16" s="117"/>
      <c r="JOE16" s="117"/>
      <c r="JOF16" s="117"/>
      <c r="JOG16" s="117"/>
      <c r="JOH16" s="117"/>
      <c r="JOI16" s="117"/>
      <c r="JOJ16" s="117"/>
      <c r="JOK16" s="117"/>
      <c r="JOL16" s="117"/>
      <c r="JOM16" s="117"/>
      <c r="JON16" s="117"/>
      <c r="JOO16" s="117"/>
      <c r="JOP16" s="117"/>
      <c r="JOQ16" s="117"/>
      <c r="JOR16" s="117"/>
      <c r="JOS16" s="117"/>
      <c r="JOT16" s="117"/>
      <c r="JOU16" s="117"/>
      <c r="JOV16" s="117"/>
      <c r="JOW16" s="117"/>
      <c r="JOX16" s="117"/>
      <c r="JOY16" s="117"/>
      <c r="JOZ16" s="117"/>
      <c r="JPA16" s="117"/>
      <c r="JPB16" s="117"/>
      <c r="JPC16" s="117"/>
      <c r="JPD16" s="117"/>
      <c r="JPE16" s="117"/>
      <c r="JPF16" s="117"/>
      <c r="JPG16" s="117"/>
      <c r="JPH16" s="117"/>
      <c r="JPI16" s="117"/>
      <c r="JPJ16" s="117"/>
      <c r="JPK16" s="117"/>
      <c r="JPL16" s="117"/>
      <c r="JPM16" s="117"/>
      <c r="JPN16" s="117"/>
      <c r="JPO16" s="117"/>
      <c r="JPP16" s="117"/>
      <c r="JPQ16" s="117"/>
      <c r="JPR16" s="117"/>
      <c r="JPS16" s="117"/>
      <c r="JPT16" s="117"/>
      <c r="JPU16" s="117"/>
      <c r="JPV16" s="117"/>
      <c r="JPW16" s="117"/>
      <c r="JPX16" s="117"/>
      <c r="JPY16" s="117"/>
      <c r="JPZ16" s="117"/>
      <c r="JQA16" s="117"/>
      <c r="JQB16" s="117"/>
      <c r="JQC16" s="117"/>
      <c r="JQD16" s="117"/>
      <c r="JQE16" s="117"/>
      <c r="JQF16" s="117"/>
      <c r="JQG16" s="117"/>
      <c r="JQH16" s="117"/>
      <c r="JQI16" s="117"/>
      <c r="JQJ16" s="117"/>
      <c r="JQK16" s="117"/>
      <c r="JQL16" s="117"/>
      <c r="JQM16" s="117"/>
      <c r="JQN16" s="117"/>
      <c r="JQO16" s="117"/>
      <c r="JQP16" s="117"/>
      <c r="JQQ16" s="117"/>
      <c r="JQR16" s="117"/>
      <c r="JQS16" s="117"/>
      <c r="JQT16" s="117"/>
      <c r="JQU16" s="117"/>
      <c r="JQV16" s="117"/>
      <c r="JQW16" s="117"/>
      <c r="JQX16" s="117"/>
      <c r="JQY16" s="117"/>
      <c r="JQZ16" s="117"/>
      <c r="JRA16" s="117"/>
      <c r="JRB16" s="117"/>
      <c r="JRC16" s="117"/>
      <c r="JRD16" s="117"/>
      <c r="JRE16" s="117"/>
      <c r="JRF16" s="117"/>
      <c r="JRG16" s="117"/>
      <c r="JRH16" s="117"/>
      <c r="JRI16" s="117"/>
      <c r="JRJ16" s="117"/>
      <c r="JRK16" s="117"/>
      <c r="JRL16" s="117"/>
      <c r="JRM16" s="117"/>
      <c r="JRN16" s="117"/>
      <c r="JRO16" s="117"/>
      <c r="JRP16" s="117"/>
      <c r="JRQ16" s="117"/>
      <c r="JRR16" s="117"/>
      <c r="JRS16" s="117"/>
      <c r="JRT16" s="117"/>
      <c r="JRU16" s="117"/>
      <c r="JRV16" s="117"/>
      <c r="JRW16" s="117"/>
      <c r="JRX16" s="117"/>
      <c r="JRY16" s="117"/>
      <c r="JRZ16" s="117"/>
      <c r="JSA16" s="117"/>
      <c r="JSB16" s="117"/>
      <c r="JSC16" s="117"/>
      <c r="JSD16" s="117"/>
      <c r="JSE16" s="117"/>
      <c r="JSF16" s="117"/>
      <c r="JSG16" s="117"/>
      <c r="JSH16" s="117"/>
      <c r="JSI16" s="117"/>
      <c r="JSJ16" s="117"/>
      <c r="JSK16" s="117"/>
      <c r="JSL16" s="117"/>
      <c r="JSM16" s="117"/>
      <c r="JSN16" s="117"/>
      <c r="JSO16" s="117"/>
      <c r="JSP16" s="117"/>
      <c r="JSQ16" s="117"/>
      <c r="JSR16" s="117"/>
      <c r="JSS16" s="117"/>
      <c r="JST16" s="117"/>
      <c r="JSU16" s="117"/>
      <c r="JSV16" s="117"/>
      <c r="JSW16" s="117"/>
      <c r="JSX16" s="117"/>
      <c r="JSY16" s="117"/>
      <c r="JSZ16" s="117"/>
      <c r="JTA16" s="117"/>
      <c r="JTB16" s="117"/>
      <c r="JTC16" s="117"/>
      <c r="JTD16" s="117"/>
      <c r="JTE16" s="117"/>
      <c r="JTF16" s="117"/>
      <c r="JTG16" s="117"/>
      <c r="JTH16" s="117"/>
      <c r="JTI16" s="117"/>
      <c r="JTJ16" s="117"/>
      <c r="JTK16" s="117"/>
      <c r="JTL16" s="117"/>
      <c r="JTM16" s="117"/>
      <c r="JTN16" s="117"/>
      <c r="JTO16" s="117"/>
      <c r="JTP16" s="117"/>
      <c r="JTQ16" s="117"/>
      <c r="JTR16" s="117"/>
      <c r="JTS16" s="117"/>
      <c r="JTT16" s="117"/>
      <c r="JTU16" s="117"/>
      <c r="JTV16" s="117"/>
      <c r="JTW16" s="117"/>
      <c r="JTX16" s="117"/>
      <c r="JTY16" s="117"/>
      <c r="JTZ16" s="117"/>
      <c r="JUA16" s="117"/>
      <c r="JUB16" s="117"/>
      <c r="JUC16" s="117"/>
      <c r="JUD16" s="117"/>
      <c r="JUE16" s="117"/>
      <c r="JUF16" s="117"/>
      <c r="JUG16" s="117"/>
      <c r="JUH16" s="117"/>
      <c r="JUI16" s="117"/>
      <c r="JUJ16" s="117"/>
      <c r="JUK16" s="117"/>
      <c r="JUL16" s="117"/>
      <c r="JUM16" s="117"/>
      <c r="JUN16" s="117"/>
      <c r="JUO16" s="117"/>
      <c r="JUP16" s="117"/>
      <c r="JUQ16" s="117"/>
      <c r="JUR16" s="117"/>
      <c r="JUS16" s="117"/>
      <c r="JUT16" s="117"/>
      <c r="JUU16" s="117"/>
      <c r="JUV16" s="117"/>
      <c r="JUW16" s="117"/>
      <c r="JUX16" s="117"/>
      <c r="JUY16" s="117"/>
      <c r="JUZ16" s="117"/>
      <c r="JVA16" s="117"/>
      <c r="JVB16" s="117"/>
      <c r="JVC16" s="117"/>
      <c r="JVD16" s="117"/>
      <c r="JVE16" s="117"/>
      <c r="JVF16" s="117"/>
      <c r="JVG16" s="117"/>
      <c r="JVH16" s="117"/>
      <c r="JVI16" s="117"/>
      <c r="JVJ16" s="117"/>
      <c r="JVK16" s="117"/>
      <c r="JVL16" s="117"/>
      <c r="JVM16" s="117"/>
      <c r="JVN16" s="117"/>
      <c r="JVO16" s="117"/>
      <c r="JVP16" s="117"/>
      <c r="JVQ16" s="117"/>
      <c r="JVR16" s="117"/>
      <c r="JVS16" s="117"/>
      <c r="JVT16" s="117"/>
      <c r="JVU16" s="117"/>
      <c r="JVV16" s="117"/>
      <c r="JVW16" s="117"/>
      <c r="JVX16" s="117"/>
      <c r="JVY16" s="117"/>
      <c r="JVZ16" s="117"/>
      <c r="JWA16" s="117"/>
      <c r="JWB16" s="117"/>
      <c r="JWC16" s="117"/>
      <c r="JWD16" s="117"/>
      <c r="JWE16" s="117"/>
      <c r="JWF16" s="117"/>
      <c r="JWG16" s="117"/>
      <c r="JWH16" s="117"/>
      <c r="JWI16" s="117"/>
      <c r="JWJ16" s="117"/>
      <c r="JWK16" s="117"/>
      <c r="JWL16" s="117"/>
      <c r="JWM16" s="117"/>
      <c r="JWN16" s="117"/>
      <c r="JWO16" s="117"/>
      <c r="JWP16" s="117"/>
      <c r="JWQ16" s="117"/>
      <c r="JWR16" s="117"/>
      <c r="JWS16" s="117"/>
      <c r="JWT16" s="117"/>
      <c r="JWU16" s="117"/>
      <c r="JWV16" s="117"/>
      <c r="JWW16" s="117"/>
      <c r="JWX16" s="117"/>
      <c r="JWY16" s="117"/>
      <c r="JWZ16" s="117"/>
      <c r="JXA16" s="117"/>
      <c r="JXB16" s="117"/>
      <c r="JXC16" s="117"/>
      <c r="JXD16" s="117"/>
      <c r="JXE16" s="117"/>
      <c r="JXF16" s="117"/>
      <c r="JXG16" s="117"/>
      <c r="JXH16" s="117"/>
      <c r="JXI16" s="117"/>
      <c r="JXJ16" s="117"/>
      <c r="JXK16" s="117"/>
      <c r="JXL16" s="117"/>
      <c r="JXM16" s="117"/>
      <c r="JXN16" s="117"/>
      <c r="JXO16" s="117"/>
      <c r="JXP16" s="117"/>
      <c r="JXQ16" s="117"/>
      <c r="JXR16" s="117"/>
      <c r="JXS16" s="117"/>
      <c r="JXT16" s="117"/>
      <c r="JXU16" s="117"/>
      <c r="JXV16" s="117"/>
      <c r="JXW16" s="117"/>
      <c r="JXX16" s="117"/>
      <c r="JXY16" s="117"/>
      <c r="JXZ16" s="117"/>
      <c r="JYA16" s="117"/>
      <c r="JYB16" s="117"/>
      <c r="JYC16" s="117"/>
      <c r="JYD16" s="117"/>
      <c r="JYE16" s="117"/>
      <c r="JYF16" s="117"/>
      <c r="JYG16" s="117"/>
      <c r="JYH16" s="117"/>
      <c r="JYI16" s="117"/>
      <c r="JYJ16" s="117"/>
      <c r="JYK16" s="117"/>
      <c r="JYL16" s="117"/>
      <c r="JYM16" s="117"/>
      <c r="JYN16" s="117"/>
      <c r="JYO16" s="117"/>
      <c r="JYP16" s="117"/>
      <c r="JYQ16" s="117"/>
      <c r="JYR16" s="117"/>
      <c r="JYS16" s="117"/>
      <c r="JYT16" s="117"/>
      <c r="JYU16" s="117"/>
      <c r="JYV16" s="117"/>
      <c r="JYW16" s="117"/>
      <c r="JYX16" s="117"/>
      <c r="JYY16" s="117"/>
      <c r="JYZ16" s="117"/>
      <c r="JZA16" s="117"/>
      <c r="JZB16" s="117"/>
      <c r="JZC16" s="117"/>
      <c r="JZD16" s="117"/>
      <c r="JZE16" s="117"/>
      <c r="JZF16" s="117"/>
      <c r="JZG16" s="117"/>
      <c r="JZH16" s="117"/>
      <c r="JZI16" s="117"/>
      <c r="JZJ16" s="117"/>
      <c r="JZK16" s="117"/>
      <c r="JZL16" s="117"/>
      <c r="JZM16" s="117"/>
      <c r="JZN16" s="117"/>
      <c r="JZO16" s="117"/>
      <c r="JZP16" s="117"/>
      <c r="JZQ16" s="117"/>
      <c r="JZR16" s="117"/>
      <c r="JZS16" s="117"/>
      <c r="JZT16" s="117"/>
      <c r="JZU16" s="117"/>
      <c r="JZV16" s="117"/>
      <c r="JZW16" s="117"/>
      <c r="JZX16" s="117"/>
      <c r="JZY16" s="117"/>
      <c r="JZZ16" s="117"/>
      <c r="KAA16" s="117"/>
      <c r="KAB16" s="117"/>
      <c r="KAC16" s="117"/>
      <c r="KAD16" s="117"/>
      <c r="KAE16" s="117"/>
      <c r="KAF16" s="117"/>
      <c r="KAG16" s="117"/>
      <c r="KAH16" s="117"/>
      <c r="KAI16" s="117"/>
      <c r="KAJ16" s="117"/>
      <c r="KAK16" s="117"/>
      <c r="KAL16" s="117"/>
      <c r="KAM16" s="117"/>
      <c r="KAN16" s="117"/>
      <c r="KAO16" s="117"/>
      <c r="KAP16" s="117"/>
      <c r="KAQ16" s="117"/>
      <c r="KAR16" s="117"/>
      <c r="KAS16" s="117"/>
      <c r="KAT16" s="117"/>
      <c r="KAU16" s="117"/>
      <c r="KAV16" s="117"/>
      <c r="KAW16" s="117"/>
      <c r="KAX16" s="117"/>
      <c r="KAY16" s="117"/>
      <c r="KAZ16" s="117"/>
      <c r="KBA16" s="117"/>
      <c r="KBB16" s="117"/>
      <c r="KBC16" s="117"/>
      <c r="KBD16" s="117"/>
      <c r="KBE16" s="117"/>
      <c r="KBF16" s="117"/>
      <c r="KBG16" s="117"/>
      <c r="KBH16" s="117"/>
      <c r="KBI16" s="117"/>
      <c r="KBJ16" s="117"/>
      <c r="KBK16" s="117"/>
      <c r="KBL16" s="117"/>
      <c r="KBM16" s="117"/>
      <c r="KBN16" s="117"/>
      <c r="KBO16" s="117"/>
      <c r="KBP16" s="117"/>
      <c r="KBQ16" s="117"/>
      <c r="KBR16" s="117"/>
      <c r="KBS16" s="117"/>
      <c r="KBT16" s="117"/>
      <c r="KBU16" s="117"/>
      <c r="KBV16" s="117"/>
      <c r="KBW16" s="117"/>
      <c r="KBX16" s="117"/>
      <c r="KBY16" s="117"/>
      <c r="KBZ16" s="117"/>
      <c r="KCA16" s="117"/>
      <c r="KCB16" s="117"/>
      <c r="KCC16" s="117"/>
      <c r="KCD16" s="117"/>
      <c r="KCE16" s="117"/>
      <c r="KCF16" s="117"/>
      <c r="KCG16" s="117"/>
      <c r="KCH16" s="117"/>
      <c r="KCI16" s="117"/>
      <c r="KCJ16" s="117"/>
      <c r="KCK16" s="117"/>
      <c r="KCL16" s="117"/>
      <c r="KCM16" s="117"/>
      <c r="KCN16" s="117"/>
      <c r="KCO16" s="117"/>
      <c r="KCP16" s="117"/>
      <c r="KCQ16" s="117"/>
      <c r="KCR16" s="117"/>
      <c r="KCS16" s="117"/>
      <c r="KCT16" s="117"/>
      <c r="KCU16" s="117"/>
      <c r="KCV16" s="117"/>
      <c r="KCW16" s="117"/>
      <c r="KCX16" s="117"/>
      <c r="KCY16" s="117"/>
      <c r="KCZ16" s="117"/>
      <c r="KDA16" s="117"/>
      <c r="KDB16" s="117"/>
      <c r="KDC16" s="117"/>
      <c r="KDD16" s="117"/>
      <c r="KDE16" s="117"/>
      <c r="KDF16" s="117"/>
      <c r="KDG16" s="117"/>
      <c r="KDH16" s="117"/>
      <c r="KDI16" s="117"/>
      <c r="KDJ16" s="117"/>
      <c r="KDK16" s="117"/>
      <c r="KDL16" s="117"/>
      <c r="KDM16" s="117"/>
      <c r="KDN16" s="117"/>
      <c r="KDO16" s="117"/>
      <c r="KDP16" s="117"/>
      <c r="KDQ16" s="117"/>
      <c r="KDR16" s="117"/>
      <c r="KDS16" s="117"/>
      <c r="KDT16" s="117"/>
      <c r="KDU16" s="117"/>
      <c r="KDV16" s="117"/>
      <c r="KDW16" s="117"/>
      <c r="KDX16" s="117"/>
      <c r="KDY16" s="117"/>
      <c r="KDZ16" s="117"/>
      <c r="KEA16" s="117"/>
      <c r="KEB16" s="117"/>
      <c r="KEC16" s="117"/>
      <c r="KED16" s="117"/>
      <c r="KEE16" s="117"/>
      <c r="KEF16" s="117"/>
      <c r="KEG16" s="117"/>
      <c r="KEH16" s="117"/>
      <c r="KEI16" s="117"/>
      <c r="KEJ16" s="117"/>
      <c r="KEK16" s="117"/>
      <c r="KEL16" s="117"/>
      <c r="KEM16" s="117"/>
      <c r="KEN16" s="117"/>
      <c r="KEO16" s="117"/>
      <c r="KEP16" s="117"/>
      <c r="KEQ16" s="117"/>
      <c r="KER16" s="117"/>
      <c r="KES16" s="117"/>
      <c r="KET16" s="117"/>
      <c r="KEU16" s="117"/>
      <c r="KEV16" s="117"/>
      <c r="KEW16" s="117"/>
      <c r="KEX16" s="117"/>
      <c r="KEY16" s="117"/>
      <c r="KEZ16" s="117"/>
      <c r="KFA16" s="117"/>
      <c r="KFB16" s="117"/>
      <c r="KFC16" s="117"/>
      <c r="KFD16" s="117"/>
      <c r="KFE16" s="117"/>
      <c r="KFF16" s="117"/>
      <c r="KFG16" s="117"/>
      <c r="KFH16" s="117"/>
      <c r="KFI16" s="117"/>
      <c r="KFJ16" s="117"/>
      <c r="KFK16" s="117"/>
      <c r="KFL16" s="117"/>
      <c r="KFM16" s="117"/>
      <c r="KFN16" s="117"/>
      <c r="KFO16" s="117"/>
      <c r="KFP16" s="117"/>
      <c r="KFQ16" s="117"/>
      <c r="KFR16" s="117"/>
      <c r="KFS16" s="117"/>
      <c r="KFT16" s="117"/>
      <c r="KFU16" s="117"/>
      <c r="KFV16" s="117"/>
      <c r="KFW16" s="117"/>
      <c r="KFX16" s="117"/>
      <c r="KFY16" s="117"/>
      <c r="KFZ16" s="117"/>
      <c r="KGA16" s="117"/>
      <c r="KGB16" s="117"/>
      <c r="KGC16" s="117"/>
      <c r="KGD16" s="117"/>
      <c r="KGE16" s="117"/>
      <c r="KGF16" s="117"/>
      <c r="KGG16" s="117"/>
      <c r="KGH16" s="117"/>
      <c r="KGI16" s="117"/>
      <c r="KGJ16" s="117"/>
      <c r="KGK16" s="117"/>
      <c r="KGL16" s="117"/>
      <c r="KGM16" s="117"/>
      <c r="KGN16" s="117"/>
      <c r="KGO16" s="117"/>
      <c r="KGP16" s="117"/>
      <c r="KGQ16" s="117"/>
      <c r="KGR16" s="117"/>
      <c r="KGS16" s="117"/>
      <c r="KGT16" s="117"/>
      <c r="KGU16" s="117"/>
      <c r="KGV16" s="117"/>
      <c r="KGW16" s="117"/>
      <c r="KGX16" s="117"/>
      <c r="KGY16" s="117"/>
      <c r="KGZ16" s="117"/>
      <c r="KHA16" s="117"/>
      <c r="KHB16" s="117"/>
      <c r="KHC16" s="117"/>
      <c r="KHD16" s="117"/>
      <c r="KHE16" s="117"/>
      <c r="KHF16" s="117"/>
      <c r="KHG16" s="117"/>
      <c r="KHH16" s="117"/>
      <c r="KHI16" s="117"/>
      <c r="KHJ16" s="117"/>
      <c r="KHK16" s="117"/>
      <c r="KHL16" s="117"/>
      <c r="KHM16" s="117"/>
      <c r="KHN16" s="117"/>
      <c r="KHO16" s="117"/>
      <c r="KHP16" s="117"/>
      <c r="KHQ16" s="117"/>
      <c r="KHR16" s="117"/>
      <c r="KHS16" s="117"/>
      <c r="KHT16" s="117"/>
      <c r="KHU16" s="117"/>
      <c r="KHV16" s="117"/>
      <c r="KHW16" s="117"/>
      <c r="KHX16" s="117"/>
      <c r="KHY16" s="117"/>
      <c r="KHZ16" s="117"/>
      <c r="KIA16" s="117"/>
      <c r="KIB16" s="117"/>
      <c r="KIC16" s="117"/>
      <c r="KID16" s="117"/>
      <c r="KIE16" s="117"/>
      <c r="KIF16" s="117"/>
      <c r="KIG16" s="117"/>
      <c r="KIH16" s="117"/>
      <c r="KII16" s="117"/>
      <c r="KIJ16" s="117"/>
      <c r="KIK16" s="117"/>
      <c r="KIL16" s="117"/>
      <c r="KIM16" s="117"/>
      <c r="KIN16" s="117"/>
      <c r="KIO16" s="117"/>
      <c r="KIP16" s="117"/>
      <c r="KIQ16" s="117"/>
      <c r="KIR16" s="117"/>
      <c r="KIS16" s="117"/>
      <c r="KIT16" s="117"/>
      <c r="KIU16" s="117"/>
      <c r="KIV16" s="117"/>
      <c r="KIW16" s="117"/>
      <c r="KIX16" s="117"/>
      <c r="KIY16" s="117"/>
      <c r="KIZ16" s="117"/>
      <c r="KJA16" s="117"/>
      <c r="KJB16" s="117"/>
      <c r="KJC16" s="117"/>
      <c r="KJD16" s="117"/>
      <c r="KJE16" s="117"/>
      <c r="KJF16" s="117"/>
      <c r="KJG16" s="117"/>
      <c r="KJH16" s="117"/>
      <c r="KJI16" s="117"/>
      <c r="KJJ16" s="117"/>
      <c r="KJK16" s="117"/>
      <c r="KJL16" s="117"/>
      <c r="KJM16" s="117"/>
      <c r="KJN16" s="117"/>
      <c r="KJO16" s="117"/>
      <c r="KJP16" s="117"/>
      <c r="KJQ16" s="117"/>
      <c r="KJR16" s="117"/>
      <c r="KJS16" s="117"/>
      <c r="KJT16" s="117"/>
      <c r="KJU16" s="117"/>
      <c r="KJV16" s="117"/>
      <c r="KJW16" s="117"/>
      <c r="KJX16" s="117"/>
      <c r="KJY16" s="117"/>
      <c r="KJZ16" s="117"/>
      <c r="KKA16" s="117"/>
      <c r="KKB16" s="117"/>
      <c r="KKC16" s="117"/>
      <c r="KKD16" s="117"/>
      <c r="KKE16" s="117"/>
      <c r="KKF16" s="117"/>
      <c r="KKG16" s="117"/>
      <c r="KKH16" s="117"/>
      <c r="KKI16" s="117"/>
      <c r="KKJ16" s="117"/>
      <c r="KKK16" s="117"/>
      <c r="KKL16" s="117"/>
      <c r="KKM16" s="117"/>
      <c r="KKN16" s="117"/>
      <c r="KKO16" s="117"/>
      <c r="KKP16" s="117"/>
      <c r="KKQ16" s="117"/>
      <c r="KKR16" s="117"/>
      <c r="KKS16" s="117"/>
      <c r="KKT16" s="117"/>
      <c r="KKU16" s="117"/>
      <c r="KKV16" s="117"/>
      <c r="KKW16" s="117"/>
      <c r="KKX16" s="117"/>
      <c r="KKY16" s="117"/>
      <c r="KKZ16" s="117"/>
      <c r="KLA16" s="117"/>
      <c r="KLB16" s="117"/>
      <c r="KLC16" s="117"/>
      <c r="KLD16" s="117"/>
      <c r="KLE16" s="117"/>
      <c r="KLF16" s="117"/>
      <c r="KLG16" s="117"/>
      <c r="KLH16" s="117"/>
      <c r="KLI16" s="117"/>
      <c r="KLJ16" s="117"/>
      <c r="KLK16" s="117"/>
      <c r="KLL16" s="117"/>
      <c r="KLM16" s="117"/>
      <c r="KLN16" s="117"/>
      <c r="KLO16" s="117"/>
      <c r="KLP16" s="117"/>
      <c r="KLQ16" s="117"/>
      <c r="KLR16" s="117"/>
      <c r="KLS16" s="117"/>
      <c r="KLT16" s="117"/>
      <c r="KLU16" s="117"/>
      <c r="KLV16" s="117"/>
      <c r="KLW16" s="117"/>
      <c r="KLX16" s="117"/>
      <c r="KLY16" s="117"/>
      <c r="KLZ16" s="117"/>
      <c r="KMA16" s="117"/>
      <c r="KMB16" s="117"/>
      <c r="KMC16" s="117"/>
      <c r="KMD16" s="117"/>
      <c r="KME16" s="117"/>
      <c r="KMF16" s="117"/>
      <c r="KMG16" s="117"/>
      <c r="KMH16" s="117"/>
      <c r="KMI16" s="117"/>
      <c r="KMJ16" s="117"/>
      <c r="KMK16" s="117"/>
      <c r="KML16" s="117"/>
      <c r="KMM16" s="117"/>
      <c r="KMN16" s="117"/>
      <c r="KMO16" s="117"/>
      <c r="KMP16" s="117"/>
      <c r="KMQ16" s="117"/>
      <c r="KMR16" s="117"/>
      <c r="KMS16" s="117"/>
      <c r="KMT16" s="117"/>
      <c r="KMU16" s="117"/>
      <c r="KMV16" s="117"/>
      <c r="KMW16" s="117"/>
      <c r="KMX16" s="117"/>
      <c r="KMY16" s="117"/>
      <c r="KMZ16" s="117"/>
      <c r="KNA16" s="117"/>
      <c r="KNB16" s="117"/>
      <c r="KNC16" s="117"/>
      <c r="KND16" s="117"/>
      <c r="KNE16" s="117"/>
      <c r="KNF16" s="117"/>
      <c r="KNG16" s="117"/>
      <c r="KNH16" s="117"/>
      <c r="KNI16" s="117"/>
      <c r="KNJ16" s="117"/>
      <c r="KNK16" s="117"/>
      <c r="KNL16" s="117"/>
      <c r="KNM16" s="117"/>
      <c r="KNN16" s="117"/>
      <c r="KNO16" s="117"/>
      <c r="KNP16" s="117"/>
      <c r="KNQ16" s="117"/>
      <c r="KNR16" s="117"/>
      <c r="KNS16" s="117"/>
      <c r="KNT16" s="117"/>
      <c r="KNU16" s="117"/>
      <c r="KNV16" s="117"/>
      <c r="KNW16" s="117"/>
      <c r="KNX16" s="117"/>
      <c r="KNY16" s="117"/>
      <c r="KNZ16" s="117"/>
      <c r="KOA16" s="117"/>
      <c r="KOB16" s="117"/>
      <c r="KOC16" s="117"/>
      <c r="KOD16" s="117"/>
      <c r="KOE16" s="117"/>
      <c r="KOF16" s="117"/>
      <c r="KOG16" s="117"/>
      <c r="KOH16" s="117"/>
      <c r="KOI16" s="117"/>
      <c r="KOJ16" s="117"/>
      <c r="KOK16" s="117"/>
      <c r="KOL16" s="117"/>
      <c r="KOM16" s="117"/>
      <c r="KON16" s="117"/>
      <c r="KOO16" s="117"/>
      <c r="KOP16" s="117"/>
      <c r="KOQ16" s="117"/>
      <c r="KOR16" s="117"/>
      <c r="KOS16" s="117"/>
      <c r="KOT16" s="117"/>
      <c r="KOU16" s="117"/>
      <c r="KOV16" s="117"/>
      <c r="KOW16" s="117"/>
      <c r="KOX16" s="117"/>
      <c r="KOY16" s="117"/>
      <c r="KOZ16" s="117"/>
      <c r="KPA16" s="117"/>
      <c r="KPB16" s="117"/>
      <c r="KPC16" s="117"/>
      <c r="KPD16" s="117"/>
      <c r="KPE16" s="117"/>
      <c r="KPF16" s="117"/>
      <c r="KPG16" s="117"/>
      <c r="KPH16" s="117"/>
      <c r="KPI16" s="117"/>
      <c r="KPJ16" s="117"/>
      <c r="KPK16" s="117"/>
      <c r="KPL16" s="117"/>
      <c r="KPM16" s="117"/>
      <c r="KPN16" s="117"/>
      <c r="KPO16" s="117"/>
      <c r="KPP16" s="117"/>
      <c r="KPQ16" s="117"/>
      <c r="KPR16" s="117"/>
      <c r="KPS16" s="117"/>
      <c r="KPT16" s="117"/>
      <c r="KPU16" s="117"/>
      <c r="KPV16" s="117"/>
      <c r="KPW16" s="117"/>
      <c r="KPX16" s="117"/>
      <c r="KPY16" s="117"/>
      <c r="KPZ16" s="117"/>
      <c r="KQA16" s="117"/>
      <c r="KQB16" s="117"/>
      <c r="KQC16" s="117"/>
      <c r="KQD16" s="117"/>
      <c r="KQE16" s="117"/>
      <c r="KQF16" s="117"/>
      <c r="KQG16" s="117"/>
      <c r="KQH16" s="117"/>
      <c r="KQI16" s="117"/>
      <c r="KQJ16" s="117"/>
      <c r="KQK16" s="117"/>
      <c r="KQL16" s="117"/>
      <c r="KQM16" s="117"/>
      <c r="KQN16" s="117"/>
      <c r="KQO16" s="117"/>
      <c r="KQP16" s="117"/>
      <c r="KQQ16" s="117"/>
      <c r="KQR16" s="117"/>
      <c r="KQS16" s="117"/>
      <c r="KQT16" s="117"/>
      <c r="KQU16" s="117"/>
      <c r="KQV16" s="117"/>
      <c r="KQW16" s="117"/>
      <c r="KQX16" s="117"/>
      <c r="KQY16" s="117"/>
      <c r="KQZ16" s="117"/>
      <c r="KRA16" s="117"/>
      <c r="KRB16" s="117"/>
      <c r="KRC16" s="117"/>
      <c r="KRD16" s="117"/>
      <c r="KRE16" s="117"/>
      <c r="KRF16" s="117"/>
      <c r="KRG16" s="117"/>
      <c r="KRH16" s="117"/>
      <c r="KRI16" s="117"/>
      <c r="KRJ16" s="117"/>
      <c r="KRK16" s="117"/>
      <c r="KRL16" s="117"/>
      <c r="KRM16" s="117"/>
      <c r="KRN16" s="117"/>
      <c r="KRO16" s="117"/>
      <c r="KRP16" s="117"/>
      <c r="KRQ16" s="117"/>
      <c r="KRR16" s="117"/>
      <c r="KRS16" s="117"/>
      <c r="KRT16" s="117"/>
      <c r="KRU16" s="117"/>
      <c r="KRV16" s="117"/>
      <c r="KRW16" s="117"/>
      <c r="KRX16" s="117"/>
      <c r="KRY16" s="117"/>
      <c r="KRZ16" s="117"/>
      <c r="KSA16" s="117"/>
      <c r="KSB16" s="117"/>
      <c r="KSC16" s="117"/>
      <c r="KSD16" s="117"/>
      <c r="KSE16" s="117"/>
      <c r="KSF16" s="117"/>
      <c r="KSG16" s="117"/>
      <c r="KSH16" s="117"/>
      <c r="KSI16" s="117"/>
      <c r="KSJ16" s="117"/>
      <c r="KSK16" s="117"/>
      <c r="KSL16" s="117"/>
      <c r="KSM16" s="117"/>
      <c r="KSN16" s="117"/>
      <c r="KSO16" s="117"/>
      <c r="KSP16" s="117"/>
      <c r="KSQ16" s="117"/>
      <c r="KSR16" s="117"/>
      <c r="KSS16" s="117"/>
      <c r="KST16" s="117"/>
      <c r="KSU16" s="117"/>
      <c r="KSV16" s="117"/>
      <c r="KSW16" s="117"/>
      <c r="KSX16" s="117"/>
      <c r="KSY16" s="117"/>
      <c r="KSZ16" s="117"/>
      <c r="KTA16" s="117"/>
      <c r="KTB16" s="117"/>
      <c r="KTC16" s="117"/>
      <c r="KTD16" s="117"/>
      <c r="KTE16" s="117"/>
      <c r="KTF16" s="117"/>
      <c r="KTG16" s="117"/>
      <c r="KTH16" s="117"/>
      <c r="KTI16" s="117"/>
      <c r="KTJ16" s="117"/>
      <c r="KTK16" s="117"/>
      <c r="KTL16" s="117"/>
      <c r="KTM16" s="117"/>
      <c r="KTN16" s="117"/>
      <c r="KTO16" s="117"/>
      <c r="KTP16" s="117"/>
      <c r="KTQ16" s="117"/>
      <c r="KTR16" s="117"/>
      <c r="KTS16" s="117"/>
      <c r="KTT16" s="117"/>
      <c r="KTU16" s="117"/>
      <c r="KTV16" s="117"/>
      <c r="KTW16" s="117"/>
      <c r="KTX16" s="117"/>
      <c r="KTY16" s="117"/>
      <c r="KTZ16" s="117"/>
      <c r="KUA16" s="117"/>
      <c r="KUB16" s="117"/>
      <c r="KUC16" s="117"/>
      <c r="KUD16" s="117"/>
      <c r="KUE16" s="117"/>
      <c r="KUF16" s="117"/>
      <c r="KUG16" s="117"/>
      <c r="KUH16" s="117"/>
      <c r="KUI16" s="117"/>
      <c r="KUJ16" s="117"/>
      <c r="KUK16" s="117"/>
      <c r="KUL16" s="117"/>
      <c r="KUM16" s="117"/>
      <c r="KUN16" s="117"/>
      <c r="KUO16" s="117"/>
      <c r="KUP16" s="117"/>
      <c r="KUQ16" s="117"/>
      <c r="KUR16" s="117"/>
      <c r="KUS16" s="117"/>
      <c r="KUT16" s="117"/>
      <c r="KUU16" s="117"/>
      <c r="KUV16" s="117"/>
      <c r="KUW16" s="117"/>
      <c r="KUX16" s="117"/>
      <c r="KUY16" s="117"/>
      <c r="KUZ16" s="117"/>
      <c r="KVA16" s="117"/>
      <c r="KVB16" s="117"/>
      <c r="KVC16" s="117"/>
      <c r="KVD16" s="117"/>
      <c r="KVE16" s="117"/>
      <c r="KVF16" s="117"/>
      <c r="KVG16" s="117"/>
      <c r="KVH16" s="117"/>
      <c r="KVI16" s="117"/>
      <c r="KVJ16" s="117"/>
      <c r="KVK16" s="117"/>
      <c r="KVL16" s="117"/>
      <c r="KVM16" s="117"/>
      <c r="KVN16" s="117"/>
      <c r="KVO16" s="117"/>
      <c r="KVP16" s="117"/>
      <c r="KVQ16" s="117"/>
      <c r="KVR16" s="117"/>
      <c r="KVS16" s="117"/>
      <c r="KVT16" s="117"/>
      <c r="KVU16" s="117"/>
      <c r="KVV16" s="117"/>
      <c r="KVW16" s="117"/>
      <c r="KVX16" s="117"/>
      <c r="KVY16" s="117"/>
      <c r="KVZ16" s="117"/>
      <c r="KWA16" s="117"/>
      <c r="KWB16" s="117"/>
      <c r="KWC16" s="117"/>
      <c r="KWD16" s="117"/>
      <c r="KWE16" s="117"/>
      <c r="KWF16" s="117"/>
      <c r="KWG16" s="117"/>
      <c r="KWH16" s="117"/>
      <c r="KWI16" s="117"/>
      <c r="KWJ16" s="117"/>
      <c r="KWK16" s="117"/>
      <c r="KWL16" s="117"/>
      <c r="KWM16" s="117"/>
      <c r="KWN16" s="117"/>
      <c r="KWO16" s="117"/>
      <c r="KWP16" s="117"/>
      <c r="KWQ16" s="117"/>
      <c r="KWR16" s="117"/>
      <c r="KWS16" s="117"/>
      <c r="KWT16" s="117"/>
      <c r="KWU16" s="117"/>
      <c r="KWV16" s="117"/>
      <c r="KWW16" s="117"/>
      <c r="KWX16" s="117"/>
      <c r="KWY16" s="117"/>
      <c r="KWZ16" s="117"/>
      <c r="KXA16" s="117"/>
      <c r="KXB16" s="117"/>
      <c r="KXC16" s="117"/>
      <c r="KXD16" s="117"/>
      <c r="KXE16" s="117"/>
      <c r="KXF16" s="117"/>
      <c r="KXG16" s="117"/>
      <c r="KXH16" s="117"/>
      <c r="KXI16" s="117"/>
      <c r="KXJ16" s="117"/>
      <c r="KXK16" s="117"/>
      <c r="KXL16" s="117"/>
      <c r="KXM16" s="117"/>
      <c r="KXN16" s="117"/>
      <c r="KXO16" s="117"/>
      <c r="KXP16" s="117"/>
      <c r="KXQ16" s="117"/>
      <c r="KXR16" s="117"/>
      <c r="KXS16" s="117"/>
      <c r="KXT16" s="117"/>
      <c r="KXU16" s="117"/>
      <c r="KXV16" s="117"/>
      <c r="KXW16" s="117"/>
      <c r="KXX16" s="117"/>
      <c r="KXY16" s="117"/>
      <c r="KXZ16" s="117"/>
      <c r="KYA16" s="117"/>
      <c r="KYB16" s="117"/>
      <c r="KYC16" s="117"/>
      <c r="KYD16" s="117"/>
      <c r="KYE16" s="117"/>
      <c r="KYF16" s="117"/>
      <c r="KYG16" s="117"/>
      <c r="KYH16" s="117"/>
      <c r="KYI16" s="117"/>
      <c r="KYJ16" s="117"/>
      <c r="KYK16" s="117"/>
      <c r="KYL16" s="117"/>
      <c r="KYM16" s="117"/>
      <c r="KYN16" s="117"/>
      <c r="KYO16" s="117"/>
      <c r="KYP16" s="117"/>
      <c r="KYQ16" s="117"/>
      <c r="KYR16" s="117"/>
      <c r="KYS16" s="117"/>
      <c r="KYT16" s="117"/>
      <c r="KYU16" s="117"/>
      <c r="KYV16" s="117"/>
      <c r="KYW16" s="117"/>
      <c r="KYX16" s="117"/>
      <c r="KYY16" s="117"/>
      <c r="KYZ16" s="117"/>
      <c r="KZA16" s="117"/>
      <c r="KZB16" s="117"/>
      <c r="KZC16" s="117"/>
      <c r="KZD16" s="117"/>
      <c r="KZE16" s="117"/>
      <c r="KZF16" s="117"/>
      <c r="KZG16" s="117"/>
      <c r="KZH16" s="117"/>
      <c r="KZI16" s="117"/>
      <c r="KZJ16" s="117"/>
      <c r="KZK16" s="117"/>
      <c r="KZL16" s="117"/>
      <c r="KZM16" s="117"/>
      <c r="KZN16" s="117"/>
      <c r="KZO16" s="117"/>
      <c r="KZP16" s="117"/>
      <c r="KZQ16" s="117"/>
      <c r="KZR16" s="117"/>
      <c r="KZS16" s="117"/>
      <c r="KZT16" s="117"/>
      <c r="KZU16" s="117"/>
      <c r="KZV16" s="117"/>
      <c r="KZW16" s="117"/>
      <c r="KZX16" s="117"/>
      <c r="KZY16" s="117"/>
      <c r="KZZ16" s="117"/>
      <c r="LAA16" s="117"/>
      <c r="LAB16" s="117"/>
      <c r="LAC16" s="117"/>
      <c r="LAD16" s="117"/>
      <c r="LAE16" s="117"/>
      <c r="LAF16" s="117"/>
      <c r="LAG16" s="117"/>
      <c r="LAH16" s="117"/>
      <c r="LAI16" s="117"/>
      <c r="LAJ16" s="117"/>
      <c r="LAK16" s="117"/>
      <c r="LAL16" s="117"/>
      <c r="LAM16" s="117"/>
      <c r="LAN16" s="117"/>
      <c r="LAO16" s="117"/>
      <c r="LAP16" s="117"/>
      <c r="LAQ16" s="117"/>
      <c r="LAR16" s="117"/>
      <c r="LAS16" s="117"/>
      <c r="LAT16" s="117"/>
      <c r="LAU16" s="117"/>
      <c r="LAV16" s="117"/>
      <c r="LAW16" s="117"/>
      <c r="LAX16" s="117"/>
      <c r="LAY16" s="117"/>
      <c r="LAZ16" s="117"/>
      <c r="LBA16" s="117"/>
      <c r="LBB16" s="117"/>
      <c r="LBC16" s="117"/>
      <c r="LBD16" s="117"/>
      <c r="LBE16" s="117"/>
      <c r="LBF16" s="117"/>
      <c r="LBG16" s="117"/>
      <c r="LBH16" s="117"/>
      <c r="LBI16" s="117"/>
      <c r="LBJ16" s="117"/>
      <c r="LBK16" s="117"/>
      <c r="LBL16" s="117"/>
      <c r="LBM16" s="117"/>
      <c r="LBN16" s="117"/>
      <c r="LBO16" s="117"/>
      <c r="LBP16" s="117"/>
      <c r="LBQ16" s="117"/>
      <c r="LBR16" s="117"/>
      <c r="LBS16" s="117"/>
      <c r="LBT16" s="117"/>
      <c r="LBU16" s="117"/>
      <c r="LBV16" s="117"/>
      <c r="LBW16" s="117"/>
      <c r="LBX16" s="117"/>
      <c r="LBY16" s="117"/>
      <c r="LBZ16" s="117"/>
      <c r="LCA16" s="117"/>
      <c r="LCB16" s="117"/>
      <c r="LCC16" s="117"/>
      <c r="LCD16" s="117"/>
      <c r="LCE16" s="117"/>
      <c r="LCF16" s="117"/>
      <c r="LCG16" s="117"/>
      <c r="LCH16" s="117"/>
      <c r="LCI16" s="117"/>
      <c r="LCJ16" s="117"/>
      <c r="LCK16" s="117"/>
      <c r="LCL16" s="117"/>
      <c r="LCM16" s="117"/>
      <c r="LCN16" s="117"/>
      <c r="LCO16" s="117"/>
      <c r="LCP16" s="117"/>
      <c r="LCQ16" s="117"/>
      <c r="LCR16" s="117"/>
      <c r="LCS16" s="117"/>
      <c r="LCT16" s="117"/>
      <c r="LCU16" s="117"/>
      <c r="LCV16" s="117"/>
      <c r="LCW16" s="117"/>
      <c r="LCX16" s="117"/>
      <c r="LCY16" s="117"/>
      <c r="LCZ16" s="117"/>
      <c r="LDA16" s="117"/>
      <c r="LDB16" s="117"/>
      <c r="LDC16" s="117"/>
      <c r="LDD16" s="117"/>
      <c r="LDE16" s="117"/>
      <c r="LDF16" s="117"/>
      <c r="LDG16" s="117"/>
      <c r="LDH16" s="117"/>
      <c r="LDI16" s="117"/>
      <c r="LDJ16" s="117"/>
      <c r="LDK16" s="117"/>
      <c r="LDL16" s="117"/>
      <c r="LDM16" s="117"/>
      <c r="LDN16" s="117"/>
      <c r="LDO16" s="117"/>
      <c r="LDP16" s="117"/>
      <c r="LDQ16" s="117"/>
      <c r="LDR16" s="117"/>
      <c r="LDS16" s="117"/>
      <c r="LDT16" s="117"/>
      <c r="LDU16" s="117"/>
      <c r="LDV16" s="117"/>
      <c r="LDW16" s="117"/>
      <c r="LDX16" s="117"/>
      <c r="LDY16" s="117"/>
      <c r="LDZ16" s="117"/>
      <c r="LEA16" s="117"/>
      <c r="LEB16" s="117"/>
      <c r="LEC16" s="117"/>
      <c r="LED16" s="117"/>
      <c r="LEE16" s="117"/>
      <c r="LEF16" s="117"/>
      <c r="LEG16" s="117"/>
      <c r="LEH16" s="117"/>
      <c r="LEI16" s="117"/>
      <c r="LEJ16" s="117"/>
      <c r="LEK16" s="117"/>
      <c r="LEL16" s="117"/>
      <c r="LEM16" s="117"/>
      <c r="LEN16" s="117"/>
      <c r="LEO16" s="117"/>
      <c r="LEP16" s="117"/>
      <c r="LEQ16" s="117"/>
      <c r="LER16" s="117"/>
      <c r="LES16" s="117"/>
      <c r="LET16" s="117"/>
      <c r="LEU16" s="117"/>
      <c r="LEV16" s="117"/>
      <c r="LEW16" s="117"/>
      <c r="LEX16" s="117"/>
      <c r="LEY16" s="117"/>
      <c r="LEZ16" s="117"/>
      <c r="LFA16" s="117"/>
      <c r="LFB16" s="117"/>
      <c r="LFC16" s="117"/>
      <c r="LFD16" s="117"/>
      <c r="LFE16" s="117"/>
      <c r="LFF16" s="117"/>
      <c r="LFG16" s="117"/>
      <c r="LFH16" s="117"/>
      <c r="LFI16" s="117"/>
      <c r="LFJ16" s="117"/>
      <c r="LFK16" s="117"/>
      <c r="LFL16" s="117"/>
      <c r="LFM16" s="117"/>
      <c r="LFN16" s="117"/>
      <c r="LFO16" s="117"/>
      <c r="LFP16" s="117"/>
      <c r="LFQ16" s="117"/>
      <c r="LFR16" s="117"/>
      <c r="LFS16" s="117"/>
      <c r="LFT16" s="117"/>
      <c r="LFU16" s="117"/>
      <c r="LFV16" s="117"/>
      <c r="LFW16" s="117"/>
      <c r="LFX16" s="117"/>
      <c r="LFY16" s="117"/>
      <c r="LFZ16" s="117"/>
      <c r="LGA16" s="117"/>
      <c r="LGB16" s="117"/>
      <c r="LGC16" s="117"/>
      <c r="LGD16" s="117"/>
      <c r="LGE16" s="117"/>
      <c r="LGF16" s="117"/>
      <c r="LGG16" s="117"/>
      <c r="LGH16" s="117"/>
      <c r="LGI16" s="117"/>
      <c r="LGJ16" s="117"/>
      <c r="LGK16" s="117"/>
      <c r="LGL16" s="117"/>
      <c r="LGM16" s="117"/>
      <c r="LGN16" s="117"/>
      <c r="LGO16" s="117"/>
      <c r="LGP16" s="117"/>
      <c r="LGQ16" s="117"/>
      <c r="LGR16" s="117"/>
      <c r="LGS16" s="117"/>
      <c r="LGT16" s="117"/>
      <c r="LGU16" s="117"/>
      <c r="LGV16" s="117"/>
      <c r="LGW16" s="117"/>
      <c r="LGX16" s="117"/>
      <c r="LGY16" s="117"/>
      <c r="LGZ16" s="117"/>
      <c r="LHA16" s="117"/>
      <c r="LHB16" s="117"/>
      <c r="LHC16" s="117"/>
      <c r="LHD16" s="117"/>
      <c r="LHE16" s="117"/>
      <c r="LHF16" s="117"/>
      <c r="LHG16" s="117"/>
      <c r="LHH16" s="117"/>
      <c r="LHI16" s="117"/>
      <c r="LHJ16" s="117"/>
      <c r="LHK16" s="117"/>
      <c r="LHL16" s="117"/>
      <c r="LHM16" s="117"/>
      <c r="LHN16" s="117"/>
      <c r="LHO16" s="117"/>
      <c r="LHP16" s="117"/>
      <c r="LHQ16" s="117"/>
      <c r="LHR16" s="117"/>
      <c r="LHS16" s="117"/>
      <c r="LHT16" s="117"/>
      <c r="LHU16" s="117"/>
      <c r="LHV16" s="117"/>
      <c r="LHW16" s="117"/>
      <c r="LHX16" s="117"/>
      <c r="LHY16" s="117"/>
      <c r="LHZ16" s="117"/>
      <c r="LIA16" s="117"/>
      <c r="LIB16" s="117"/>
      <c r="LIC16" s="117"/>
      <c r="LID16" s="117"/>
      <c r="LIE16" s="117"/>
      <c r="LIF16" s="117"/>
      <c r="LIG16" s="117"/>
      <c r="LIH16" s="117"/>
      <c r="LII16" s="117"/>
      <c r="LIJ16" s="117"/>
      <c r="LIK16" s="117"/>
      <c r="LIL16" s="117"/>
      <c r="LIM16" s="117"/>
      <c r="LIN16" s="117"/>
      <c r="LIO16" s="117"/>
      <c r="LIP16" s="117"/>
      <c r="LIQ16" s="117"/>
      <c r="LIR16" s="117"/>
      <c r="LIS16" s="117"/>
      <c r="LIT16" s="117"/>
      <c r="LIU16" s="117"/>
      <c r="LIV16" s="117"/>
      <c r="LIW16" s="117"/>
      <c r="LIX16" s="117"/>
      <c r="LIY16" s="117"/>
      <c r="LIZ16" s="117"/>
      <c r="LJA16" s="117"/>
      <c r="LJB16" s="117"/>
      <c r="LJC16" s="117"/>
      <c r="LJD16" s="117"/>
      <c r="LJE16" s="117"/>
      <c r="LJF16" s="117"/>
      <c r="LJG16" s="117"/>
      <c r="LJH16" s="117"/>
      <c r="LJI16" s="117"/>
      <c r="LJJ16" s="117"/>
      <c r="LJK16" s="117"/>
      <c r="LJL16" s="117"/>
      <c r="LJM16" s="117"/>
      <c r="LJN16" s="117"/>
      <c r="LJO16" s="117"/>
      <c r="LJP16" s="117"/>
      <c r="LJQ16" s="117"/>
      <c r="LJR16" s="117"/>
      <c r="LJS16" s="117"/>
      <c r="LJT16" s="117"/>
      <c r="LJU16" s="117"/>
      <c r="LJV16" s="117"/>
      <c r="LJW16" s="117"/>
      <c r="LJX16" s="117"/>
      <c r="LJY16" s="117"/>
      <c r="LJZ16" s="117"/>
      <c r="LKA16" s="117"/>
      <c r="LKB16" s="117"/>
      <c r="LKC16" s="117"/>
      <c r="LKD16" s="117"/>
      <c r="LKE16" s="117"/>
      <c r="LKF16" s="117"/>
      <c r="LKG16" s="117"/>
      <c r="LKH16" s="117"/>
      <c r="LKI16" s="117"/>
      <c r="LKJ16" s="117"/>
      <c r="LKK16" s="117"/>
      <c r="LKL16" s="117"/>
      <c r="LKM16" s="117"/>
      <c r="LKN16" s="117"/>
      <c r="LKO16" s="117"/>
      <c r="LKP16" s="117"/>
      <c r="LKQ16" s="117"/>
      <c r="LKR16" s="117"/>
      <c r="LKS16" s="117"/>
      <c r="LKT16" s="117"/>
      <c r="LKU16" s="117"/>
      <c r="LKV16" s="117"/>
      <c r="LKW16" s="117"/>
      <c r="LKX16" s="117"/>
      <c r="LKY16" s="117"/>
      <c r="LKZ16" s="117"/>
      <c r="LLA16" s="117"/>
      <c r="LLB16" s="117"/>
      <c r="LLC16" s="117"/>
      <c r="LLD16" s="117"/>
      <c r="LLE16" s="117"/>
      <c r="LLF16" s="117"/>
      <c r="LLG16" s="117"/>
      <c r="LLH16" s="117"/>
      <c r="LLI16" s="117"/>
      <c r="LLJ16" s="117"/>
      <c r="LLK16" s="117"/>
      <c r="LLL16" s="117"/>
      <c r="LLM16" s="117"/>
      <c r="LLN16" s="117"/>
      <c r="LLO16" s="117"/>
      <c r="LLP16" s="117"/>
      <c r="LLQ16" s="117"/>
      <c r="LLR16" s="117"/>
      <c r="LLS16" s="117"/>
      <c r="LLT16" s="117"/>
      <c r="LLU16" s="117"/>
      <c r="LLV16" s="117"/>
      <c r="LLW16" s="117"/>
      <c r="LLX16" s="117"/>
      <c r="LLY16" s="117"/>
      <c r="LLZ16" s="117"/>
      <c r="LMA16" s="117"/>
      <c r="LMB16" s="117"/>
      <c r="LMC16" s="117"/>
      <c r="LMD16" s="117"/>
      <c r="LME16" s="117"/>
      <c r="LMF16" s="117"/>
      <c r="LMG16" s="117"/>
      <c r="LMH16" s="117"/>
      <c r="LMI16" s="117"/>
      <c r="LMJ16" s="117"/>
      <c r="LMK16" s="117"/>
      <c r="LML16" s="117"/>
      <c r="LMM16" s="117"/>
      <c r="LMN16" s="117"/>
      <c r="LMO16" s="117"/>
      <c r="LMP16" s="117"/>
      <c r="LMQ16" s="117"/>
      <c r="LMR16" s="117"/>
      <c r="LMS16" s="117"/>
      <c r="LMT16" s="117"/>
      <c r="LMU16" s="117"/>
      <c r="LMV16" s="117"/>
      <c r="LMW16" s="117"/>
      <c r="LMX16" s="117"/>
      <c r="LMY16" s="117"/>
      <c r="LMZ16" s="117"/>
      <c r="LNA16" s="117"/>
      <c r="LNB16" s="117"/>
      <c r="LNC16" s="117"/>
      <c r="LND16" s="117"/>
      <c r="LNE16" s="117"/>
      <c r="LNF16" s="117"/>
      <c r="LNG16" s="117"/>
      <c r="LNH16" s="117"/>
      <c r="LNI16" s="117"/>
      <c r="LNJ16" s="117"/>
      <c r="LNK16" s="117"/>
      <c r="LNL16" s="117"/>
      <c r="LNM16" s="117"/>
      <c r="LNN16" s="117"/>
      <c r="LNO16" s="117"/>
      <c r="LNP16" s="117"/>
      <c r="LNQ16" s="117"/>
      <c r="LNR16" s="117"/>
      <c r="LNS16" s="117"/>
      <c r="LNT16" s="117"/>
      <c r="LNU16" s="117"/>
      <c r="LNV16" s="117"/>
      <c r="LNW16" s="117"/>
      <c r="LNX16" s="117"/>
      <c r="LNY16" s="117"/>
      <c r="LNZ16" s="117"/>
      <c r="LOA16" s="117"/>
      <c r="LOB16" s="117"/>
      <c r="LOC16" s="117"/>
      <c r="LOD16" s="117"/>
      <c r="LOE16" s="117"/>
      <c r="LOF16" s="117"/>
      <c r="LOG16" s="117"/>
      <c r="LOH16" s="117"/>
      <c r="LOI16" s="117"/>
      <c r="LOJ16" s="117"/>
      <c r="LOK16" s="117"/>
      <c r="LOL16" s="117"/>
      <c r="LOM16" s="117"/>
      <c r="LON16" s="117"/>
      <c r="LOO16" s="117"/>
      <c r="LOP16" s="117"/>
      <c r="LOQ16" s="117"/>
      <c r="LOR16" s="117"/>
      <c r="LOS16" s="117"/>
      <c r="LOT16" s="117"/>
      <c r="LOU16" s="117"/>
      <c r="LOV16" s="117"/>
      <c r="LOW16" s="117"/>
      <c r="LOX16" s="117"/>
      <c r="LOY16" s="117"/>
      <c r="LOZ16" s="117"/>
      <c r="LPA16" s="117"/>
      <c r="LPB16" s="117"/>
      <c r="LPC16" s="117"/>
      <c r="LPD16" s="117"/>
      <c r="LPE16" s="117"/>
      <c r="LPF16" s="117"/>
      <c r="LPG16" s="117"/>
      <c r="LPH16" s="117"/>
      <c r="LPI16" s="117"/>
      <c r="LPJ16" s="117"/>
      <c r="LPK16" s="117"/>
      <c r="LPL16" s="117"/>
      <c r="LPM16" s="117"/>
      <c r="LPN16" s="117"/>
      <c r="LPO16" s="117"/>
      <c r="LPP16" s="117"/>
      <c r="LPQ16" s="117"/>
      <c r="LPR16" s="117"/>
      <c r="LPS16" s="117"/>
      <c r="LPT16" s="117"/>
      <c r="LPU16" s="117"/>
      <c r="LPV16" s="117"/>
      <c r="LPW16" s="117"/>
      <c r="LPX16" s="117"/>
      <c r="LPY16" s="117"/>
      <c r="LPZ16" s="117"/>
      <c r="LQA16" s="117"/>
      <c r="LQB16" s="117"/>
      <c r="LQC16" s="117"/>
      <c r="LQD16" s="117"/>
      <c r="LQE16" s="117"/>
      <c r="LQF16" s="117"/>
      <c r="LQG16" s="117"/>
      <c r="LQH16" s="117"/>
      <c r="LQI16" s="117"/>
      <c r="LQJ16" s="117"/>
      <c r="LQK16" s="117"/>
      <c r="LQL16" s="117"/>
      <c r="LQM16" s="117"/>
      <c r="LQN16" s="117"/>
      <c r="LQO16" s="117"/>
      <c r="LQP16" s="117"/>
      <c r="LQQ16" s="117"/>
      <c r="LQR16" s="117"/>
      <c r="LQS16" s="117"/>
      <c r="LQT16" s="117"/>
      <c r="LQU16" s="117"/>
      <c r="LQV16" s="117"/>
      <c r="LQW16" s="117"/>
      <c r="LQX16" s="117"/>
      <c r="LQY16" s="117"/>
      <c r="LQZ16" s="117"/>
      <c r="LRA16" s="117"/>
      <c r="LRB16" s="117"/>
      <c r="LRC16" s="117"/>
      <c r="LRD16" s="117"/>
      <c r="LRE16" s="117"/>
      <c r="LRF16" s="117"/>
      <c r="LRG16" s="117"/>
      <c r="LRH16" s="117"/>
      <c r="LRI16" s="117"/>
      <c r="LRJ16" s="117"/>
      <c r="LRK16" s="117"/>
      <c r="LRL16" s="117"/>
      <c r="LRM16" s="117"/>
      <c r="LRN16" s="117"/>
      <c r="LRO16" s="117"/>
      <c r="LRP16" s="117"/>
      <c r="LRQ16" s="117"/>
      <c r="LRR16" s="117"/>
      <c r="LRS16" s="117"/>
      <c r="LRT16" s="117"/>
      <c r="LRU16" s="117"/>
      <c r="LRV16" s="117"/>
      <c r="LRW16" s="117"/>
      <c r="LRX16" s="117"/>
      <c r="LRY16" s="117"/>
      <c r="LRZ16" s="117"/>
      <c r="LSA16" s="117"/>
      <c r="LSB16" s="117"/>
      <c r="LSC16" s="117"/>
      <c r="LSD16" s="117"/>
      <c r="LSE16" s="117"/>
      <c r="LSF16" s="117"/>
      <c r="LSG16" s="117"/>
      <c r="LSH16" s="117"/>
      <c r="LSI16" s="117"/>
      <c r="LSJ16" s="117"/>
      <c r="LSK16" s="117"/>
      <c r="LSL16" s="117"/>
      <c r="LSM16" s="117"/>
      <c r="LSN16" s="117"/>
      <c r="LSO16" s="117"/>
      <c r="LSP16" s="117"/>
      <c r="LSQ16" s="117"/>
      <c r="LSR16" s="117"/>
      <c r="LSS16" s="117"/>
      <c r="LST16" s="117"/>
      <c r="LSU16" s="117"/>
      <c r="LSV16" s="117"/>
      <c r="LSW16" s="117"/>
      <c r="LSX16" s="117"/>
      <c r="LSY16" s="117"/>
      <c r="LSZ16" s="117"/>
      <c r="LTA16" s="117"/>
      <c r="LTB16" s="117"/>
      <c r="LTC16" s="117"/>
      <c r="LTD16" s="117"/>
      <c r="LTE16" s="117"/>
      <c r="LTF16" s="117"/>
      <c r="LTG16" s="117"/>
      <c r="LTH16" s="117"/>
      <c r="LTI16" s="117"/>
      <c r="LTJ16" s="117"/>
      <c r="LTK16" s="117"/>
      <c r="LTL16" s="117"/>
      <c r="LTM16" s="117"/>
      <c r="LTN16" s="117"/>
      <c r="LTO16" s="117"/>
      <c r="LTP16" s="117"/>
      <c r="LTQ16" s="117"/>
      <c r="LTR16" s="117"/>
      <c r="LTS16" s="117"/>
      <c r="LTT16" s="117"/>
      <c r="LTU16" s="117"/>
      <c r="LTV16" s="117"/>
      <c r="LTW16" s="117"/>
      <c r="LTX16" s="117"/>
      <c r="LTY16" s="117"/>
      <c r="LTZ16" s="117"/>
      <c r="LUA16" s="117"/>
      <c r="LUB16" s="117"/>
      <c r="LUC16" s="117"/>
      <c r="LUD16" s="117"/>
      <c r="LUE16" s="117"/>
      <c r="LUF16" s="117"/>
      <c r="LUG16" s="117"/>
      <c r="LUH16" s="117"/>
      <c r="LUI16" s="117"/>
      <c r="LUJ16" s="117"/>
      <c r="LUK16" s="117"/>
      <c r="LUL16" s="117"/>
      <c r="LUM16" s="117"/>
      <c r="LUN16" s="117"/>
      <c r="LUO16" s="117"/>
      <c r="LUP16" s="117"/>
      <c r="LUQ16" s="117"/>
      <c r="LUR16" s="117"/>
      <c r="LUS16" s="117"/>
      <c r="LUT16" s="117"/>
      <c r="LUU16" s="117"/>
      <c r="LUV16" s="117"/>
      <c r="LUW16" s="117"/>
      <c r="LUX16" s="117"/>
      <c r="LUY16" s="117"/>
      <c r="LUZ16" s="117"/>
      <c r="LVA16" s="117"/>
      <c r="LVB16" s="117"/>
      <c r="LVC16" s="117"/>
      <c r="LVD16" s="117"/>
      <c r="LVE16" s="117"/>
      <c r="LVF16" s="117"/>
      <c r="LVG16" s="117"/>
      <c r="LVH16" s="117"/>
      <c r="LVI16" s="117"/>
      <c r="LVJ16" s="117"/>
      <c r="LVK16" s="117"/>
      <c r="LVL16" s="117"/>
      <c r="LVM16" s="117"/>
      <c r="LVN16" s="117"/>
      <c r="LVO16" s="117"/>
      <c r="LVP16" s="117"/>
      <c r="LVQ16" s="117"/>
      <c r="LVR16" s="117"/>
      <c r="LVS16" s="117"/>
      <c r="LVT16" s="117"/>
      <c r="LVU16" s="117"/>
      <c r="LVV16" s="117"/>
      <c r="LVW16" s="117"/>
      <c r="LVX16" s="117"/>
      <c r="LVY16" s="117"/>
      <c r="LVZ16" s="117"/>
      <c r="LWA16" s="117"/>
      <c r="LWB16" s="117"/>
      <c r="LWC16" s="117"/>
      <c r="LWD16" s="117"/>
      <c r="LWE16" s="117"/>
      <c r="LWF16" s="117"/>
      <c r="LWG16" s="117"/>
      <c r="LWH16" s="117"/>
      <c r="LWI16" s="117"/>
      <c r="LWJ16" s="117"/>
      <c r="LWK16" s="117"/>
      <c r="LWL16" s="117"/>
      <c r="LWM16" s="117"/>
      <c r="LWN16" s="117"/>
      <c r="LWO16" s="117"/>
      <c r="LWP16" s="117"/>
      <c r="LWQ16" s="117"/>
      <c r="LWR16" s="117"/>
      <c r="LWS16" s="117"/>
      <c r="LWT16" s="117"/>
      <c r="LWU16" s="117"/>
      <c r="LWV16" s="117"/>
      <c r="LWW16" s="117"/>
      <c r="LWX16" s="117"/>
      <c r="LWY16" s="117"/>
      <c r="LWZ16" s="117"/>
      <c r="LXA16" s="117"/>
      <c r="LXB16" s="117"/>
      <c r="LXC16" s="117"/>
      <c r="LXD16" s="117"/>
      <c r="LXE16" s="117"/>
      <c r="LXF16" s="117"/>
      <c r="LXG16" s="117"/>
      <c r="LXH16" s="117"/>
      <c r="LXI16" s="117"/>
      <c r="LXJ16" s="117"/>
      <c r="LXK16" s="117"/>
      <c r="LXL16" s="117"/>
      <c r="LXM16" s="117"/>
      <c r="LXN16" s="117"/>
      <c r="LXO16" s="117"/>
      <c r="LXP16" s="117"/>
      <c r="LXQ16" s="117"/>
      <c r="LXR16" s="117"/>
      <c r="LXS16" s="117"/>
      <c r="LXT16" s="117"/>
      <c r="LXU16" s="117"/>
      <c r="LXV16" s="117"/>
      <c r="LXW16" s="117"/>
      <c r="LXX16" s="117"/>
      <c r="LXY16" s="117"/>
      <c r="LXZ16" s="117"/>
      <c r="LYA16" s="117"/>
      <c r="LYB16" s="117"/>
      <c r="LYC16" s="117"/>
      <c r="LYD16" s="117"/>
      <c r="LYE16" s="117"/>
      <c r="LYF16" s="117"/>
      <c r="LYG16" s="117"/>
      <c r="LYH16" s="117"/>
      <c r="LYI16" s="117"/>
      <c r="LYJ16" s="117"/>
      <c r="LYK16" s="117"/>
      <c r="LYL16" s="117"/>
      <c r="LYM16" s="117"/>
      <c r="LYN16" s="117"/>
      <c r="LYO16" s="117"/>
      <c r="LYP16" s="117"/>
      <c r="LYQ16" s="117"/>
      <c r="LYR16" s="117"/>
      <c r="LYS16" s="117"/>
      <c r="LYT16" s="117"/>
      <c r="LYU16" s="117"/>
      <c r="LYV16" s="117"/>
      <c r="LYW16" s="117"/>
      <c r="LYX16" s="117"/>
      <c r="LYY16" s="117"/>
      <c r="LYZ16" s="117"/>
      <c r="LZA16" s="117"/>
      <c r="LZB16" s="117"/>
      <c r="LZC16" s="117"/>
      <c r="LZD16" s="117"/>
      <c r="LZE16" s="117"/>
      <c r="LZF16" s="117"/>
      <c r="LZG16" s="117"/>
      <c r="LZH16" s="117"/>
      <c r="LZI16" s="117"/>
      <c r="LZJ16" s="117"/>
      <c r="LZK16" s="117"/>
      <c r="LZL16" s="117"/>
      <c r="LZM16" s="117"/>
      <c r="LZN16" s="117"/>
      <c r="LZO16" s="117"/>
      <c r="LZP16" s="117"/>
      <c r="LZQ16" s="117"/>
      <c r="LZR16" s="117"/>
      <c r="LZS16" s="117"/>
      <c r="LZT16" s="117"/>
      <c r="LZU16" s="117"/>
      <c r="LZV16" s="117"/>
      <c r="LZW16" s="117"/>
      <c r="LZX16" s="117"/>
      <c r="LZY16" s="117"/>
      <c r="LZZ16" s="117"/>
      <c r="MAA16" s="117"/>
      <c r="MAB16" s="117"/>
      <c r="MAC16" s="117"/>
      <c r="MAD16" s="117"/>
      <c r="MAE16" s="117"/>
      <c r="MAF16" s="117"/>
      <c r="MAG16" s="117"/>
      <c r="MAH16" s="117"/>
      <c r="MAI16" s="117"/>
      <c r="MAJ16" s="117"/>
      <c r="MAK16" s="117"/>
      <c r="MAL16" s="117"/>
      <c r="MAM16" s="117"/>
      <c r="MAN16" s="117"/>
      <c r="MAO16" s="117"/>
      <c r="MAP16" s="117"/>
      <c r="MAQ16" s="117"/>
      <c r="MAR16" s="117"/>
      <c r="MAS16" s="117"/>
      <c r="MAT16" s="117"/>
      <c r="MAU16" s="117"/>
      <c r="MAV16" s="117"/>
      <c r="MAW16" s="117"/>
      <c r="MAX16" s="117"/>
      <c r="MAY16" s="117"/>
      <c r="MAZ16" s="117"/>
      <c r="MBA16" s="117"/>
      <c r="MBB16" s="117"/>
      <c r="MBC16" s="117"/>
      <c r="MBD16" s="117"/>
      <c r="MBE16" s="117"/>
      <c r="MBF16" s="117"/>
      <c r="MBG16" s="117"/>
      <c r="MBH16" s="117"/>
      <c r="MBI16" s="117"/>
      <c r="MBJ16" s="117"/>
      <c r="MBK16" s="117"/>
      <c r="MBL16" s="117"/>
      <c r="MBM16" s="117"/>
      <c r="MBN16" s="117"/>
      <c r="MBO16" s="117"/>
      <c r="MBP16" s="117"/>
      <c r="MBQ16" s="117"/>
      <c r="MBR16" s="117"/>
      <c r="MBS16" s="117"/>
      <c r="MBT16" s="117"/>
      <c r="MBU16" s="117"/>
      <c r="MBV16" s="117"/>
      <c r="MBW16" s="117"/>
      <c r="MBX16" s="117"/>
      <c r="MBY16" s="117"/>
      <c r="MBZ16" s="117"/>
      <c r="MCA16" s="117"/>
      <c r="MCB16" s="117"/>
      <c r="MCC16" s="117"/>
      <c r="MCD16" s="117"/>
      <c r="MCE16" s="117"/>
      <c r="MCF16" s="117"/>
      <c r="MCG16" s="117"/>
      <c r="MCH16" s="117"/>
      <c r="MCI16" s="117"/>
      <c r="MCJ16" s="117"/>
      <c r="MCK16" s="117"/>
      <c r="MCL16" s="117"/>
      <c r="MCM16" s="117"/>
      <c r="MCN16" s="117"/>
      <c r="MCO16" s="117"/>
      <c r="MCP16" s="117"/>
      <c r="MCQ16" s="117"/>
      <c r="MCR16" s="117"/>
      <c r="MCS16" s="117"/>
      <c r="MCT16" s="117"/>
      <c r="MCU16" s="117"/>
      <c r="MCV16" s="117"/>
      <c r="MCW16" s="117"/>
      <c r="MCX16" s="117"/>
      <c r="MCY16" s="117"/>
      <c r="MCZ16" s="117"/>
      <c r="MDA16" s="117"/>
      <c r="MDB16" s="117"/>
      <c r="MDC16" s="117"/>
      <c r="MDD16" s="117"/>
      <c r="MDE16" s="117"/>
      <c r="MDF16" s="117"/>
      <c r="MDG16" s="117"/>
      <c r="MDH16" s="117"/>
      <c r="MDI16" s="117"/>
      <c r="MDJ16" s="117"/>
      <c r="MDK16" s="117"/>
      <c r="MDL16" s="117"/>
      <c r="MDM16" s="117"/>
      <c r="MDN16" s="117"/>
      <c r="MDO16" s="117"/>
      <c r="MDP16" s="117"/>
      <c r="MDQ16" s="117"/>
      <c r="MDR16" s="117"/>
      <c r="MDS16" s="117"/>
      <c r="MDT16" s="117"/>
      <c r="MDU16" s="117"/>
      <c r="MDV16" s="117"/>
      <c r="MDW16" s="117"/>
      <c r="MDX16" s="117"/>
      <c r="MDY16" s="117"/>
      <c r="MDZ16" s="117"/>
      <c r="MEA16" s="117"/>
      <c r="MEB16" s="117"/>
      <c r="MEC16" s="117"/>
      <c r="MED16" s="117"/>
      <c r="MEE16" s="117"/>
      <c r="MEF16" s="117"/>
      <c r="MEG16" s="117"/>
      <c r="MEH16" s="117"/>
      <c r="MEI16" s="117"/>
      <c r="MEJ16" s="117"/>
      <c r="MEK16" s="117"/>
      <c r="MEL16" s="117"/>
      <c r="MEM16" s="117"/>
      <c r="MEN16" s="117"/>
      <c r="MEO16" s="117"/>
      <c r="MEP16" s="117"/>
      <c r="MEQ16" s="117"/>
      <c r="MER16" s="117"/>
      <c r="MES16" s="117"/>
      <c r="MET16" s="117"/>
      <c r="MEU16" s="117"/>
      <c r="MEV16" s="117"/>
      <c r="MEW16" s="117"/>
      <c r="MEX16" s="117"/>
      <c r="MEY16" s="117"/>
      <c r="MEZ16" s="117"/>
      <c r="MFA16" s="117"/>
      <c r="MFB16" s="117"/>
      <c r="MFC16" s="117"/>
      <c r="MFD16" s="117"/>
      <c r="MFE16" s="117"/>
      <c r="MFF16" s="117"/>
      <c r="MFG16" s="117"/>
      <c r="MFH16" s="117"/>
      <c r="MFI16" s="117"/>
      <c r="MFJ16" s="117"/>
      <c r="MFK16" s="117"/>
      <c r="MFL16" s="117"/>
      <c r="MFM16" s="117"/>
      <c r="MFN16" s="117"/>
      <c r="MFO16" s="117"/>
      <c r="MFP16" s="117"/>
      <c r="MFQ16" s="117"/>
      <c r="MFR16" s="117"/>
      <c r="MFS16" s="117"/>
      <c r="MFT16" s="117"/>
      <c r="MFU16" s="117"/>
      <c r="MFV16" s="117"/>
      <c r="MFW16" s="117"/>
      <c r="MFX16" s="117"/>
      <c r="MFY16" s="117"/>
      <c r="MFZ16" s="117"/>
      <c r="MGA16" s="117"/>
      <c r="MGB16" s="117"/>
      <c r="MGC16" s="117"/>
      <c r="MGD16" s="117"/>
      <c r="MGE16" s="117"/>
      <c r="MGF16" s="117"/>
      <c r="MGG16" s="117"/>
      <c r="MGH16" s="117"/>
      <c r="MGI16" s="117"/>
      <c r="MGJ16" s="117"/>
      <c r="MGK16" s="117"/>
      <c r="MGL16" s="117"/>
      <c r="MGM16" s="117"/>
      <c r="MGN16" s="117"/>
      <c r="MGO16" s="117"/>
      <c r="MGP16" s="117"/>
      <c r="MGQ16" s="117"/>
      <c r="MGR16" s="117"/>
      <c r="MGS16" s="117"/>
      <c r="MGT16" s="117"/>
      <c r="MGU16" s="117"/>
      <c r="MGV16" s="117"/>
      <c r="MGW16" s="117"/>
      <c r="MGX16" s="117"/>
      <c r="MGY16" s="117"/>
      <c r="MGZ16" s="117"/>
      <c r="MHA16" s="117"/>
      <c r="MHB16" s="117"/>
      <c r="MHC16" s="117"/>
      <c r="MHD16" s="117"/>
      <c r="MHE16" s="117"/>
      <c r="MHF16" s="117"/>
      <c r="MHG16" s="117"/>
      <c r="MHH16" s="117"/>
      <c r="MHI16" s="117"/>
      <c r="MHJ16" s="117"/>
      <c r="MHK16" s="117"/>
      <c r="MHL16" s="117"/>
      <c r="MHM16" s="117"/>
      <c r="MHN16" s="117"/>
      <c r="MHO16" s="117"/>
      <c r="MHP16" s="117"/>
      <c r="MHQ16" s="117"/>
      <c r="MHR16" s="117"/>
      <c r="MHS16" s="117"/>
      <c r="MHT16" s="117"/>
      <c r="MHU16" s="117"/>
      <c r="MHV16" s="117"/>
      <c r="MHW16" s="117"/>
      <c r="MHX16" s="117"/>
      <c r="MHY16" s="117"/>
      <c r="MHZ16" s="117"/>
      <c r="MIA16" s="117"/>
      <c r="MIB16" s="117"/>
      <c r="MIC16" s="117"/>
      <c r="MID16" s="117"/>
      <c r="MIE16" s="117"/>
      <c r="MIF16" s="117"/>
      <c r="MIG16" s="117"/>
      <c r="MIH16" s="117"/>
      <c r="MII16" s="117"/>
      <c r="MIJ16" s="117"/>
      <c r="MIK16" s="117"/>
      <c r="MIL16" s="117"/>
      <c r="MIM16" s="117"/>
      <c r="MIN16" s="117"/>
      <c r="MIO16" s="117"/>
      <c r="MIP16" s="117"/>
      <c r="MIQ16" s="117"/>
      <c r="MIR16" s="117"/>
      <c r="MIS16" s="117"/>
      <c r="MIT16" s="117"/>
      <c r="MIU16" s="117"/>
      <c r="MIV16" s="117"/>
      <c r="MIW16" s="117"/>
      <c r="MIX16" s="117"/>
      <c r="MIY16" s="117"/>
      <c r="MIZ16" s="117"/>
      <c r="MJA16" s="117"/>
      <c r="MJB16" s="117"/>
      <c r="MJC16" s="117"/>
      <c r="MJD16" s="117"/>
      <c r="MJE16" s="117"/>
      <c r="MJF16" s="117"/>
      <c r="MJG16" s="117"/>
      <c r="MJH16" s="117"/>
      <c r="MJI16" s="117"/>
      <c r="MJJ16" s="117"/>
      <c r="MJK16" s="117"/>
      <c r="MJL16" s="117"/>
      <c r="MJM16" s="117"/>
      <c r="MJN16" s="117"/>
      <c r="MJO16" s="117"/>
      <c r="MJP16" s="117"/>
      <c r="MJQ16" s="117"/>
      <c r="MJR16" s="117"/>
      <c r="MJS16" s="117"/>
      <c r="MJT16" s="117"/>
      <c r="MJU16" s="117"/>
      <c r="MJV16" s="117"/>
      <c r="MJW16" s="117"/>
      <c r="MJX16" s="117"/>
      <c r="MJY16" s="117"/>
      <c r="MJZ16" s="117"/>
      <c r="MKA16" s="117"/>
      <c r="MKB16" s="117"/>
      <c r="MKC16" s="117"/>
      <c r="MKD16" s="117"/>
      <c r="MKE16" s="117"/>
      <c r="MKF16" s="117"/>
      <c r="MKG16" s="117"/>
      <c r="MKH16" s="117"/>
      <c r="MKI16" s="117"/>
      <c r="MKJ16" s="117"/>
      <c r="MKK16" s="117"/>
      <c r="MKL16" s="117"/>
      <c r="MKM16" s="117"/>
      <c r="MKN16" s="117"/>
      <c r="MKO16" s="117"/>
      <c r="MKP16" s="117"/>
      <c r="MKQ16" s="117"/>
      <c r="MKR16" s="117"/>
      <c r="MKS16" s="117"/>
      <c r="MKT16" s="117"/>
      <c r="MKU16" s="117"/>
      <c r="MKV16" s="117"/>
      <c r="MKW16" s="117"/>
      <c r="MKX16" s="117"/>
      <c r="MKY16" s="117"/>
      <c r="MKZ16" s="117"/>
      <c r="MLA16" s="117"/>
      <c r="MLB16" s="117"/>
      <c r="MLC16" s="117"/>
      <c r="MLD16" s="117"/>
      <c r="MLE16" s="117"/>
      <c r="MLF16" s="117"/>
      <c r="MLG16" s="117"/>
      <c r="MLH16" s="117"/>
      <c r="MLI16" s="117"/>
      <c r="MLJ16" s="117"/>
      <c r="MLK16" s="117"/>
      <c r="MLL16" s="117"/>
      <c r="MLM16" s="117"/>
      <c r="MLN16" s="117"/>
      <c r="MLO16" s="117"/>
      <c r="MLP16" s="117"/>
      <c r="MLQ16" s="117"/>
      <c r="MLR16" s="117"/>
      <c r="MLS16" s="117"/>
      <c r="MLT16" s="117"/>
      <c r="MLU16" s="117"/>
      <c r="MLV16" s="117"/>
      <c r="MLW16" s="117"/>
      <c r="MLX16" s="117"/>
      <c r="MLY16" s="117"/>
      <c r="MLZ16" s="117"/>
      <c r="MMA16" s="117"/>
      <c r="MMB16" s="117"/>
      <c r="MMC16" s="117"/>
      <c r="MMD16" s="117"/>
      <c r="MME16" s="117"/>
      <c r="MMF16" s="117"/>
      <c r="MMG16" s="117"/>
      <c r="MMH16" s="117"/>
      <c r="MMI16" s="117"/>
      <c r="MMJ16" s="117"/>
      <c r="MMK16" s="117"/>
      <c r="MML16" s="117"/>
      <c r="MMM16" s="117"/>
      <c r="MMN16" s="117"/>
      <c r="MMO16" s="117"/>
      <c r="MMP16" s="117"/>
      <c r="MMQ16" s="117"/>
      <c r="MMR16" s="117"/>
      <c r="MMS16" s="117"/>
      <c r="MMT16" s="117"/>
      <c r="MMU16" s="117"/>
      <c r="MMV16" s="117"/>
      <c r="MMW16" s="117"/>
      <c r="MMX16" s="117"/>
      <c r="MMY16" s="117"/>
      <c r="MMZ16" s="117"/>
      <c r="MNA16" s="117"/>
      <c r="MNB16" s="117"/>
      <c r="MNC16" s="117"/>
      <c r="MND16" s="117"/>
      <c r="MNE16" s="117"/>
      <c r="MNF16" s="117"/>
      <c r="MNG16" s="117"/>
      <c r="MNH16" s="117"/>
      <c r="MNI16" s="117"/>
      <c r="MNJ16" s="117"/>
      <c r="MNK16" s="117"/>
      <c r="MNL16" s="117"/>
      <c r="MNM16" s="117"/>
      <c r="MNN16" s="117"/>
      <c r="MNO16" s="117"/>
      <c r="MNP16" s="117"/>
      <c r="MNQ16" s="117"/>
      <c r="MNR16" s="117"/>
      <c r="MNS16" s="117"/>
      <c r="MNT16" s="117"/>
      <c r="MNU16" s="117"/>
      <c r="MNV16" s="117"/>
      <c r="MNW16" s="117"/>
      <c r="MNX16" s="117"/>
      <c r="MNY16" s="117"/>
      <c r="MNZ16" s="117"/>
      <c r="MOA16" s="117"/>
      <c r="MOB16" s="117"/>
      <c r="MOC16" s="117"/>
      <c r="MOD16" s="117"/>
      <c r="MOE16" s="117"/>
      <c r="MOF16" s="117"/>
      <c r="MOG16" s="117"/>
      <c r="MOH16" s="117"/>
      <c r="MOI16" s="117"/>
      <c r="MOJ16" s="117"/>
      <c r="MOK16" s="117"/>
      <c r="MOL16" s="117"/>
      <c r="MOM16" s="117"/>
      <c r="MON16" s="117"/>
      <c r="MOO16" s="117"/>
      <c r="MOP16" s="117"/>
      <c r="MOQ16" s="117"/>
      <c r="MOR16" s="117"/>
      <c r="MOS16" s="117"/>
      <c r="MOT16" s="117"/>
      <c r="MOU16" s="117"/>
      <c r="MOV16" s="117"/>
      <c r="MOW16" s="117"/>
      <c r="MOX16" s="117"/>
      <c r="MOY16" s="117"/>
      <c r="MOZ16" s="117"/>
      <c r="MPA16" s="117"/>
      <c r="MPB16" s="117"/>
      <c r="MPC16" s="117"/>
      <c r="MPD16" s="117"/>
      <c r="MPE16" s="117"/>
      <c r="MPF16" s="117"/>
      <c r="MPG16" s="117"/>
      <c r="MPH16" s="117"/>
      <c r="MPI16" s="117"/>
      <c r="MPJ16" s="117"/>
      <c r="MPK16" s="117"/>
      <c r="MPL16" s="117"/>
      <c r="MPM16" s="117"/>
      <c r="MPN16" s="117"/>
      <c r="MPO16" s="117"/>
      <c r="MPP16" s="117"/>
      <c r="MPQ16" s="117"/>
      <c r="MPR16" s="117"/>
      <c r="MPS16" s="117"/>
      <c r="MPT16" s="117"/>
      <c r="MPU16" s="117"/>
      <c r="MPV16" s="117"/>
      <c r="MPW16" s="117"/>
      <c r="MPX16" s="117"/>
      <c r="MPY16" s="117"/>
      <c r="MPZ16" s="117"/>
      <c r="MQA16" s="117"/>
      <c r="MQB16" s="117"/>
      <c r="MQC16" s="117"/>
      <c r="MQD16" s="117"/>
      <c r="MQE16" s="117"/>
      <c r="MQF16" s="117"/>
      <c r="MQG16" s="117"/>
      <c r="MQH16" s="117"/>
      <c r="MQI16" s="117"/>
      <c r="MQJ16" s="117"/>
      <c r="MQK16" s="117"/>
      <c r="MQL16" s="117"/>
      <c r="MQM16" s="117"/>
      <c r="MQN16" s="117"/>
      <c r="MQO16" s="117"/>
      <c r="MQP16" s="117"/>
      <c r="MQQ16" s="117"/>
      <c r="MQR16" s="117"/>
      <c r="MQS16" s="117"/>
      <c r="MQT16" s="117"/>
      <c r="MQU16" s="117"/>
      <c r="MQV16" s="117"/>
      <c r="MQW16" s="117"/>
      <c r="MQX16" s="117"/>
      <c r="MQY16" s="117"/>
      <c r="MQZ16" s="117"/>
      <c r="MRA16" s="117"/>
      <c r="MRB16" s="117"/>
      <c r="MRC16" s="117"/>
      <c r="MRD16" s="117"/>
      <c r="MRE16" s="117"/>
      <c r="MRF16" s="117"/>
      <c r="MRG16" s="117"/>
      <c r="MRH16" s="117"/>
      <c r="MRI16" s="117"/>
      <c r="MRJ16" s="117"/>
      <c r="MRK16" s="117"/>
      <c r="MRL16" s="117"/>
      <c r="MRM16" s="117"/>
      <c r="MRN16" s="117"/>
      <c r="MRO16" s="117"/>
      <c r="MRP16" s="117"/>
      <c r="MRQ16" s="117"/>
      <c r="MRR16" s="117"/>
      <c r="MRS16" s="117"/>
      <c r="MRT16" s="117"/>
      <c r="MRU16" s="117"/>
      <c r="MRV16" s="117"/>
      <c r="MRW16" s="117"/>
      <c r="MRX16" s="117"/>
      <c r="MRY16" s="117"/>
      <c r="MRZ16" s="117"/>
      <c r="MSA16" s="117"/>
      <c r="MSB16" s="117"/>
      <c r="MSC16" s="117"/>
      <c r="MSD16" s="117"/>
      <c r="MSE16" s="117"/>
      <c r="MSF16" s="117"/>
      <c r="MSG16" s="117"/>
      <c r="MSH16" s="117"/>
      <c r="MSI16" s="117"/>
      <c r="MSJ16" s="117"/>
      <c r="MSK16" s="117"/>
      <c r="MSL16" s="117"/>
      <c r="MSM16" s="117"/>
      <c r="MSN16" s="117"/>
      <c r="MSO16" s="117"/>
      <c r="MSP16" s="117"/>
      <c r="MSQ16" s="117"/>
      <c r="MSR16" s="117"/>
      <c r="MSS16" s="117"/>
      <c r="MST16" s="117"/>
      <c r="MSU16" s="117"/>
      <c r="MSV16" s="117"/>
      <c r="MSW16" s="117"/>
      <c r="MSX16" s="117"/>
      <c r="MSY16" s="117"/>
      <c r="MSZ16" s="117"/>
      <c r="MTA16" s="117"/>
      <c r="MTB16" s="117"/>
      <c r="MTC16" s="117"/>
      <c r="MTD16" s="117"/>
      <c r="MTE16" s="117"/>
      <c r="MTF16" s="117"/>
      <c r="MTG16" s="117"/>
      <c r="MTH16" s="117"/>
      <c r="MTI16" s="117"/>
      <c r="MTJ16" s="117"/>
      <c r="MTK16" s="117"/>
      <c r="MTL16" s="117"/>
      <c r="MTM16" s="117"/>
      <c r="MTN16" s="117"/>
      <c r="MTO16" s="117"/>
      <c r="MTP16" s="117"/>
      <c r="MTQ16" s="117"/>
      <c r="MTR16" s="117"/>
      <c r="MTS16" s="117"/>
      <c r="MTT16" s="117"/>
      <c r="MTU16" s="117"/>
      <c r="MTV16" s="117"/>
      <c r="MTW16" s="117"/>
      <c r="MTX16" s="117"/>
      <c r="MTY16" s="117"/>
      <c r="MTZ16" s="117"/>
      <c r="MUA16" s="117"/>
      <c r="MUB16" s="117"/>
      <c r="MUC16" s="117"/>
      <c r="MUD16" s="117"/>
      <c r="MUE16" s="117"/>
      <c r="MUF16" s="117"/>
      <c r="MUG16" s="117"/>
      <c r="MUH16" s="117"/>
      <c r="MUI16" s="117"/>
      <c r="MUJ16" s="117"/>
      <c r="MUK16" s="117"/>
      <c r="MUL16" s="117"/>
      <c r="MUM16" s="117"/>
      <c r="MUN16" s="117"/>
      <c r="MUO16" s="117"/>
      <c r="MUP16" s="117"/>
      <c r="MUQ16" s="117"/>
      <c r="MUR16" s="117"/>
      <c r="MUS16" s="117"/>
      <c r="MUT16" s="117"/>
      <c r="MUU16" s="117"/>
      <c r="MUV16" s="117"/>
      <c r="MUW16" s="117"/>
      <c r="MUX16" s="117"/>
      <c r="MUY16" s="117"/>
      <c r="MUZ16" s="117"/>
      <c r="MVA16" s="117"/>
      <c r="MVB16" s="117"/>
      <c r="MVC16" s="117"/>
      <c r="MVD16" s="117"/>
      <c r="MVE16" s="117"/>
      <c r="MVF16" s="117"/>
      <c r="MVG16" s="117"/>
      <c r="MVH16" s="117"/>
      <c r="MVI16" s="117"/>
      <c r="MVJ16" s="117"/>
      <c r="MVK16" s="117"/>
      <c r="MVL16" s="117"/>
      <c r="MVM16" s="117"/>
      <c r="MVN16" s="117"/>
      <c r="MVO16" s="117"/>
      <c r="MVP16" s="117"/>
      <c r="MVQ16" s="117"/>
      <c r="MVR16" s="117"/>
      <c r="MVS16" s="117"/>
      <c r="MVT16" s="117"/>
      <c r="MVU16" s="117"/>
      <c r="MVV16" s="117"/>
      <c r="MVW16" s="117"/>
      <c r="MVX16" s="117"/>
      <c r="MVY16" s="117"/>
      <c r="MVZ16" s="117"/>
      <c r="MWA16" s="117"/>
      <c r="MWB16" s="117"/>
      <c r="MWC16" s="117"/>
      <c r="MWD16" s="117"/>
      <c r="MWE16" s="117"/>
      <c r="MWF16" s="117"/>
      <c r="MWG16" s="117"/>
      <c r="MWH16" s="117"/>
      <c r="MWI16" s="117"/>
      <c r="MWJ16" s="117"/>
      <c r="MWK16" s="117"/>
      <c r="MWL16" s="117"/>
      <c r="MWM16" s="117"/>
      <c r="MWN16" s="117"/>
      <c r="MWO16" s="117"/>
      <c r="MWP16" s="117"/>
      <c r="MWQ16" s="117"/>
      <c r="MWR16" s="117"/>
      <c r="MWS16" s="117"/>
      <c r="MWT16" s="117"/>
      <c r="MWU16" s="117"/>
      <c r="MWV16" s="117"/>
      <c r="MWW16" s="117"/>
      <c r="MWX16" s="117"/>
      <c r="MWY16" s="117"/>
      <c r="MWZ16" s="117"/>
      <c r="MXA16" s="117"/>
      <c r="MXB16" s="117"/>
      <c r="MXC16" s="117"/>
      <c r="MXD16" s="117"/>
      <c r="MXE16" s="117"/>
      <c r="MXF16" s="117"/>
      <c r="MXG16" s="117"/>
      <c r="MXH16" s="117"/>
      <c r="MXI16" s="117"/>
      <c r="MXJ16" s="117"/>
      <c r="MXK16" s="117"/>
      <c r="MXL16" s="117"/>
      <c r="MXM16" s="117"/>
      <c r="MXN16" s="117"/>
      <c r="MXO16" s="117"/>
      <c r="MXP16" s="117"/>
      <c r="MXQ16" s="117"/>
      <c r="MXR16" s="117"/>
      <c r="MXS16" s="117"/>
      <c r="MXT16" s="117"/>
      <c r="MXU16" s="117"/>
      <c r="MXV16" s="117"/>
      <c r="MXW16" s="117"/>
      <c r="MXX16" s="117"/>
      <c r="MXY16" s="117"/>
      <c r="MXZ16" s="117"/>
      <c r="MYA16" s="117"/>
      <c r="MYB16" s="117"/>
      <c r="MYC16" s="117"/>
      <c r="MYD16" s="117"/>
      <c r="MYE16" s="117"/>
      <c r="MYF16" s="117"/>
      <c r="MYG16" s="117"/>
      <c r="MYH16" s="117"/>
      <c r="MYI16" s="117"/>
      <c r="MYJ16" s="117"/>
      <c r="MYK16" s="117"/>
      <c r="MYL16" s="117"/>
      <c r="MYM16" s="117"/>
      <c r="MYN16" s="117"/>
      <c r="MYO16" s="117"/>
      <c r="MYP16" s="117"/>
      <c r="MYQ16" s="117"/>
      <c r="MYR16" s="117"/>
      <c r="MYS16" s="117"/>
      <c r="MYT16" s="117"/>
      <c r="MYU16" s="117"/>
      <c r="MYV16" s="117"/>
      <c r="MYW16" s="117"/>
      <c r="MYX16" s="117"/>
      <c r="MYY16" s="117"/>
      <c r="MYZ16" s="117"/>
      <c r="MZA16" s="117"/>
      <c r="MZB16" s="117"/>
      <c r="MZC16" s="117"/>
      <c r="MZD16" s="117"/>
      <c r="MZE16" s="117"/>
      <c r="MZF16" s="117"/>
      <c r="MZG16" s="117"/>
      <c r="MZH16" s="117"/>
      <c r="MZI16" s="117"/>
      <c r="MZJ16" s="117"/>
      <c r="MZK16" s="117"/>
      <c r="MZL16" s="117"/>
      <c r="MZM16" s="117"/>
      <c r="MZN16" s="117"/>
      <c r="MZO16" s="117"/>
      <c r="MZP16" s="117"/>
      <c r="MZQ16" s="117"/>
      <c r="MZR16" s="117"/>
      <c r="MZS16" s="117"/>
      <c r="MZT16" s="117"/>
      <c r="MZU16" s="117"/>
      <c r="MZV16" s="117"/>
      <c r="MZW16" s="117"/>
      <c r="MZX16" s="117"/>
      <c r="MZY16" s="117"/>
      <c r="MZZ16" s="117"/>
      <c r="NAA16" s="117"/>
      <c r="NAB16" s="117"/>
      <c r="NAC16" s="117"/>
      <c r="NAD16" s="117"/>
      <c r="NAE16" s="117"/>
      <c r="NAF16" s="117"/>
      <c r="NAG16" s="117"/>
      <c r="NAH16" s="117"/>
      <c r="NAI16" s="117"/>
      <c r="NAJ16" s="117"/>
      <c r="NAK16" s="117"/>
      <c r="NAL16" s="117"/>
      <c r="NAM16" s="117"/>
      <c r="NAN16" s="117"/>
      <c r="NAO16" s="117"/>
      <c r="NAP16" s="117"/>
      <c r="NAQ16" s="117"/>
      <c r="NAR16" s="117"/>
      <c r="NAS16" s="117"/>
      <c r="NAT16" s="117"/>
      <c r="NAU16" s="117"/>
      <c r="NAV16" s="117"/>
      <c r="NAW16" s="117"/>
      <c r="NAX16" s="117"/>
      <c r="NAY16" s="117"/>
      <c r="NAZ16" s="117"/>
      <c r="NBA16" s="117"/>
      <c r="NBB16" s="117"/>
      <c r="NBC16" s="117"/>
      <c r="NBD16" s="117"/>
      <c r="NBE16" s="117"/>
      <c r="NBF16" s="117"/>
      <c r="NBG16" s="117"/>
      <c r="NBH16" s="117"/>
      <c r="NBI16" s="117"/>
      <c r="NBJ16" s="117"/>
      <c r="NBK16" s="117"/>
      <c r="NBL16" s="117"/>
      <c r="NBM16" s="117"/>
      <c r="NBN16" s="117"/>
      <c r="NBO16" s="117"/>
      <c r="NBP16" s="117"/>
      <c r="NBQ16" s="117"/>
      <c r="NBR16" s="117"/>
      <c r="NBS16" s="117"/>
      <c r="NBT16" s="117"/>
      <c r="NBU16" s="117"/>
      <c r="NBV16" s="117"/>
      <c r="NBW16" s="117"/>
      <c r="NBX16" s="117"/>
      <c r="NBY16" s="117"/>
      <c r="NBZ16" s="117"/>
      <c r="NCA16" s="117"/>
      <c r="NCB16" s="117"/>
      <c r="NCC16" s="117"/>
      <c r="NCD16" s="117"/>
      <c r="NCE16" s="117"/>
      <c r="NCF16" s="117"/>
      <c r="NCG16" s="117"/>
      <c r="NCH16" s="117"/>
      <c r="NCI16" s="117"/>
      <c r="NCJ16" s="117"/>
      <c r="NCK16" s="117"/>
      <c r="NCL16" s="117"/>
      <c r="NCM16" s="117"/>
      <c r="NCN16" s="117"/>
      <c r="NCO16" s="117"/>
      <c r="NCP16" s="117"/>
      <c r="NCQ16" s="117"/>
      <c r="NCR16" s="117"/>
      <c r="NCS16" s="117"/>
      <c r="NCT16" s="117"/>
      <c r="NCU16" s="117"/>
      <c r="NCV16" s="117"/>
      <c r="NCW16" s="117"/>
      <c r="NCX16" s="117"/>
      <c r="NCY16" s="117"/>
      <c r="NCZ16" s="117"/>
      <c r="NDA16" s="117"/>
      <c r="NDB16" s="117"/>
      <c r="NDC16" s="117"/>
      <c r="NDD16" s="117"/>
      <c r="NDE16" s="117"/>
      <c r="NDF16" s="117"/>
      <c r="NDG16" s="117"/>
      <c r="NDH16" s="117"/>
      <c r="NDI16" s="117"/>
      <c r="NDJ16" s="117"/>
      <c r="NDK16" s="117"/>
      <c r="NDL16" s="117"/>
      <c r="NDM16" s="117"/>
      <c r="NDN16" s="117"/>
      <c r="NDO16" s="117"/>
      <c r="NDP16" s="117"/>
      <c r="NDQ16" s="117"/>
      <c r="NDR16" s="117"/>
      <c r="NDS16" s="117"/>
      <c r="NDT16" s="117"/>
      <c r="NDU16" s="117"/>
      <c r="NDV16" s="117"/>
      <c r="NDW16" s="117"/>
      <c r="NDX16" s="117"/>
      <c r="NDY16" s="117"/>
      <c r="NDZ16" s="117"/>
      <c r="NEA16" s="117"/>
      <c r="NEB16" s="117"/>
      <c r="NEC16" s="117"/>
      <c r="NED16" s="117"/>
      <c r="NEE16" s="117"/>
      <c r="NEF16" s="117"/>
      <c r="NEG16" s="117"/>
      <c r="NEH16" s="117"/>
      <c r="NEI16" s="117"/>
      <c r="NEJ16" s="117"/>
      <c r="NEK16" s="117"/>
      <c r="NEL16" s="117"/>
      <c r="NEM16" s="117"/>
      <c r="NEN16" s="117"/>
      <c r="NEO16" s="117"/>
      <c r="NEP16" s="117"/>
      <c r="NEQ16" s="117"/>
      <c r="NER16" s="117"/>
      <c r="NES16" s="117"/>
      <c r="NET16" s="117"/>
      <c r="NEU16" s="117"/>
      <c r="NEV16" s="117"/>
      <c r="NEW16" s="117"/>
      <c r="NEX16" s="117"/>
      <c r="NEY16" s="117"/>
      <c r="NEZ16" s="117"/>
      <c r="NFA16" s="117"/>
      <c r="NFB16" s="117"/>
      <c r="NFC16" s="117"/>
      <c r="NFD16" s="117"/>
      <c r="NFE16" s="117"/>
      <c r="NFF16" s="117"/>
      <c r="NFG16" s="117"/>
      <c r="NFH16" s="117"/>
      <c r="NFI16" s="117"/>
      <c r="NFJ16" s="117"/>
      <c r="NFK16" s="117"/>
      <c r="NFL16" s="117"/>
      <c r="NFM16" s="117"/>
      <c r="NFN16" s="117"/>
      <c r="NFO16" s="117"/>
      <c r="NFP16" s="117"/>
      <c r="NFQ16" s="117"/>
      <c r="NFR16" s="117"/>
      <c r="NFS16" s="117"/>
      <c r="NFT16" s="117"/>
      <c r="NFU16" s="117"/>
      <c r="NFV16" s="117"/>
      <c r="NFW16" s="117"/>
      <c r="NFX16" s="117"/>
      <c r="NFY16" s="117"/>
      <c r="NFZ16" s="117"/>
      <c r="NGA16" s="117"/>
      <c r="NGB16" s="117"/>
      <c r="NGC16" s="117"/>
      <c r="NGD16" s="117"/>
      <c r="NGE16" s="117"/>
      <c r="NGF16" s="117"/>
      <c r="NGG16" s="117"/>
      <c r="NGH16" s="117"/>
      <c r="NGI16" s="117"/>
      <c r="NGJ16" s="117"/>
      <c r="NGK16" s="117"/>
      <c r="NGL16" s="117"/>
      <c r="NGM16" s="117"/>
      <c r="NGN16" s="117"/>
      <c r="NGO16" s="117"/>
      <c r="NGP16" s="117"/>
      <c r="NGQ16" s="117"/>
      <c r="NGR16" s="117"/>
      <c r="NGS16" s="117"/>
      <c r="NGT16" s="117"/>
      <c r="NGU16" s="117"/>
      <c r="NGV16" s="117"/>
      <c r="NGW16" s="117"/>
      <c r="NGX16" s="117"/>
      <c r="NGY16" s="117"/>
      <c r="NGZ16" s="117"/>
      <c r="NHA16" s="117"/>
      <c r="NHB16" s="117"/>
      <c r="NHC16" s="117"/>
      <c r="NHD16" s="117"/>
      <c r="NHE16" s="117"/>
      <c r="NHF16" s="117"/>
      <c r="NHG16" s="117"/>
      <c r="NHH16" s="117"/>
      <c r="NHI16" s="117"/>
      <c r="NHJ16" s="117"/>
      <c r="NHK16" s="117"/>
      <c r="NHL16" s="117"/>
      <c r="NHM16" s="117"/>
      <c r="NHN16" s="117"/>
      <c r="NHO16" s="117"/>
      <c r="NHP16" s="117"/>
      <c r="NHQ16" s="117"/>
      <c r="NHR16" s="117"/>
      <c r="NHS16" s="117"/>
      <c r="NHT16" s="117"/>
      <c r="NHU16" s="117"/>
      <c r="NHV16" s="117"/>
      <c r="NHW16" s="117"/>
      <c r="NHX16" s="117"/>
      <c r="NHY16" s="117"/>
      <c r="NHZ16" s="117"/>
      <c r="NIA16" s="117"/>
      <c r="NIB16" s="117"/>
      <c r="NIC16" s="117"/>
      <c r="NID16" s="117"/>
      <c r="NIE16" s="117"/>
      <c r="NIF16" s="117"/>
      <c r="NIG16" s="117"/>
      <c r="NIH16" s="117"/>
      <c r="NII16" s="117"/>
      <c r="NIJ16" s="117"/>
      <c r="NIK16" s="117"/>
      <c r="NIL16" s="117"/>
      <c r="NIM16" s="117"/>
      <c r="NIN16" s="117"/>
      <c r="NIO16" s="117"/>
      <c r="NIP16" s="117"/>
      <c r="NIQ16" s="117"/>
      <c r="NIR16" s="117"/>
      <c r="NIS16" s="117"/>
      <c r="NIT16" s="117"/>
      <c r="NIU16" s="117"/>
      <c r="NIV16" s="117"/>
      <c r="NIW16" s="117"/>
      <c r="NIX16" s="117"/>
      <c r="NIY16" s="117"/>
      <c r="NIZ16" s="117"/>
      <c r="NJA16" s="117"/>
      <c r="NJB16" s="117"/>
      <c r="NJC16" s="117"/>
      <c r="NJD16" s="117"/>
      <c r="NJE16" s="117"/>
      <c r="NJF16" s="117"/>
      <c r="NJG16" s="117"/>
      <c r="NJH16" s="117"/>
      <c r="NJI16" s="117"/>
      <c r="NJJ16" s="117"/>
      <c r="NJK16" s="117"/>
      <c r="NJL16" s="117"/>
      <c r="NJM16" s="117"/>
      <c r="NJN16" s="117"/>
      <c r="NJO16" s="117"/>
      <c r="NJP16" s="117"/>
      <c r="NJQ16" s="117"/>
      <c r="NJR16" s="117"/>
      <c r="NJS16" s="117"/>
      <c r="NJT16" s="117"/>
      <c r="NJU16" s="117"/>
      <c r="NJV16" s="117"/>
      <c r="NJW16" s="117"/>
      <c r="NJX16" s="117"/>
      <c r="NJY16" s="117"/>
      <c r="NJZ16" s="117"/>
      <c r="NKA16" s="117"/>
      <c r="NKB16" s="117"/>
      <c r="NKC16" s="117"/>
      <c r="NKD16" s="117"/>
      <c r="NKE16" s="117"/>
      <c r="NKF16" s="117"/>
      <c r="NKG16" s="117"/>
      <c r="NKH16" s="117"/>
      <c r="NKI16" s="117"/>
      <c r="NKJ16" s="117"/>
      <c r="NKK16" s="117"/>
      <c r="NKL16" s="117"/>
      <c r="NKM16" s="117"/>
      <c r="NKN16" s="117"/>
      <c r="NKO16" s="117"/>
      <c r="NKP16" s="117"/>
      <c r="NKQ16" s="117"/>
      <c r="NKR16" s="117"/>
      <c r="NKS16" s="117"/>
      <c r="NKT16" s="117"/>
      <c r="NKU16" s="117"/>
      <c r="NKV16" s="117"/>
      <c r="NKW16" s="117"/>
      <c r="NKX16" s="117"/>
      <c r="NKY16" s="117"/>
      <c r="NKZ16" s="117"/>
      <c r="NLA16" s="117"/>
      <c r="NLB16" s="117"/>
      <c r="NLC16" s="117"/>
      <c r="NLD16" s="117"/>
      <c r="NLE16" s="117"/>
      <c r="NLF16" s="117"/>
      <c r="NLG16" s="117"/>
      <c r="NLH16" s="117"/>
      <c r="NLI16" s="117"/>
      <c r="NLJ16" s="117"/>
      <c r="NLK16" s="117"/>
      <c r="NLL16" s="117"/>
      <c r="NLM16" s="117"/>
      <c r="NLN16" s="117"/>
      <c r="NLO16" s="117"/>
      <c r="NLP16" s="117"/>
      <c r="NLQ16" s="117"/>
      <c r="NLR16" s="117"/>
      <c r="NLS16" s="117"/>
      <c r="NLT16" s="117"/>
      <c r="NLU16" s="117"/>
      <c r="NLV16" s="117"/>
      <c r="NLW16" s="117"/>
      <c r="NLX16" s="117"/>
      <c r="NLY16" s="117"/>
      <c r="NLZ16" s="117"/>
      <c r="NMA16" s="117"/>
      <c r="NMB16" s="117"/>
      <c r="NMC16" s="117"/>
      <c r="NMD16" s="117"/>
      <c r="NME16" s="117"/>
      <c r="NMF16" s="117"/>
      <c r="NMG16" s="117"/>
      <c r="NMH16" s="117"/>
      <c r="NMI16" s="117"/>
      <c r="NMJ16" s="117"/>
      <c r="NMK16" s="117"/>
      <c r="NML16" s="117"/>
      <c r="NMM16" s="117"/>
      <c r="NMN16" s="117"/>
      <c r="NMO16" s="117"/>
      <c r="NMP16" s="117"/>
      <c r="NMQ16" s="117"/>
      <c r="NMR16" s="117"/>
      <c r="NMS16" s="117"/>
      <c r="NMT16" s="117"/>
      <c r="NMU16" s="117"/>
      <c r="NMV16" s="117"/>
      <c r="NMW16" s="117"/>
      <c r="NMX16" s="117"/>
      <c r="NMY16" s="117"/>
      <c r="NMZ16" s="117"/>
      <c r="NNA16" s="117"/>
      <c r="NNB16" s="117"/>
      <c r="NNC16" s="117"/>
      <c r="NND16" s="117"/>
      <c r="NNE16" s="117"/>
      <c r="NNF16" s="117"/>
      <c r="NNG16" s="117"/>
      <c r="NNH16" s="117"/>
      <c r="NNI16" s="117"/>
      <c r="NNJ16" s="117"/>
      <c r="NNK16" s="117"/>
      <c r="NNL16" s="117"/>
      <c r="NNM16" s="117"/>
      <c r="NNN16" s="117"/>
      <c r="NNO16" s="117"/>
      <c r="NNP16" s="117"/>
      <c r="NNQ16" s="117"/>
      <c r="NNR16" s="117"/>
      <c r="NNS16" s="117"/>
      <c r="NNT16" s="117"/>
      <c r="NNU16" s="117"/>
      <c r="NNV16" s="117"/>
      <c r="NNW16" s="117"/>
      <c r="NNX16" s="117"/>
      <c r="NNY16" s="117"/>
      <c r="NNZ16" s="117"/>
      <c r="NOA16" s="117"/>
      <c r="NOB16" s="117"/>
      <c r="NOC16" s="117"/>
      <c r="NOD16" s="117"/>
      <c r="NOE16" s="117"/>
      <c r="NOF16" s="117"/>
      <c r="NOG16" s="117"/>
      <c r="NOH16" s="117"/>
      <c r="NOI16" s="117"/>
      <c r="NOJ16" s="117"/>
      <c r="NOK16" s="117"/>
      <c r="NOL16" s="117"/>
      <c r="NOM16" s="117"/>
      <c r="NON16" s="117"/>
      <c r="NOO16" s="117"/>
      <c r="NOP16" s="117"/>
      <c r="NOQ16" s="117"/>
      <c r="NOR16" s="117"/>
      <c r="NOS16" s="117"/>
      <c r="NOT16" s="117"/>
      <c r="NOU16" s="117"/>
      <c r="NOV16" s="117"/>
      <c r="NOW16" s="117"/>
      <c r="NOX16" s="117"/>
      <c r="NOY16" s="117"/>
      <c r="NOZ16" s="117"/>
      <c r="NPA16" s="117"/>
      <c r="NPB16" s="117"/>
      <c r="NPC16" s="117"/>
      <c r="NPD16" s="117"/>
      <c r="NPE16" s="117"/>
      <c r="NPF16" s="117"/>
      <c r="NPG16" s="117"/>
      <c r="NPH16" s="117"/>
      <c r="NPI16" s="117"/>
      <c r="NPJ16" s="117"/>
      <c r="NPK16" s="117"/>
      <c r="NPL16" s="117"/>
      <c r="NPM16" s="117"/>
      <c r="NPN16" s="117"/>
      <c r="NPO16" s="117"/>
      <c r="NPP16" s="117"/>
      <c r="NPQ16" s="117"/>
      <c r="NPR16" s="117"/>
      <c r="NPS16" s="117"/>
      <c r="NPT16" s="117"/>
      <c r="NPU16" s="117"/>
      <c r="NPV16" s="117"/>
      <c r="NPW16" s="117"/>
      <c r="NPX16" s="117"/>
      <c r="NPY16" s="117"/>
      <c r="NPZ16" s="117"/>
      <c r="NQA16" s="117"/>
      <c r="NQB16" s="117"/>
      <c r="NQC16" s="117"/>
      <c r="NQD16" s="117"/>
      <c r="NQE16" s="117"/>
      <c r="NQF16" s="117"/>
      <c r="NQG16" s="117"/>
      <c r="NQH16" s="117"/>
      <c r="NQI16" s="117"/>
      <c r="NQJ16" s="117"/>
      <c r="NQK16" s="117"/>
      <c r="NQL16" s="117"/>
      <c r="NQM16" s="117"/>
      <c r="NQN16" s="117"/>
      <c r="NQO16" s="117"/>
      <c r="NQP16" s="117"/>
      <c r="NQQ16" s="117"/>
      <c r="NQR16" s="117"/>
      <c r="NQS16" s="117"/>
      <c r="NQT16" s="117"/>
      <c r="NQU16" s="117"/>
      <c r="NQV16" s="117"/>
      <c r="NQW16" s="117"/>
      <c r="NQX16" s="117"/>
      <c r="NQY16" s="117"/>
      <c r="NQZ16" s="117"/>
      <c r="NRA16" s="117"/>
      <c r="NRB16" s="117"/>
      <c r="NRC16" s="117"/>
      <c r="NRD16" s="117"/>
      <c r="NRE16" s="117"/>
      <c r="NRF16" s="117"/>
      <c r="NRG16" s="117"/>
      <c r="NRH16" s="117"/>
      <c r="NRI16" s="117"/>
      <c r="NRJ16" s="117"/>
      <c r="NRK16" s="117"/>
      <c r="NRL16" s="117"/>
      <c r="NRM16" s="117"/>
      <c r="NRN16" s="117"/>
      <c r="NRO16" s="117"/>
      <c r="NRP16" s="117"/>
      <c r="NRQ16" s="117"/>
      <c r="NRR16" s="117"/>
      <c r="NRS16" s="117"/>
      <c r="NRT16" s="117"/>
      <c r="NRU16" s="117"/>
      <c r="NRV16" s="117"/>
      <c r="NRW16" s="117"/>
      <c r="NRX16" s="117"/>
      <c r="NRY16" s="117"/>
      <c r="NRZ16" s="117"/>
      <c r="NSA16" s="117"/>
      <c r="NSB16" s="117"/>
      <c r="NSC16" s="117"/>
      <c r="NSD16" s="117"/>
      <c r="NSE16" s="117"/>
      <c r="NSF16" s="117"/>
      <c r="NSG16" s="117"/>
      <c r="NSH16" s="117"/>
      <c r="NSI16" s="117"/>
      <c r="NSJ16" s="117"/>
      <c r="NSK16" s="117"/>
      <c r="NSL16" s="117"/>
      <c r="NSM16" s="117"/>
      <c r="NSN16" s="117"/>
      <c r="NSO16" s="117"/>
      <c r="NSP16" s="117"/>
      <c r="NSQ16" s="117"/>
      <c r="NSR16" s="117"/>
      <c r="NSS16" s="117"/>
      <c r="NST16" s="117"/>
      <c r="NSU16" s="117"/>
      <c r="NSV16" s="117"/>
      <c r="NSW16" s="117"/>
      <c r="NSX16" s="117"/>
      <c r="NSY16" s="117"/>
      <c r="NSZ16" s="117"/>
      <c r="NTA16" s="117"/>
      <c r="NTB16" s="117"/>
      <c r="NTC16" s="117"/>
      <c r="NTD16" s="117"/>
      <c r="NTE16" s="117"/>
      <c r="NTF16" s="117"/>
      <c r="NTG16" s="117"/>
      <c r="NTH16" s="117"/>
      <c r="NTI16" s="117"/>
      <c r="NTJ16" s="117"/>
      <c r="NTK16" s="117"/>
      <c r="NTL16" s="117"/>
      <c r="NTM16" s="117"/>
      <c r="NTN16" s="117"/>
      <c r="NTO16" s="117"/>
      <c r="NTP16" s="117"/>
      <c r="NTQ16" s="117"/>
      <c r="NTR16" s="117"/>
      <c r="NTS16" s="117"/>
      <c r="NTT16" s="117"/>
      <c r="NTU16" s="117"/>
      <c r="NTV16" s="117"/>
      <c r="NTW16" s="117"/>
      <c r="NTX16" s="117"/>
      <c r="NTY16" s="117"/>
      <c r="NTZ16" s="117"/>
      <c r="NUA16" s="117"/>
      <c r="NUB16" s="117"/>
      <c r="NUC16" s="117"/>
      <c r="NUD16" s="117"/>
      <c r="NUE16" s="117"/>
      <c r="NUF16" s="117"/>
      <c r="NUG16" s="117"/>
      <c r="NUH16" s="117"/>
      <c r="NUI16" s="117"/>
      <c r="NUJ16" s="117"/>
      <c r="NUK16" s="117"/>
      <c r="NUL16" s="117"/>
      <c r="NUM16" s="117"/>
      <c r="NUN16" s="117"/>
      <c r="NUO16" s="117"/>
      <c r="NUP16" s="117"/>
      <c r="NUQ16" s="117"/>
      <c r="NUR16" s="117"/>
      <c r="NUS16" s="117"/>
      <c r="NUT16" s="117"/>
      <c r="NUU16" s="117"/>
      <c r="NUV16" s="117"/>
      <c r="NUW16" s="117"/>
      <c r="NUX16" s="117"/>
      <c r="NUY16" s="117"/>
      <c r="NUZ16" s="117"/>
      <c r="NVA16" s="117"/>
      <c r="NVB16" s="117"/>
      <c r="NVC16" s="117"/>
      <c r="NVD16" s="117"/>
      <c r="NVE16" s="117"/>
      <c r="NVF16" s="117"/>
      <c r="NVG16" s="117"/>
      <c r="NVH16" s="117"/>
      <c r="NVI16" s="117"/>
      <c r="NVJ16" s="117"/>
      <c r="NVK16" s="117"/>
      <c r="NVL16" s="117"/>
      <c r="NVM16" s="117"/>
      <c r="NVN16" s="117"/>
      <c r="NVO16" s="117"/>
      <c r="NVP16" s="117"/>
      <c r="NVQ16" s="117"/>
      <c r="NVR16" s="117"/>
      <c r="NVS16" s="117"/>
      <c r="NVT16" s="117"/>
      <c r="NVU16" s="117"/>
      <c r="NVV16" s="117"/>
      <c r="NVW16" s="117"/>
      <c r="NVX16" s="117"/>
      <c r="NVY16" s="117"/>
      <c r="NVZ16" s="117"/>
      <c r="NWA16" s="117"/>
      <c r="NWB16" s="117"/>
      <c r="NWC16" s="117"/>
      <c r="NWD16" s="117"/>
      <c r="NWE16" s="117"/>
      <c r="NWF16" s="117"/>
      <c r="NWG16" s="117"/>
      <c r="NWH16" s="117"/>
      <c r="NWI16" s="117"/>
      <c r="NWJ16" s="117"/>
      <c r="NWK16" s="117"/>
      <c r="NWL16" s="117"/>
      <c r="NWM16" s="117"/>
      <c r="NWN16" s="117"/>
      <c r="NWO16" s="117"/>
      <c r="NWP16" s="117"/>
      <c r="NWQ16" s="117"/>
      <c r="NWR16" s="117"/>
      <c r="NWS16" s="117"/>
      <c r="NWT16" s="117"/>
      <c r="NWU16" s="117"/>
      <c r="NWV16" s="117"/>
      <c r="NWW16" s="117"/>
      <c r="NWX16" s="117"/>
      <c r="NWY16" s="117"/>
      <c r="NWZ16" s="117"/>
      <c r="NXA16" s="117"/>
      <c r="NXB16" s="117"/>
      <c r="NXC16" s="117"/>
      <c r="NXD16" s="117"/>
      <c r="NXE16" s="117"/>
      <c r="NXF16" s="117"/>
      <c r="NXG16" s="117"/>
      <c r="NXH16" s="117"/>
      <c r="NXI16" s="117"/>
      <c r="NXJ16" s="117"/>
      <c r="NXK16" s="117"/>
      <c r="NXL16" s="117"/>
      <c r="NXM16" s="117"/>
      <c r="NXN16" s="117"/>
      <c r="NXO16" s="117"/>
      <c r="NXP16" s="117"/>
      <c r="NXQ16" s="117"/>
      <c r="NXR16" s="117"/>
      <c r="NXS16" s="117"/>
      <c r="NXT16" s="117"/>
      <c r="NXU16" s="117"/>
      <c r="NXV16" s="117"/>
      <c r="NXW16" s="117"/>
      <c r="NXX16" s="117"/>
      <c r="NXY16" s="117"/>
      <c r="NXZ16" s="117"/>
      <c r="NYA16" s="117"/>
      <c r="NYB16" s="117"/>
      <c r="NYC16" s="117"/>
      <c r="NYD16" s="117"/>
      <c r="NYE16" s="117"/>
      <c r="NYF16" s="117"/>
      <c r="NYG16" s="117"/>
      <c r="NYH16" s="117"/>
      <c r="NYI16" s="117"/>
      <c r="NYJ16" s="117"/>
      <c r="NYK16" s="117"/>
      <c r="NYL16" s="117"/>
      <c r="NYM16" s="117"/>
      <c r="NYN16" s="117"/>
      <c r="NYO16" s="117"/>
      <c r="NYP16" s="117"/>
      <c r="NYQ16" s="117"/>
      <c r="NYR16" s="117"/>
      <c r="NYS16" s="117"/>
      <c r="NYT16" s="117"/>
      <c r="NYU16" s="117"/>
      <c r="NYV16" s="117"/>
      <c r="NYW16" s="117"/>
      <c r="NYX16" s="117"/>
      <c r="NYY16" s="117"/>
      <c r="NYZ16" s="117"/>
      <c r="NZA16" s="117"/>
      <c r="NZB16" s="117"/>
      <c r="NZC16" s="117"/>
      <c r="NZD16" s="117"/>
      <c r="NZE16" s="117"/>
      <c r="NZF16" s="117"/>
      <c r="NZG16" s="117"/>
      <c r="NZH16" s="117"/>
      <c r="NZI16" s="117"/>
      <c r="NZJ16" s="117"/>
      <c r="NZK16" s="117"/>
      <c r="NZL16" s="117"/>
      <c r="NZM16" s="117"/>
      <c r="NZN16" s="117"/>
      <c r="NZO16" s="117"/>
      <c r="NZP16" s="117"/>
      <c r="NZQ16" s="117"/>
      <c r="NZR16" s="117"/>
      <c r="NZS16" s="117"/>
      <c r="NZT16" s="117"/>
      <c r="NZU16" s="117"/>
      <c r="NZV16" s="117"/>
      <c r="NZW16" s="117"/>
      <c r="NZX16" s="117"/>
      <c r="NZY16" s="117"/>
      <c r="NZZ16" s="117"/>
      <c r="OAA16" s="117"/>
      <c r="OAB16" s="117"/>
      <c r="OAC16" s="117"/>
      <c r="OAD16" s="117"/>
      <c r="OAE16" s="117"/>
      <c r="OAF16" s="117"/>
      <c r="OAG16" s="117"/>
      <c r="OAH16" s="117"/>
      <c r="OAI16" s="117"/>
      <c r="OAJ16" s="117"/>
      <c r="OAK16" s="117"/>
      <c r="OAL16" s="117"/>
      <c r="OAM16" s="117"/>
      <c r="OAN16" s="117"/>
      <c r="OAO16" s="117"/>
      <c r="OAP16" s="117"/>
      <c r="OAQ16" s="117"/>
      <c r="OAR16" s="117"/>
      <c r="OAS16" s="117"/>
      <c r="OAT16" s="117"/>
      <c r="OAU16" s="117"/>
      <c r="OAV16" s="117"/>
      <c r="OAW16" s="117"/>
      <c r="OAX16" s="117"/>
      <c r="OAY16" s="117"/>
      <c r="OAZ16" s="117"/>
      <c r="OBA16" s="117"/>
      <c r="OBB16" s="117"/>
      <c r="OBC16" s="117"/>
      <c r="OBD16" s="117"/>
      <c r="OBE16" s="117"/>
      <c r="OBF16" s="117"/>
      <c r="OBG16" s="117"/>
      <c r="OBH16" s="117"/>
      <c r="OBI16" s="117"/>
      <c r="OBJ16" s="117"/>
      <c r="OBK16" s="117"/>
      <c r="OBL16" s="117"/>
      <c r="OBM16" s="117"/>
      <c r="OBN16" s="117"/>
      <c r="OBO16" s="117"/>
      <c r="OBP16" s="117"/>
      <c r="OBQ16" s="117"/>
      <c r="OBR16" s="117"/>
      <c r="OBS16" s="117"/>
      <c r="OBT16" s="117"/>
      <c r="OBU16" s="117"/>
      <c r="OBV16" s="117"/>
      <c r="OBW16" s="117"/>
      <c r="OBX16" s="117"/>
      <c r="OBY16" s="117"/>
      <c r="OBZ16" s="117"/>
      <c r="OCA16" s="117"/>
      <c r="OCB16" s="117"/>
      <c r="OCC16" s="117"/>
      <c r="OCD16" s="117"/>
      <c r="OCE16" s="117"/>
      <c r="OCF16" s="117"/>
      <c r="OCG16" s="117"/>
      <c r="OCH16" s="117"/>
      <c r="OCI16" s="117"/>
      <c r="OCJ16" s="117"/>
      <c r="OCK16" s="117"/>
      <c r="OCL16" s="117"/>
      <c r="OCM16" s="117"/>
      <c r="OCN16" s="117"/>
      <c r="OCO16" s="117"/>
      <c r="OCP16" s="117"/>
      <c r="OCQ16" s="117"/>
      <c r="OCR16" s="117"/>
      <c r="OCS16" s="117"/>
      <c r="OCT16" s="117"/>
      <c r="OCU16" s="117"/>
      <c r="OCV16" s="117"/>
      <c r="OCW16" s="117"/>
      <c r="OCX16" s="117"/>
      <c r="OCY16" s="117"/>
      <c r="OCZ16" s="117"/>
      <c r="ODA16" s="117"/>
      <c r="ODB16" s="117"/>
      <c r="ODC16" s="117"/>
      <c r="ODD16" s="117"/>
      <c r="ODE16" s="117"/>
      <c r="ODF16" s="117"/>
      <c r="ODG16" s="117"/>
      <c r="ODH16" s="117"/>
      <c r="ODI16" s="117"/>
      <c r="ODJ16" s="117"/>
      <c r="ODK16" s="117"/>
      <c r="ODL16" s="117"/>
      <c r="ODM16" s="117"/>
      <c r="ODN16" s="117"/>
      <c r="ODO16" s="117"/>
      <c r="ODP16" s="117"/>
      <c r="ODQ16" s="117"/>
      <c r="ODR16" s="117"/>
      <c r="ODS16" s="117"/>
      <c r="ODT16" s="117"/>
      <c r="ODU16" s="117"/>
      <c r="ODV16" s="117"/>
      <c r="ODW16" s="117"/>
      <c r="ODX16" s="117"/>
      <c r="ODY16" s="117"/>
      <c r="ODZ16" s="117"/>
      <c r="OEA16" s="117"/>
      <c r="OEB16" s="117"/>
      <c r="OEC16" s="117"/>
      <c r="OED16" s="117"/>
      <c r="OEE16" s="117"/>
      <c r="OEF16" s="117"/>
      <c r="OEG16" s="117"/>
      <c r="OEH16" s="117"/>
      <c r="OEI16" s="117"/>
      <c r="OEJ16" s="117"/>
      <c r="OEK16" s="117"/>
      <c r="OEL16" s="117"/>
      <c r="OEM16" s="117"/>
      <c r="OEN16" s="117"/>
      <c r="OEO16" s="117"/>
      <c r="OEP16" s="117"/>
      <c r="OEQ16" s="117"/>
      <c r="OER16" s="117"/>
      <c r="OES16" s="117"/>
      <c r="OET16" s="117"/>
      <c r="OEU16" s="117"/>
      <c r="OEV16" s="117"/>
      <c r="OEW16" s="117"/>
      <c r="OEX16" s="117"/>
      <c r="OEY16" s="117"/>
      <c r="OEZ16" s="117"/>
      <c r="OFA16" s="117"/>
      <c r="OFB16" s="117"/>
      <c r="OFC16" s="117"/>
      <c r="OFD16" s="117"/>
      <c r="OFE16" s="117"/>
      <c r="OFF16" s="117"/>
      <c r="OFG16" s="117"/>
      <c r="OFH16" s="117"/>
      <c r="OFI16" s="117"/>
      <c r="OFJ16" s="117"/>
      <c r="OFK16" s="117"/>
      <c r="OFL16" s="117"/>
      <c r="OFM16" s="117"/>
      <c r="OFN16" s="117"/>
      <c r="OFO16" s="117"/>
      <c r="OFP16" s="117"/>
      <c r="OFQ16" s="117"/>
      <c r="OFR16" s="117"/>
      <c r="OFS16" s="117"/>
      <c r="OFT16" s="117"/>
      <c r="OFU16" s="117"/>
      <c r="OFV16" s="117"/>
      <c r="OFW16" s="117"/>
      <c r="OFX16" s="117"/>
      <c r="OFY16" s="117"/>
      <c r="OFZ16" s="117"/>
      <c r="OGA16" s="117"/>
      <c r="OGB16" s="117"/>
      <c r="OGC16" s="117"/>
      <c r="OGD16" s="117"/>
      <c r="OGE16" s="117"/>
      <c r="OGF16" s="117"/>
      <c r="OGG16" s="117"/>
      <c r="OGH16" s="117"/>
      <c r="OGI16" s="117"/>
      <c r="OGJ16" s="117"/>
      <c r="OGK16" s="117"/>
      <c r="OGL16" s="117"/>
      <c r="OGM16" s="117"/>
      <c r="OGN16" s="117"/>
      <c r="OGO16" s="117"/>
      <c r="OGP16" s="117"/>
      <c r="OGQ16" s="117"/>
      <c r="OGR16" s="117"/>
      <c r="OGS16" s="117"/>
      <c r="OGT16" s="117"/>
      <c r="OGU16" s="117"/>
      <c r="OGV16" s="117"/>
      <c r="OGW16" s="117"/>
      <c r="OGX16" s="117"/>
      <c r="OGY16" s="117"/>
      <c r="OGZ16" s="117"/>
      <c r="OHA16" s="117"/>
      <c r="OHB16" s="117"/>
      <c r="OHC16" s="117"/>
      <c r="OHD16" s="117"/>
      <c r="OHE16" s="117"/>
      <c r="OHF16" s="117"/>
      <c r="OHG16" s="117"/>
      <c r="OHH16" s="117"/>
      <c r="OHI16" s="117"/>
      <c r="OHJ16" s="117"/>
      <c r="OHK16" s="117"/>
      <c r="OHL16" s="117"/>
      <c r="OHM16" s="117"/>
      <c r="OHN16" s="117"/>
      <c r="OHO16" s="117"/>
      <c r="OHP16" s="117"/>
      <c r="OHQ16" s="117"/>
      <c r="OHR16" s="117"/>
      <c r="OHS16" s="117"/>
      <c r="OHT16" s="117"/>
      <c r="OHU16" s="117"/>
      <c r="OHV16" s="117"/>
      <c r="OHW16" s="117"/>
      <c r="OHX16" s="117"/>
      <c r="OHY16" s="117"/>
      <c r="OHZ16" s="117"/>
      <c r="OIA16" s="117"/>
      <c r="OIB16" s="117"/>
      <c r="OIC16" s="117"/>
      <c r="OID16" s="117"/>
      <c r="OIE16" s="117"/>
      <c r="OIF16" s="117"/>
      <c r="OIG16" s="117"/>
      <c r="OIH16" s="117"/>
      <c r="OII16" s="117"/>
      <c r="OIJ16" s="117"/>
      <c r="OIK16" s="117"/>
      <c r="OIL16" s="117"/>
      <c r="OIM16" s="117"/>
      <c r="OIN16" s="117"/>
      <c r="OIO16" s="117"/>
      <c r="OIP16" s="117"/>
      <c r="OIQ16" s="117"/>
      <c r="OIR16" s="117"/>
      <c r="OIS16" s="117"/>
      <c r="OIT16" s="117"/>
      <c r="OIU16" s="117"/>
      <c r="OIV16" s="117"/>
      <c r="OIW16" s="117"/>
      <c r="OIX16" s="117"/>
      <c r="OIY16" s="117"/>
      <c r="OIZ16" s="117"/>
      <c r="OJA16" s="117"/>
      <c r="OJB16" s="117"/>
      <c r="OJC16" s="117"/>
      <c r="OJD16" s="117"/>
      <c r="OJE16" s="117"/>
      <c r="OJF16" s="117"/>
      <c r="OJG16" s="117"/>
      <c r="OJH16" s="117"/>
      <c r="OJI16" s="117"/>
      <c r="OJJ16" s="117"/>
      <c r="OJK16" s="117"/>
      <c r="OJL16" s="117"/>
      <c r="OJM16" s="117"/>
      <c r="OJN16" s="117"/>
      <c r="OJO16" s="117"/>
      <c r="OJP16" s="117"/>
      <c r="OJQ16" s="117"/>
      <c r="OJR16" s="117"/>
      <c r="OJS16" s="117"/>
      <c r="OJT16" s="117"/>
      <c r="OJU16" s="117"/>
      <c r="OJV16" s="117"/>
      <c r="OJW16" s="117"/>
      <c r="OJX16" s="117"/>
      <c r="OJY16" s="117"/>
      <c r="OJZ16" s="117"/>
      <c r="OKA16" s="117"/>
      <c r="OKB16" s="117"/>
      <c r="OKC16" s="117"/>
      <c r="OKD16" s="117"/>
      <c r="OKE16" s="117"/>
      <c r="OKF16" s="117"/>
      <c r="OKG16" s="117"/>
      <c r="OKH16" s="117"/>
      <c r="OKI16" s="117"/>
      <c r="OKJ16" s="117"/>
      <c r="OKK16" s="117"/>
      <c r="OKL16" s="117"/>
      <c r="OKM16" s="117"/>
      <c r="OKN16" s="117"/>
      <c r="OKO16" s="117"/>
      <c r="OKP16" s="117"/>
      <c r="OKQ16" s="117"/>
      <c r="OKR16" s="117"/>
      <c r="OKS16" s="117"/>
      <c r="OKT16" s="117"/>
      <c r="OKU16" s="117"/>
      <c r="OKV16" s="117"/>
      <c r="OKW16" s="117"/>
      <c r="OKX16" s="117"/>
      <c r="OKY16" s="117"/>
      <c r="OKZ16" s="117"/>
      <c r="OLA16" s="117"/>
      <c r="OLB16" s="117"/>
      <c r="OLC16" s="117"/>
      <c r="OLD16" s="117"/>
      <c r="OLE16" s="117"/>
      <c r="OLF16" s="117"/>
      <c r="OLG16" s="117"/>
      <c r="OLH16" s="117"/>
      <c r="OLI16" s="117"/>
      <c r="OLJ16" s="117"/>
      <c r="OLK16" s="117"/>
      <c r="OLL16" s="117"/>
      <c r="OLM16" s="117"/>
      <c r="OLN16" s="117"/>
      <c r="OLO16" s="117"/>
      <c r="OLP16" s="117"/>
      <c r="OLQ16" s="117"/>
      <c r="OLR16" s="117"/>
      <c r="OLS16" s="117"/>
      <c r="OLT16" s="117"/>
      <c r="OLU16" s="117"/>
      <c r="OLV16" s="117"/>
      <c r="OLW16" s="117"/>
      <c r="OLX16" s="117"/>
      <c r="OLY16" s="117"/>
      <c r="OLZ16" s="117"/>
      <c r="OMA16" s="117"/>
      <c r="OMB16" s="117"/>
      <c r="OMC16" s="117"/>
      <c r="OMD16" s="117"/>
      <c r="OME16" s="117"/>
      <c r="OMF16" s="117"/>
      <c r="OMG16" s="117"/>
      <c r="OMH16" s="117"/>
      <c r="OMI16" s="117"/>
      <c r="OMJ16" s="117"/>
      <c r="OMK16" s="117"/>
      <c r="OML16" s="117"/>
      <c r="OMM16" s="117"/>
      <c r="OMN16" s="117"/>
      <c r="OMO16" s="117"/>
      <c r="OMP16" s="117"/>
      <c r="OMQ16" s="117"/>
      <c r="OMR16" s="117"/>
      <c r="OMS16" s="117"/>
      <c r="OMT16" s="117"/>
      <c r="OMU16" s="117"/>
      <c r="OMV16" s="117"/>
      <c r="OMW16" s="117"/>
      <c r="OMX16" s="117"/>
      <c r="OMY16" s="117"/>
      <c r="OMZ16" s="117"/>
      <c r="ONA16" s="117"/>
      <c r="ONB16" s="117"/>
      <c r="ONC16" s="117"/>
      <c r="OND16" s="117"/>
      <c r="ONE16" s="117"/>
      <c r="ONF16" s="117"/>
      <c r="ONG16" s="117"/>
      <c r="ONH16" s="117"/>
      <c r="ONI16" s="117"/>
      <c r="ONJ16" s="117"/>
      <c r="ONK16" s="117"/>
      <c r="ONL16" s="117"/>
      <c r="ONM16" s="117"/>
      <c r="ONN16" s="117"/>
      <c r="ONO16" s="117"/>
      <c r="ONP16" s="117"/>
      <c r="ONQ16" s="117"/>
      <c r="ONR16" s="117"/>
      <c r="ONS16" s="117"/>
      <c r="ONT16" s="117"/>
      <c r="ONU16" s="117"/>
      <c r="ONV16" s="117"/>
      <c r="ONW16" s="117"/>
      <c r="ONX16" s="117"/>
      <c r="ONY16" s="117"/>
      <c r="ONZ16" s="117"/>
      <c r="OOA16" s="117"/>
      <c r="OOB16" s="117"/>
      <c r="OOC16" s="117"/>
      <c r="OOD16" s="117"/>
      <c r="OOE16" s="117"/>
      <c r="OOF16" s="117"/>
      <c r="OOG16" s="117"/>
      <c r="OOH16" s="117"/>
      <c r="OOI16" s="117"/>
      <c r="OOJ16" s="117"/>
      <c r="OOK16" s="117"/>
      <c r="OOL16" s="117"/>
      <c r="OOM16" s="117"/>
      <c r="OON16" s="117"/>
      <c r="OOO16" s="117"/>
      <c r="OOP16" s="117"/>
      <c r="OOQ16" s="117"/>
      <c r="OOR16" s="117"/>
      <c r="OOS16" s="117"/>
      <c r="OOT16" s="117"/>
      <c r="OOU16" s="117"/>
      <c r="OOV16" s="117"/>
      <c r="OOW16" s="117"/>
      <c r="OOX16" s="117"/>
      <c r="OOY16" s="117"/>
      <c r="OOZ16" s="117"/>
      <c r="OPA16" s="117"/>
      <c r="OPB16" s="117"/>
      <c r="OPC16" s="117"/>
      <c r="OPD16" s="117"/>
      <c r="OPE16" s="117"/>
      <c r="OPF16" s="117"/>
      <c r="OPG16" s="117"/>
      <c r="OPH16" s="117"/>
      <c r="OPI16" s="117"/>
      <c r="OPJ16" s="117"/>
      <c r="OPK16" s="117"/>
      <c r="OPL16" s="117"/>
      <c r="OPM16" s="117"/>
      <c r="OPN16" s="117"/>
      <c r="OPO16" s="117"/>
      <c r="OPP16" s="117"/>
      <c r="OPQ16" s="117"/>
      <c r="OPR16" s="117"/>
      <c r="OPS16" s="117"/>
      <c r="OPT16" s="117"/>
      <c r="OPU16" s="117"/>
      <c r="OPV16" s="117"/>
      <c r="OPW16" s="117"/>
      <c r="OPX16" s="117"/>
      <c r="OPY16" s="117"/>
      <c r="OPZ16" s="117"/>
      <c r="OQA16" s="117"/>
      <c r="OQB16" s="117"/>
      <c r="OQC16" s="117"/>
      <c r="OQD16" s="117"/>
      <c r="OQE16" s="117"/>
      <c r="OQF16" s="117"/>
      <c r="OQG16" s="117"/>
      <c r="OQH16" s="117"/>
      <c r="OQI16" s="117"/>
      <c r="OQJ16" s="117"/>
      <c r="OQK16" s="117"/>
      <c r="OQL16" s="117"/>
      <c r="OQM16" s="117"/>
      <c r="OQN16" s="117"/>
      <c r="OQO16" s="117"/>
      <c r="OQP16" s="117"/>
      <c r="OQQ16" s="117"/>
      <c r="OQR16" s="117"/>
      <c r="OQS16" s="117"/>
      <c r="OQT16" s="117"/>
      <c r="OQU16" s="117"/>
      <c r="OQV16" s="117"/>
      <c r="OQW16" s="117"/>
      <c r="OQX16" s="117"/>
      <c r="OQY16" s="117"/>
      <c r="OQZ16" s="117"/>
      <c r="ORA16" s="117"/>
      <c r="ORB16" s="117"/>
      <c r="ORC16" s="117"/>
      <c r="ORD16" s="117"/>
      <c r="ORE16" s="117"/>
      <c r="ORF16" s="117"/>
      <c r="ORG16" s="117"/>
      <c r="ORH16" s="117"/>
      <c r="ORI16" s="117"/>
      <c r="ORJ16" s="117"/>
      <c r="ORK16" s="117"/>
      <c r="ORL16" s="117"/>
      <c r="ORM16" s="117"/>
      <c r="ORN16" s="117"/>
      <c r="ORO16" s="117"/>
      <c r="ORP16" s="117"/>
      <c r="ORQ16" s="117"/>
      <c r="ORR16" s="117"/>
      <c r="ORS16" s="117"/>
      <c r="ORT16" s="117"/>
      <c r="ORU16" s="117"/>
      <c r="ORV16" s="117"/>
      <c r="ORW16" s="117"/>
      <c r="ORX16" s="117"/>
      <c r="ORY16" s="117"/>
      <c r="ORZ16" s="117"/>
      <c r="OSA16" s="117"/>
      <c r="OSB16" s="117"/>
      <c r="OSC16" s="117"/>
      <c r="OSD16" s="117"/>
      <c r="OSE16" s="117"/>
      <c r="OSF16" s="117"/>
      <c r="OSG16" s="117"/>
      <c r="OSH16" s="117"/>
      <c r="OSI16" s="117"/>
      <c r="OSJ16" s="117"/>
      <c r="OSK16" s="117"/>
      <c r="OSL16" s="117"/>
      <c r="OSM16" s="117"/>
      <c r="OSN16" s="117"/>
      <c r="OSO16" s="117"/>
      <c r="OSP16" s="117"/>
      <c r="OSQ16" s="117"/>
      <c r="OSR16" s="117"/>
      <c r="OSS16" s="117"/>
      <c r="OST16" s="117"/>
      <c r="OSU16" s="117"/>
      <c r="OSV16" s="117"/>
      <c r="OSW16" s="117"/>
      <c r="OSX16" s="117"/>
      <c r="OSY16" s="117"/>
      <c r="OSZ16" s="117"/>
      <c r="OTA16" s="117"/>
      <c r="OTB16" s="117"/>
      <c r="OTC16" s="117"/>
      <c r="OTD16" s="117"/>
      <c r="OTE16" s="117"/>
      <c r="OTF16" s="117"/>
      <c r="OTG16" s="117"/>
      <c r="OTH16" s="117"/>
      <c r="OTI16" s="117"/>
      <c r="OTJ16" s="117"/>
      <c r="OTK16" s="117"/>
      <c r="OTL16" s="117"/>
      <c r="OTM16" s="117"/>
      <c r="OTN16" s="117"/>
      <c r="OTO16" s="117"/>
      <c r="OTP16" s="117"/>
      <c r="OTQ16" s="117"/>
      <c r="OTR16" s="117"/>
      <c r="OTS16" s="117"/>
      <c r="OTT16" s="117"/>
      <c r="OTU16" s="117"/>
      <c r="OTV16" s="117"/>
      <c r="OTW16" s="117"/>
      <c r="OTX16" s="117"/>
      <c r="OTY16" s="117"/>
      <c r="OTZ16" s="117"/>
      <c r="OUA16" s="117"/>
      <c r="OUB16" s="117"/>
      <c r="OUC16" s="117"/>
      <c r="OUD16" s="117"/>
      <c r="OUE16" s="117"/>
      <c r="OUF16" s="117"/>
      <c r="OUG16" s="117"/>
      <c r="OUH16" s="117"/>
      <c r="OUI16" s="117"/>
      <c r="OUJ16" s="117"/>
      <c r="OUK16" s="117"/>
      <c r="OUL16" s="117"/>
      <c r="OUM16" s="117"/>
      <c r="OUN16" s="117"/>
      <c r="OUO16" s="117"/>
      <c r="OUP16" s="117"/>
      <c r="OUQ16" s="117"/>
      <c r="OUR16" s="117"/>
      <c r="OUS16" s="117"/>
      <c r="OUT16" s="117"/>
      <c r="OUU16" s="117"/>
      <c r="OUV16" s="117"/>
      <c r="OUW16" s="117"/>
      <c r="OUX16" s="117"/>
      <c r="OUY16" s="117"/>
      <c r="OUZ16" s="117"/>
      <c r="OVA16" s="117"/>
      <c r="OVB16" s="117"/>
      <c r="OVC16" s="117"/>
      <c r="OVD16" s="117"/>
      <c r="OVE16" s="117"/>
      <c r="OVF16" s="117"/>
      <c r="OVG16" s="117"/>
      <c r="OVH16" s="117"/>
      <c r="OVI16" s="117"/>
      <c r="OVJ16" s="117"/>
      <c r="OVK16" s="117"/>
      <c r="OVL16" s="117"/>
      <c r="OVM16" s="117"/>
      <c r="OVN16" s="117"/>
      <c r="OVO16" s="117"/>
      <c r="OVP16" s="117"/>
      <c r="OVQ16" s="117"/>
      <c r="OVR16" s="117"/>
      <c r="OVS16" s="117"/>
      <c r="OVT16" s="117"/>
      <c r="OVU16" s="117"/>
      <c r="OVV16" s="117"/>
      <c r="OVW16" s="117"/>
      <c r="OVX16" s="117"/>
      <c r="OVY16" s="117"/>
      <c r="OVZ16" s="117"/>
      <c r="OWA16" s="117"/>
      <c r="OWB16" s="117"/>
      <c r="OWC16" s="117"/>
      <c r="OWD16" s="117"/>
      <c r="OWE16" s="117"/>
      <c r="OWF16" s="117"/>
      <c r="OWG16" s="117"/>
      <c r="OWH16" s="117"/>
      <c r="OWI16" s="117"/>
      <c r="OWJ16" s="117"/>
      <c r="OWK16" s="117"/>
      <c r="OWL16" s="117"/>
      <c r="OWM16" s="117"/>
      <c r="OWN16" s="117"/>
      <c r="OWO16" s="117"/>
      <c r="OWP16" s="117"/>
      <c r="OWQ16" s="117"/>
      <c r="OWR16" s="117"/>
      <c r="OWS16" s="117"/>
      <c r="OWT16" s="117"/>
      <c r="OWU16" s="117"/>
      <c r="OWV16" s="117"/>
      <c r="OWW16" s="117"/>
      <c r="OWX16" s="117"/>
      <c r="OWY16" s="117"/>
      <c r="OWZ16" s="117"/>
      <c r="OXA16" s="117"/>
      <c r="OXB16" s="117"/>
      <c r="OXC16" s="117"/>
      <c r="OXD16" s="117"/>
      <c r="OXE16" s="117"/>
      <c r="OXF16" s="117"/>
      <c r="OXG16" s="117"/>
      <c r="OXH16" s="117"/>
      <c r="OXI16" s="117"/>
      <c r="OXJ16" s="117"/>
      <c r="OXK16" s="117"/>
      <c r="OXL16" s="117"/>
      <c r="OXM16" s="117"/>
      <c r="OXN16" s="117"/>
      <c r="OXO16" s="117"/>
      <c r="OXP16" s="117"/>
      <c r="OXQ16" s="117"/>
      <c r="OXR16" s="117"/>
      <c r="OXS16" s="117"/>
      <c r="OXT16" s="117"/>
      <c r="OXU16" s="117"/>
      <c r="OXV16" s="117"/>
      <c r="OXW16" s="117"/>
      <c r="OXX16" s="117"/>
      <c r="OXY16" s="117"/>
      <c r="OXZ16" s="117"/>
      <c r="OYA16" s="117"/>
      <c r="OYB16" s="117"/>
      <c r="OYC16" s="117"/>
      <c r="OYD16" s="117"/>
      <c r="OYE16" s="117"/>
      <c r="OYF16" s="117"/>
      <c r="OYG16" s="117"/>
      <c r="OYH16" s="117"/>
      <c r="OYI16" s="117"/>
      <c r="OYJ16" s="117"/>
      <c r="OYK16" s="117"/>
      <c r="OYL16" s="117"/>
      <c r="OYM16" s="117"/>
      <c r="OYN16" s="117"/>
      <c r="OYO16" s="117"/>
      <c r="OYP16" s="117"/>
      <c r="OYQ16" s="117"/>
      <c r="OYR16" s="117"/>
      <c r="OYS16" s="117"/>
      <c r="OYT16" s="117"/>
      <c r="OYU16" s="117"/>
      <c r="OYV16" s="117"/>
      <c r="OYW16" s="117"/>
      <c r="OYX16" s="117"/>
      <c r="OYY16" s="117"/>
      <c r="OYZ16" s="117"/>
      <c r="OZA16" s="117"/>
      <c r="OZB16" s="117"/>
      <c r="OZC16" s="117"/>
      <c r="OZD16" s="117"/>
      <c r="OZE16" s="117"/>
      <c r="OZF16" s="117"/>
      <c r="OZG16" s="117"/>
      <c r="OZH16" s="117"/>
      <c r="OZI16" s="117"/>
      <c r="OZJ16" s="117"/>
      <c r="OZK16" s="117"/>
      <c r="OZL16" s="117"/>
      <c r="OZM16" s="117"/>
      <c r="OZN16" s="117"/>
      <c r="OZO16" s="117"/>
      <c r="OZP16" s="117"/>
      <c r="OZQ16" s="117"/>
      <c r="OZR16" s="117"/>
      <c r="OZS16" s="117"/>
      <c r="OZT16" s="117"/>
      <c r="OZU16" s="117"/>
      <c r="OZV16" s="117"/>
      <c r="OZW16" s="117"/>
      <c r="OZX16" s="117"/>
      <c r="OZY16" s="117"/>
      <c r="OZZ16" s="117"/>
      <c r="PAA16" s="117"/>
      <c r="PAB16" s="117"/>
      <c r="PAC16" s="117"/>
      <c r="PAD16" s="117"/>
      <c r="PAE16" s="117"/>
      <c r="PAF16" s="117"/>
      <c r="PAG16" s="117"/>
      <c r="PAH16" s="117"/>
      <c r="PAI16" s="117"/>
      <c r="PAJ16" s="117"/>
      <c r="PAK16" s="117"/>
      <c r="PAL16" s="117"/>
      <c r="PAM16" s="117"/>
      <c r="PAN16" s="117"/>
      <c r="PAO16" s="117"/>
      <c r="PAP16" s="117"/>
      <c r="PAQ16" s="117"/>
      <c r="PAR16" s="117"/>
      <c r="PAS16" s="117"/>
      <c r="PAT16" s="117"/>
      <c r="PAU16" s="117"/>
      <c r="PAV16" s="117"/>
      <c r="PAW16" s="117"/>
      <c r="PAX16" s="117"/>
      <c r="PAY16" s="117"/>
      <c r="PAZ16" s="117"/>
      <c r="PBA16" s="117"/>
      <c r="PBB16" s="117"/>
      <c r="PBC16" s="117"/>
      <c r="PBD16" s="117"/>
      <c r="PBE16" s="117"/>
      <c r="PBF16" s="117"/>
      <c r="PBG16" s="117"/>
      <c r="PBH16" s="117"/>
      <c r="PBI16" s="117"/>
      <c r="PBJ16" s="117"/>
      <c r="PBK16" s="117"/>
      <c r="PBL16" s="117"/>
      <c r="PBM16" s="117"/>
      <c r="PBN16" s="117"/>
      <c r="PBO16" s="117"/>
      <c r="PBP16" s="117"/>
      <c r="PBQ16" s="117"/>
      <c r="PBR16" s="117"/>
      <c r="PBS16" s="117"/>
      <c r="PBT16" s="117"/>
      <c r="PBU16" s="117"/>
      <c r="PBV16" s="117"/>
      <c r="PBW16" s="117"/>
      <c r="PBX16" s="117"/>
      <c r="PBY16" s="117"/>
      <c r="PBZ16" s="117"/>
      <c r="PCA16" s="117"/>
      <c r="PCB16" s="117"/>
      <c r="PCC16" s="117"/>
      <c r="PCD16" s="117"/>
      <c r="PCE16" s="117"/>
      <c r="PCF16" s="117"/>
      <c r="PCG16" s="117"/>
      <c r="PCH16" s="117"/>
      <c r="PCI16" s="117"/>
      <c r="PCJ16" s="117"/>
      <c r="PCK16" s="117"/>
      <c r="PCL16" s="117"/>
      <c r="PCM16" s="117"/>
      <c r="PCN16" s="117"/>
      <c r="PCO16" s="117"/>
      <c r="PCP16" s="117"/>
      <c r="PCQ16" s="117"/>
      <c r="PCR16" s="117"/>
      <c r="PCS16" s="117"/>
      <c r="PCT16" s="117"/>
      <c r="PCU16" s="117"/>
      <c r="PCV16" s="117"/>
      <c r="PCW16" s="117"/>
      <c r="PCX16" s="117"/>
      <c r="PCY16" s="117"/>
      <c r="PCZ16" s="117"/>
      <c r="PDA16" s="117"/>
      <c r="PDB16" s="117"/>
      <c r="PDC16" s="117"/>
      <c r="PDD16" s="117"/>
      <c r="PDE16" s="117"/>
      <c r="PDF16" s="117"/>
      <c r="PDG16" s="117"/>
      <c r="PDH16" s="117"/>
      <c r="PDI16" s="117"/>
      <c r="PDJ16" s="117"/>
      <c r="PDK16" s="117"/>
      <c r="PDL16" s="117"/>
      <c r="PDM16" s="117"/>
      <c r="PDN16" s="117"/>
      <c r="PDO16" s="117"/>
      <c r="PDP16" s="117"/>
      <c r="PDQ16" s="117"/>
      <c r="PDR16" s="117"/>
      <c r="PDS16" s="117"/>
      <c r="PDT16" s="117"/>
      <c r="PDU16" s="117"/>
      <c r="PDV16" s="117"/>
      <c r="PDW16" s="117"/>
      <c r="PDX16" s="117"/>
      <c r="PDY16" s="117"/>
      <c r="PDZ16" s="117"/>
      <c r="PEA16" s="117"/>
      <c r="PEB16" s="117"/>
      <c r="PEC16" s="117"/>
      <c r="PED16" s="117"/>
      <c r="PEE16" s="117"/>
      <c r="PEF16" s="117"/>
      <c r="PEG16" s="117"/>
      <c r="PEH16" s="117"/>
      <c r="PEI16" s="117"/>
      <c r="PEJ16" s="117"/>
      <c r="PEK16" s="117"/>
      <c r="PEL16" s="117"/>
      <c r="PEM16" s="117"/>
      <c r="PEN16" s="117"/>
      <c r="PEO16" s="117"/>
      <c r="PEP16" s="117"/>
      <c r="PEQ16" s="117"/>
      <c r="PER16" s="117"/>
      <c r="PES16" s="117"/>
      <c r="PET16" s="117"/>
      <c r="PEU16" s="117"/>
      <c r="PEV16" s="117"/>
      <c r="PEW16" s="117"/>
      <c r="PEX16" s="117"/>
      <c r="PEY16" s="117"/>
      <c r="PEZ16" s="117"/>
      <c r="PFA16" s="117"/>
      <c r="PFB16" s="117"/>
      <c r="PFC16" s="117"/>
      <c r="PFD16" s="117"/>
      <c r="PFE16" s="117"/>
      <c r="PFF16" s="117"/>
      <c r="PFG16" s="117"/>
      <c r="PFH16" s="117"/>
      <c r="PFI16" s="117"/>
      <c r="PFJ16" s="117"/>
      <c r="PFK16" s="117"/>
      <c r="PFL16" s="117"/>
      <c r="PFM16" s="117"/>
      <c r="PFN16" s="117"/>
      <c r="PFO16" s="117"/>
      <c r="PFP16" s="117"/>
      <c r="PFQ16" s="117"/>
      <c r="PFR16" s="117"/>
      <c r="PFS16" s="117"/>
      <c r="PFT16" s="117"/>
      <c r="PFU16" s="117"/>
      <c r="PFV16" s="117"/>
      <c r="PFW16" s="117"/>
      <c r="PFX16" s="117"/>
      <c r="PFY16" s="117"/>
      <c r="PFZ16" s="117"/>
      <c r="PGA16" s="117"/>
      <c r="PGB16" s="117"/>
      <c r="PGC16" s="117"/>
      <c r="PGD16" s="117"/>
      <c r="PGE16" s="117"/>
      <c r="PGF16" s="117"/>
      <c r="PGG16" s="117"/>
      <c r="PGH16" s="117"/>
      <c r="PGI16" s="117"/>
      <c r="PGJ16" s="117"/>
      <c r="PGK16" s="117"/>
      <c r="PGL16" s="117"/>
      <c r="PGM16" s="117"/>
      <c r="PGN16" s="117"/>
      <c r="PGO16" s="117"/>
      <c r="PGP16" s="117"/>
      <c r="PGQ16" s="117"/>
      <c r="PGR16" s="117"/>
      <c r="PGS16" s="117"/>
      <c r="PGT16" s="117"/>
      <c r="PGU16" s="117"/>
      <c r="PGV16" s="117"/>
      <c r="PGW16" s="117"/>
      <c r="PGX16" s="117"/>
      <c r="PGY16" s="117"/>
      <c r="PGZ16" s="117"/>
      <c r="PHA16" s="117"/>
      <c r="PHB16" s="117"/>
      <c r="PHC16" s="117"/>
      <c r="PHD16" s="117"/>
      <c r="PHE16" s="117"/>
      <c r="PHF16" s="117"/>
      <c r="PHG16" s="117"/>
      <c r="PHH16" s="117"/>
      <c r="PHI16" s="117"/>
      <c r="PHJ16" s="117"/>
      <c r="PHK16" s="117"/>
      <c r="PHL16" s="117"/>
      <c r="PHM16" s="117"/>
      <c r="PHN16" s="117"/>
      <c r="PHO16" s="117"/>
      <c r="PHP16" s="117"/>
      <c r="PHQ16" s="117"/>
      <c r="PHR16" s="117"/>
      <c r="PHS16" s="117"/>
      <c r="PHT16" s="117"/>
      <c r="PHU16" s="117"/>
      <c r="PHV16" s="117"/>
      <c r="PHW16" s="117"/>
      <c r="PHX16" s="117"/>
      <c r="PHY16" s="117"/>
      <c r="PHZ16" s="117"/>
      <c r="PIA16" s="117"/>
      <c r="PIB16" s="117"/>
      <c r="PIC16" s="117"/>
      <c r="PID16" s="117"/>
      <c r="PIE16" s="117"/>
      <c r="PIF16" s="117"/>
      <c r="PIG16" s="117"/>
      <c r="PIH16" s="117"/>
      <c r="PII16" s="117"/>
      <c r="PIJ16" s="117"/>
      <c r="PIK16" s="117"/>
      <c r="PIL16" s="117"/>
      <c r="PIM16" s="117"/>
      <c r="PIN16" s="117"/>
      <c r="PIO16" s="117"/>
      <c r="PIP16" s="117"/>
      <c r="PIQ16" s="117"/>
      <c r="PIR16" s="117"/>
      <c r="PIS16" s="117"/>
      <c r="PIT16" s="117"/>
      <c r="PIU16" s="117"/>
      <c r="PIV16" s="117"/>
      <c r="PIW16" s="117"/>
      <c r="PIX16" s="117"/>
      <c r="PIY16" s="117"/>
      <c r="PIZ16" s="117"/>
      <c r="PJA16" s="117"/>
      <c r="PJB16" s="117"/>
      <c r="PJC16" s="117"/>
      <c r="PJD16" s="117"/>
      <c r="PJE16" s="117"/>
      <c r="PJF16" s="117"/>
      <c r="PJG16" s="117"/>
      <c r="PJH16" s="117"/>
      <c r="PJI16" s="117"/>
      <c r="PJJ16" s="117"/>
      <c r="PJK16" s="117"/>
      <c r="PJL16" s="117"/>
      <c r="PJM16" s="117"/>
      <c r="PJN16" s="117"/>
      <c r="PJO16" s="117"/>
      <c r="PJP16" s="117"/>
      <c r="PJQ16" s="117"/>
      <c r="PJR16" s="117"/>
      <c r="PJS16" s="117"/>
      <c r="PJT16" s="117"/>
      <c r="PJU16" s="117"/>
      <c r="PJV16" s="117"/>
      <c r="PJW16" s="117"/>
      <c r="PJX16" s="117"/>
      <c r="PJY16" s="117"/>
      <c r="PJZ16" s="117"/>
      <c r="PKA16" s="117"/>
      <c r="PKB16" s="117"/>
      <c r="PKC16" s="117"/>
      <c r="PKD16" s="117"/>
      <c r="PKE16" s="117"/>
      <c r="PKF16" s="117"/>
      <c r="PKG16" s="117"/>
      <c r="PKH16" s="117"/>
      <c r="PKI16" s="117"/>
      <c r="PKJ16" s="117"/>
      <c r="PKK16" s="117"/>
      <c r="PKL16" s="117"/>
      <c r="PKM16" s="117"/>
      <c r="PKN16" s="117"/>
      <c r="PKO16" s="117"/>
      <c r="PKP16" s="117"/>
      <c r="PKQ16" s="117"/>
      <c r="PKR16" s="117"/>
      <c r="PKS16" s="117"/>
      <c r="PKT16" s="117"/>
      <c r="PKU16" s="117"/>
      <c r="PKV16" s="117"/>
      <c r="PKW16" s="117"/>
      <c r="PKX16" s="117"/>
      <c r="PKY16" s="117"/>
      <c r="PKZ16" s="117"/>
      <c r="PLA16" s="117"/>
      <c r="PLB16" s="117"/>
      <c r="PLC16" s="117"/>
      <c r="PLD16" s="117"/>
      <c r="PLE16" s="117"/>
      <c r="PLF16" s="117"/>
      <c r="PLG16" s="117"/>
      <c r="PLH16" s="117"/>
      <c r="PLI16" s="117"/>
      <c r="PLJ16" s="117"/>
      <c r="PLK16" s="117"/>
      <c r="PLL16" s="117"/>
      <c r="PLM16" s="117"/>
      <c r="PLN16" s="117"/>
      <c r="PLO16" s="117"/>
      <c r="PLP16" s="117"/>
      <c r="PLQ16" s="117"/>
      <c r="PLR16" s="117"/>
      <c r="PLS16" s="117"/>
      <c r="PLT16" s="117"/>
      <c r="PLU16" s="117"/>
      <c r="PLV16" s="117"/>
      <c r="PLW16" s="117"/>
      <c r="PLX16" s="117"/>
      <c r="PLY16" s="117"/>
      <c r="PLZ16" s="117"/>
      <c r="PMA16" s="117"/>
      <c r="PMB16" s="117"/>
      <c r="PMC16" s="117"/>
      <c r="PMD16" s="117"/>
      <c r="PME16" s="117"/>
      <c r="PMF16" s="117"/>
      <c r="PMG16" s="117"/>
      <c r="PMH16" s="117"/>
      <c r="PMI16" s="117"/>
      <c r="PMJ16" s="117"/>
      <c r="PMK16" s="117"/>
      <c r="PML16" s="117"/>
      <c r="PMM16" s="117"/>
      <c r="PMN16" s="117"/>
      <c r="PMO16" s="117"/>
      <c r="PMP16" s="117"/>
      <c r="PMQ16" s="117"/>
      <c r="PMR16" s="117"/>
      <c r="PMS16" s="117"/>
      <c r="PMT16" s="117"/>
      <c r="PMU16" s="117"/>
      <c r="PMV16" s="117"/>
      <c r="PMW16" s="117"/>
      <c r="PMX16" s="117"/>
      <c r="PMY16" s="117"/>
      <c r="PMZ16" s="117"/>
      <c r="PNA16" s="117"/>
      <c r="PNB16" s="117"/>
      <c r="PNC16" s="117"/>
      <c r="PND16" s="117"/>
      <c r="PNE16" s="117"/>
      <c r="PNF16" s="117"/>
      <c r="PNG16" s="117"/>
      <c r="PNH16" s="117"/>
      <c r="PNI16" s="117"/>
      <c r="PNJ16" s="117"/>
      <c r="PNK16" s="117"/>
      <c r="PNL16" s="117"/>
      <c r="PNM16" s="117"/>
      <c r="PNN16" s="117"/>
      <c r="PNO16" s="117"/>
      <c r="PNP16" s="117"/>
      <c r="PNQ16" s="117"/>
      <c r="PNR16" s="117"/>
      <c r="PNS16" s="117"/>
      <c r="PNT16" s="117"/>
      <c r="PNU16" s="117"/>
      <c r="PNV16" s="117"/>
      <c r="PNW16" s="117"/>
      <c r="PNX16" s="117"/>
      <c r="PNY16" s="117"/>
      <c r="PNZ16" s="117"/>
      <c r="POA16" s="117"/>
      <c r="POB16" s="117"/>
      <c r="POC16" s="117"/>
      <c r="POD16" s="117"/>
      <c r="POE16" s="117"/>
      <c r="POF16" s="117"/>
      <c r="POG16" s="117"/>
      <c r="POH16" s="117"/>
      <c r="POI16" s="117"/>
      <c r="POJ16" s="117"/>
      <c r="POK16" s="117"/>
      <c r="POL16" s="117"/>
      <c r="POM16" s="117"/>
      <c r="PON16" s="117"/>
      <c r="POO16" s="117"/>
      <c r="POP16" s="117"/>
      <c r="POQ16" s="117"/>
      <c r="POR16" s="117"/>
      <c r="POS16" s="117"/>
      <c r="POT16" s="117"/>
      <c r="POU16" s="117"/>
      <c r="POV16" s="117"/>
      <c r="POW16" s="117"/>
      <c r="POX16" s="117"/>
      <c r="POY16" s="117"/>
      <c r="POZ16" s="117"/>
      <c r="PPA16" s="117"/>
      <c r="PPB16" s="117"/>
      <c r="PPC16" s="117"/>
      <c r="PPD16" s="117"/>
      <c r="PPE16" s="117"/>
      <c r="PPF16" s="117"/>
      <c r="PPG16" s="117"/>
      <c r="PPH16" s="117"/>
      <c r="PPI16" s="117"/>
      <c r="PPJ16" s="117"/>
      <c r="PPK16" s="117"/>
      <c r="PPL16" s="117"/>
      <c r="PPM16" s="117"/>
      <c r="PPN16" s="117"/>
      <c r="PPO16" s="117"/>
      <c r="PPP16" s="117"/>
      <c r="PPQ16" s="117"/>
      <c r="PPR16" s="117"/>
      <c r="PPS16" s="117"/>
      <c r="PPT16" s="117"/>
      <c r="PPU16" s="117"/>
      <c r="PPV16" s="117"/>
      <c r="PPW16" s="117"/>
      <c r="PPX16" s="117"/>
      <c r="PPY16" s="117"/>
      <c r="PPZ16" s="117"/>
      <c r="PQA16" s="117"/>
      <c r="PQB16" s="117"/>
      <c r="PQC16" s="117"/>
      <c r="PQD16" s="117"/>
      <c r="PQE16" s="117"/>
      <c r="PQF16" s="117"/>
      <c r="PQG16" s="117"/>
      <c r="PQH16" s="117"/>
      <c r="PQI16" s="117"/>
      <c r="PQJ16" s="117"/>
      <c r="PQK16" s="117"/>
      <c r="PQL16" s="117"/>
      <c r="PQM16" s="117"/>
      <c r="PQN16" s="117"/>
      <c r="PQO16" s="117"/>
      <c r="PQP16" s="117"/>
      <c r="PQQ16" s="117"/>
      <c r="PQR16" s="117"/>
      <c r="PQS16" s="117"/>
      <c r="PQT16" s="117"/>
      <c r="PQU16" s="117"/>
      <c r="PQV16" s="117"/>
      <c r="PQW16" s="117"/>
      <c r="PQX16" s="117"/>
      <c r="PQY16" s="117"/>
      <c r="PQZ16" s="117"/>
      <c r="PRA16" s="117"/>
      <c r="PRB16" s="117"/>
      <c r="PRC16" s="117"/>
      <c r="PRD16" s="117"/>
      <c r="PRE16" s="117"/>
      <c r="PRF16" s="117"/>
      <c r="PRG16" s="117"/>
      <c r="PRH16" s="117"/>
      <c r="PRI16" s="117"/>
      <c r="PRJ16" s="117"/>
      <c r="PRK16" s="117"/>
      <c r="PRL16" s="117"/>
      <c r="PRM16" s="117"/>
      <c r="PRN16" s="117"/>
      <c r="PRO16" s="117"/>
      <c r="PRP16" s="117"/>
      <c r="PRQ16" s="117"/>
      <c r="PRR16" s="117"/>
      <c r="PRS16" s="117"/>
      <c r="PRT16" s="117"/>
      <c r="PRU16" s="117"/>
      <c r="PRV16" s="117"/>
      <c r="PRW16" s="117"/>
      <c r="PRX16" s="117"/>
      <c r="PRY16" s="117"/>
      <c r="PRZ16" s="117"/>
      <c r="PSA16" s="117"/>
      <c r="PSB16" s="117"/>
      <c r="PSC16" s="117"/>
      <c r="PSD16" s="117"/>
      <c r="PSE16" s="117"/>
      <c r="PSF16" s="117"/>
      <c r="PSG16" s="117"/>
      <c r="PSH16" s="117"/>
      <c r="PSI16" s="117"/>
      <c r="PSJ16" s="117"/>
      <c r="PSK16" s="117"/>
      <c r="PSL16" s="117"/>
      <c r="PSM16" s="117"/>
      <c r="PSN16" s="117"/>
      <c r="PSO16" s="117"/>
      <c r="PSP16" s="117"/>
      <c r="PSQ16" s="117"/>
      <c r="PSR16" s="117"/>
      <c r="PSS16" s="117"/>
      <c r="PST16" s="117"/>
      <c r="PSU16" s="117"/>
      <c r="PSV16" s="117"/>
      <c r="PSW16" s="117"/>
      <c r="PSX16" s="117"/>
      <c r="PSY16" s="117"/>
      <c r="PSZ16" s="117"/>
      <c r="PTA16" s="117"/>
      <c r="PTB16" s="117"/>
      <c r="PTC16" s="117"/>
      <c r="PTD16" s="117"/>
      <c r="PTE16" s="117"/>
      <c r="PTF16" s="117"/>
      <c r="PTG16" s="117"/>
      <c r="PTH16" s="117"/>
      <c r="PTI16" s="117"/>
      <c r="PTJ16" s="117"/>
      <c r="PTK16" s="117"/>
      <c r="PTL16" s="117"/>
      <c r="PTM16" s="117"/>
      <c r="PTN16" s="117"/>
      <c r="PTO16" s="117"/>
      <c r="PTP16" s="117"/>
      <c r="PTQ16" s="117"/>
      <c r="PTR16" s="117"/>
      <c r="PTS16" s="117"/>
      <c r="PTT16" s="117"/>
      <c r="PTU16" s="117"/>
      <c r="PTV16" s="117"/>
      <c r="PTW16" s="117"/>
      <c r="PTX16" s="117"/>
      <c r="PTY16" s="117"/>
      <c r="PTZ16" s="117"/>
      <c r="PUA16" s="117"/>
      <c r="PUB16" s="117"/>
      <c r="PUC16" s="117"/>
      <c r="PUD16" s="117"/>
      <c r="PUE16" s="117"/>
      <c r="PUF16" s="117"/>
      <c r="PUG16" s="117"/>
      <c r="PUH16" s="117"/>
      <c r="PUI16" s="117"/>
      <c r="PUJ16" s="117"/>
      <c r="PUK16" s="117"/>
      <c r="PUL16" s="117"/>
      <c r="PUM16" s="117"/>
      <c r="PUN16" s="117"/>
      <c r="PUO16" s="117"/>
      <c r="PUP16" s="117"/>
      <c r="PUQ16" s="117"/>
      <c r="PUR16" s="117"/>
      <c r="PUS16" s="117"/>
      <c r="PUT16" s="117"/>
      <c r="PUU16" s="117"/>
      <c r="PUV16" s="117"/>
      <c r="PUW16" s="117"/>
      <c r="PUX16" s="117"/>
      <c r="PUY16" s="117"/>
      <c r="PUZ16" s="117"/>
      <c r="PVA16" s="117"/>
      <c r="PVB16" s="117"/>
      <c r="PVC16" s="117"/>
      <c r="PVD16" s="117"/>
      <c r="PVE16" s="117"/>
      <c r="PVF16" s="117"/>
      <c r="PVG16" s="117"/>
      <c r="PVH16" s="117"/>
      <c r="PVI16" s="117"/>
      <c r="PVJ16" s="117"/>
      <c r="PVK16" s="117"/>
      <c r="PVL16" s="117"/>
      <c r="PVM16" s="117"/>
      <c r="PVN16" s="117"/>
      <c r="PVO16" s="117"/>
      <c r="PVP16" s="117"/>
      <c r="PVQ16" s="117"/>
      <c r="PVR16" s="117"/>
      <c r="PVS16" s="117"/>
      <c r="PVT16" s="117"/>
      <c r="PVU16" s="117"/>
      <c r="PVV16" s="117"/>
      <c r="PVW16" s="117"/>
      <c r="PVX16" s="117"/>
      <c r="PVY16" s="117"/>
      <c r="PVZ16" s="117"/>
      <c r="PWA16" s="117"/>
      <c r="PWB16" s="117"/>
      <c r="PWC16" s="117"/>
      <c r="PWD16" s="117"/>
      <c r="PWE16" s="117"/>
      <c r="PWF16" s="117"/>
      <c r="PWG16" s="117"/>
      <c r="PWH16" s="117"/>
      <c r="PWI16" s="117"/>
      <c r="PWJ16" s="117"/>
      <c r="PWK16" s="117"/>
      <c r="PWL16" s="117"/>
      <c r="PWM16" s="117"/>
      <c r="PWN16" s="117"/>
      <c r="PWO16" s="117"/>
      <c r="PWP16" s="117"/>
      <c r="PWQ16" s="117"/>
      <c r="PWR16" s="117"/>
      <c r="PWS16" s="117"/>
      <c r="PWT16" s="117"/>
      <c r="PWU16" s="117"/>
      <c r="PWV16" s="117"/>
      <c r="PWW16" s="117"/>
      <c r="PWX16" s="117"/>
      <c r="PWY16" s="117"/>
      <c r="PWZ16" s="117"/>
      <c r="PXA16" s="117"/>
      <c r="PXB16" s="117"/>
      <c r="PXC16" s="117"/>
      <c r="PXD16" s="117"/>
      <c r="PXE16" s="117"/>
      <c r="PXF16" s="117"/>
      <c r="PXG16" s="117"/>
      <c r="PXH16" s="117"/>
      <c r="PXI16" s="117"/>
      <c r="PXJ16" s="117"/>
      <c r="PXK16" s="117"/>
      <c r="PXL16" s="117"/>
      <c r="PXM16" s="117"/>
      <c r="PXN16" s="117"/>
      <c r="PXO16" s="117"/>
      <c r="PXP16" s="117"/>
      <c r="PXQ16" s="117"/>
      <c r="PXR16" s="117"/>
      <c r="PXS16" s="117"/>
      <c r="PXT16" s="117"/>
      <c r="PXU16" s="117"/>
      <c r="PXV16" s="117"/>
      <c r="PXW16" s="117"/>
      <c r="PXX16" s="117"/>
      <c r="PXY16" s="117"/>
      <c r="PXZ16" s="117"/>
      <c r="PYA16" s="117"/>
      <c r="PYB16" s="117"/>
      <c r="PYC16" s="117"/>
      <c r="PYD16" s="117"/>
      <c r="PYE16" s="117"/>
      <c r="PYF16" s="117"/>
      <c r="PYG16" s="117"/>
      <c r="PYH16" s="117"/>
      <c r="PYI16" s="117"/>
      <c r="PYJ16" s="117"/>
      <c r="PYK16" s="117"/>
      <c r="PYL16" s="117"/>
      <c r="PYM16" s="117"/>
      <c r="PYN16" s="117"/>
      <c r="PYO16" s="117"/>
      <c r="PYP16" s="117"/>
      <c r="PYQ16" s="117"/>
      <c r="PYR16" s="117"/>
      <c r="PYS16" s="117"/>
      <c r="PYT16" s="117"/>
      <c r="PYU16" s="117"/>
      <c r="PYV16" s="117"/>
      <c r="PYW16" s="117"/>
      <c r="PYX16" s="117"/>
      <c r="PYY16" s="117"/>
      <c r="PYZ16" s="117"/>
      <c r="PZA16" s="117"/>
      <c r="PZB16" s="117"/>
      <c r="PZC16" s="117"/>
      <c r="PZD16" s="117"/>
      <c r="PZE16" s="117"/>
      <c r="PZF16" s="117"/>
      <c r="PZG16" s="117"/>
      <c r="PZH16" s="117"/>
      <c r="PZI16" s="117"/>
      <c r="PZJ16" s="117"/>
      <c r="PZK16" s="117"/>
      <c r="PZL16" s="117"/>
      <c r="PZM16" s="117"/>
      <c r="PZN16" s="117"/>
      <c r="PZO16" s="117"/>
      <c r="PZP16" s="117"/>
      <c r="PZQ16" s="117"/>
      <c r="PZR16" s="117"/>
      <c r="PZS16" s="117"/>
      <c r="PZT16" s="117"/>
      <c r="PZU16" s="117"/>
      <c r="PZV16" s="117"/>
      <c r="PZW16" s="117"/>
      <c r="PZX16" s="117"/>
      <c r="PZY16" s="117"/>
      <c r="PZZ16" s="117"/>
      <c r="QAA16" s="117"/>
      <c r="QAB16" s="117"/>
      <c r="QAC16" s="117"/>
      <c r="QAD16" s="117"/>
      <c r="QAE16" s="117"/>
      <c r="QAF16" s="117"/>
      <c r="QAG16" s="117"/>
      <c r="QAH16" s="117"/>
      <c r="QAI16" s="117"/>
      <c r="QAJ16" s="117"/>
      <c r="QAK16" s="117"/>
      <c r="QAL16" s="117"/>
      <c r="QAM16" s="117"/>
      <c r="QAN16" s="117"/>
      <c r="QAO16" s="117"/>
      <c r="QAP16" s="117"/>
      <c r="QAQ16" s="117"/>
      <c r="QAR16" s="117"/>
      <c r="QAS16" s="117"/>
      <c r="QAT16" s="117"/>
      <c r="QAU16" s="117"/>
      <c r="QAV16" s="117"/>
      <c r="QAW16" s="117"/>
      <c r="QAX16" s="117"/>
      <c r="QAY16" s="117"/>
      <c r="QAZ16" s="117"/>
      <c r="QBA16" s="117"/>
      <c r="QBB16" s="117"/>
      <c r="QBC16" s="117"/>
      <c r="QBD16" s="117"/>
      <c r="QBE16" s="117"/>
      <c r="QBF16" s="117"/>
      <c r="QBG16" s="117"/>
      <c r="QBH16" s="117"/>
      <c r="QBI16" s="117"/>
      <c r="QBJ16" s="117"/>
      <c r="QBK16" s="117"/>
      <c r="QBL16" s="117"/>
      <c r="QBM16" s="117"/>
      <c r="QBN16" s="117"/>
      <c r="QBO16" s="117"/>
      <c r="QBP16" s="117"/>
      <c r="QBQ16" s="117"/>
      <c r="QBR16" s="117"/>
      <c r="QBS16" s="117"/>
      <c r="QBT16" s="117"/>
      <c r="QBU16" s="117"/>
      <c r="QBV16" s="117"/>
      <c r="QBW16" s="117"/>
      <c r="QBX16" s="117"/>
      <c r="QBY16" s="117"/>
      <c r="QBZ16" s="117"/>
      <c r="QCA16" s="117"/>
      <c r="QCB16" s="117"/>
      <c r="QCC16" s="117"/>
      <c r="QCD16" s="117"/>
      <c r="QCE16" s="117"/>
      <c r="QCF16" s="117"/>
      <c r="QCG16" s="117"/>
      <c r="QCH16" s="117"/>
      <c r="QCI16" s="117"/>
      <c r="QCJ16" s="117"/>
      <c r="QCK16" s="117"/>
      <c r="QCL16" s="117"/>
      <c r="QCM16" s="117"/>
      <c r="QCN16" s="117"/>
      <c r="QCO16" s="117"/>
      <c r="QCP16" s="117"/>
      <c r="QCQ16" s="117"/>
      <c r="QCR16" s="117"/>
      <c r="QCS16" s="117"/>
      <c r="QCT16" s="117"/>
      <c r="QCU16" s="117"/>
      <c r="QCV16" s="117"/>
      <c r="QCW16" s="117"/>
      <c r="QCX16" s="117"/>
      <c r="QCY16" s="117"/>
      <c r="QCZ16" s="117"/>
      <c r="QDA16" s="117"/>
      <c r="QDB16" s="117"/>
      <c r="QDC16" s="117"/>
      <c r="QDD16" s="117"/>
      <c r="QDE16" s="117"/>
      <c r="QDF16" s="117"/>
      <c r="QDG16" s="117"/>
      <c r="QDH16" s="117"/>
      <c r="QDI16" s="117"/>
      <c r="QDJ16" s="117"/>
      <c r="QDK16" s="117"/>
      <c r="QDL16" s="117"/>
      <c r="QDM16" s="117"/>
      <c r="QDN16" s="117"/>
      <c r="QDO16" s="117"/>
      <c r="QDP16" s="117"/>
      <c r="QDQ16" s="117"/>
      <c r="QDR16" s="117"/>
      <c r="QDS16" s="117"/>
      <c r="QDT16" s="117"/>
      <c r="QDU16" s="117"/>
      <c r="QDV16" s="117"/>
      <c r="QDW16" s="117"/>
      <c r="QDX16" s="117"/>
      <c r="QDY16" s="117"/>
      <c r="QDZ16" s="117"/>
      <c r="QEA16" s="117"/>
      <c r="QEB16" s="117"/>
      <c r="QEC16" s="117"/>
      <c r="QED16" s="117"/>
      <c r="QEE16" s="117"/>
      <c r="QEF16" s="117"/>
      <c r="QEG16" s="117"/>
      <c r="QEH16" s="117"/>
      <c r="QEI16" s="117"/>
      <c r="QEJ16" s="117"/>
      <c r="QEK16" s="117"/>
      <c r="QEL16" s="117"/>
      <c r="QEM16" s="117"/>
      <c r="QEN16" s="117"/>
      <c r="QEO16" s="117"/>
      <c r="QEP16" s="117"/>
      <c r="QEQ16" s="117"/>
      <c r="QER16" s="117"/>
      <c r="QES16" s="117"/>
      <c r="QET16" s="117"/>
      <c r="QEU16" s="117"/>
      <c r="QEV16" s="117"/>
      <c r="QEW16" s="117"/>
      <c r="QEX16" s="117"/>
      <c r="QEY16" s="117"/>
      <c r="QEZ16" s="117"/>
      <c r="QFA16" s="117"/>
      <c r="QFB16" s="117"/>
      <c r="QFC16" s="117"/>
      <c r="QFD16" s="117"/>
      <c r="QFE16" s="117"/>
      <c r="QFF16" s="117"/>
      <c r="QFG16" s="117"/>
      <c r="QFH16" s="117"/>
      <c r="QFI16" s="117"/>
      <c r="QFJ16" s="117"/>
      <c r="QFK16" s="117"/>
      <c r="QFL16" s="117"/>
      <c r="QFM16" s="117"/>
      <c r="QFN16" s="117"/>
      <c r="QFO16" s="117"/>
      <c r="QFP16" s="117"/>
      <c r="QFQ16" s="117"/>
      <c r="QFR16" s="117"/>
      <c r="QFS16" s="117"/>
      <c r="QFT16" s="117"/>
      <c r="QFU16" s="117"/>
      <c r="QFV16" s="117"/>
      <c r="QFW16" s="117"/>
      <c r="QFX16" s="117"/>
      <c r="QFY16" s="117"/>
      <c r="QFZ16" s="117"/>
      <c r="QGA16" s="117"/>
      <c r="QGB16" s="117"/>
      <c r="QGC16" s="117"/>
      <c r="QGD16" s="117"/>
      <c r="QGE16" s="117"/>
      <c r="QGF16" s="117"/>
      <c r="QGG16" s="117"/>
      <c r="QGH16" s="117"/>
      <c r="QGI16" s="117"/>
      <c r="QGJ16" s="117"/>
      <c r="QGK16" s="117"/>
      <c r="QGL16" s="117"/>
      <c r="QGM16" s="117"/>
      <c r="QGN16" s="117"/>
      <c r="QGO16" s="117"/>
      <c r="QGP16" s="117"/>
      <c r="QGQ16" s="117"/>
      <c r="QGR16" s="117"/>
      <c r="QGS16" s="117"/>
      <c r="QGT16" s="117"/>
      <c r="QGU16" s="117"/>
      <c r="QGV16" s="117"/>
      <c r="QGW16" s="117"/>
      <c r="QGX16" s="117"/>
      <c r="QGY16" s="117"/>
      <c r="QGZ16" s="117"/>
      <c r="QHA16" s="117"/>
      <c r="QHB16" s="117"/>
      <c r="QHC16" s="117"/>
      <c r="QHD16" s="117"/>
      <c r="QHE16" s="117"/>
      <c r="QHF16" s="117"/>
      <c r="QHG16" s="117"/>
      <c r="QHH16" s="117"/>
      <c r="QHI16" s="117"/>
      <c r="QHJ16" s="117"/>
      <c r="QHK16" s="117"/>
      <c r="QHL16" s="117"/>
      <c r="QHM16" s="117"/>
      <c r="QHN16" s="117"/>
      <c r="QHO16" s="117"/>
      <c r="QHP16" s="117"/>
      <c r="QHQ16" s="117"/>
      <c r="QHR16" s="117"/>
      <c r="QHS16" s="117"/>
      <c r="QHT16" s="117"/>
      <c r="QHU16" s="117"/>
      <c r="QHV16" s="117"/>
      <c r="QHW16" s="117"/>
      <c r="QHX16" s="117"/>
      <c r="QHY16" s="117"/>
      <c r="QHZ16" s="117"/>
      <c r="QIA16" s="117"/>
      <c r="QIB16" s="117"/>
      <c r="QIC16" s="117"/>
      <c r="QID16" s="117"/>
      <c r="QIE16" s="117"/>
      <c r="QIF16" s="117"/>
      <c r="QIG16" s="117"/>
      <c r="QIH16" s="117"/>
      <c r="QII16" s="117"/>
      <c r="QIJ16" s="117"/>
      <c r="QIK16" s="117"/>
      <c r="QIL16" s="117"/>
      <c r="QIM16" s="117"/>
      <c r="QIN16" s="117"/>
      <c r="QIO16" s="117"/>
      <c r="QIP16" s="117"/>
      <c r="QIQ16" s="117"/>
      <c r="QIR16" s="117"/>
      <c r="QIS16" s="117"/>
      <c r="QIT16" s="117"/>
      <c r="QIU16" s="117"/>
      <c r="QIV16" s="117"/>
      <c r="QIW16" s="117"/>
      <c r="QIX16" s="117"/>
      <c r="QIY16" s="117"/>
      <c r="QIZ16" s="117"/>
      <c r="QJA16" s="117"/>
      <c r="QJB16" s="117"/>
      <c r="QJC16" s="117"/>
      <c r="QJD16" s="117"/>
      <c r="QJE16" s="117"/>
      <c r="QJF16" s="117"/>
      <c r="QJG16" s="117"/>
      <c r="QJH16" s="117"/>
      <c r="QJI16" s="117"/>
      <c r="QJJ16" s="117"/>
      <c r="QJK16" s="117"/>
      <c r="QJL16" s="117"/>
      <c r="QJM16" s="117"/>
      <c r="QJN16" s="117"/>
      <c r="QJO16" s="117"/>
      <c r="QJP16" s="117"/>
      <c r="QJQ16" s="117"/>
      <c r="QJR16" s="117"/>
      <c r="QJS16" s="117"/>
      <c r="QJT16" s="117"/>
      <c r="QJU16" s="117"/>
      <c r="QJV16" s="117"/>
      <c r="QJW16" s="117"/>
      <c r="QJX16" s="117"/>
      <c r="QJY16" s="117"/>
      <c r="QJZ16" s="117"/>
      <c r="QKA16" s="117"/>
      <c r="QKB16" s="117"/>
      <c r="QKC16" s="117"/>
      <c r="QKD16" s="117"/>
      <c r="QKE16" s="117"/>
      <c r="QKF16" s="117"/>
      <c r="QKG16" s="117"/>
      <c r="QKH16" s="117"/>
      <c r="QKI16" s="117"/>
      <c r="QKJ16" s="117"/>
      <c r="QKK16" s="117"/>
      <c r="QKL16" s="117"/>
      <c r="QKM16" s="117"/>
      <c r="QKN16" s="117"/>
      <c r="QKO16" s="117"/>
      <c r="QKP16" s="117"/>
      <c r="QKQ16" s="117"/>
      <c r="QKR16" s="117"/>
      <c r="QKS16" s="117"/>
      <c r="QKT16" s="117"/>
      <c r="QKU16" s="117"/>
      <c r="QKV16" s="117"/>
      <c r="QKW16" s="117"/>
      <c r="QKX16" s="117"/>
      <c r="QKY16" s="117"/>
      <c r="QKZ16" s="117"/>
      <c r="QLA16" s="117"/>
      <c r="QLB16" s="117"/>
      <c r="QLC16" s="117"/>
      <c r="QLD16" s="117"/>
      <c r="QLE16" s="117"/>
      <c r="QLF16" s="117"/>
      <c r="QLG16" s="117"/>
      <c r="QLH16" s="117"/>
      <c r="QLI16" s="117"/>
      <c r="QLJ16" s="117"/>
      <c r="QLK16" s="117"/>
      <c r="QLL16" s="117"/>
      <c r="QLM16" s="117"/>
      <c r="QLN16" s="117"/>
      <c r="QLO16" s="117"/>
      <c r="QLP16" s="117"/>
      <c r="QLQ16" s="117"/>
      <c r="QLR16" s="117"/>
      <c r="QLS16" s="117"/>
      <c r="QLT16" s="117"/>
      <c r="QLU16" s="117"/>
      <c r="QLV16" s="117"/>
      <c r="QLW16" s="117"/>
      <c r="QLX16" s="117"/>
      <c r="QLY16" s="117"/>
      <c r="QLZ16" s="117"/>
      <c r="QMA16" s="117"/>
      <c r="QMB16" s="117"/>
      <c r="QMC16" s="117"/>
      <c r="QMD16" s="117"/>
      <c r="QME16" s="117"/>
      <c r="QMF16" s="117"/>
      <c r="QMG16" s="117"/>
      <c r="QMH16" s="117"/>
      <c r="QMI16" s="117"/>
      <c r="QMJ16" s="117"/>
      <c r="QMK16" s="117"/>
      <c r="QML16" s="117"/>
      <c r="QMM16" s="117"/>
      <c r="QMN16" s="117"/>
      <c r="QMO16" s="117"/>
      <c r="QMP16" s="117"/>
      <c r="QMQ16" s="117"/>
      <c r="QMR16" s="117"/>
      <c r="QMS16" s="117"/>
      <c r="QMT16" s="117"/>
      <c r="QMU16" s="117"/>
      <c r="QMV16" s="117"/>
      <c r="QMW16" s="117"/>
      <c r="QMX16" s="117"/>
      <c r="QMY16" s="117"/>
      <c r="QMZ16" s="117"/>
      <c r="QNA16" s="117"/>
      <c r="QNB16" s="117"/>
      <c r="QNC16" s="117"/>
      <c r="QND16" s="117"/>
      <c r="QNE16" s="117"/>
      <c r="QNF16" s="117"/>
      <c r="QNG16" s="117"/>
      <c r="QNH16" s="117"/>
      <c r="QNI16" s="117"/>
      <c r="QNJ16" s="117"/>
      <c r="QNK16" s="117"/>
      <c r="QNL16" s="117"/>
      <c r="QNM16" s="117"/>
      <c r="QNN16" s="117"/>
      <c r="QNO16" s="117"/>
      <c r="QNP16" s="117"/>
      <c r="QNQ16" s="117"/>
      <c r="QNR16" s="117"/>
      <c r="QNS16" s="117"/>
      <c r="QNT16" s="117"/>
      <c r="QNU16" s="117"/>
      <c r="QNV16" s="117"/>
      <c r="QNW16" s="117"/>
      <c r="QNX16" s="117"/>
      <c r="QNY16" s="117"/>
      <c r="QNZ16" s="117"/>
      <c r="QOA16" s="117"/>
      <c r="QOB16" s="117"/>
      <c r="QOC16" s="117"/>
      <c r="QOD16" s="117"/>
      <c r="QOE16" s="117"/>
      <c r="QOF16" s="117"/>
      <c r="QOG16" s="117"/>
      <c r="QOH16" s="117"/>
      <c r="QOI16" s="117"/>
      <c r="QOJ16" s="117"/>
      <c r="QOK16" s="117"/>
      <c r="QOL16" s="117"/>
      <c r="QOM16" s="117"/>
      <c r="QON16" s="117"/>
      <c r="QOO16" s="117"/>
      <c r="QOP16" s="117"/>
      <c r="QOQ16" s="117"/>
      <c r="QOR16" s="117"/>
      <c r="QOS16" s="117"/>
      <c r="QOT16" s="117"/>
      <c r="QOU16" s="117"/>
      <c r="QOV16" s="117"/>
      <c r="QOW16" s="117"/>
      <c r="QOX16" s="117"/>
      <c r="QOY16" s="117"/>
      <c r="QOZ16" s="117"/>
      <c r="QPA16" s="117"/>
      <c r="QPB16" s="117"/>
      <c r="QPC16" s="117"/>
      <c r="QPD16" s="117"/>
      <c r="QPE16" s="117"/>
      <c r="QPF16" s="117"/>
      <c r="QPG16" s="117"/>
      <c r="QPH16" s="117"/>
      <c r="QPI16" s="117"/>
      <c r="QPJ16" s="117"/>
      <c r="QPK16" s="117"/>
      <c r="QPL16" s="117"/>
      <c r="QPM16" s="117"/>
      <c r="QPN16" s="117"/>
      <c r="QPO16" s="117"/>
      <c r="QPP16" s="117"/>
      <c r="QPQ16" s="117"/>
      <c r="QPR16" s="117"/>
      <c r="QPS16" s="117"/>
      <c r="QPT16" s="117"/>
      <c r="QPU16" s="117"/>
      <c r="QPV16" s="117"/>
      <c r="QPW16" s="117"/>
      <c r="QPX16" s="117"/>
      <c r="QPY16" s="117"/>
      <c r="QPZ16" s="117"/>
      <c r="QQA16" s="117"/>
      <c r="QQB16" s="117"/>
      <c r="QQC16" s="117"/>
      <c r="QQD16" s="117"/>
      <c r="QQE16" s="117"/>
      <c r="QQF16" s="117"/>
      <c r="QQG16" s="117"/>
      <c r="QQH16" s="117"/>
      <c r="QQI16" s="117"/>
      <c r="QQJ16" s="117"/>
      <c r="QQK16" s="117"/>
      <c r="QQL16" s="117"/>
      <c r="QQM16" s="117"/>
      <c r="QQN16" s="117"/>
      <c r="QQO16" s="117"/>
      <c r="QQP16" s="117"/>
      <c r="QQQ16" s="117"/>
      <c r="QQR16" s="117"/>
      <c r="QQS16" s="117"/>
      <c r="QQT16" s="117"/>
      <c r="QQU16" s="117"/>
      <c r="QQV16" s="117"/>
      <c r="QQW16" s="117"/>
      <c r="QQX16" s="117"/>
      <c r="QQY16" s="117"/>
      <c r="QQZ16" s="117"/>
      <c r="QRA16" s="117"/>
      <c r="QRB16" s="117"/>
      <c r="QRC16" s="117"/>
      <c r="QRD16" s="117"/>
      <c r="QRE16" s="117"/>
      <c r="QRF16" s="117"/>
      <c r="QRG16" s="117"/>
      <c r="QRH16" s="117"/>
      <c r="QRI16" s="117"/>
      <c r="QRJ16" s="117"/>
      <c r="QRK16" s="117"/>
      <c r="QRL16" s="117"/>
      <c r="QRM16" s="117"/>
      <c r="QRN16" s="117"/>
      <c r="QRO16" s="117"/>
      <c r="QRP16" s="117"/>
      <c r="QRQ16" s="117"/>
      <c r="QRR16" s="117"/>
      <c r="QRS16" s="117"/>
      <c r="QRT16" s="117"/>
      <c r="QRU16" s="117"/>
      <c r="QRV16" s="117"/>
      <c r="QRW16" s="117"/>
      <c r="QRX16" s="117"/>
      <c r="QRY16" s="117"/>
      <c r="QRZ16" s="117"/>
      <c r="QSA16" s="117"/>
      <c r="QSB16" s="117"/>
      <c r="QSC16" s="117"/>
      <c r="QSD16" s="117"/>
      <c r="QSE16" s="117"/>
      <c r="QSF16" s="117"/>
      <c r="QSG16" s="117"/>
      <c r="QSH16" s="117"/>
      <c r="QSI16" s="117"/>
      <c r="QSJ16" s="117"/>
      <c r="QSK16" s="117"/>
      <c r="QSL16" s="117"/>
      <c r="QSM16" s="117"/>
      <c r="QSN16" s="117"/>
      <c r="QSO16" s="117"/>
      <c r="QSP16" s="117"/>
      <c r="QSQ16" s="117"/>
      <c r="QSR16" s="117"/>
      <c r="QSS16" s="117"/>
      <c r="QST16" s="117"/>
      <c r="QSU16" s="117"/>
      <c r="QSV16" s="117"/>
      <c r="QSW16" s="117"/>
      <c r="QSX16" s="117"/>
      <c r="QSY16" s="117"/>
      <c r="QSZ16" s="117"/>
      <c r="QTA16" s="117"/>
      <c r="QTB16" s="117"/>
      <c r="QTC16" s="117"/>
      <c r="QTD16" s="117"/>
      <c r="QTE16" s="117"/>
      <c r="QTF16" s="117"/>
      <c r="QTG16" s="117"/>
      <c r="QTH16" s="117"/>
      <c r="QTI16" s="117"/>
      <c r="QTJ16" s="117"/>
      <c r="QTK16" s="117"/>
      <c r="QTL16" s="117"/>
      <c r="QTM16" s="117"/>
      <c r="QTN16" s="117"/>
      <c r="QTO16" s="117"/>
      <c r="QTP16" s="117"/>
      <c r="QTQ16" s="117"/>
      <c r="QTR16" s="117"/>
      <c r="QTS16" s="117"/>
      <c r="QTT16" s="117"/>
      <c r="QTU16" s="117"/>
      <c r="QTV16" s="117"/>
      <c r="QTW16" s="117"/>
      <c r="QTX16" s="117"/>
      <c r="QTY16" s="117"/>
      <c r="QTZ16" s="117"/>
      <c r="QUA16" s="117"/>
      <c r="QUB16" s="117"/>
      <c r="QUC16" s="117"/>
      <c r="QUD16" s="117"/>
      <c r="QUE16" s="117"/>
      <c r="QUF16" s="117"/>
      <c r="QUG16" s="117"/>
      <c r="QUH16" s="117"/>
      <c r="QUI16" s="117"/>
      <c r="QUJ16" s="117"/>
      <c r="QUK16" s="117"/>
      <c r="QUL16" s="117"/>
      <c r="QUM16" s="117"/>
      <c r="QUN16" s="117"/>
      <c r="QUO16" s="117"/>
      <c r="QUP16" s="117"/>
      <c r="QUQ16" s="117"/>
      <c r="QUR16" s="117"/>
      <c r="QUS16" s="117"/>
      <c r="QUT16" s="117"/>
      <c r="QUU16" s="117"/>
      <c r="QUV16" s="117"/>
      <c r="QUW16" s="117"/>
      <c r="QUX16" s="117"/>
      <c r="QUY16" s="117"/>
      <c r="QUZ16" s="117"/>
      <c r="QVA16" s="117"/>
      <c r="QVB16" s="117"/>
      <c r="QVC16" s="117"/>
      <c r="QVD16" s="117"/>
      <c r="QVE16" s="117"/>
      <c r="QVF16" s="117"/>
      <c r="QVG16" s="117"/>
      <c r="QVH16" s="117"/>
      <c r="QVI16" s="117"/>
      <c r="QVJ16" s="117"/>
      <c r="QVK16" s="117"/>
      <c r="QVL16" s="117"/>
      <c r="QVM16" s="117"/>
      <c r="QVN16" s="117"/>
      <c r="QVO16" s="117"/>
      <c r="QVP16" s="117"/>
      <c r="QVQ16" s="117"/>
      <c r="QVR16" s="117"/>
      <c r="QVS16" s="117"/>
      <c r="QVT16" s="117"/>
      <c r="QVU16" s="117"/>
      <c r="QVV16" s="117"/>
      <c r="QVW16" s="117"/>
      <c r="QVX16" s="117"/>
      <c r="QVY16" s="117"/>
      <c r="QVZ16" s="117"/>
      <c r="QWA16" s="117"/>
      <c r="QWB16" s="117"/>
      <c r="QWC16" s="117"/>
      <c r="QWD16" s="117"/>
      <c r="QWE16" s="117"/>
      <c r="QWF16" s="117"/>
      <c r="QWG16" s="117"/>
      <c r="QWH16" s="117"/>
      <c r="QWI16" s="117"/>
      <c r="QWJ16" s="117"/>
      <c r="QWK16" s="117"/>
      <c r="QWL16" s="117"/>
      <c r="QWM16" s="117"/>
      <c r="QWN16" s="117"/>
      <c r="QWO16" s="117"/>
      <c r="QWP16" s="117"/>
      <c r="QWQ16" s="117"/>
      <c r="QWR16" s="117"/>
      <c r="QWS16" s="117"/>
      <c r="QWT16" s="117"/>
      <c r="QWU16" s="117"/>
      <c r="QWV16" s="117"/>
      <c r="QWW16" s="117"/>
      <c r="QWX16" s="117"/>
      <c r="QWY16" s="117"/>
      <c r="QWZ16" s="117"/>
      <c r="QXA16" s="117"/>
      <c r="QXB16" s="117"/>
      <c r="QXC16" s="117"/>
      <c r="QXD16" s="117"/>
      <c r="QXE16" s="117"/>
      <c r="QXF16" s="117"/>
      <c r="QXG16" s="117"/>
      <c r="QXH16" s="117"/>
      <c r="QXI16" s="117"/>
      <c r="QXJ16" s="117"/>
      <c r="QXK16" s="117"/>
      <c r="QXL16" s="117"/>
      <c r="QXM16" s="117"/>
      <c r="QXN16" s="117"/>
      <c r="QXO16" s="117"/>
      <c r="QXP16" s="117"/>
      <c r="QXQ16" s="117"/>
      <c r="QXR16" s="117"/>
      <c r="QXS16" s="117"/>
      <c r="QXT16" s="117"/>
      <c r="QXU16" s="117"/>
      <c r="QXV16" s="117"/>
      <c r="QXW16" s="117"/>
      <c r="QXX16" s="117"/>
      <c r="QXY16" s="117"/>
      <c r="QXZ16" s="117"/>
      <c r="QYA16" s="117"/>
      <c r="QYB16" s="117"/>
      <c r="QYC16" s="117"/>
      <c r="QYD16" s="117"/>
      <c r="QYE16" s="117"/>
      <c r="QYF16" s="117"/>
      <c r="QYG16" s="117"/>
      <c r="QYH16" s="117"/>
      <c r="QYI16" s="117"/>
      <c r="QYJ16" s="117"/>
      <c r="QYK16" s="117"/>
      <c r="QYL16" s="117"/>
      <c r="QYM16" s="117"/>
      <c r="QYN16" s="117"/>
      <c r="QYO16" s="117"/>
      <c r="QYP16" s="117"/>
      <c r="QYQ16" s="117"/>
      <c r="QYR16" s="117"/>
      <c r="QYS16" s="117"/>
      <c r="QYT16" s="117"/>
      <c r="QYU16" s="117"/>
      <c r="QYV16" s="117"/>
      <c r="QYW16" s="117"/>
      <c r="QYX16" s="117"/>
      <c r="QYY16" s="117"/>
      <c r="QYZ16" s="117"/>
      <c r="QZA16" s="117"/>
      <c r="QZB16" s="117"/>
      <c r="QZC16" s="117"/>
      <c r="QZD16" s="117"/>
      <c r="QZE16" s="117"/>
      <c r="QZF16" s="117"/>
      <c r="QZG16" s="117"/>
      <c r="QZH16" s="117"/>
      <c r="QZI16" s="117"/>
      <c r="QZJ16" s="117"/>
      <c r="QZK16" s="117"/>
      <c r="QZL16" s="117"/>
      <c r="QZM16" s="117"/>
      <c r="QZN16" s="117"/>
      <c r="QZO16" s="117"/>
      <c r="QZP16" s="117"/>
      <c r="QZQ16" s="117"/>
      <c r="QZR16" s="117"/>
      <c r="QZS16" s="117"/>
      <c r="QZT16" s="117"/>
      <c r="QZU16" s="117"/>
      <c r="QZV16" s="117"/>
      <c r="QZW16" s="117"/>
      <c r="QZX16" s="117"/>
      <c r="QZY16" s="117"/>
      <c r="QZZ16" s="117"/>
      <c r="RAA16" s="117"/>
      <c r="RAB16" s="117"/>
      <c r="RAC16" s="117"/>
      <c r="RAD16" s="117"/>
      <c r="RAE16" s="117"/>
      <c r="RAF16" s="117"/>
      <c r="RAG16" s="117"/>
      <c r="RAH16" s="117"/>
      <c r="RAI16" s="117"/>
      <c r="RAJ16" s="117"/>
      <c r="RAK16" s="117"/>
      <c r="RAL16" s="117"/>
      <c r="RAM16" s="117"/>
      <c r="RAN16" s="117"/>
      <c r="RAO16" s="117"/>
      <c r="RAP16" s="117"/>
      <c r="RAQ16" s="117"/>
      <c r="RAR16" s="117"/>
      <c r="RAS16" s="117"/>
      <c r="RAT16" s="117"/>
      <c r="RAU16" s="117"/>
      <c r="RAV16" s="117"/>
      <c r="RAW16" s="117"/>
      <c r="RAX16" s="117"/>
      <c r="RAY16" s="117"/>
      <c r="RAZ16" s="117"/>
      <c r="RBA16" s="117"/>
      <c r="RBB16" s="117"/>
      <c r="RBC16" s="117"/>
      <c r="RBD16" s="117"/>
      <c r="RBE16" s="117"/>
      <c r="RBF16" s="117"/>
      <c r="RBG16" s="117"/>
      <c r="RBH16" s="117"/>
      <c r="RBI16" s="117"/>
      <c r="RBJ16" s="117"/>
      <c r="RBK16" s="117"/>
      <c r="RBL16" s="117"/>
      <c r="RBM16" s="117"/>
      <c r="RBN16" s="117"/>
      <c r="RBO16" s="117"/>
      <c r="RBP16" s="117"/>
      <c r="RBQ16" s="117"/>
      <c r="RBR16" s="117"/>
      <c r="RBS16" s="117"/>
      <c r="RBT16" s="117"/>
      <c r="RBU16" s="117"/>
      <c r="RBV16" s="117"/>
      <c r="RBW16" s="117"/>
      <c r="RBX16" s="117"/>
      <c r="RBY16" s="117"/>
      <c r="RBZ16" s="117"/>
      <c r="RCA16" s="117"/>
      <c r="RCB16" s="117"/>
      <c r="RCC16" s="117"/>
      <c r="RCD16" s="117"/>
      <c r="RCE16" s="117"/>
      <c r="RCF16" s="117"/>
      <c r="RCG16" s="117"/>
      <c r="RCH16" s="117"/>
      <c r="RCI16" s="117"/>
      <c r="RCJ16" s="117"/>
      <c r="RCK16" s="117"/>
      <c r="RCL16" s="117"/>
      <c r="RCM16" s="117"/>
      <c r="RCN16" s="117"/>
      <c r="RCO16" s="117"/>
      <c r="RCP16" s="117"/>
      <c r="RCQ16" s="117"/>
      <c r="RCR16" s="117"/>
      <c r="RCS16" s="117"/>
      <c r="RCT16" s="117"/>
      <c r="RCU16" s="117"/>
      <c r="RCV16" s="117"/>
      <c r="RCW16" s="117"/>
      <c r="RCX16" s="117"/>
      <c r="RCY16" s="117"/>
      <c r="RCZ16" s="117"/>
      <c r="RDA16" s="117"/>
      <c r="RDB16" s="117"/>
      <c r="RDC16" s="117"/>
      <c r="RDD16" s="117"/>
      <c r="RDE16" s="117"/>
      <c r="RDF16" s="117"/>
      <c r="RDG16" s="117"/>
      <c r="RDH16" s="117"/>
      <c r="RDI16" s="117"/>
      <c r="RDJ16" s="117"/>
      <c r="RDK16" s="117"/>
      <c r="RDL16" s="117"/>
      <c r="RDM16" s="117"/>
      <c r="RDN16" s="117"/>
      <c r="RDO16" s="117"/>
      <c r="RDP16" s="117"/>
      <c r="RDQ16" s="117"/>
      <c r="RDR16" s="117"/>
      <c r="RDS16" s="117"/>
      <c r="RDT16" s="117"/>
      <c r="RDU16" s="117"/>
      <c r="RDV16" s="117"/>
      <c r="RDW16" s="117"/>
      <c r="RDX16" s="117"/>
      <c r="RDY16" s="117"/>
      <c r="RDZ16" s="117"/>
      <c r="REA16" s="117"/>
      <c r="REB16" s="117"/>
      <c r="REC16" s="117"/>
      <c r="RED16" s="117"/>
      <c r="REE16" s="117"/>
      <c r="REF16" s="117"/>
      <c r="REG16" s="117"/>
      <c r="REH16" s="117"/>
      <c r="REI16" s="117"/>
      <c r="REJ16" s="117"/>
      <c r="REK16" s="117"/>
      <c r="REL16" s="117"/>
      <c r="REM16" s="117"/>
      <c r="REN16" s="117"/>
      <c r="REO16" s="117"/>
      <c r="REP16" s="117"/>
      <c r="REQ16" s="117"/>
      <c r="RER16" s="117"/>
      <c r="RES16" s="117"/>
      <c r="RET16" s="117"/>
      <c r="REU16" s="117"/>
      <c r="REV16" s="117"/>
      <c r="REW16" s="117"/>
      <c r="REX16" s="117"/>
      <c r="REY16" s="117"/>
      <c r="REZ16" s="117"/>
      <c r="RFA16" s="117"/>
      <c r="RFB16" s="117"/>
      <c r="RFC16" s="117"/>
      <c r="RFD16" s="117"/>
      <c r="RFE16" s="117"/>
      <c r="RFF16" s="117"/>
      <c r="RFG16" s="117"/>
      <c r="RFH16" s="117"/>
      <c r="RFI16" s="117"/>
      <c r="RFJ16" s="117"/>
      <c r="RFK16" s="117"/>
      <c r="RFL16" s="117"/>
      <c r="RFM16" s="117"/>
      <c r="RFN16" s="117"/>
      <c r="RFO16" s="117"/>
      <c r="RFP16" s="117"/>
      <c r="RFQ16" s="117"/>
      <c r="RFR16" s="117"/>
      <c r="RFS16" s="117"/>
      <c r="RFT16" s="117"/>
      <c r="RFU16" s="117"/>
      <c r="RFV16" s="117"/>
      <c r="RFW16" s="117"/>
      <c r="RFX16" s="117"/>
      <c r="RFY16" s="117"/>
      <c r="RFZ16" s="117"/>
      <c r="RGA16" s="117"/>
      <c r="RGB16" s="117"/>
      <c r="RGC16" s="117"/>
      <c r="RGD16" s="117"/>
      <c r="RGE16" s="117"/>
      <c r="RGF16" s="117"/>
      <c r="RGG16" s="117"/>
      <c r="RGH16" s="117"/>
      <c r="RGI16" s="117"/>
      <c r="RGJ16" s="117"/>
      <c r="RGK16" s="117"/>
      <c r="RGL16" s="117"/>
      <c r="RGM16" s="117"/>
      <c r="RGN16" s="117"/>
      <c r="RGO16" s="117"/>
      <c r="RGP16" s="117"/>
      <c r="RGQ16" s="117"/>
      <c r="RGR16" s="117"/>
      <c r="RGS16" s="117"/>
      <c r="RGT16" s="117"/>
      <c r="RGU16" s="117"/>
      <c r="RGV16" s="117"/>
      <c r="RGW16" s="117"/>
      <c r="RGX16" s="117"/>
      <c r="RGY16" s="117"/>
      <c r="RGZ16" s="117"/>
      <c r="RHA16" s="117"/>
      <c r="RHB16" s="117"/>
      <c r="RHC16" s="117"/>
      <c r="RHD16" s="117"/>
      <c r="RHE16" s="117"/>
      <c r="RHF16" s="117"/>
      <c r="RHG16" s="117"/>
      <c r="RHH16" s="117"/>
      <c r="RHI16" s="117"/>
      <c r="RHJ16" s="117"/>
      <c r="RHK16" s="117"/>
      <c r="RHL16" s="117"/>
      <c r="RHM16" s="117"/>
      <c r="RHN16" s="117"/>
      <c r="RHO16" s="117"/>
      <c r="RHP16" s="117"/>
      <c r="RHQ16" s="117"/>
      <c r="RHR16" s="117"/>
      <c r="RHS16" s="117"/>
      <c r="RHT16" s="117"/>
      <c r="RHU16" s="117"/>
      <c r="RHV16" s="117"/>
      <c r="RHW16" s="117"/>
      <c r="RHX16" s="117"/>
      <c r="RHY16" s="117"/>
      <c r="RHZ16" s="117"/>
      <c r="RIA16" s="117"/>
      <c r="RIB16" s="117"/>
      <c r="RIC16" s="117"/>
      <c r="RID16" s="117"/>
      <c r="RIE16" s="117"/>
      <c r="RIF16" s="117"/>
      <c r="RIG16" s="117"/>
      <c r="RIH16" s="117"/>
      <c r="RII16" s="117"/>
      <c r="RIJ16" s="117"/>
      <c r="RIK16" s="117"/>
      <c r="RIL16" s="117"/>
      <c r="RIM16" s="117"/>
      <c r="RIN16" s="117"/>
      <c r="RIO16" s="117"/>
      <c r="RIP16" s="117"/>
      <c r="RIQ16" s="117"/>
      <c r="RIR16" s="117"/>
      <c r="RIS16" s="117"/>
      <c r="RIT16" s="117"/>
      <c r="RIU16" s="117"/>
      <c r="RIV16" s="117"/>
      <c r="RIW16" s="117"/>
      <c r="RIX16" s="117"/>
      <c r="RIY16" s="117"/>
      <c r="RIZ16" s="117"/>
      <c r="RJA16" s="117"/>
      <c r="RJB16" s="117"/>
      <c r="RJC16" s="117"/>
      <c r="RJD16" s="117"/>
      <c r="RJE16" s="117"/>
      <c r="RJF16" s="117"/>
      <c r="RJG16" s="117"/>
      <c r="RJH16" s="117"/>
      <c r="RJI16" s="117"/>
      <c r="RJJ16" s="117"/>
      <c r="RJK16" s="117"/>
      <c r="RJL16" s="117"/>
      <c r="RJM16" s="117"/>
      <c r="RJN16" s="117"/>
      <c r="RJO16" s="117"/>
      <c r="RJP16" s="117"/>
      <c r="RJQ16" s="117"/>
      <c r="RJR16" s="117"/>
      <c r="RJS16" s="117"/>
      <c r="RJT16" s="117"/>
      <c r="RJU16" s="117"/>
      <c r="RJV16" s="117"/>
      <c r="RJW16" s="117"/>
      <c r="RJX16" s="117"/>
      <c r="RJY16" s="117"/>
      <c r="RJZ16" s="117"/>
      <c r="RKA16" s="117"/>
      <c r="RKB16" s="117"/>
      <c r="RKC16" s="117"/>
      <c r="RKD16" s="117"/>
      <c r="RKE16" s="117"/>
      <c r="RKF16" s="117"/>
      <c r="RKG16" s="117"/>
      <c r="RKH16" s="117"/>
      <c r="RKI16" s="117"/>
      <c r="RKJ16" s="117"/>
      <c r="RKK16" s="117"/>
      <c r="RKL16" s="117"/>
      <c r="RKM16" s="117"/>
      <c r="RKN16" s="117"/>
      <c r="RKO16" s="117"/>
      <c r="RKP16" s="117"/>
      <c r="RKQ16" s="117"/>
      <c r="RKR16" s="117"/>
      <c r="RKS16" s="117"/>
      <c r="RKT16" s="117"/>
      <c r="RKU16" s="117"/>
      <c r="RKV16" s="117"/>
      <c r="RKW16" s="117"/>
      <c r="RKX16" s="117"/>
      <c r="RKY16" s="117"/>
      <c r="RKZ16" s="117"/>
      <c r="RLA16" s="117"/>
      <c r="RLB16" s="117"/>
      <c r="RLC16" s="117"/>
      <c r="RLD16" s="117"/>
      <c r="RLE16" s="117"/>
      <c r="RLF16" s="117"/>
      <c r="RLG16" s="117"/>
      <c r="RLH16" s="117"/>
      <c r="RLI16" s="117"/>
      <c r="RLJ16" s="117"/>
      <c r="RLK16" s="117"/>
      <c r="RLL16" s="117"/>
      <c r="RLM16" s="117"/>
      <c r="RLN16" s="117"/>
      <c r="RLO16" s="117"/>
      <c r="RLP16" s="117"/>
      <c r="RLQ16" s="117"/>
      <c r="RLR16" s="117"/>
      <c r="RLS16" s="117"/>
      <c r="RLT16" s="117"/>
      <c r="RLU16" s="117"/>
      <c r="RLV16" s="117"/>
      <c r="RLW16" s="117"/>
      <c r="RLX16" s="117"/>
      <c r="RLY16" s="117"/>
      <c r="RLZ16" s="117"/>
      <c r="RMA16" s="117"/>
      <c r="RMB16" s="117"/>
      <c r="RMC16" s="117"/>
      <c r="RMD16" s="117"/>
      <c r="RME16" s="117"/>
      <c r="RMF16" s="117"/>
      <c r="RMG16" s="117"/>
      <c r="RMH16" s="117"/>
      <c r="RMI16" s="117"/>
      <c r="RMJ16" s="117"/>
      <c r="RMK16" s="117"/>
      <c r="RML16" s="117"/>
      <c r="RMM16" s="117"/>
      <c r="RMN16" s="117"/>
      <c r="RMO16" s="117"/>
      <c r="RMP16" s="117"/>
      <c r="RMQ16" s="117"/>
      <c r="RMR16" s="117"/>
      <c r="RMS16" s="117"/>
      <c r="RMT16" s="117"/>
      <c r="RMU16" s="117"/>
      <c r="RMV16" s="117"/>
      <c r="RMW16" s="117"/>
      <c r="RMX16" s="117"/>
      <c r="RMY16" s="117"/>
      <c r="RMZ16" s="117"/>
      <c r="RNA16" s="117"/>
      <c r="RNB16" s="117"/>
      <c r="RNC16" s="117"/>
      <c r="RND16" s="117"/>
      <c r="RNE16" s="117"/>
      <c r="RNF16" s="117"/>
      <c r="RNG16" s="117"/>
      <c r="RNH16" s="117"/>
      <c r="RNI16" s="117"/>
      <c r="RNJ16" s="117"/>
      <c r="RNK16" s="117"/>
      <c r="RNL16" s="117"/>
      <c r="RNM16" s="117"/>
      <c r="RNN16" s="117"/>
      <c r="RNO16" s="117"/>
      <c r="RNP16" s="117"/>
      <c r="RNQ16" s="117"/>
      <c r="RNR16" s="117"/>
      <c r="RNS16" s="117"/>
      <c r="RNT16" s="117"/>
      <c r="RNU16" s="117"/>
      <c r="RNV16" s="117"/>
      <c r="RNW16" s="117"/>
      <c r="RNX16" s="117"/>
      <c r="RNY16" s="117"/>
      <c r="RNZ16" s="117"/>
      <c r="ROA16" s="117"/>
      <c r="ROB16" s="117"/>
      <c r="ROC16" s="117"/>
      <c r="ROD16" s="117"/>
      <c r="ROE16" s="117"/>
      <c r="ROF16" s="117"/>
      <c r="ROG16" s="117"/>
      <c r="ROH16" s="117"/>
      <c r="ROI16" s="117"/>
      <c r="ROJ16" s="117"/>
      <c r="ROK16" s="117"/>
      <c r="ROL16" s="117"/>
      <c r="ROM16" s="117"/>
      <c r="RON16" s="117"/>
      <c r="ROO16" s="117"/>
      <c r="ROP16" s="117"/>
      <c r="ROQ16" s="117"/>
      <c r="ROR16" s="117"/>
      <c r="ROS16" s="117"/>
      <c r="ROT16" s="117"/>
      <c r="ROU16" s="117"/>
      <c r="ROV16" s="117"/>
      <c r="ROW16" s="117"/>
      <c r="ROX16" s="117"/>
      <c r="ROY16" s="117"/>
      <c r="ROZ16" s="117"/>
      <c r="RPA16" s="117"/>
      <c r="RPB16" s="117"/>
      <c r="RPC16" s="117"/>
      <c r="RPD16" s="117"/>
      <c r="RPE16" s="117"/>
      <c r="RPF16" s="117"/>
      <c r="RPG16" s="117"/>
      <c r="RPH16" s="117"/>
      <c r="RPI16" s="117"/>
      <c r="RPJ16" s="117"/>
      <c r="RPK16" s="117"/>
      <c r="RPL16" s="117"/>
      <c r="RPM16" s="117"/>
      <c r="RPN16" s="117"/>
      <c r="RPO16" s="117"/>
      <c r="RPP16" s="117"/>
      <c r="RPQ16" s="117"/>
      <c r="RPR16" s="117"/>
      <c r="RPS16" s="117"/>
      <c r="RPT16" s="117"/>
      <c r="RPU16" s="117"/>
      <c r="RPV16" s="117"/>
      <c r="RPW16" s="117"/>
      <c r="RPX16" s="117"/>
      <c r="RPY16" s="117"/>
      <c r="RPZ16" s="117"/>
      <c r="RQA16" s="117"/>
      <c r="RQB16" s="117"/>
      <c r="RQC16" s="117"/>
      <c r="RQD16" s="117"/>
      <c r="RQE16" s="117"/>
      <c r="RQF16" s="117"/>
      <c r="RQG16" s="117"/>
      <c r="RQH16" s="117"/>
      <c r="RQI16" s="117"/>
      <c r="RQJ16" s="117"/>
      <c r="RQK16" s="117"/>
      <c r="RQL16" s="117"/>
      <c r="RQM16" s="117"/>
      <c r="RQN16" s="117"/>
      <c r="RQO16" s="117"/>
      <c r="RQP16" s="117"/>
      <c r="RQQ16" s="117"/>
      <c r="RQR16" s="117"/>
      <c r="RQS16" s="117"/>
      <c r="RQT16" s="117"/>
      <c r="RQU16" s="117"/>
      <c r="RQV16" s="117"/>
      <c r="RQW16" s="117"/>
      <c r="RQX16" s="117"/>
      <c r="RQY16" s="117"/>
      <c r="RQZ16" s="117"/>
      <c r="RRA16" s="117"/>
      <c r="RRB16" s="117"/>
      <c r="RRC16" s="117"/>
      <c r="RRD16" s="117"/>
      <c r="RRE16" s="117"/>
      <c r="RRF16" s="117"/>
      <c r="RRG16" s="117"/>
      <c r="RRH16" s="117"/>
      <c r="RRI16" s="117"/>
      <c r="RRJ16" s="117"/>
      <c r="RRK16" s="117"/>
      <c r="RRL16" s="117"/>
      <c r="RRM16" s="117"/>
      <c r="RRN16" s="117"/>
      <c r="RRO16" s="117"/>
      <c r="RRP16" s="117"/>
      <c r="RRQ16" s="117"/>
      <c r="RRR16" s="117"/>
      <c r="RRS16" s="117"/>
      <c r="RRT16" s="117"/>
      <c r="RRU16" s="117"/>
      <c r="RRV16" s="117"/>
      <c r="RRW16" s="117"/>
      <c r="RRX16" s="117"/>
      <c r="RRY16" s="117"/>
      <c r="RRZ16" s="117"/>
      <c r="RSA16" s="117"/>
      <c r="RSB16" s="117"/>
      <c r="RSC16" s="117"/>
      <c r="RSD16" s="117"/>
      <c r="RSE16" s="117"/>
      <c r="RSF16" s="117"/>
      <c r="RSG16" s="117"/>
      <c r="RSH16" s="117"/>
      <c r="RSI16" s="117"/>
      <c r="RSJ16" s="117"/>
      <c r="RSK16" s="117"/>
      <c r="RSL16" s="117"/>
      <c r="RSM16" s="117"/>
      <c r="RSN16" s="117"/>
      <c r="RSO16" s="117"/>
      <c r="RSP16" s="117"/>
      <c r="RSQ16" s="117"/>
      <c r="RSR16" s="117"/>
      <c r="RSS16" s="117"/>
      <c r="RST16" s="117"/>
      <c r="RSU16" s="117"/>
      <c r="RSV16" s="117"/>
      <c r="RSW16" s="117"/>
      <c r="RSX16" s="117"/>
      <c r="RSY16" s="117"/>
      <c r="RSZ16" s="117"/>
      <c r="RTA16" s="117"/>
      <c r="RTB16" s="117"/>
      <c r="RTC16" s="117"/>
      <c r="RTD16" s="117"/>
      <c r="RTE16" s="117"/>
      <c r="RTF16" s="117"/>
      <c r="RTG16" s="117"/>
      <c r="RTH16" s="117"/>
      <c r="RTI16" s="117"/>
      <c r="RTJ16" s="117"/>
      <c r="RTK16" s="117"/>
      <c r="RTL16" s="117"/>
      <c r="RTM16" s="117"/>
      <c r="RTN16" s="117"/>
      <c r="RTO16" s="117"/>
      <c r="RTP16" s="117"/>
      <c r="RTQ16" s="117"/>
      <c r="RTR16" s="117"/>
      <c r="RTS16" s="117"/>
      <c r="RTT16" s="117"/>
      <c r="RTU16" s="117"/>
      <c r="RTV16" s="117"/>
      <c r="RTW16" s="117"/>
      <c r="RTX16" s="117"/>
      <c r="RTY16" s="117"/>
      <c r="RTZ16" s="117"/>
      <c r="RUA16" s="117"/>
      <c r="RUB16" s="117"/>
      <c r="RUC16" s="117"/>
      <c r="RUD16" s="117"/>
      <c r="RUE16" s="117"/>
      <c r="RUF16" s="117"/>
      <c r="RUG16" s="117"/>
      <c r="RUH16" s="117"/>
      <c r="RUI16" s="117"/>
      <c r="RUJ16" s="117"/>
      <c r="RUK16" s="117"/>
      <c r="RUL16" s="117"/>
      <c r="RUM16" s="117"/>
      <c r="RUN16" s="117"/>
      <c r="RUO16" s="117"/>
      <c r="RUP16" s="117"/>
      <c r="RUQ16" s="117"/>
      <c r="RUR16" s="117"/>
      <c r="RUS16" s="117"/>
      <c r="RUT16" s="117"/>
      <c r="RUU16" s="117"/>
      <c r="RUV16" s="117"/>
      <c r="RUW16" s="117"/>
      <c r="RUX16" s="117"/>
      <c r="RUY16" s="117"/>
      <c r="RUZ16" s="117"/>
      <c r="RVA16" s="117"/>
      <c r="RVB16" s="117"/>
      <c r="RVC16" s="117"/>
      <c r="RVD16" s="117"/>
      <c r="RVE16" s="117"/>
      <c r="RVF16" s="117"/>
      <c r="RVG16" s="117"/>
      <c r="RVH16" s="117"/>
      <c r="RVI16" s="117"/>
      <c r="RVJ16" s="117"/>
      <c r="RVK16" s="117"/>
      <c r="RVL16" s="117"/>
      <c r="RVM16" s="117"/>
      <c r="RVN16" s="117"/>
      <c r="RVO16" s="117"/>
      <c r="RVP16" s="117"/>
      <c r="RVQ16" s="117"/>
      <c r="RVR16" s="117"/>
      <c r="RVS16" s="117"/>
      <c r="RVT16" s="117"/>
      <c r="RVU16" s="117"/>
      <c r="RVV16" s="117"/>
      <c r="RVW16" s="117"/>
      <c r="RVX16" s="117"/>
      <c r="RVY16" s="117"/>
      <c r="RVZ16" s="117"/>
      <c r="RWA16" s="117"/>
      <c r="RWB16" s="117"/>
      <c r="RWC16" s="117"/>
      <c r="RWD16" s="117"/>
      <c r="RWE16" s="117"/>
      <c r="RWF16" s="117"/>
      <c r="RWG16" s="117"/>
      <c r="RWH16" s="117"/>
      <c r="RWI16" s="117"/>
      <c r="RWJ16" s="117"/>
      <c r="RWK16" s="117"/>
      <c r="RWL16" s="117"/>
      <c r="RWM16" s="117"/>
      <c r="RWN16" s="117"/>
      <c r="RWO16" s="117"/>
      <c r="RWP16" s="117"/>
      <c r="RWQ16" s="117"/>
      <c r="RWR16" s="117"/>
      <c r="RWS16" s="117"/>
      <c r="RWT16" s="117"/>
      <c r="RWU16" s="117"/>
      <c r="RWV16" s="117"/>
      <c r="RWW16" s="117"/>
      <c r="RWX16" s="117"/>
      <c r="RWY16" s="117"/>
      <c r="RWZ16" s="117"/>
      <c r="RXA16" s="117"/>
      <c r="RXB16" s="117"/>
      <c r="RXC16" s="117"/>
      <c r="RXD16" s="117"/>
      <c r="RXE16" s="117"/>
      <c r="RXF16" s="117"/>
      <c r="RXG16" s="117"/>
      <c r="RXH16" s="117"/>
      <c r="RXI16" s="117"/>
      <c r="RXJ16" s="117"/>
      <c r="RXK16" s="117"/>
      <c r="RXL16" s="117"/>
      <c r="RXM16" s="117"/>
      <c r="RXN16" s="117"/>
      <c r="RXO16" s="117"/>
      <c r="RXP16" s="117"/>
      <c r="RXQ16" s="117"/>
      <c r="RXR16" s="117"/>
      <c r="RXS16" s="117"/>
      <c r="RXT16" s="117"/>
      <c r="RXU16" s="117"/>
      <c r="RXV16" s="117"/>
      <c r="RXW16" s="117"/>
      <c r="RXX16" s="117"/>
      <c r="RXY16" s="117"/>
      <c r="RXZ16" s="117"/>
      <c r="RYA16" s="117"/>
      <c r="RYB16" s="117"/>
      <c r="RYC16" s="117"/>
      <c r="RYD16" s="117"/>
      <c r="RYE16" s="117"/>
      <c r="RYF16" s="117"/>
      <c r="RYG16" s="117"/>
      <c r="RYH16" s="117"/>
      <c r="RYI16" s="117"/>
      <c r="RYJ16" s="117"/>
      <c r="RYK16" s="117"/>
      <c r="RYL16" s="117"/>
      <c r="RYM16" s="117"/>
      <c r="RYN16" s="117"/>
      <c r="RYO16" s="117"/>
      <c r="RYP16" s="117"/>
      <c r="RYQ16" s="117"/>
      <c r="RYR16" s="117"/>
      <c r="RYS16" s="117"/>
      <c r="RYT16" s="117"/>
      <c r="RYU16" s="117"/>
      <c r="RYV16" s="117"/>
      <c r="RYW16" s="117"/>
      <c r="RYX16" s="117"/>
      <c r="RYY16" s="117"/>
      <c r="RYZ16" s="117"/>
      <c r="RZA16" s="117"/>
      <c r="RZB16" s="117"/>
      <c r="RZC16" s="117"/>
      <c r="RZD16" s="117"/>
      <c r="RZE16" s="117"/>
      <c r="RZF16" s="117"/>
      <c r="RZG16" s="117"/>
      <c r="RZH16" s="117"/>
      <c r="RZI16" s="117"/>
      <c r="RZJ16" s="117"/>
      <c r="RZK16" s="117"/>
      <c r="RZL16" s="117"/>
      <c r="RZM16" s="117"/>
      <c r="RZN16" s="117"/>
      <c r="RZO16" s="117"/>
      <c r="RZP16" s="117"/>
      <c r="RZQ16" s="117"/>
      <c r="RZR16" s="117"/>
      <c r="RZS16" s="117"/>
      <c r="RZT16" s="117"/>
      <c r="RZU16" s="117"/>
      <c r="RZV16" s="117"/>
      <c r="RZW16" s="117"/>
      <c r="RZX16" s="117"/>
      <c r="RZY16" s="117"/>
      <c r="RZZ16" s="117"/>
      <c r="SAA16" s="117"/>
      <c r="SAB16" s="117"/>
      <c r="SAC16" s="117"/>
      <c r="SAD16" s="117"/>
      <c r="SAE16" s="117"/>
      <c r="SAF16" s="117"/>
      <c r="SAG16" s="117"/>
      <c r="SAH16" s="117"/>
      <c r="SAI16" s="117"/>
      <c r="SAJ16" s="117"/>
      <c r="SAK16" s="117"/>
      <c r="SAL16" s="117"/>
      <c r="SAM16" s="117"/>
      <c r="SAN16" s="117"/>
      <c r="SAO16" s="117"/>
      <c r="SAP16" s="117"/>
      <c r="SAQ16" s="117"/>
      <c r="SAR16" s="117"/>
      <c r="SAS16" s="117"/>
      <c r="SAT16" s="117"/>
      <c r="SAU16" s="117"/>
      <c r="SAV16" s="117"/>
      <c r="SAW16" s="117"/>
      <c r="SAX16" s="117"/>
      <c r="SAY16" s="117"/>
      <c r="SAZ16" s="117"/>
      <c r="SBA16" s="117"/>
      <c r="SBB16" s="117"/>
      <c r="SBC16" s="117"/>
      <c r="SBD16" s="117"/>
      <c r="SBE16" s="117"/>
      <c r="SBF16" s="117"/>
      <c r="SBG16" s="117"/>
      <c r="SBH16" s="117"/>
      <c r="SBI16" s="117"/>
      <c r="SBJ16" s="117"/>
      <c r="SBK16" s="117"/>
      <c r="SBL16" s="117"/>
      <c r="SBM16" s="117"/>
      <c r="SBN16" s="117"/>
      <c r="SBO16" s="117"/>
      <c r="SBP16" s="117"/>
      <c r="SBQ16" s="117"/>
      <c r="SBR16" s="117"/>
      <c r="SBS16" s="117"/>
      <c r="SBT16" s="117"/>
      <c r="SBU16" s="117"/>
      <c r="SBV16" s="117"/>
      <c r="SBW16" s="117"/>
      <c r="SBX16" s="117"/>
      <c r="SBY16" s="117"/>
      <c r="SBZ16" s="117"/>
      <c r="SCA16" s="117"/>
      <c r="SCB16" s="117"/>
      <c r="SCC16" s="117"/>
      <c r="SCD16" s="117"/>
      <c r="SCE16" s="117"/>
      <c r="SCF16" s="117"/>
      <c r="SCG16" s="117"/>
      <c r="SCH16" s="117"/>
      <c r="SCI16" s="117"/>
      <c r="SCJ16" s="117"/>
      <c r="SCK16" s="117"/>
      <c r="SCL16" s="117"/>
      <c r="SCM16" s="117"/>
      <c r="SCN16" s="117"/>
      <c r="SCO16" s="117"/>
      <c r="SCP16" s="117"/>
      <c r="SCQ16" s="117"/>
      <c r="SCR16" s="117"/>
      <c r="SCS16" s="117"/>
      <c r="SCT16" s="117"/>
      <c r="SCU16" s="117"/>
      <c r="SCV16" s="117"/>
      <c r="SCW16" s="117"/>
      <c r="SCX16" s="117"/>
      <c r="SCY16" s="117"/>
      <c r="SCZ16" s="117"/>
      <c r="SDA16" s="117"/>
      <c r="SDB16" s="117"/>
      <c r="SDC16" s="117"/>
      <c r="SDD16" s="117"/>
      <c r="SDE16" s="117"/>
      <c r="SDF16" s="117"/>
      <c r="SDG16" s="117"/>
      <c r="SDH16" s="117"/>
      <c r="SDI16" s="117"/>
      <c r="SDJ16" s="117"/>
      <c r="SDK16" s="117"/>
      <c r="SDL16" s="117"/>
      <c r="SDM16" s="117"/>
      <c r="SDN16" s="117"/>
      <c r="SDO16" s="117"/>
      <c r="SDP16" s="117"/>
      <c r="SDQ16" s="117"/>
      <c r="SDR16" s="117"/>
      <c r="SDS16" s="117"/>
      <c r="SDT16" s="117"/>
      <c r="SDU16" s="117"/>
      <c r="SDV16" s="117"/>
      <c r="SDW16" s="117"/>
      <c r="SDX16" s="117"/>
      <c r="SDY16" s="117"/>
      <c r="SDZ16" s="117"/>
      <c r="SEA16" s="117"/>
      <c r="SEB16" s="117"/>
      <c r="SEC16" s="117"/>
      <c r="SED16" s="117"/>
      <c r="SEE16" s="117"/>
      <c r="SEF16" s="117"/>
      <c r="SEG16" s="117"/>
      <c r="SEH16" s="117"/>
      <c r="SEI16" s="117"/>
      <c r="SEJ16" s="117"/>
      <c r="SEK16" s="117"/>
      <c r="SEL16" s="117"/>
      <c r="SEM16" s="117"/>
      <c r="SEN16" s="117"/>
      <c r="SEO16" s="117"/>
      <c r="SEP16" s="117"/>
      <c r="SEQ16" s="117"/>
      <c r="SER16" s="117"/>
      <c r="SES16" s="117"/>
      <c r="SET16" s="117"/>
      <c r="SEU16" s="117"/>
      <c r="SEV16" s="117"/>
      <c r="SEW16" s="117"/>
      <c r="SEX16" s="117"/>
      <c r="SEY16" s="117"/>
      <c r="SEZ16" s="117"/>
      <c r="SFA16" s="117"/>
      <c r="SFB16" s="117"/>
      <c r="SFC16" s="117"/>
      <c r="SFD16" s="117"/>
      <c r="SFE16" s="117"/>
      <c r="SFF16" s="117"/>
      <c r="SFG16" s="117"/>
      <c r="SFH16" s="117"/>
      <c r="SFI16" s="117"/>
      <c r="SFJ16" s="117"/>
      <c r="SFK16" s="117"/>
      <c r="SFL16" s="117"/>
      <c r="SFM16" s="117"/>
      <c r="SFN16" s="117"/>
      <c r="SFO16" s="117"/>
      <c r="SFP16" s="117"/>
      <c r="SFQ16" s="117"/>
      <c r="SFR16" s="117"/>
      <c r="SFS16" s="117"/>
      <c r="SFT16" s="117"/>
      <c r="SFU16" s="117"/>
      <c r="SFV16" s="117"/>
      <c r="SFW16" s="117"/>
      <c r="SFX16" s="117"/>
      <c r="SFY16" s="117"/>
      <c r="SFZ16" s="117"/>
      <c r="SGA16" s="117"/>
      <c r="SGB16" s="117"/>
      <c r="SGC16" s="117"/>
      <c r="SGD16" s="117"/>
      <c r="SGE16" s="117"/>
      <c r="SGF16" s="117"/>
      <c r="SGG16" s="117"/>
      <c r="SGH16" s="117"/>
      <c r="SGI16" s="117"/>
      <c r="SGJ16" s="117"/>
      <c r="SGK16" s="117"/>
      <c r="SGL16" s="117"/>
      <c r="SGM16" s="117"/>
      <c r="SGN16" s="117"/>
      <c r="SGO16" s="117"/>
      <c r="SGP16" s="117"/>
      <c r="SGQ16" s="117"/>
      <c r="SGR16" s="117"/>
      <c r="SGS16" s="117"/>
      <c r="SGT16" s="117"/>
      <c r="SGU16" s="117"/>
      <c r="SGV16" s="117"/>
      <c r="SGW16" s="117"/>
      <c r="SGX16" s="117"/>
      <c r="SGY16" s="117"/>
      <c r="SGZ16" s="117"/>
      <c r="SHA16" s="117"/>
      <c r="SHB16" s="117"/>
      <c r="SHC16" s="117"/>
      <c r="SHD16" s="117"/>
      <c r="SHE16" s="117"/>
      <c r="SHF16" s="117"/>
      <c r="SHG16" s="117"/>
      <c r="SHH16" s="117"/>
      <c r="SHI16" s="117"/>
      <c r="SHJ16" s="117"/>
      <c r="SHK16" s="117"/>
      <c r="SHL16" s="117"/>
      <c r="SHM16" s="117"/>
      <c r="SHN16" s="117"/>
      <c r="SHO16" s="117"/>
      <c r="SHP16" s="117"/>
      <c r="SHQ16" s="117"/>
      <c r="SHR16" s="117"/>
      <c r="SHS16" s="117"/>
      <c r="SHT16" s="117"/>
      <c r="SHU16" s="117"/>
      <c r="SHV16" s="117"/>
      <c r="SHW16" s="117"/>
      <c r="SHX16" s="117"/>
      <c r="SHY16" s="117"/>
      <c r="SHZ16" s="117"/>
      <c r="SIA16" s="117"/>
      <c r="SIB16" s="117"/>
      <c r="SIC16" s="117"/>
      <c r="SID16" s="117"/>
      <c r="SIE16" s="117"/>
      <c r="SIF16" s="117"/>
      <c r="SIG16" s="117"/>
      <c r="SIH16" s="117"/>
      <c r="SII16" s="117"/>
      <c r="SIJ16" s="117"/>
      <c r="SIK16" s="117"/>
      <c r="SIL16" s="117"/>
      <c r="SIM16" s="117"/>
      <c r="SIN16" s="117"/>
      <c r="SIO16" s="117"/>
      <c r="SIP16" s="117"/>
      <c r="SIQ16" s="117"/>
      <c r="SIR16" s="117"/>
      <c r="SIS16" s="117"/>
      <c r="SIT16" s="117"/>
      <c r="SIU16" s="117"/>
      <c r="SIV16" s="117"/>
      <c r="SIW16" s="117"/>
      <c r="SIX16" s="117"/>
      <c r="SIY16" s="117"/>
      <c r="SIZ16" s="117"/>
      <c r="SJA16" s="117"/>
      <c r="SJB16" s="117"/>
      <c r="SJC16" s="117"/>
      <c r="SJD16" s="117"/>
      <c r="SJE16" s="117"/>
      <c r="SJF16" s="117"/>
      <c r="SJG16" s="117"/>
      <c r="SJH16" s="117"/>
      <c r="SJI16" s="117"/>
      <c r="SJJ16" s="117"/>
      <c r="SJK16" s="117"/>
      <c r="SJL16" s="117"/>
      <c r="SJM16" s="117"/>
      <c r="SJN16" s="117"/>
      <c r="SJO16" s="117"/>
      <c r="SJP16" s="117"/>
      <c r="SJQ16" s="117"/>
      <c r="SJR16" s="117"/>
      <c r="SJS16" s="117"/>
      <c r="SJT16" s="117"/>
      <c r="SJU16" s="117"/>
      <c r="SJV16" s="117"/>
      <c r="SJW16" s="117"/>
      <c r="SJX16" s="117"/>
      <c r="SJY16" s="117"/>
      <c r="SJZ16" s="117"/>
      <c r="SKA16" s="117"/>
      <c r="SKB16" s="117"/>
      <c r="SKC16" s="117"/>
      <c r="SKD16" s="117"/>
      <c r="SKE16" s="117"/>
      <c r="SKF16" s="117"/>
      <c r="SKG16" s="117"/>
      <c r="SKH16" s="117"/>
      <c r="SKI16" s="117"/>
      <c r="SKJ16" s="117"/>
      <c r="SKK16" s="117"/>
      <c r="SKL16" s="117"/>
      <c r="SKM16" s="117"/>
      <c r="SKN16" s="117"/>
      <c r="SKO16" s="117"/>
      <c r="SKP16" s="117"/>
      <c r="SKQ16" s="117"/>
      <c r="SKR16" s="117"/>
      <c r="SKS16" s="117"/>
      <c r="SKT16" s="117"/>
      <c r="SKU16" s="117"/>
      <c r="SKV16" s="117"/>
      <c r="SKW16" s="117"/>
      <c r="SKX16" s="117"/>
      <c r="SKY16" s="117"/>
      <c r="SKZ16" s="117"/>
      <c r="SLA16" s="117"/>
      <c r="SLB16" s="117"/>
      <c r="SLC16" s="117"/>
      <c r="SLD16" s="117"/>
      <c r="SLE16" s="117"/>
      <c r="SLF16" s="117"/>
      <c r="SLG16" s="117"/>
      <c r="SLH16" s="117"/>
      <c r="SLI16" s="117"/>
      <c r="SLJ16" s="117"/>
      <c r="SLK16" s="117"/>
      <c r="SLL16" s="117"/>
      <c r="SLM16" s="117"/>
      <c r="SLN16" s="117"/>
      <c r="SLO16" s="117"/>
      <c r="SLP16" s="117"/>
      <c r="SLQ16" s="117"/>
      <c r="SLR16" s="117"/>
      <c r="SLS16" s="117"/>
      <c r="SLT16" s="117"/>
      <c r="SLU16" s="117"/>
      <c r="SLV16" s="117"/>
      <c r="SLW16" s="117"/>
      <c r="SLX16" s="117"/>
      <c r="SLY16" s="117"/>
      <c r="SLZ16" s="117"/>
      <c r="SMA16" s="117"/>
      <c r="SMB16" s="117"/>
      <c r="SMC16" s="117"/>
      <c r="SMD16" s="117"/>
      <c r="SME16" s="117"/>
      <c r="SMF16" s="117"/>
      <c r="SMG16" s="117"/>
      <c r="SMH16" s="117"/>
      <c r="SMI16" s="117"/>
      <c r="SMJ16" s="117"/>
      <c r="SMK16" s="117"/>
      <c r="SML16" s="117"/>
      <c r="SMM16" s="117"/>
      <c r="SMN16" s="117"/>
      <c r="SMO16" s="117"/>
      <c r="SMP16" s="117"/>
      <c r="SMQ16" s="117"/>
      <c r="SMR16" s="117"/>
      <c r="SMS16" s="117"/>
      <c r="SMT16" s="117"/>
      <c r="SMU16" s="117"/>
      <c r="SMV16" s="117"/>
      <c r="SMW16" s="117"/>
      <c r="SMX16" s="117"/>
      <c r="SMY16" s="117"/>
      <c r="SMZ16" s="117"/>
      <c r="SNA16" s="117"/>
      <c r="SNB16" s="117"/>
      <c r="SNC16" s="117"/>
      <c r="SND16" s="117"/>
      <c r="SNE16" s="117"/>
      <c r="SNF16" s="117"/>
      <c r="SNG16" s="117"/>
      <c r="SNH16" s="117"/>
      <c r="SNI16" s="117"/>
      <c r="SNJ16" s="117"/>
      <c r="SNK16" s="117"/>
      <c r="SNL16" s="117"/>
      <c r="SNM16" s="117"/>
      <c r="SNN16" s="117"/>
      <c r="SNO16" s="117"/>
      <c r="SNP16" s="117"/>
      <c r="SNQ16" s="117"/>
      <c r="SNR16" s="117"/>
      <c r="SNS16" s="117"/>
      <c r="SNT16" s="117"/>
      <c r="SNU16" s="117"/>
      <c r="SNV16" s="117"/>
      <c r="SNW16" s="117"/>
      <c r="SNX16" s="117"/>
      <c r="SNY16" s="117"/>
      <c r="SNZ16" s="117"/>
      <c r="SOA16" s="117"/>
      <c r="SOB16" s="117"/>
      <c r="SOC16" s="117"/>
      <c r="SOD16" s="117"/>
      <c r="SOE16" s="117"/>
      <c r="SOF16" s="117"/>
      <c r="SOG16" s="117"/>
      <c r="SOH16" s="117"/>
      <c r="SOI16" s="117"/>
      <c r="SOJ16" s="117"/>
      <c r="SOK16" s="117"/>
      <c r="SOL16" s="117"/>
      <c r="SOM16" s="117"/>
      <c r="SON16" s="117"/>
      <c r="SOO16" s="117"/>
      <c r="SOP16" s="117"/>
      <c r="SOQ16" s="117"/>
      <c r="SOR16" s="117"/>
      <c r="SOS16" s="117"/>
      <c r="SOT16" s="117"/>
      <c r="SOU16" s="117"/>
      <c r="SOV16" s="117"/>
      <c r="SOW16" s="117"/>
      <c r="SOX16" s="117"/>
      <c r="SOY16" s="117"/>
      <c r="SOZ16" s="117"/>
      <c r="SPA16" s="117"/>
      <c r="SPB16" s="117"/>
      <c r="SPC16" s="117"/>
      <c r="SPD16" s="117"/>
      <c r="SPE16" s="117"/>
      <c r="SPF16" s="117"/>
      <c r="SPG16" s="117"/>
      <c r="SPH16" s="117"/>
      <c r="SPI16" s="117"/>
      <c r="SPJ16" s="117"/>
      <c r="SPK16" s="117"/>
      <c r="SPL16" s="117"/>
      <c r="SPM16" s="117"/>
      <c r="SPN16" s="117"/>
      <c r="SPO16" s="117"/>
      <c r="SPP16" s="117"/>
      <c r="SPQ16" s="117"/>
      <c r="SPR16" s="117"/>
      <c r="SPS16" s="117"/>
      <c r="SPT16" s="117"/>
      <c r="SPU16" s="117"/>
      <c r="SPV16" s="117"/>
      <c r="SPW16" s="117"/>
      <c r="SPX16" s="117"/>
      <c r="SPY16" s="117"/>
      <c r="SPZ16" s="117"/>
      <c r="SQA16" s="117"/>
      <c r="SQB16" s="117"/>
      <c r="SQC16" s="117"/>
      <c r="SQD16" s="117"/>
      <c r="SQE16" s="117"/>
      <c r="SQF16" s="117"/>
      <c r="SQG16" s="117"/>
      <c r="SQH16" s="117"/>
      <c r="SQI16" s="117"/>
      <c r="SQJ16" s="117"/>
      <c r="SQK16" s="117"/>
      <c r="SQL16" s="117"/>
      <c r="SQM16" s="117"/>
      <c r="SQN16" s="117"/>
      <c r="SQO16" s="117"/>
      <c r="SQP16" s="117"/>
      <c r="SQQ16" s="117"/>
      <c r="SQR16" s="117"/>
      <c r="SQS16" s="117"/>
      <c r="SQT16" s="117"/>
      <c r="SQU16" s="117"/>
      <c r="SQV16" s="117"/>
      <c r="SQW16" s="117"/>
      <c r="SQX16" s="117"/>
      <c r="SQY16" s="117"/>
      <c r="SQZ16" s="117"/>
      <c r="SRA16" s="117"/>
      <c r="SRB16" s="117"/>
      <c r="SRC16" s="117"/>
      <c r="SRD16" s="117"/>
      <c r="SRE16" s="117"/>
      <c r="SRF16" s="117"/>
      <c r="SRG16" s="117"/>
      <c r="SRH16" s="117"/>
      <c r="SRI16" s="117"/>
      <c r="SRJ16" s="117"/>
      <c r="SRK16" s="117"/>
      <c r="SRL16" s="117"/>
      <c r="SRM16" s="117"/>
      <c r="SRN16" s="117"/>
      <c r="SRO16" s="117"/>
      <c r="SRP16" s="117"/>
      <c r="SRQ16" s="117"/>
      <c r="SRR16" s="117"/>
      <c r="SRS16" s="117"/>
      <c r="SRT16" s="117"/>
      <c r="SRU16" s="117"/>
      <c r="SRV16" s="117"/>
      <c r="SRW16" s="117"/>
      <c r="SRX16" s="117"/>
      <c r="SRY16" s="117"/>
      <c r="SRZ16" s="117"/>
      <c r="SSA16" s="117"/>
      <c r="SSB16" s="117"/>
      <c r="SSC16" s="117"/>
      <c r="SSD16" s="117"/>
      <c r="SSE16" s="117"/>
      <c r="SSF16" s="117"/>
      <c r="SSG16" s="117"/>
      <c r="SSH16" s="117"/>
      <c r="SSI16" s="117"/>
      <c r="SSJ16" s="117"/>
      <c r="SSK16" s="117"/>
      <c r="SSL16" s="117"/>
      <c r="SSM16" s="117"/>
      <c r="SSN16" s="117"/>
      <c r="SSO16" s="117"/>
      <c r="SSP16" s="117"/>
      <c r="SSQ16" s="117"/>
      <c r="SSR16" s="117"/>
      <c r="SSS16" s="117"/>
      <c r="SST16" s="117"/>
      <c r="SSU16" s="117"/>
      <c r="SSV16" s="117"/>
      <c r="SSW16" s="117"/>
      <c r="SSX16" s="117"/>
      <c r="SSY16" s="117"/>
      <c r="SSZ16" s="117"/>
      <c r="STA16" s="117"/>
      <c r="STB16" s="117"/>
      <c r="STC16" s="117"/>
      <c r="STD16" s="117"/>
      <c r="STE16" s="117"/>
      <c r="STF16" s="117"/>
      <c r="STG16" s="117"/>
      <c r="STH16" s="117"/>
      <c r="STI16" s="117"/>
      <c r="STJ16" s="117"/>
      <c r="STK16" s="117"/>
      <c r="STL16" s="117"/>
      <c r="STM16" s="117"/>
      <c r="STN16" s="117"/>
      <c r="STO16" s="117"/>
      <c r="STP16" s="117"/>
      <c r="STQ16" s="117"/>
      <c r="STR16" s="117"/>
      <c r="STS16" s="117"/>
      <c r="STT16" s="117"/>
      <c r="STU16" s="117"/>
      <c r="STV16" s="117"/>
      <c r="STW16" s="117"/>
      <c r="STX16" s="117"/>
      <c r="STY16" s="117"/>
      <c r="STZ16" s="117"/>
      <c r="SUA16" s="117"/>
      <c r="SUB16" s="117"/>
      <c r="SUC16" s="117"/>
      <c r="SUD16" s="117"/>
      <c r="SUE16" s="117"/>
      <c r="SUF16" s="117"/>
      <c r="SUG16" s="117"/>
      <c r="SUH16" s="117"/>
      <c r="SUI16" s="117"/>
      <c r="SUJ16" s="117"/>
      <c r="SUK16" s="117"/>
      <c r="SUL16" s="117"/>
      <c r="SUM16" s="117"/>
      <c r="SUN16" s="117"/>
      <c r="SUO16" s="117"/>
      <c r="SUP16" s="117"/>
      <c r="SUQ16" s="117"/>
      <c r="SUR16" s="117"/>
      <c r="SUS16" s="117"/>
      <c r="SUT16" s="117"/>
      <c r="SUU16" s="117"/>
      <c r="SUV16" s="117"/>
      <c r="SUW16" s="117"/>
      <c r="SUX16" s="117"/>
      <c r="SUY16" s="117"/>
      <c r="SUZ16" s="117"/>
      <c r="SVA16" s="117"/>
      <c r="SVB16" s="117"/>
      <c r="SVC16" s="117"/>
      <c r="SVD16" s="117"/>
      <c r="SVE16" s="117"/>
      <c r="SVF16" s="117"/>
      <c r="SVG16" s="117"/>
      <c r="SVH16" s="117"/>
      <c r="SVI16" s="117"/>
      <c r="SVJ16" s="117"/>
      <c r="SVK16" s="117"/>
      <c r="SVL16" s="117"/>
      <c r="SVM16" s="117"/>
      <c r="SVN16" s="117"/>
      <c r="SVO16" s="117"/>
      <c r="SVP16" s="117"/>
      <c r="SVQ16" s="117"/>
      <c r="SVR16" s="117"/>
      <c r="SVS16" s="117"/>
      <c r="SVT16" s="117"/>
      <c r="SVU16" s="117"/>
      <c r="SVV16" s="117"/>
      <c r="SVW16" s="117"/>
      <c r="SVX16" s="117"/>
      <c r="SVY16" s="117"/>
      <c r="SVZ16" s="117"/>
      <c r="SWA16" s="117"/>
      <c r="SWB16" s="117"/>
      <c r="SWC16" s="117"/>
      <c r="SWD16" s="117"/>
      <c r="SWE16" s="117"/>
      <c r="SWF16" s="117"/>
      <c r="SWG16" s="117"/>
      <c r="SWH16" s="117"/>
      <c r="SWI16" s="117"/>
      <c r="SWJ16" s="117"/>
      <c r="SWK16" s="117"/>
      <c r="SWL16" s="117"/>
      <c r="SWM16" s="117"/>
      <c r="SWN16" s="117"/>
      <c r="SWO16" s="117"/>
      <c r="SWP16" s="117"/>
      <c r="SWQ16" s="117"/>
      <c r="SWR16" s="117"/>
      <c r="SWS16" s="117"/>
      <c r="SWT16" s="117"/>
      <c r="SWU16" s="117"/>
      <c r="SWV16" s="117"/>
      <c r="SWW16" s="117"/>
      <c r="SWX16" s="117"/>
      <c r="SWY16" s="117"/>
      <c r="SWZ16" s="117"/>
      <c r="SXA16" s="117"/>
      <c r="SXB16" s="117"/>
      <c r="SXC16" s="117"/>
      <c r="SXD16" s="117"/>
      <c r="SXE16" s="117"/>
      <c r="SXF16" s="117"/>
      <c r="SXG16" s="117"/>
      <c r="SXH16" s="117"/>
      <c r="SXI16" s="117"/>
      <c r="SXJ16" s="117"/>
      <c r="SXK16" s="117"/>
      <c r="SXL16" s="117"/>
      <c r="SXM16" s="117"/>
      <c r="SXN16" s="117"/>
      <c r="SXO16" s="117"/>
      <c r="SXP16" s="117"/>
      <c r="SXQ16" s="117"/>
      <c r="SXR16" s="117"/>
      <c r="SXS16" s="117"/>
      <c r="SXT16" s="117"/>
      <c r="SXU16" s="117"/>
      <c r="SXV16" s="117"/>
      <c r="SXW16" s="117"/>
      <c r="SXX16" s="117"/>
      <c r="SXY16" s="117"/>
      <c r="SXZ16" s="117"/>
      <c r="SYA16" s="117"/>
      <c r="SYB16" s="117"/>
      <c r="SYC16" s="117"/>
      <c r="SYD16" s="117"/>
      <c r="SYE16" s="117"/>
      <c r="SYF16" s="117"/>
      <c r="SYG16" s="117"/>
      <c r="SYH16" s="117"/>
      <c r="SYI16" s="117"/>
      <c r="SYJ16" s="117"/>
      <c r="SYK16" s="117"/>
      <c r="SYL16" s="117"/>
      <c r="SYM16" s="117"/>
      <c r="SYN16" s="117"/>
      <c r="SYO16" s="117"/>
      <c r="SYP16" s="117"/>
      <c r="SYQ16" s="117"/>
      <c r="SYR16" s="117"/>
      <c r="SYS16" s="117"/>
      <c r="SYT16" s="117"/>
      <c r="SYU16" s="117"/>
      <c r="SYV16" s="117"/>
      <c r="SYW16" s="117"/>
      <c r="SYX16" s="117"/>
      <c r="SYY16" s="117"/>
      <c r="SYZ16" s="117"/>
      <c r="SZA16" s="117"/>
      <c r="SZB16" s="117"/>
      <c r="SZC16" s="117"/>
      <c r="SZD16" s="117"/>
      <c r="SZE16" s="117"/>
      <c r="SZF16" s="117"/>
      <c r="SZG16" s="117"/>
      <c r="SZH16" s="117"/>
      <c r="SZI16" s="117"/>
      <c r="SZJ16" s="117"/>
      <c r="SZK16" s="117"/>
      <c r="SZL16" s="117"/>
      <c r="SZM16" s="117"/>
      <c r="SZN16" s="117"/>
      <c r="SZO16" s="117"/>
      <c r="SZP16" s="117"/>
      <c r="SZQ16" s="117"/>
      <c r="SZR16" s="117"/>
      <c r="SZS16" s="117"/>
      <c r="SZT16" s="117"/>
      <c r="SZU16" s="117"/>
      <c r="SZV16" s="117"/>
      <c r="SZW16" s="117"/>
      <c r="SZX16" s="117"/>
      <c r="SZY16" s="117"/>
      <c r="SZZ16" s="117"/>
      <c r="TAA16" s="117"/>
      <c r="TAB16" s="117"/>
      <c r="TAC16" s="117"/>
      <c r="TAD16" s="117"/>
      <c r="TAE16" s="117"/>
      <c r="TAF16" s="117"/>
      <c r="TAG16" s="117"/>
      <c r="TAH16" s="117"/>
      <c r="TAI16" s="117"/>
      <c r="TAJ16" s="117"/>
      <c r="TAK16" s="117"/>
      <c r="TAL16" s="117"/>
      <c r="TAM16" s="117"/>
      <c r="TAN16" s="117"/>
      <c r="TAO16" s="117"/>
      <c r="TAP16" s="117"/>
      <c r="TAQ16" s="117"/>
      <c r="TAR16" s="117"/>
      <c r="TAS16" s="117"/>
      <c r="TAT16" s="117"/>
      <c r="TAU16" s="117"/>
      <c r="TAV16" s="117"/>
      <c r="TAW16" s="117"/>
      <c r="TAX16" s="117"/>
      <c r="TAY16" s="117"/>
      <c r="TAZ16" s="117"/>
      <c r="TBA16" s="117"/>
      <c r="TBB16" s="117"/>
      <c r="TBC16" s="117"/>
      <c r="TBD16" s="117"/>
      <c r="TBE16" s="117"/>
      <c r="TBF16" s="117"/>
      <c r="TBG16" s="117"/>
      <c r="TBH16" s="117"/>
      <c r="TBI16" s="117"/>
      <c r="TBJ16" s="117"/>
      <c r="TBK16" s="117"/>
      <c r="TBL16" s="117"/>
      <c r="TBM16" s="117"/>
      <c r="TBN16" s="117"/>
      <c r="TBO16" s="117"/>
      <c r="TBP16" s="117"/>
      <c r="TBQ16" s="117"/>
      <c r="TBR16" s="117"/>
      <c r="TBS16" s="117"/>
      <c r="TBT16" s="117"/>
      <c r="TBU16" s="117"/>
      <c r="TBV16" s="117"/>
      <c r="TBW16" s="117"/>
      <c r="TBX16" s="117"/>
      <c r="TBY16" s="117"/>
      <c r="TBZ16" s="117"/>
      <c r="TCA16" s="117"/>
      <c r="TCB16" s="117"/>
      <c r="TCC16" s="117"/>
      <c r="TCD16" s="117"/>
      <c r="TCE16" s="117"/>
      <c r="TCF16" s="117"/>
      <c r="TCG16" s="117"/>
      <c r="TCH16" s="117"/>
      <c r="TCI16" s="117"/>
      <c r="TCJ16" s="117"/>
      <c r="TCK16" s="117"/>
      <c r="TCL16" s="117"/>
      <c r="TCM16" s="117"/>
      <c r="TCN16" s="117"/>
      <c r="TCO16" s="117"/>
      <c r="TCP16" s="117"/>
      <c r="TCQ16" s="117"/>
      <c r="TCR16" s="117"/>
      <c r="TCS16" s="117"/>
      <c r="TCT16" s="117"/>
      <c r="TCU16" s="117"/>
      <c r="TCV16" s="117"/>
      <c r="TCW16" s="117"/>
      <c r="TCX16" s="117"/>
      <c r="TCY16" s="117"/>
      <c r="TCZ16" s="117"/>
      <c r="TDA16" s="117"/>
      <c r="TDB16" s="117"/>
      <c r="TDC16" s="117"/>
      <c r="TDD16" s="117"/>
      <c r="TDE16" s="117"/>
      <c r="TDF16" s="117"/>
      <c r="TDG16" s="117"/>
      <c r="TDH16" s="117"/>
      <c r="TDI16" s="117"/>
      <c r="TDJ16" s="117"/>
      <c r="TDK16" s="117"/>
      <c r="TDL16" s="117"/>
      <c r="TDM16" s="117"/>
      <c r="TDN16" s="117"/>
      <c r="TDO16" s="117"/>
      <c r="TDP16" s="117"/>
      <c r="TDQ16" s="117"/>
      <c r="TDR16" s="117"/>
      <c r="TDS16" s="117"/>
      <c r="TDT16" s="117"/>
      <c r="TDU16" s="117"/>
      <c r="TDV16" s="117"/>
      <c r="TDW16" s="117"/>
      <c r="TDX16" s="117"/>
      <c r="TDY16" s="117"/>
      <c r="TDZ16" s="117"/>
      <c r="TEA16" s="117"/>
      <c r="TEB16" s="117"/>
      <c r="TEC16" s="117"/>
      <c r="TED16" s="117"/>
      <c r="TEE16" s="117"/>
      <c r="TEF16" s="117"/>
      <c r="TEG16" s="117"/>
      <c r="TEH16" s="117"/>
      <c r="TEI16" s="117"/>
      <c r="TEJ16" s="117"/>
      <c r="TEK16" s="117"/>
      <c r="TEL16" s="117"/>
      <c r="TEM16" s="117"/>
      <c r="TEN16" s="117"/>
      <c r="TEO16" s="117"/>
      <c r="TEP16" s="117"/>
      <c r="TEQ16" s="117"/>
      <c r="TER16" s="117"/>
      <c r="TES16" s="117"/>
      <c r="TET16" s="117"/>
      <c r="TEU16" s="117"/>
      <c r="TEV16" s="117"/>
      <c r="TEW16" s="117"/>
      <c r="TEX16" s="117"/>
      <c r="TEY16" s="117"/>
      <c r="TEZ16" s="117"/>
      <c r="TFA16" s="117"/>
      <c r="TFB16" s="117"/>
      <c r="TFC16" s="117"/>
      <c r="TFD16" s="117"/>
      <c r="TFE16" s="117"/>
      <c r="TFF16" s="117"/>
      <c r="TFG16" s="117"/>
      <c r="TFH16" s="117"/>
      <c r="TFI16" s="117"/>
      <c r="TFJ16" s="117"/>
      <c r="TFK16" s="117"/>
      <c r="TFL16" s="117"/>
      <c r="TFM16" s="117"/>
      <c r="TFN16" s="117"/>
      <c r="TFO16" s="117"/>
      <c r="TFP16" s="117"/>
      <c r="TFQ16" s="117"/>
      <c r="TFR16" s="117"/>
      <c r="TFS16" s="117"/>
      <c r="TFT16" s="117"/>
      <c r="TFU16" s="117"/>
      <c r="TFV16" s="117"/>
      <c r="TFW16" s="117"/>
      <c r="TFX16" s="117"/>
      <c r="TFY16" s="117"/>
      <c r="TFZ16" s="117"/>
      <c r="TGA16" s="117"/>
      <c r="TGB16" s="117"/>
      <c r="TGC16" s="117"/>
      <c r="TGD16" s="117"/>
      <c r="TGE16" s="117"/>
      <c r="TGF16" s="117"/>
      <c r="TGG16" s="117"/>
      <c r="TGH16" s="117"/>
      <c r="TGI16" s="117"/>
      <c r="TGJ16" s="117"/>
      <c r="TGK16" s="117"/>
      <c r="TGL16" s="117"/>
      <c r="TGM16" s="117"/>
      <c r="TGN16" s="117"/>
      <c r="TGO16" s="117"/>
      <c r="TGP16" s="117"/>
      <c r="TGQ16" s="117"/>
      <c r="TGR16" s="117"/>
      <c r="TGS16" s="117"/>
      <c r="TGT16" s="117"/>
      <c r="TGU16" s="117"/>
      <c r="TGV16" s="117"/>
      <c r="TGW16" s="117"/>
      <c r="TGX16" s="117"/>
      <c r="TGY16" s="117"/>
      <c r="TGZ16" s="117"/>
      <c r="THA16" s="117"/>
      <c r="THB16" s="117"/>
      <c r="THC16" s="117"/>
      <c r="THD16" s="117"/>
      <c r="THE16" s="117"/>
      <c r="THF16" s="117"/>
      <c r="THG16" s="117"/>
      <c r="THH16" s="117"/>
      <c r="THI16" s="117"/>
      <c r="THJ16" s="117"/>
      <c r="THK16" s="117"/>
      <c r="THL16" s="117"/>
      <c r="THM16" s="117"/>
      <c r="THN16" s="117"/>
      <c r="THO16" s="117"/>
      <c r="THP16" s="117"/>
      <c r="THQ16" s="117"/>
      <c r="THR16" s="117"/>
      <c r="THS16" s="117"/>
      <c r="THT16" s="117"/>
      <c r="THU16" s="117"/>
      <c r="THV16" s="117"/>
      <c r="THW16" s="117"/>
      <c r="THX16" s="117"/>
      <c r="THY16" s="117"/>
      <c r="THZ16" s="117"/>
      <c r="TIA16" s="117"/>
      <c r="TIB16" s="117"/>
      <c r="TIC16" s="117"/>
      <c r="TID16" s="117"/>
      <c r="TIE16" s="117"/>
      <c r="TIF16" s="117"/>
      <c r="TIG16" s="117"/>
      <c r="TIH16" s="117"/>
      <c r="TII16" s="117"/>
      <c r="TIJ16" s="117"/>
      <c r="TIK16" s="117"/>
      <c r="TIL16" s="117"/>
      <c r="TIM16" s="117"/>
      <c r="TIN16" s="117"/>
      <c r="TIO16" s="117"/>
      <c r="TIP16" s="117"/>
      <c r="TIQ16" s="117"/>
      <c r="TIR16" s="117"/>
      <c r="TIS16" s="117"/>
      <c r="TIT16" s="117"/>
      <c r="TIU16" s="117"/>
      <c r="TIV16" s="117"/>
      <c r="TIW16" s="117"/>
      <c r="TIX16" s="117"/>
      <c r="TIY16" s="117"/>
      <c r="TIZ16" s="117"/>
      <c r="TJA16" s="117"/>
      <c r="TJB16" s="117"/>
      <c r="TJC16" s="117"/>
      <c r="TJD16" s="117"/>
      <c r="TJE16" s="117"/>
      <c r="TJF16" s="117"/>
      <c r="TJG16" s="117"/>
      <c r="TJH16" s="117"/>
      <c r="TJI16" s="117"/>
      <c r="TJJ16" s="117"/>
      <c r="TJK16" s="117"/>
      <c r="TJL16" s="117"/>
      <c r="TJM16" s="117"/>
      <c r="TJN16" s="117"/>
      <c r="TJO16" s="117"/>
      <c r="TJP16" s="117"/>
      <c r="TJQ16" s="117"/>
      <c r="TJR16" s="117"/>
      <c r="TJS16" s="117"/>
      <c r="TJT16" s="117"/>
      <c r="TJU16" s="117"/>
      <c r="TJV16" s="117"/>
      <c r="TJW16" s="117"/>
      <c r="TJX16" s="117"/>
      <c r="TJY16" s="117"/>
      <c r="TJZ16" s="117"/>
      <c r="TKA16" s="117"/>
      <c r="TKB16" s="117"/>
      <c r="TKC16" s="117"/>
      <c r="TKD16" s="117"/>
      <c r="TKE16" s="117"/>
      <c r="TKF16" s="117"/>
      <c r="TKG16" s="117"/>
      <c r="TKH16" s="117"/>
      <c r="TKI16" s="117"/>
      <c r="TKJ16" s="117"/>
      <c r="TKK16" s="117"/>
      <c r="TKL16" s="117"/>
      <c r="TKM16" s="117"/>
      <c r="TKN16" s="117"/>
      <c r="TKO16" s="117"/>
      <c r="TKP16" s="117"/>
      <c r="TKQ16" s="117"/>
      <c r="TKR16" s="117"/>
      <c r="TKS16" s="117"/>
      <c r="TKT16" s="117"/>
      <c r="TKU16" s="117"/>
      <c r="TKV16" s="117"/>
      <c r="TKW16" s="117"/>
      <c r="TKX16" s="117"/>
      <c r="TKY16" s="117"/>
      <c r="TKZ16" s="117"/>
      <c r="TLA16" s="117"/>
      <c r="TLB16" s="117"/>
      <c r="TLC16" s="117"/>
      <c r="TLD16" s="117"/>
      <c r="TLE16" s="117"/>
      <c r="TLF16" s="117"/>
      <c r="TLG16" s="117"/>
      <c r="TLH16" s="117"/>
      <c r="TLI16" s="117"/>
      <c r="TLJ16" s="117"/>
      <c r="TLK16" s="117"/>
      <c r="TLL16" s="117"/>
      <c r="TLM16" s="117"/>
      <c r="TLN16" s="117"/>
      <c r="TLO16" s="117"/>
      <c r="TLP16" s="117"/>
      <c r="TLQ16" s="117"/>
      <c r="TLR16" s="117"/>
      <c r="TLS16" s="117"/>
      <c r="TLT16" s="117"/>
      <c r="TLU16" s="117"/>
      <c r="TLV16" s="117"/>
      <c r="TLW16" s="117"/>
      <c r="TLX16" s="117"/>
      <c r="TLY16" s="117"/>
      <c r="TLZ16" s="117"/>
      <c r="TMA16" s="117"/>
      <c r="TMB16" s="117"/>
      <c r="TMC16" s="117"/>
      <c r="TMD16" s="117"/>
      <c r="TME16" s="117"/>
      <c r="TMF16" s="117"/>
      <c r="TMG16" s="117"/>
      <c r="TMH16" s="117"/>
      <c r="TMI16" s="117"/>
      <c r="TMJ16" s="117"/>
      <c r="TMK16" s="117"/>
      <c r="TML16" s="117"/>
      <c r="TMM16" s="117"/>
      <c r="TMN16" s="117"/>
      <c r="TMO16" s="117"/>
      <c r="TMP16" s="117"/>
      <c r="TMQ16" s="117"/>
      <c r="TMR16" s="117"/>
      <c r="TMS16" s="117"/>
      <c r="TMT16" s="117"/>
      <c r="TMU16" s="117"/>
      <c r="TMV16" s="117"/>
      <c r="TMW16" s="117"/>
      <c r="TMX16" s="117"/>
      <c r="TMY16" s="117"/>
      <c r="TMZ16" s="117"/>
      <c r="TNA16" s="117"/>
      <c r="TNB16" s="117"/>
      <c r="TNC16" s="117"/>
      <c r="TND16" s="117"/>
      <c r="TNE16" s="117"/>
      <c r="TNF16" s="117"/>
      <c r="TNG16" s="117"/>
      <c r="TNH16" s="117"/>
      <c r="TNI16" s="117"/>
      <c r="TNJ16" s="117"/>
      <c r="TNK16" s="117"/>
      <c r="TNL16" s="117"/>
      <c r="TNM16" s="117"/>
      <c r="TNN16" s="117"/>
      <c r="TNO16" s="117"/>
      <c r="TNP16" s="117"/>
      <c r="TNQ16" s="117"/>
      <c r="TNR16" s="117"/>
      <c r="TNS16" s="117"/>
      <c r="TNT16" s="117"/>
      <c r="TNU16" s="117"/>
      <c r="TNV16" s="117"/>
      <c r="TNW16" s="117"/>
      <c r="TNX16" s="117"/>
      <c r="TNY16" s="117"/>
      <c r="TNZ16" s="117"/>
      <c r="TOA16" s="117"/>
      <c r="TOB16" s="117"/>
      <c r="TOC16" s="117"/>
      <c r="TOD16" s="117"/>
      <c r="TOE16" s="117"/>
      <c r="TOF16" s="117"/>
      <c r="TOG16" s="117"/>
      <c r="TOH16" s="117"/>
      <c r="TOI16" s="117"/>
      <c r="TOJ16" s="117"/>
      <c r="TOK16" s="117"/>
      <c r="TOL16" s="117"/>
      <c r="TOM16" s="117"/>
      <c r="TON16" s="117"/>
      <c r="TOO16" s="117"/>
      <c r="TOP16" s="117"/>
      <c r="TOQ16" s="117"/>
      <c r="TOR16" s="117"/>
      <c r="TOS16" s="117"/>
      <c r="TOT16" s="117"/>
      <c r="TOU16" s="117"/>
      <c r="TOV16" s="117"/>
      <c r="TOW16" s="117"/>
      <c r="TOX16" s="117"/>
      <c r="TOY16" s="117"/>
      <c r="TOZ16" s="117"/>
      <c r="TPA16" s="117"/>
      <c r="TPB16" s="117"/>
      <c r="TPC16" s="117"/>
      <c r="TPD16" s="117"/>
      <c r="TPE16" s="117"/>
      <c r="TPF16" s="117"/>
      <c r="TPG16" s="117"/>
      <c r="TPH16" s="117"/>
      <c r="TPI16" s="117"/>
      <c r="TPJ16" s="117"/>
      <c r="TPK16" s="117"/>
      <c r="TPL16" s="117"/>
      <c r="TPM16" s="117"/>
      <c r="TPN16" s="117"/>
      <c r="TPO16" s="117"/>
      <c r="TPP16" s="117"/>
      <c r="TPQ16" s="117"/>
      <c r="TPR16" s="117"/>
      <c r="TPS16" s="117"/>
      <c r="TPT16" s="117"/>
      <c r="TPU16" s="117"/>
      <c r="TPV16" s="117"/>
      <c r="TPW16" s="117"/>
      <c r="TPX16" s="117"/>
      <c r="TPY16" s="117"/>
      <c r="TPZ16" s="117"/>
      <c r="TQA16" s="117"/>
      <c r="TQB16" s="117"/>
      <c r="TQC16" s="117"/>
      <c r="TQD16" s="117"/>
      <c r="TQE16" s="117"/>
      <c r="TQF16" s="117"/>
      <c r="TQG16" s="117"/>
      <c r="TQH16" s="117"/>
      <c r="TQI16" s="117"/>
      <c r="TQJ16" s="117"/>
      <c r="TQK16" s="117"/>
      <c r="TQL16" s="117"/>
      <c r="TQM16" s="117"/>
      <c r="TQN16" s="117"/>
      <c r="TQO16" s="117"/>
      <c r="TQP16" s="117"/>
      <c r="TQQ16" s="117"/>
      <c r="TQR16" s="117"/>
      <c r="TQS16" s="117"/>
      <c r="TQT16" s="117"/>
      <c r="TQU16" s="117"/>
      <c r="TQV16" s="117"/>
      <c r="TQW16" s="117"/>
      <c r="TQX16" s="117"/>
      <c r="TQY16" s="117"/>
      <c r="TQZ16" s="117"/>
      <c r="TRA16" s="117"/>
      <c r="TRB16" s="117"/>
      <c r="TRC16" s="117"/>
      <c r="TRD16" s="117"/>
      <c r="TRE16" s="117"/>
      <c r="TRF16" s="117"/>
      <c r="TRG16" s="117"/>
      <c r="TRH16" s="117"/>
      <c r="TRI16" s="117"/>
      <c r="TRJ16" s="117"/>
      <c r="TRK16" s="117"/>
      <c r="TRL16" s="117"/>
      <c r="TRM16" s="117"/>
      <c r="TRN16" s="117"/>
      <c r="TRO16" s="117"/>
      <c r="TRP16" s="117"/>
      <c r="TRQ16" s="117"/>
      <c r="TRR16" s="117"/>
      <c r="TRS16" s="117"/>
      <c r="TRT16" s="117"/>
      <c r="TRU16" s="117"/>
      <c r="TRV16" s="117"/>
      <c r="TRW16" s="117"/>
      <c r="TRX16" s="117"/>
      <c r="TRY16" s="117"/>
      <c r="TRZ16" s="117"/>
      <c r="TSA16" s="117"/>
      <c r="TSB16" s="117"/>
      <c r="TSC16" s="117"/>
      <c r="TSD16" s="117"/>
      <c r="TSE16" s="117"/>
      <c r="TSF16" s="117"/>
      <c r="TSG16" s="117"/>
      <c r="TSH16" s="117"/>
      <c r="TSI16" s="117"/>
      <c r="TSJ16" s="117"/>
      <c r="TSK16" s="117"/>
      <c r="TSL16" s="117"/>
      <c r="TSM16" s="117"/>
      <c r="TSN16" s="117"/>
      <c r="TSO16" s="117"/>
      <c r="TSP16" s="117"/>
      <c r="TSQ16" s="117"/>
      <c r="TSR16" s="117"/>
      <c r="TSS16" s="117"/>
      <c r="TST16" s="117"/>
      <c r="TSU16" s="117"/>
      <c r="TSV16" s="117"/>
      <c r="TSW16" s="117"/>
      <c r="TSX16" s="117"/>
      <c r="TSY16" s="117"/>
      <c r="TSZ16" s="117"/>
      <c r="TTA16" s="117"/>
      <c r="TTB16" s="117"/>
      <c r="TTC16" s="117"/>
      <c r="TTD16" s="117"/>
      <c r="TTE16" s="117"/>
      <c r="TTF16" s="117"/>
      <c r="TTG16" s="117"/>
      <c r="TTH16" s="117"/>
      <c r="TTI16" s="117"/>
      <c r="TTJ16" s="117"/>
      <c r="TTK16" s="117"/>
      <c r="TTL16" s="117"/>
      <c r="TTM16" s="117"/>
      <c r="TTN16" s="117"/>
      <c r="TTO16" s="117"/>
      <c r="TTP16" s="117"/>
      <c r="TTQ16" s="117"/>
      <c r="TTR16" s="117"/>
      <c r="TTS16" s="117"/>
      <c r="TTT16" s="117"/>
      <c r="TTU16" s="117"/>
      <c r="TTV16" s="117"/>
      <c r="TTW16" s="117"/>
      <c r="TTX16" s="117"/>
      <c r="TTY16" s="117"/>
      <c r="TTZ16" s="117"/>
      <c r="TUA16" s="117"/>
      <c r="TUB16" s="117"/>
      <c r="TUC16" s="117"/>
      <c r="TUD16" s="117"/>
      <c r="TUE16" s="117"/>
      <c r="TUF16" s="117"/>
      <c r="TUG16" s="117"/>
      <c r="TUH16" s="117"/>
      <c r="TUI16" s="117"/>
      <c r="TUJ16" s="117"/>
      <c r="TUK16" s="117"/>
      <c r="TUL16" s="117"/>
      <c r="TUM16" s="117"/>
      <c r="TUN16" s="117"/>
      <c r="TUO16" s="117"/>
      <c r="TUP16" s="117"/>
      <c r="TUQ16" s="117"/>
      <c r="TUR16" s="117"/>
      <c r="TUS16" s="117"/>
      <c r="TUT16" s="117"/>
      <c r="TUU16" s="117"/>
      <c r="TUV16" s="117"/>
      <c r="TUW16" s="117"/>
      <c r="TUX16" s="117"/>
      <c r="TUY16" s="117"/>
      <c r="TUZ16" s="117"/>
      <c r="TVA16" s="117"/>
      <c r="TVB16" s="117"/>
      <c r="TVC16" s="117"/>
      <c r="TVD16" s="117"/>
      <c r="TVE16" s="117"/>
      <c r="TVF16" s="117"/>
      <c r="TVG16" s="117"/>
      <c r="TVH16" s="117"/>
      <c r="TVI16" s="117"/>
      <c r="TVJ16" s="117"/>
      <c r="TVK16" s="117"/>
      <c r="TVL16" s="117"/>
      <c r="TVM16" s="117"/>
      <c r="TVN16" s="117"/>
      <c r="TVO16" s="117"/>
      <c r="TVP16" s="117"/>
      <c r="TVQ16" s="117"/>
      <c r="TVR16" s="117"/>
      <c r="TVS16" s="117"/>
      <c r="TVT16" s="117"/>
      <c r="TVU16" s="117"/>
      <c r="TVV16" s="117"/>
      <c r="TVW16" s="117"/>
      <c r="TVX16" s="117"/>
      <c r="TVY16" s="117"/>
      <c r="TVZ16" s="117"/>
      <c r="TWA16" s="117"/>
      <c r="TWB16" s="117"/>
      <c r="TWC16" s="117"/>
      <c r="TWD16" s="117"/>
      <c r="TWE16" s="117"/>
      <c r="TWF16" s="117"/>
      <c r="TWG16" s="117"/>
      <c r="TWH16" s="117"/>
      <c r="TWI16" s="117"/>
      <c r="TWJ16" s="117"/>
      <c r="TWK16" s="117"/>
      <c r="TWL16" s="117"/>
      <c r="TWM16" s="117"/>
      <c r="TWN16" s="117"/>
      <c r="TWO16" s="117"/>
      <c r="TWP16" s="117"/>
      <c r="TWQ16" s="117"/>
      <c r="TWR16" s="117"/>
      <c r="TWS16" s="117"/>
      <c r="TWT16" s="117"/>
      <c r="TWU16" s="117"/>
      <c r="TWV16" s="117"/>
      <c r="TWW16" s="117"/>
      <c r="TWX16" s="117"/>
      <c r="TWY16" s="117"/>
      <c r="TWZ16" s="117"/>
      <c r="TXA16" s="117"/>
      <c r="TXB16" s="117"/>
      <c r="TXC16" s="117"/>
      <c r="TXD16" s="117"/>
      <c r="TXE16" s="117"/>
      <c r="TXF16" s="117"/>
      <c r="TXG16" s="117"/>
      <c r="TXH16" s="117"/>
      <c r="TXI16" s="117"/>
      <c r="TXJ16" s="117"/>
      <c r="TXK16" s="117"/>
      <c r="TXL16" s="117"/>
      <c r="TXM16" s="117"/>
      <c r="TXN16" s="117"/>
      <c r="TXO16" s="117"/>
      <c r="TXP16" s="117"/>
      <c r="TXQ16" s="117"/>
      <c r="TXR16" s="117"/>
      <c r="TXS16" s="117"/>
      <c r="TXT16" s="117"/>
      <c r="TXU16" s="117"/>
      <c r="TXV16" s="117"/>
      <c r="TXW16" s="117"/>
      <c r="TXX16" s="117"/>
      <c r="TXY16" s="117"/>
      <c r="TXZ16" s="117"/>
      <c r="TYA16" s="117"/>
      <c r="TYB16" s="117"/>
      <c r="TYC16" s="117"/>
      <c r="TYD16" s="117"/>
      <c r="TYE16" s="117"/>
      <c r="TYF16" s="117"/>
      <c r="TYG16" s="117"/>
      <c r="TYH16" s="117"/>
      <c r="TYI16" s="117"/>
      <c r="TYJ16" s="117"/>
      <c r="TYK16" s="117"/>
      <c r="TYL16" s="117"/>
      <c r="TYM16" s="117"/>
      <c r="TYN16" s="117"/>
      <c r="TYO16" s="117"/>
      <c r="TYP16" s="117"/>
      <c r="TYQ16" s="117"/>
      <c r="TYR16" s="117"/>
      <c r="TYS16" s="117"/>
      <c r="TYT16" s="117"/>
      <c r="TYU16" s="117"/>
      <c r="TYV16" s="117"/>
      <c r="TYW16" s="117"/>
      <c r="TYX16" s="117"/>
      <c r="TYY16" s="117"/>
      <c r="TYZ16" s="117"/>
      <c r="TZA16" s="117"/>
      <c r="TZB16" s="117"/>
      <c r="TZC16" s="117"/>
      <c r="TZD16" s="117"/>
      <c r="TZE16" s="117"/>
      <c r="TZF16" s="117"/>
      <c r="TZG16" s="117"/>
      <c r="TZH16" s="117"/>
      <c r="TZI16" s="117"/>
      <c r="TZJ16" s="117"/>
      <c r="TZK16" s="117"/>
      <c r="TZL16" s="117"/>
      <c r="TZM16" s="117"/>
      <c r="TZN16" s="117"/>
      <c r="TZO16" s="117"/>
      <c r="TZP16" s="117"/>
      <c r="TZQ16" s="117"/>
      <c r="TZR16" s="117"/>
      <c r="TZS16" s="117"/>
      <c r="TZT16" s="117"/>
      <c r="TZU16" s="117"/>
      <c r="TZV16" s="117"/>
      <c r="TZW16" s="117"/>
      <c r="TZX16" s="117"/>
      <c r="TZY16" s="117"/>
      <c r="TZZ16" s="117"/>
      <c r="UAA16" s="117"/>
      <c r="UAB16" s="117"/>
      <c r="UAC16" s="117"/>
      <c r="UAD16" s="117"/>
      <c r="UAE16" s="117"/>
      <c r="UAF16" s="117"/>
      <c r="UAG16" s="117"/>
      <c r="UAH16" s="117"/>
      <c r="UAI16" s="117"/>
      <c r="UAJ16" s="117"/>
      <c r="UAK16" s="117"/>
      <c r="UAL16" s="117"/>
      <c r="UAM16" s="117"/>
      <c r="UAN16" s="117"/>
      <c r="UAO16" s="117"/>
      <c r="UAP16" s="117"/>
      <c r="UAQ16" s="117"/>
      <c r="UAR16" s="117"/>
      <c r="UAS16" s="117"/>
      <c r="UAT16" s="117"/>
      <c r="UAU16" s="117"/>
      <c r="UAV16" s="117"/>
      <c r="UAW16" s="117"/>
      <c r="UAX16" s="117"/>
      <c r="UAY16" s="117"/>
      <c r="UAZ16" s="117"/>
      <c r="UBA16" s="117"/>
      <c r="UBB16" s="117"/>
      <c r="UBC16" s="117"/>
      <c r="UBD16" s="117"/>
      <c r="UBE16" s="117"/>
      <c r="UBF16" s="117"/>
      <c r="UBG16" s="117"/>
      <c r="UBH16" s="117"/>
      <c r="UBI16" s="117"/>
      <c r="UBJ16" s="117"/>
      <c r="UBK16" s="117"/>
      <c r="UBL16" s="117"/>
      <c r="UBM16" s="117"/>
      <c r="UBN16" s="117"/>
      <c r="UBO16" s="117"/>
      <c r="UBP16" s="117"/>
      <c r="UBQ16" s="117"/>
      <c r="UBR16" s="117"/>
      <c r="UBS16" s="117"/>
      <c r="UBT16" s="117"/>
      <c r="UBU16" s="117"/>
      <c r="UBV16" s="117"/>
      <c r="UBW16" s="117"/>
      <c r="UBX16" s="117"/>
      <c r="UBY16" s="117"/>
      <c r="UBZ16" s="117"/>
      <c r="UCA16" s="117"/>
      <c r="UCB16" s="117"/>
      <c r="UCC16" s="117"/>
      <c r="UCD16" s="117"/>
      <c r="UCE16" s="117"/>
      <c r="UCF16" s="117"/>
      <c r="UCG16" s="117"/>
      <c r="UCH16" s="117"/>
      <c r="UCI16" s="117"/>
      <c r="UCJ16" s="117"/>
      <c r="UCK16" s="117"/>
      <c r="UCL16" s="117"/>
      <c r="UCM16" s="117"/>
      <c r="UCN16" s="117"/>
      <c r="UCO16" s="117"/>
      <c r="UCP16" s="117"/>
      <c r="UCQ16" s="117"/>
      <c r="UCR16" s="117"/>
      <c r="UCS16" s="117"/>
      <c r="UCT16" s="117"/>
      <c r="UCU16" s="117"/>
      <c r="UCV16" s="117"/>
      <c r="UCW16" s="117"/>
      <c r="UCX16" s="117"/>
      <c r="UCY16" s="117"/>
      <c r="UCZ16" s="117"/>
      <c r="UDA16" s="117"/>
      <c r="UDB16" s="117"/>
      <c r="UDC16" s="117"/>
      <c r="UDD16" s="117"/>
      <c r="UDE16" s="117"/>
      <c r="UDF16" s="117"/>
      <c r="UDG16" s="117"/>
      <c r="UDH16" s="117"/>
      <c r="UDI16" s="117"/>
      <c r="UDJ16" s="117"/>
      <c r="UDK16" s="117"/>
      <c r="UDL16" s="117"/>
      <c r="UDM16" s="117"/>
      <c r="UDN16" s="117"/>
      <c r="UDO16" s="117"/>
      <c r="UDP16" s="117"/>
      <c r="UDQ16" s="117"/>
      <c r="UDR16" s="117"/>
      <c r="UDS16" s="117"/>
      <c r="UDT16" s="117"/>
      <c r="UDU16" s="117"/>
      <c r="UDV16" s="117"/>
      <c r="UDW16" s="117"/>
      <c r="UDX16" s="117"/>
      <c r="UDY16" s="117"/>
      <c r="UDZ16" s="117"/>
      <c r="UEA16" s="117"/>
      <c r="UEB16" s="117"/>
      <c r="UEC16" s="117"/>
      <c r="UED16" s="117"/>
      <c r="UEE16" s="117"/>
      <c r="UEF16" s="117"/>
      <c r="UEG16" s="117"/>
      <c r="UEH16" s="117"/>
      <c r="UEI16" s="117"/>
      <c r="UEJ16" s="117"/>
      <c r="UEK16" s="117"/>
      <c r="UEL16" s="117"/>
      <c r="UEM16" s="117"/>
      <c r="UEN16" s="117"/>
      <c r="UEO16" s="117"/>
      <c r="UEP16" s="117"/>
      <c r="UEQ16" s="117"/>
      <c r="UER16" s="117"/>
      <c r="UES16" s="117"/>
      <c r="UET16" s="117"/>
      <c r="UEU16" s="117"/>
      <c r="UEV16" s="117"/>
      <c r="UEW16" s="117"/>
      <c r="UEX16" s="117"/>
      <c r="UEY16" s="117"/>
      <c r="UEZ16" s="117"/>
      <c r="UFA16" s="117"/>
      <c r="UFB16" s="117"/>
      <c r="UFC16" s="117"/>
      <c r="UFD16" s="117"/>
      <c r="UFE16" s="117"/>
      <c r="UFF16" s="117"/>
      <c r="UFG16" s="117"/>
      <c r="UFH16" s="117"/>
      <c r="UFI16" s="117"/>
      <c r="UFJ16" s="117"/>
      <c r="UFK16" s="117"/>
      <c r="UFL16" s="117"/>
      <c r="UFM16" s="117"/>
      <c r="UFN16" s="117"/>
      <c r="UFO16" s="117"/>
      <c r="UFP16" s="117"/>
      <c r="UFQ16" s="117"/>
      <c r="UFR16" s="117"/>
      <c r="UFS16" s="117"/>
      <c r="UFT16" s="117"/>
      <c r="UFU16" s="117"/>
      <c r="UFV16" s="117"/>
      <c r="UFW16" s="117"/>
      <c r="UFX16" s="117"/>
      <c r="UFY16" s="117"/>
      <c r="UFZ16" s="117"/>
      <c r="UGA16" s="117"/>
      <c r="UGB16" s="117"/>
      <c r="UGC16" s="117"/>
      <c r="UGD16" s="117"/>
      <c r="UGE16" s="117"/>
      <c r="UGF16" s="117"/>
      <c r="UGG16" s="117"/>
      <c r="UGH16" s="117"/>
      <c r="UGI16" s="117"/>
      <c r="UGJ16" s="117"/>
      <c r="UGK16" s="117"/>
      <c r="UGL16" s="117"/>
      <c r="UGM16" s="117"/>
      <c r="UGN16" s="117"/>
      <c r="UGO16" s="117"/>
      <c r="UGP16" s="117"/>
      <c r="UGQ16" s="117"/>
      <c r="UGR16" s="117"/>
      <c r="UGS16" s="117"/>
      <c r="UGT16" s="117"/>
      <c r="UGU16" s="117"/>
      <c r="UGV16" s="117"/>
      <c r="UGW16" s="117"/>
      <c r="UGX16" s="117"/>
      <c r="UGY16" s="117"/>
      <c r="UGZ16" s="117"/>
      <c r="UHA16" s="117"/>
      <c r="UHB16" s="117"/>
      <c r="UHC16" s="117"/>
      <c r="UHD16" s="117"/>
      <c r="UHE16" s="117"/>
      <c r="UHF16" s="117"/>
      <c r="UHG16" s="117"/>
      <c r="UHH16" s="117"/>
      <c r="UHI16" s="117"/>
      <c r="UHJ16" s="117"/>
      <c r="UHK16" s="117"/>
      <c r="UHL16" s="117"/>
      <c r="UHM16" s="117"/>
      <c r="UHN16" s="117"/>
      <c r="UHO16" s="117"/>
      <c r="UHP16" s="117"/>
      <c r="UHQ16" s="117"/>
      <c r="UHR16" s="117"/>
      <c r="UHS16" s="117"/>
      <c r="UHT16" s="117"/>
      <c r="UHU16" s="117"/>
      <c r="UHV16" s="117"/>
      <c r="UHW16" s="117"/>
      <c r="UHX16" s="117"/>
      <c r="UHY16" s="117"/>
      <c r="UHZ16" s="117"/>
      <c r="UIA16" s="117"/>
      <c r="UIB16" s="117"/>
      <c r="UIC16" s="117"/>
      <c r="UID16" s="117"/>
      <c r="UIE16" s="117"/>
      <c r="UIF16" s="117"/>
      <c r="UIG16" s="117"/>
      <c r="UIH16" s="117"/>
      <c r="UII16" s="117"/>
      <c r="UIJ16" s="117"/>
      <c r="UIK16" s="117"/>
      <c r="UIL16" s="117"/>
      <c r="UIM16" s="117"/>
      <c r="UIN16" s="117"/>
      <c r="UIO16" s="117"/>
      <c r="UIP16" s="117"/>
      <c r="UIQ16" s="117"/>
      <c r="UIR16" s="117"/>
      <c r="UIS16" s="117"/>
      <c r="UIT16" s="117"/>
      <c r="UIU16" s="117"/>
      <c r="UIV16" s="117"/>
      <c r="UIW16" s="117"/>
      <c r="UIX16" s="117"/>
      <c r="UIY16" s="117"/>
      <c r="UIZ16" s="117"/>
      <c r="UJA16" s="117"/>
      <c r="UJB16" s="117"/>
      <c r="UJC16" s="117"/>
      <c r="UJD16" s="117"/>
      <c r="UJE16" s="117"/>
      <c r="UJF16" s="117"/>
      <c r="UJG16" s="117"/>
      <c r="UJH16" s="117"/>
      <c r="UJI16" s="117"/>
      <c r="UJJ16" s="117"/>
      <c r="UJK16" s="117"/>
      <c r="UJL16" s="117"/>
      <c r="UJM16" s="117"/>
      <c r="UJN16" s="117"/>
      <c r="UJO16" s="117"/>
      <c r="UJP16" s="117"/>
      <c r="UJQ16" s="117"/>
      <c r="UJR16" s="117"/>
      <c r="UJS16" s="117"/>
      <c r="UJT16" s="117"/>
      <c r="UJU16" s="117"/>
      <c r="UJV16" s="117"/>
      <c r="UJW16" s="117"/>
      <c r="UJX16" s="117"/>
      <c r="UJY16" s="117"/>
      <c r="UJZ16" s="117"/>
      <c r="UKA16" s="117"/>
      <c r="UKB16" s="117"/>
      <c r="UKC16" s="117"/>
      <c r="UKD16" s="117"/>
      <c r="UKE16" s="117"/>
      <c r="UKF16" s="117"/>
      <c r="UKG16" s="117"/>
      <c r="UKH16" s="117"/>
      <c r="UKI16" s="117"/>
      <c r="UKJ16" s="117"/>
      <c r="UKK16" s="117"/>
      <c r="UKL16" s="117"/>
      <c r="UKM16" s="117"/>
      <c r="UKN16" s="117"/>
      <c r="UKO16" s="117"/>
      <c r="UKP16" s="117"/>
      <c r="UKQ16" s="117"/>
      <c r="UKR16" s="117"/>
      <c r="UKS16" s="117"/>
      <c r="UKT16" s="117"/>
      <c r="UKU16" s="117"/>
      <c r="UKV16" s="117"/>
      <c r="UKW16" s="117"/>
      <c r="UKX16" s="117"/>
      <c r="UKY16" s="117"/>
      <c r="UKZ16" s="117"/>
      <c r="ULA16" s="117"/>
      <c r="ULB16" s="117"/>
      <c r="ULC16" s="117"/>
      <c r="ULD16" s="117"/>
      <c r="ULE16" s="117"/>
      <c r="ULF16" s="117"/>
      <c r="ULG16" s="117"/>
      <c r="ULH16" s="117"/>
      <c r="ULI16" s="117"/>
      <c r="ULJ16" s="117"/>
      <c r="ULK16" s="117"/>
      <c r="ULL16" s="117"/>
      <c r="ULM16" s="117"/>
      <c r="ULN16" s="117"/>
      <c r="ULO16" s="117"/>
      <c r="ULP16" s="117"/>
      <c r="ULQ16" s="117"/>
      <c r="ULR16" s="117"/>
      <c r="ULS16" s="117"/>
      <c r="ULT16" s="117"/>
      <c r="ULU16" s="117"/>
      <c r="ULV16" s="117"/>
      <c r="ULW16" s="117"/>
      <c r="ULX16" s="117"/>
      <c r="ULY16" s="117"/>
      <c r="ULZ16" s="117"/>
      <c r="UMA16" s="117"/>
      <c r="UMB16" s="117"/>
      <c r="UMC16" s="117"/>
      <c r="UMD16" s="117"/>
      <c r="UME16" s="117"/>
      <c r="UMF16" s="117"/>
      <c r="UMG16" s="117"/>
      <c r="UMH16" s="117"/>
      <c r="UMI16" s="117"/>
      <c r="UMJ16" s="117"/>
      <c r="UMK16" s="117"/>
      <c r="UML16" s="117"/>
      <c r="UMM16" s="117"/>
      <c r="UMN16" s="117"/>
      <c r="UMO16" s="117"/>
      <c r="UMP16" s="117"/>
      <c r="UMQ16" s="117"/>
      <c r="UMR16" s="117"/>
      <c r="UMS16" s="117"/>
      <c r="UMT16" s="117"/>
      <c r="UMU16" s="117"/>
      <c r="UMV16" s="117"/>
      <c r="UMW16" s="117"/>
      <c r="UMX16" s="117"/>
      <c r="UMY16" s="117"/>
      <c r="UMZ16" s="117"/>
      <c r="UNA16" s="117"/>
      <c r="UNB16" s="117"/>
      <c r="UNC16" s="117"/>
      <c r="UND16" s="117"/>
      <c r="UNE16" s="117"/>
      <c r="UNF16" s="117"/>
      <c r="UNG16" s="117"/>
      <c r="UNH16" s="117"/>
      <c r="UNI16" s="117"/>
      <c r="UNJ16" s="117"/>
      <c r="UNK16" s="117"/>
      <c r="UNL16" s="117"/>
      <c r="UNM16" s="117"/>
      <c r="UNN16" s="117"/>
      <c r="UNO16" s="117"/>
      <c r="UNP16" s="117"/>
      <c r="UNQ16" s="117"/>
      <c r="UNR16" s="117"/>
      <c r="UNS16" s="117"/>
      <c r="UNT16" s="117"/>
      <c r="UNU16" s="117"/>
      <c r="UNV16" s="117"/>
      <c r="UNW16" s="117"/>
      <c r="UNX16" s="117"/>
      <c r="UNY16" s="117"/>
      <c r="UNZ16" s="117"/>
      <c r="UOA16" s="117"/>
      <c r="UOB16" s="117"/>
      <c r="UOC16" s="117"/>
      <c r="UOD16" s="117"/>
      <c r="UOE16" s="117"/>
      <c r="UOF16" s="117"/>
      <c r="UOG16" s="117"/>
      <c r="UOH16" s="117"/>
      <c r="UOI16" s="117"/>
      <c r="UOJ16" s="117"/>
      <c r="UOK16" s="117"/>
      <c r="UOL16" s="117"/>
      <c r="UOM16" s="117"/>
      <c r="UON16" s="117"/>
      <c r="UOO16" s="117"/>
      <c r="UOP16" s="117"/>
      <c r="UOQ16" s="117"/>
      <c r="UOR16" s="117"/>
      <c r="UOS16" s="117"/>
      <c r="UOT16" s="117"/>
      <c r="UOU16" s="117"/>
      <c r="UOV16" s="117"/>
      <c r="UOW16" s="117"/>
      <c r="UOX16" s="117"/>
      <c r="UOY16" s="117"/>
      <c r="UOZ16" s="117"/>
      <c r="UPA16" s="117"/>
      <c r="UPB16" s="117"/>
      <c r="UPC16" s="117"/>
      <c r="UPD16" s="117"/>
      <c r="UPE16" s="117"/>
      <c r="UPF16" s="117"/>
      <c r="UPG16" s="117"/>
      <c r="UPH16" s="117"/>
      <c r="UPI16" s="117"/>
      <c r="UPJ16" s="117"/>
      <c r="UPK16" s="117"/>
      <c r="UPL16" s="117"/>
      <c r="UPM16" s="117"/>
      <c r="UPN16" s="117"/>
      <c r="UPO16" s="117"/>
      <c r="UPP16" s="117"/>
      <c r="UPQ16" s="117"/>
      <c r="UPR16" s="117"/>
      <c r="UPS16" s="117"/>
      <c r="UPT16" s="117"/>
      <c r="UPU16" s="117"/>
      <c r="UPV16" s="117"/>
      <c r="UPW16" s="117"/>
      <c r="UPX16" s="117"/>
      <c r="UPY16" s="117"/>
      <c r="UPZ16" s="117"/>
      <c r="UQA16" s="117"/>
      <c r="UQB16" s="117"/>
      <c r="UQC16" s="117"/>
      <c r="UQD16" s="117"/>
      <c r="UQE16" s="117"/>
      <c r="UQF16" s="117"/>
      <c r="UQG16" s="117"/>
      <c r="UQH16" s="117"/>
      <c r="UQI16" s="117"/>
      <c r="UQJ16" s="117"/>
      <c r="UQK16" s="117"/>
      <c r="UQL16" s="117"/>
      <c r="UQM16" s="117"/>
      <c r="UQN16" s="117"/>
      <c r="UQO16" s="117"/>
      <c r="UQP16" s="117"/>
      <c r="UQQ16" s="117"/>
      <c r="UQR16" s="117"/>
      <c r="UQS16" s="117"/>
      <c r="UQT16" s="117"/>
      <c r="UQU16" s="117"/>
      <c r="UQV16" s="117"/>
      <c r="UQW16" s="117"/>
      <c r="UQX16" s="117"/>
      <c r="UQY16" s="117"/>
      <c r="UQZ16" s="117"/>
      <c r="URA16" s="117"/>
      <c r="URB16" s="117"/>
      <c r="URC16" s="117"/>
      <c r="URD16" s="117"/>
      <c r="URE16" s="117"/>
      <c r="URF16" s="117"/>
      <c r="URG16" s="117"/>
      <c r="URH16" s="117"/>
      <c r="URI16" s="117"/>
      <c r="URJ16" s="117"/>
      <c r="URK16" s="117"/>
      <c r="URL16" s="117"/>
      <c r="URM16" s="117"/>
      <c r="URN16" s="117"/>
      <c r="URO16" s="117"/>
      <c r="URP16" s="117"/>
      <c r="URQ16" s="117"/>
      <c r="URR16" s="117"/>
      <c r="URS16" s="117"/>
      <c r="URT16" s="117"/>
      <c r="URU16" s="117"/>
      <c r="URV16" s="117"/>
      <c r="URW16" s="117"/>
      <c r="URX16" s="117"/>
      <c r="URY16" s="117"/>
      <c r="URZ16" s="117"/>
      <c r="USA16" s="117"/>
      <c r="USB16" s="117"/>
      <c r="USC16" s="117"/>
      <c r="USD16" s="117"/>
      <c r="USE16" s="117"/>
      <c r="USF16" s="117"/>
      <c r="USG16" s="117"/>
      <c r="USH16" s="117"/>
      <c r="USI16" s="117"/>
      <c r="USJ16" s="117"/>
      <c r="USK16" s="117"/>
      <c r="USL16" s="117"/>
      <c r="USM16" s="117"/>
      <c r="USN16" s="117"/>
      <c r="USO16" s="117"/>
      <c r="USP16" s="117"/>
      <c r="USQ16" s="117"/>
      <c r="USR16" s="117"/>
      <c r="USS16" s="117"/>
      <c r="UST16" s="117"/>
      <c r="USU16" s="117"/>
      <c r="USV16" s="117"/>
      <c r="USW16" s="117"/>
      <c r="USX16" s="117"/>
      <c r="USY16" s="117"/>
      <c r="USZ16" s="117"/>
      <c r="UTA16" s="117"/>
      <c r="UTB16" s="117"/>
      <c r="UTC16" s="117"/>
      <c r="UTD16" s="117"/>
      <c r="UTE16" s="117"/>
      <c r="UTF16" s="117"/>
      <c r="UTG16" s="117"/>
      <c r="UTH16" s="117"/>
      <c r="UTI16" s="117"/>
      <c r="UTJ16" s="117"/>
      <c r="UTK16" s="117"/>
      <c r="UTL16" s="117"/>
      <c r="UTM16" s="117"/>
      <c r="UTN16" s="117"/>
      <c r="UTO16" s="117"/>
      <c r="UTP16" s="117"/>
      <c r="UTQ16" s="117"/>
      <c r="UTR16" s="117"/>
      <c r="UTS16" s="117"/>
      <c r="UTT16" s="117"/>
      <c r="UTU16" s="117"/>
      <c r="UTV16" s="117"/>
      <c r="UTW16" s="117"/>
      <c r="UTX16" s="117"/>
      <c r="UTY16" s="117"/>
      <c r="UTZ16" s="117"/>
      <c r="UUA16" s="117"/>
      <c r="UUB16" s="117"/>
      <c r="UUC16" s="117"/>
      <c r="UUD16" s="117"/>
      <c r="UUE16" s="117"/>
      <c r="UUF16" s="117"/>
      <c r="UUG16" s="117"/>
      <c r="UUH16" s="117"/>
      <c r="UUI16" s="117"/>
      <c r="UUJ16" s="117"/>
      <c r="UUK16" s="117"/>
      <c r="UUL16" s="117"/>
      <c r="UUM16" s="117"/>
      <c r="UUN16" s="117"/>
      <c r="UUO16" s="117"/>
      <c r="UUP16" s="117"/>
      <c r="UUQ16" s="117"/>
      <c r="UUR16" s="117"/>
      <c r="UUS16" s="117"/>
      <c r="UUT16" s="117"/>
      <c r="UUU16" s="117"/>
      <c r="UUV16" s="117"/>
      <c r="UUW16" s="117"/>
      <c r="UUX16" s="117"/>
      <c r="UUY16" s="117"/>
      <c r="UUZ16" s="117"/>
      <c r="UVA16" s="117"/>
      <c r="UVB16" s="117"/>
      <c r="UVC16" s="117"/>
      <c r="UVD16" s="117"/>
      <c r="UVE16" s="117"/>
      <c r="UVF16" s="117"/>
      <c r="UVG16" s="117"/>
      <c r="UVH16" s="117"/>
      <c r="UVI16" s="117"/>
      <c r="UVJ16" s="117"/>
      <c r="UVK16" s="117"/>
      <c r="UVL16" s="117"/>
      <c r="UVM16" s="117"/>
      <c r="UVN16" s="117"/>
      <c r="UVO16" s="117"/>
      <c r="UVP16" s="117"/>
      <c r="UVQ16" s="117"/>
      <c r="UVR16" s="117"/>
      <c r="UVS16" s="117"/>
      <c r="UVT16" s="117"/>
      <c r="UVU16" s="117"/>
      <c r="UVV16" s="117"/>
      <c r="UVW16" s="117"/>
      <c r="UVX16" s="117"/>
      <c r="UVY16" s="117"/>
      <c r="UVZ16" s="117"/>
      <c r="UWA16" s="117"/>
      <c r="UWB16" s="117"/>
      <c r="UWC16" s="117"/>
      <c r="UWD16" s="117"/>
      <c r="UWE16" s="117"/>
      <c r="UWF16" s="117"/>
      <c r="UWG16" s="117"/>
      <c r="UWH16" s="117"/>
      <c r="UWI16" s="117"/>
      <c r="UWJ16" s="117"/>
      <c r="UWK16" s="117"/>
      <c r="UWL16" s="117"/>
      <c r="UWM16" s="117"/>
      <c r="UWN16" s="117"/>
      <c r="UWO16" s="117"/>
      <c r="UWP16" s="117"/>
      <c r="UWQ16" s="117"/>
      <c r="UWR16" s="117"/>
      <c r="UWS16" s="117"/>
      <c r="UWT16" s="117"/>
      <c r="UWU16" s="117"/>
      <c r="UWV16" s="117"/>
      <c r="UWW16" s="117"/>
      <c r="UWX16" s="117"/>
      <c r="UWY16" s="117"/>
      <c r="UWZ16" s="117"/>
      <c r="UXA16" s="117"/>
      <c r="UXB16" s="117"/>
      <c r="UXC16" s="117"/>
      <c r="UXD16" s="117"/>
      <c r="UXE16" s="117"/>
      <c r="UXF16" s="117"/>
      <c r="UXG16" s="117"/>
      <c r="UXH16" s="117"/>
      <c r="UXI16" s="117"/>
      <c r="UXJ16" s="117"/>
      <c r="UXK16" s="117"/>
      <c r="UXL16" s="117"/>
      <c r="UXM16" s="117"/>
      <c r="UXN16" s="117"/>
      <c r="UXO16" s="117"/>
      <c r="UXP16" s="117"/>
      <c r="UXQ16" s="117"/>
      <c r="UXR16" s="117"/>
      <c r="UXS16" s="117"/>
      <c r="UXT16" s="117"/>
      <c r="UXU16" s="117"/>
      <c r="UXV16" s="117"/>
      <c r="UXW16" s="117"/>
      <c r="UXX16" s="117"/>
      <c r="UXY16" s="117"/>
      <c r="UXZ16" s="117"/>
      <c r="UYA16" s="117"/>
      <c r="UYB16" s="117"/>
      <c r="UYC16" s="117"/>
      <c r="UYD16" s="117"/>
      <c r="UYE16" s="117"/>
      <c r="UYF16" s="117"/>
      <c r="UYG16" s="117"/>
      <c r="UYH16" s="117"/>
      <c r="UYI16" s="117"/>
      <c r="UYJ16" s="117"/>
      <c r="UYK16" s="117"/>
      <c r="UYL16" s="117"/>
      <c r="UYM16" s="117"/>
      <c r="UYN16" s="117"/>
      <c r="UYO16" s="117"/>
      <c r="UYP16" s="117"/>
      <c r="UYQ16" s="117"/>
      <c r="UYR16" s="117"/>
      <c r="UYS16" s="117"/>
      <c r="UYT16" s="117"/>
      <c r="UYU16" s="117"/>
      <c r="UYV16" s="117"/>
      <c r="UYW16" s="117"/>
      <c r="UYX16" s="117"/>
      <c r="UYY16" s="117"/>
      <c r="UYZ16" s="117"/>
      <c r="UZA16" s="117"/>
      <c r="UZB16" s="117"/>
      <c r="UZC16" s="117"/>
      <c r="UZD16" s="117"/>
      <c r="UZE16" s="117"/>
      <c r="UZF16" s="117"/>
      <c r="UZG16" s="117"/>
      <c r="UZH16" s="117"/>
      <c r="UZI16" s="117"/>
      <c r="UZJ16" s="117"/>
      <c r="UZK16" s="117"/>
      <c r="UZL16" s="117"/>
      <c r="UZM16" s="117"/>
      <c r="UZN16" s="117"/>
      <c r="UZO16" s="117"/>
      <c r="UZP16" s="117"/>
      <c r="UZQ16" s="117"/>
      <c r="UZR16" s="117"/>
      <c r="UZS16" s="117"/>
      <c r="UZT16" s="117"/>
      <c r="UZU16" s="117"/>
      <c r="UZV16" s="117"/>
      <c r="UZW16" s="117"/>
      <c r="UZX16" s="117"/>
      <c r="UZY16" s="117"/>
      <c r="UZZ16" s="117"/>
      <c r="VAA16" s="117"/>
      <c r="VAB16" s="117"/>
      <c r="VAC16" s="117"/>
      <c r="VAD16" s="117"/>
      <c r="VAE16" s="117"/>
      <c r="VAF16" s="117"/>
      <c r="VAG16" s="117"/>
      <c r="VAH16" s="117"/>
      <c r="VAI16" s="117"/>
      <c r="VAJ16" s="117"/>
      <c r="VAK16" s="117"/>
      <c r="VAL16" s="117"/>
      <c r="VAM16" s="117"/>
      <c r="VAN16" s="117"/>
      <c r="VAO16" s="117"/>
      <c r="VAP16" s="117"/>
      <c r="VAQ16" s="117"/>
      <c r="VAR16" s="117"/>
      <c r="VAS16" s="117"/>
      <c r="VAT16" s="117"/>
      <c r="VAU16" s="117"/>
      <c r="VAV16" s="117"/>
      <c r="VAW16" s="117"/>
      <c r="VAX16" s="117"/>
      <c r="VAY16" s="117"/>
      <c r="VAZ16" s="117"/>
      <c r="VBA16" s="117"/>
      <c r="VBB16" s="117"/>
      <c r="VBC16" s="117"/>
      <c r="VBD16" s="117"/>
      <c r="VBE16" s="117"/>
      <c r="VBF16" s="117"/>
      <c r="VBG16" s="117"/>
      <c r="VBH16" s="117"/>
      <c r="VBI16" s="117"/>
      <c r="VBJ16" s="117"/>
      <c r="VBK16" s="117"/>
      <c r="VBL16" s="117"/>
      <c r="VBM16" s="117"/>
      <c r="VBN16" s="117"/>
      <c r="VBO16" s="117"/>
      <c r="VBP16" s="117"/>
      <c r="VBQ16" s="117"/>
      <c r="VBR16" s="117"/>
      <c r="VBS16" s="117"/>
      <c r="VBT16" s="117"/>
      <c r="VBU16" s="117"/>
      <c r="VBV16" s="117"/>
      <c r="VBW16" s="117"/>
      <c r="VBX16" s="117"/>
      <c r="VBY16" s="117"/>
      <c r="VBZ16" s="117"/>
      <c r="VCA16" s="117"/>
      <c r="VCB16" s="117"/>
      <c r="VCC16" s="117"/>
      <c r="VCD16" s="117"/>
      <c r="VCE16" s="117"/>
      <c r="VCF16" s="117"/>
      <c r="VCG16" s="117"/>
      <c r="VCH16" s="117"/>
      <c r="VCI16" s="117"/>
      <c r="VCJ16" s="117"/>
      <c r="VCK16" s="117"/>
      <c r="VCL16" s="117"/>
      <c r="VCM16" s="117"/>
      <c r="VCN16" s="117"/>
      <c r="VCO16" s="117"/>
      <c r="VCP16" s="117"/>
      <c r="VCQ16" s="117"/>
      <c r="VCR16" s="117"/>
      <c r="VCS16" s="117"/>
      <c r="VCT16" s="117"/>
      <c r="VCU16" s="117"/>
      <c r="VCV16" s="117"/>
      <c r="VCW16" s="117"/>
      <c r="VCX16" s="117"/>
      <c r="VCY16" s="117"/>
      <c r="VCZ16" s="117"/>
      <c r="VDA16" s="117"/>
      <c r="VDB16" s="117"/>
      <c r="VDC16" s="117"/>
      <c r="VDD16" s="117"/>
      <c r="VDE16" s="117"/>
      <c r="VDF16" s="117"/>
      <c r="VDG16" s="117"/>
      <c r="VDH16" s="117"/>
      <c r="VDI16" s="117"/>
      <c r="VDJ16" s="117"/>
      <c r="VDK16" s="117"/>
      <c r="VDL16" s="117"/>
      <c r="VDM16" s="117"/>
      <c r="VDN16" s="117"/>
      <c r="VDO16" s="117"/>
      <c r="VDP16" s="117"/>
      <c r="VDQ16" s="117"/>
      <c r="VDR16" s="117"/>
      <c r="VDS16" s="117"/>
      <c r="VDT16" s="117"/>
      <c r="VDU16" s="117"/>
      <c r="VDV16" s="117"/>
      <c r="VDW16" s="117"/>
      <c r="VDX16" s="117"/>
      <c r="VDY16" s="117"/>
      <c r="VDZ16" s="117"/>
      <c r="VEA16" s="117"/>
      <c r="VEB16" s="117"/>
      <c r="VEC16" s="117"/>
      <c r="VED16" s="117"/>
      <c r="VEE16" s="117"/>
      <c r="VEF16" s="117"/>
      <c r="VEG16" s="117"/>
      <c r="VEH16" s="117"/>
      <c r="VEI16" s="117"/>
      <c r="VEJ16" s="117"/>
      <c r="VEK16" s="117"/>
      <c r="VEL16" s="117"/>
      <c r="VEM16" s="117"/>
      <c r="VEN16" s="117"/>
      <c r="VEO16" s="117"/>
      <c r="VEP16" s="117"/>
      <c r="VEQ16" s="117"/>
      <c r="VER16" s="117"/>
      <c r="VES16" s="117"/>
      <c r="VET16" s="117"/>
      <c r="VEU16" s="117"/>
      <c r="VEV16" s="117"/>
      <c r="VEW16" s="117"/>
      <c r="VEX16" s="117"/>
      <c r="VEY16" s="117"/>
      <c r="VEZ16" s="117"/>
      <c r="VFA16" s="117"/>
      <c r="VFB16" s="117"/>
      <c r="VFC16" s="117"/>
      <c r="VFD16" s="117"/>
      <c r="VFE16" s="117"/>
      <c r="VFF16" s="117"/>
      <c r="VFG16" s="117"/>
      <c r="VFH16" s="117"/>
      <c r="VFI16" s="117"/>
      <c r="VFJ16" s="117"/>
      <c r="VFK16" s="117"/>
      <c r="VFL16" s="117"/>
      <c r="VFM16" s="117"/>
      <c r="VFN16" s="117"/>
      <c r="VFO16" s="117"/>
      <c r="VFP16" s="117"/>
      <c r="VFQ16" s="117"/>
      <c r="VFR16" s="117"/>
      <c r="VFS16" s="117"/>
      <c r="VFT16" s="117"/>
      <c r="VFU16" s="117"/>
      <c r="VFV16" s="117"/>
      <c r="VFW16" s="117"/>
      <c r="VFX16" s="117"/>
      <c r="VFY16" s="117"/>
      <c r="VFZ16" s="117"/>
      <c r="VGA16" s="117"/>
      <c r="VGB16" s="117"/>
      <c r="VGC16" s="117"/>
      <c r="VGD16" s="117"/>
      <c r="VGE16" s="117"/>
      <c r="VGF16" s="117"/>
      <c r="VGG16" s="117"/>
      <c r="VGH16" s="117"/>
      <c r="VGI16" s="117"/>
      <c r="VGJ16" s="117"/>
      <c r="VGK16" s="117"/>
      <c r="VGL16" s="117"/>
      <c r="VGM16" s="117"/>
      <c r="VGN16" s="117"/>
      <c r="VGO16" s="117"/>
      <c r="VGP16" s="117"/>
      <c r="VGQ16" s="117"/>
      <c r="VGR16" s="117"/>
      <c r="VGS16" s="117"/>
      <c r="VGT16" s="117"/>
      <c r="VGU16" s="117"/>
      <c r="VGV16" s="117"/>
      <c r="VGW16" s="117"/>
      <c r="VGX16" s="117"/>
      <c r="VGY16" s="117"/>
      <c r="VGZ16" s="117"/>
      <c r="VHA16" s="117"/>
      <c r="VHB16" s="117"/>
      <c r="VHC16" s="117"/>
      <c r="VHD16" s="117"/>
      <c r="VHE16" s="117"/>
      <c r="VHF16" s="117"/>
      <c r="VHG16" s="117"/>
      <c r="VHH16" s="117"/>
      <c r="VHI16" s="117"/>
      <c r="VHJ16" s="117"/>
      <c r="VHK16" s="117"/>
      <c r="VHL16" s="117"/>
      <c r="VHM16" s="117"/>
      <c r="VHN16" s="117"/>
      <c r="VHO16" s="117"/>
      <c r="VHP16" s="117"/>
      <c r="VHQ16" s="117"/>
      <c r="VHR16" s="117"/>
      <c r="VHS16" s="117"/>
      <c r="VHT16" s="117"/>
      <c r="VHU16" s="117"/>
      <c r="VHV16" s="117"/>
      <c r="VHW16" s="117"/>
      <c r="VHX16" s="117"/>
      <c r="VHY16" s="117"/>
      <c r="VHZ16" s="117"/>
      <c r="VIA16" s="117"/>
      <c r="VIB16" s="117"/>
      <c r="VIC16" s="117"/>
      <c r="VID16" s="117"/>
      <c r="VIE16" s="117"/>
      <c r="VIF16" s="117"/>
      <c r="VIG16" s="117"/>
      <c r="VIH16" s="117"/>
      <c r="VII16" s="117"/>
      <c r="VIJ16" s="117"/>
      <c r="VIK16" s="117"/>
      <c r="VIL16" s="117"/>
      <c r="VIM16" s="117"/>
      <c r="VIN16" s="117"/>
      <c r="VIO16" s="117"/>
      <c r="VIP16" s="117"/>
      <c r="VIQ16" s="117"/>
      <c r="VIR16" s="117"/>
      <c r="VIS16" s="117"/>
      <c r="VIT16" s="117"/>
      <c r="VIU16" s="117"/>
      <c r="VIV16" s="117"/>
      <c r="VIW16" s="117"/>
      <c r="VIX16" s="117"/>
      <c r="VIY16" s="117"/>
      <c r="VIZ16" s="117"/>
      <c r="VJA16" s="117"/>
      <c r="VJB16" s="117"/>
      <c r="VJC16" s="117"/>
      <c r="VJD16" s="117"/>
      <c r="VJE16" s="117"/>
      <c r="VJF16" s="117"/>
      <c r="VJG16" s="117"/>
      <c r="VJH16" s="117"/>
      <c r="VJI16" s="117"/>
      <c r="VJJ16" s="117"/>
      <c r="VJK16" s="117"/>
      <c r="VJL16" s="117"/>
      <c r="VJM16" s="117"/>
      <c r="VJN16" s="117"/>
      <c r="VJO16" s="117"/>
      <c r="VJP16" s="117"/>
      <c r="VJQ16" s="117"/>
      <c r="VJR16" s="117"/>
      <c r="VJS16" s="117"/>
      <c r="VJT16" s="117"/>
      <c r="VJU16" s="117"/>
      <c r="VJV16" s="117"/>
      <c r="VJW16" s="117"/>
      <c r="VJX16" s="117"/>
      <c r="VJY16" s="117"/>
      <c r="VJZ16" s="117"/>
      <c r="VKA16" s="117"/>
      <c r="VKB16" s="117"/>
      <c r="VKC16" s="117"/>
      <c r="VKD16" s="117"/>
      <c r="VKE16" s="117"/>
      <c r="VKF16" s="117"/>
      <c r="VKG16" s="117"/>
      <c r="VKH16" s="117"/>
      <c r="VKI16" s="117"/>
      <c r="VKJ16" s="117"/>
      <c r="VKK16" s="117"/>
      <c r="VKL16" s="117"/>
      <c r="VKM16" s="117"/>
      <c r="VKN16" s="117"/>
      <c r="VKO16" s="117"/>
      <c r="VKP16" s="117"/>
      <c r="VKQ16" s="117"/>
      <c r="VKR16" s="117"/>
      <c r="VKS16" s="117"/>
      <c r="VKT16" s="117"/>
      <c r="VKU16" s="117"/>
      <c r="VKV16" s="117"/>
      <c r="VKW16" s="117"/>
      <c r="VKX16" s="117"/>
      <c r="VKY16" s="117"/>
      <c r="VKZ16" s="117"/>
      <c r="VLA16" s="117"/>
      <c r="VLB16" s="117"/>
      <c r="VLC16" s="117"/>
      <c r="VLD16" s="117"/>
      <c r="VLE16" s="117"/>
      <c r="VLF16" s="117"/>
      <c r="VLG16" s="117"/>
      <c r="VLH16" s="117"/>
      <c r="VLI16" s="117"/>
      <c r="VLJ16" s="117"/>
      <c r="VLK16" s="117"/>
      <c r="VLL16" s="117"/>
      <c r="VLM16" s="117"/>
      <c r="VLN16" s="117"/>
      <c r="VLO16" s="117"/>
      <c r="VLP16" s="117"/>
      <c r="VLQ16" s="117"/>
      <c r="VLR16" s="117"/>
      <c r="VLS16" s="117"/>
      <c r="VLT16" s="117"/>
      <c r="VLU16" s="117"/>
      <c r="VLV16" s="117"/>
      <c r="VLW16" s="117"/>
      <c r="VLX16" s="117"/>
      <c r="VLY16" s="117"/>
      <c r="VLZ16" s="117"/>
      <c r="VMA16" s="117"/>
      <c r="VMB16" s="117"/>
      <c r="VMC16" s="117"/>
      <c r="VMD16" s="117"/>
      <c r="VME16" s="117"/>
      <c r="VMF16" s="117"/>
      <c r="VMG16" s="117"/>
      <c r="VMH16" s="117"/>
      <c r="VMI16" s="117"/>
      <c r="VMJ16" s="117"/>
      <c r="VMK16" s="117"/>
      <c r="VML16" s="117"/>
      <c r="VMM16" s="117"/>
      <c r="VMN16" s="117"/>
      <c r="VMO16" s="117"/>
      <c r="VMP16" s="117"/>
      <c r="VMQ16" s="117"/>
      <c r="VMR16" s="117"/>
      <c r="VMS16" s="117"/>
      <c r="VMT16" s="117"/>
      <c r="VMU16" s="117"/>
      <c r="VMV16" s="117"/>
      <c r="VMW16" s="117"/>
      <c r="VMX16" s="117"/>
      <c r="VMY16" s="117"/>
      <c r="VMZ16" s="117"/>
      <c r="VNA16" s="117"/>
      <c r="VNB16" s="117"/>
      <c r="VNC16" s="117"/>
      <c r="VND16" s="117"/>
      <c r="VNE16" s="117"/>
      <c r="VNF16" s="117"/>
      <c r="VNG16" s="117"/>
      <c r="VNH16" s="117"/>
      <c r="VNI16" s="117"/>
      <c r="VNJ16" s="117"/>
      <c r="VNK16" s="117"/>
      <c r="VNL16" s="117"/>
      <c r="VNM16" s="117"/>
      <c r="VNN16" s="117"/>
      <c r="VNO16" s="117"/>
      <c r="VNP16" s="117"/>
      <c r="VNQ16" s="117"/>
      <c r="VNR16" s="117"/>
      <c r="VNS16" s="117"/>
      <c r="VNT16" s="117"/>
      <c r="VNU16" s="117"/>
      <c r="VNV16" s="117"/>
      <c r="VNW16" s="117"/>
      <c r="VNX16" s="117"/>
      <c r="VNY16" s="117"/>
      <c r="VNZ16" s="117"/>
      <c r="VOA16" s="117"/>
      <c r="VOB16" s="117"/>
      <c r="VOC16" s="117"/>
      <c r="VOD16" s="117"/>
      <c r="VOE16" s="117"/>
      <c r="VOF16" s="117"/>
      <c r="VOG16" s="117"/>
      <c r="VOH16" s="117"/>
      <c r="VOI16" s="117"/>
      <c r="VOJ16" s="117"/>
      <c r="VOK16" s="117"/>
      <c r="VOL16" s="117"/>
      <c r="VOM16" s="117"/>
      <c r="VON16" s="117"/>
      <c r="VOO16" s="117"/>
      <c r="VOP16" s="117"/>
      <c r="VOQ16" s="117"/>
      <c r="VOR16" s="117"/>
      <c r="VOS16" s="117"/>
      <c r="VOT16" s="117"/>
      <c r="VOU16" s="117"/>
      <c r="VOV16" s="117"/>
      <c r="VOW16" s="117"/>
      <c r="VOX16" s="117"/>
      <c r="VOY16" s="117"/>
      <c r="VOZ16" s="117"/>
      <c r="VPA16" s="117"/>
      <c r="VPB16" s="117"/>
      <c r="VPC16" s="117"/>
      <c r="VPD16" s="117"/>
      <c r="VPE16" s="117"/>
      <c r="VPF16" s="117"/>
      <c r="VPG16" s="117"/>
      <c r="VPH16" s="117"/>
      <c r="VPI16" s="117"/>
      <c r="VPJ16" s="117"/>
      <c r="VPK16" s="117"/>
      <c r="VPL16" s="117"/>
      <c r="VPM16" s="117"/>
      <c r="VPN16" s="117"/>
      <c r="VPO16" s="117"/>
      <c r="VPP16" s="117"/>
      <c r="VPQ16" s="117"/>
      <c r="VPR16" s="117"/>
      <c r="VPS16" s="117"/>
      <c r="VPT16" s="117"/>
      <c r="VPU16" s="117"/>
      <c r="VPV16" s="117"/>
      <c r="VPW16" s="117"/>
      <c r="VPX16" s="117"/>
      <c r="VPY16" s="117"/>
      <c r="VPZ16" s="117"/>
      <c r="VQA16" s="117"/>
      <c r="VQB16" s="117"/>
      <c r="VQC16" s="117"/>
      <c r="VQD16" s="117"/>
      <c r="VQE16" s="117"/>
      <c r="VQF16" s="117"/>
      <c r="VQG16" s="117"/>
      <c r="VQH16" s="117"/>
      <c r="VQI16" s="117"/>
      <c r="VQJ16" s="117"/>
      <c r="VQK16" s="117"/>
      <c r="VQL16" s="117"/>
      <c r="VQM16" s="117"/>
      <c r="VQN16" s="117"/>
      <c r="VQO16" s="117"/>
      <c r="VQP16" s="117"/>
      <c r="VQQ16" s="117"/>
      <c r="VQR16" s="117"/>
      <c r="VQS16" s="117"/>
      <c r="VQT16" s="117"/>
      <c r="VQU16" s="117"/>
      <c r="VQV16" s="117"/>
      <c r="VQW16" s="117"/>
      <c r="VQX16" s="117"/>
      <c r="VQY16" s="117"/>
      <c r="VQZ16" s="117"/>
      <c r="VRA16" s="117"/>
      <c r="VRB16" s="117"/>
      <c r="VRC16" s="117"/>
      <c r="VRD16" s="117"/>
      <c r="VRE16" s="117"/>
      <c r="VRF16" s="117"/>
      <c r="VRG16" s="117"/>
      <c r="VRH16" s="117"/>
      <c r="VRI16" s="117"/>
      <c r="VRJ16" s="117"/>
      <c r="VRK16" s="117"/>
      <c r="VRL16" s="117"/>
      <c r="VRM16" s="117"/>
      <c r="VRN16" s="117"/>
      <c r="VRO16" s="117"/>
      <c r="VRP16" s="117"/>
      <c r="VRQ16" s="117"/>
      <c r="VRR16" s="117"/>
      <c r="VRS16" s="117"/>
      <c r="VRT16" s="117"/>
      <c r="VRU16" s="117"/>
      <c r="VRV16" s="117"/>
      <c r="VRW16" s="117"/>
      <c r="VRX16" s="117"/>
      <c r="VRY16" s="117"/>
      <c r="VRZ16" s="117"/>
      <c r="VSA16" s="117"/>
      <c r="VSB16" s="117"/>
      <c r="VSC16" s="117"/>
      <c r="VSD16" s="117"/>
      <c r="VSE16" s="117"/>
      <c r="VSF16" s="117"/>
      <c r="VSG16" s="117"/>
      <c r="VSH16" s="117"/>
      <c r="VSI16" s="117"/>
      <c r="VSJ16" s="117"/>
      <c r="VSK16" s="117"/>
      <c r="VSL16" s="117"/>
      <c r="VSM16" s="117"/>
      <c r="VSN16" s="117"/>
      <c r="VSO16" s="117"/>
      <c r="VSP16" s="117"/>
      <c r="VSQ16" s="117"/>
      <c r="VSR16" s="117"/>
      <c r="VSS16" s="117"/>
      <c r="VST16" s="117"/>
      <c r="VSU16" s="117"/>
      <c r="VSV16" s="117"/>
      <c r="VSW16" s="117"/>
      <c r="VSX16" s="117"/>
      <c r="VSY16" s="117"/>
      <c r="VSZ16" s="117"/>
      <c r="VTA16" s="117"/>
      <c r="VTB16" s="117"/>
      <c r="VTC16" s="117"/>
      <c r="VTD16" s="117"/>
      <c r="VTE16" s="117"/>
      <c r="VTF16" s="117"/>
      <c r="VTG16" s="117"/>
      <c r="VTH16" s="117"/>
      <c r="VTI16" s="117"/>
      <c r="VTJ16" s="117"/>
      <c r="VTK16" s="117"/>
      <c r="VTL16" s="117"/>
      <c r="VTM16" s="117"/>
      <c r="VTN16" s="117"/>
      <c r="VTO16" s="117"/>
      <c r="VTP16" s="117"/>
      <c r="VTQ16" s="117"/>
      <c r="VTR16" s="117"/>
      <c r="VTS16" s="117"/>
      <c r="VTT16" s="117"/>
      <c r="VTU16" s="117"/>
      <c r="VTV16" s="117"/>
      <c r="VTW16" s="117"/>
      <c r="VTX16" s="117"/>
      <c r="VTY16" s="117"/>
      <c r="VTZ16" s="117"/>
      <c r="VUA16" s="117"/>
      <c r="VUB16" s="117"/>
      <c r="VUC16" s="117"/>
      <c r="VUD16" s="117"/>
      <c r="VUE16" s="117"/>
      <c r="VUF16" s="117"/>
      <c r="VUG16" s="117"/>
      <c r="VUH16" s="117"/>
      <c r="VUI16" s="117"/>
      <c r="VUJ16" s="117"/>
      <c r="VUK16" s="117"/>
      <c r="VUL16" s="117"/>
      <c r="VUM16" s="117"/>
      <c r="VUN16" s="117"/>
      <c r="VUO16" s="117"/>
      <c r="VUP16" s="117"/>
      <c r="VUQ16" s="117"/>
      <c r="VUR16" s="117"/>
      <c r="VUS16" s="117"/>
      <c r="VUT16" s="117"/>
      <c r="VUU16" s="117"/>
      <c r="VUV16" s="117"/>
      <c r="VUW16" s="117"/>
      <c r="VUX16" s="117"/>
      <c r="VUY16" s="117"/>
      <c r="VUZ16" s="117"/>
      <c r="VVA16" s="117"/>
      <c r="VVB16" s="117"/>
      <c r="VVC16" s="117"/>
      <c r="VVD16" s="117"/>
      <c r="VVE16" s="117"/>
      <c r="VVF16" s="117"/>
      <c r="VVG16" s="117"/>
      <c r="VVH16" s="117"/>
      <c r="VVI16" s="117"/>
      <c r="VVJ16" s="117"/>
      <c r="VVK16" s="117"/>
      <c r="VVL16" s="117"/>
      <c r="VVM16" s="117"/>
      <c r="VVN16" s="117"/>
      <c r="VVO16" s="117"/>
      <c r="VVP16" s="117"/>
      <c r="VVQ16" s="117"/>
      <c r="VVR16" s="117"/>
      <c r="VVS16" s="117"/>
      <c r="VVT16" s="117"/>
      <c r="VVU16" s="117"/>
      <c r="VVV16" s="117"/>
      <c r="VVW16" s="117"/>
      <c r="VVX16" s="117"/>
      <c r="VVY16" s="117"/>
      <c r="VVZ16" s="117"/>
      <c r="VWA16" s="117"/>
      <c r="VWB16" s="117"/>
      <c r="VWC16" s="117"/>
      <c r="VWD16" s="117"/>
      <c r="VWE16" s="117"/>
      <c r="VWF16" s="117"/>
      <c r="VWG16" s="117"/>
      <c r="VWH16" s="117"/>
      <c r="VWI16" s="117"/>
      <c r="VWJ16" s="117"/>
      <c r="VWK16" s="117"/>
      <c r="VWL16" s="117"/>
      <c r="VWM16" s="117"/>
      <c r="VWN16" s="117"/>
      <c r="VWO16" s="117"/>
      <c r="VWP16" s="117"/>
      <c r="VWQ16" s="117"/>
      <c r="VWR16" s="117"/>
      <c r="VWS16" s="117"/>
      <c r="VWT16" s="117"/>
      <c r="VWU16" s="117"/>
      <c r="VWV16" s="117"/>
      <c r="VWW16" s="117"/>
      <c r="VWX16" s="117"/>
      <c r="VWY16" s="117"/>
      <c r="VWZ16" s="117"/>
      <c r="VXA16" s="117"/>
      <c r="VXB16" s="117"/>
      <c r="VXC16" s="117"/>
      <c r="VXD16" s="117"/>
      <c r="VXE16" s="117"/>
      <c r="VXF16" s="117"/>
      <c r="VXG16" s="117"/>
      <c r="VXH16" s="117"/>
      <c r="VXI16" s="117"/>
      <c r="VXJ16" s="117"/>
      <c r="VXK16" s="117"/>
      <c r="VXL16" s="117"/>
      <c r="VXM16" s="117"/>
      <c r="VXN16" s="117"/>
      <c r="VXO16" s="117"/>
      <c r="VXP16" s="117"/>
      <c r="VXQ16" s="117"/>
      <c r="VXR16" s="117"/>
      <c r="VXS16" s="117"/>
      <c r="VXT16" s="117"/>
      <c r="VXU16" s="117"/>
      <c r="VXV16" s="117"/>
      <c r="VXW16" s="117"/>
      <c r="VXX16" s="117"/>
      <c r="VXY16" s="117"/>
      <c r="VXZ16" s="117"/>
      <c r="VYA16" s="117"/>
      <c r="VYB16" s="117"/>
      <c r="VYC16" s="117"/>
      <c r="VYD16" s="117"/>
      <c r="VYE16" s="117"/>
      <c r="VYF16" s="117"/>
      <c r="VYG16" s="117"/>
      <c r="VYH16" s="117"/>
      <c r="VYI16" s="117"/>
      <c r="VYJ16" s="117"/>
      <c r="VYK16" s="117"/>
      <c r="VYL16" s="117"/>
      <c r="VYM16" s="117"/>
      <c r="VYN16" s="117"/>
      <c r="VYO16" s="117"/>
      <c r="VYP16" s="117"/>
      <c r="VYQ16" s="117"/>
      <c r="VYR16" s="117"/>
      <c r="VYS16" s="117"/>
      <c r="VYT16" s="117"/>
      <c r="VYU16" s="117"/>
      <c r="VYV16" s="117"/>
      <c r="VYW16" s="117"/>
      <c r="VYX16" s="117"/>
      <c r="VYY16" s="117"/>
      <c r="VYZ16" s="117"/>
      <c r="VZA16" s="117"/>
      <c r="VZB16" s="117"/>
      <c r="VZC16" s="117"/>
      <c r="VZD16" s="117"/>
      <c r="VZE16" s="117"/>
      <c r="VZF16" s="117"/>
      <c r="VZG16" s="117"/>
      <c r="VZH16" s="117"/>
      <c r="VZI16" s="117"/>
      <c r="VZJ16" s="117"/>
      <c r="VZK16" s="117"/>
      <c r="VZL16" s="117"/>
      <c r="VZM16" s="117"/>
      <c r="VZN16" s="117"/>
      <c r="VZO16" s="117"/>
      <c r="VZP16" s="117"/>
      <c r="VZQ16" s="117"/>
      <c r="VZR16" s="117"/>
      <c r="VZS16" s="117"/>
      <c r="VZT16" s="117"/>
      <c r="VZU16" s="117"/>
      <c r="VZV16" s="117"/>
      <c r="VZW16" s="117"/>
      <c r="VZX16" s="117"/>
      <c r="VZY16" s="117"/>
      <c r="VZZ16" s="117"/>
      <c r="WAA16" s="117"/>
      <c r="WAB16" s="117"/>
      <c r="WAC16" s="117"/>
      <c r="WAD16" s="117"/>
      <c r="WAE16" s="117"/>
      <c r="WAF16" s="117"/>
      <c r="WAG16" s="117"/>
      <c r="WAH16" s="117"/>
      <c r="WAI16" s="117"/>
      <c r="WAJ16" s="117"/>
      <c r="WAK16" s="117"/>
      <c r="WAL16" s="117"/>
      <c r="WAM16" s="117"/>
      <c r="WAN16" s="117"/>
      <c r="WAO16" s="117"/>
      <c r="WAP16" s="117"/>
      <c r="WAQ16" s="117"/>
      <c r="WAR16" s="117"/>
      <c r="WAS16" s="117"/>
      <c r="WAT16" s="117"/>
      <c r="WAU16" s="117"/>
      <c r="WAV16" s="117"/>
      <c r="WAW16" s="117"/>
      <c r="WAX16" s="117"/>
      <c r="WAY16" s="117"/>
      <c r="WAZ16" s="117"/>
      <c r="WBA16" s="117"/>
      <c r="WBB16" s="117"/>
      <c r="WBC16" s="117"/>
      <c r="WBD16" s="117"/>
      <c r="WBE16" s="117"/>
      <c r="WBF16" s="117"/>
      <c r="WBG16" s="117"/>
      <c r="WBH16" s="117"/>
      <c r="WBI16" s="117"/>
      <c r="WBJ16" s="117"/>
      <c r="WBK16" s="117"/>
      <c r="WBL16" s="117"/>
      <c r="WBM16" s="117"/>
      <c r="WBN16" s="117"/>
      <c r="WBO16" s="117"/>
      <c r="WBP16" s="117"/>
      <c r="WBQ16" s="117"/>
      <c r="WBR16" s="117"/>
      <c r="WBS16" s="117"/>
      <c r="WBT16" s="117"/>
      <c r="WBU16" s="117"/>
      <c r="WBV16" s="117"/>
      <c r="WBW16" s="117"/>
      <c r="WBX16" s="117"/>
      <c r="WBY16" s="117"/>
      <c r="WBZ16" s="117"/>
      <c r="WCA16" s="117"/>
      <c r="WCB16" s="117"/>
      <c r="WCC16" s="117"/>
      <c r="WCD16" s="117"/>
      <c r="WCE16" s="117"/>
      <c r="WCF16" s="117"/>
      <c r="WCG16" s="117"/>
      <c r="WCH16" s="117"/>
      <c r="WCI16" s="117"/>
      <c r="WCJ16" s="117"/>
      <c r="WCK16" s="117"/>
      <c r="WCL16" s="117"/>
      <c r="WCM16" s="117"/>
      <c r="WCN16" s="117"/>
      <c r="WCO16" s="117"/>
      <c r="WCP16" s="117"/>
      <c r="WCQ16" s="117"/>
      <c r="WCR16" s="117"/>
      <c r="WCS16" s="117"/>
      <c r="WCT16" s="117"/>
      <c r="WCU16" s="117"/>
      <c r="WCV16" s="117"/>
      <c r="WCW16" s="117"/>
      <c r="WCX16" s="117"/>
      <c r="WCY16" s="117"/>
      <c r="WCZ16" s="117"/>
      <c r="WDA16" s="117"/>
      <c r="WDB16" s="117"/>
      <c r="WDC16" s="117"/>
      <c r="WDD16" s="117"/>
      <c r="WDE16" s="117"/>
      <c r="WDF16" s="117"/>
      <c r="WDG16" s="117"/>
      <c r="WDH16" s="117"/>
      <c r="WDI16" s="117"/>
      <c r="WDJ16" s="117"/>
      <c r="WDK16" s="117"/>
      <c r="WDL16" s="117"/>
      <c r="WDM16" s="117"/>
      <c r="WDN16" s="117"/>
      <c r="WDO16" s="117"/>
      <c r="WDP16" s="117"/>
      <c r="WDQ16" s="117"/>
      <c r="WDR16" s="117"/>
      <c r="WDS16" s="117"/>
      <c r="WDT16" s="117"/>
      <c r="WDU16" s="117"/>
      <c r="WDV16" s="117"/>
      <c r="WDW16" s="117"/>
      <c r="WDX16" s="117"/>
      <c r="WDY16" s="117"/>
      <c r="WDZ16" s="117"/>
      <c r="WEA16" s="117"/>
      <c r="WEB16" s="117"/>
      <c r="WEC16" s="117"/>
      <c r="WED16" s="117"/>
      <c r="WEE16" s="117"/>
      <c r="WEF16" s="117"/>
      <c r="WEG16" s="117"/>
      <c r="WEH16" s="117"/>
      <c r="WEI16" s="117"/>
      <c r="WEJ16" s="117"/>
      <c r="WEK16" s="117"/>
      <c r="WEL16" s="117"/>
      <c r="WEM16" s="117"/>
      <c r="WEN16" s="117"/>
      <c r="WEO16" s="117"/>
      <c r="WEP16" s="117"/>
      <c r="WEQ16" s="117"/>
      <c r="WER16" s="117"/>
      <c r="WES16" s="117"/>
      <c r="WET16" s="117"/>
      <c r="WEU16" s="117"/>
      <c r="WEV16" s="117"/>
      <c r="WEW16" s="117"/>
      <c r="WEX16" s="117"/>
      <c r="WEY16" s="117"/>
      <c r="WEZ16" s="117"/>
      <c r="WFA16" s="117"/>
      <c r="WFB16" s="117"/>
      <c r="WFC16" s="117"/>
      <c r="WFD16" s="117"/>
      <c r="WFE16" s="117"/>
      <c r="WFF16" s="117"/>
      <c r="WFG16" s="117"/>
      <c r="WFH16" s="117"/>
      <c r="WFI16" s="117"/>
      <c r="WFJ16" s="117"/>
      <c r="WFK16" s="117"/>
      <c r="WFL16" s="117"/>
      <c r="WFM16" s="117"/>
      <c r="WFN16" s="117"/>
      <c r="WFO16" s="117"/>
      <c r="WFP16" s="117"/>
      <c r="WFQ16" s="117"/>
      <c r="WFR16" s="117"/>
      <c r="WFS16" s="117"/>
      <c r="WFT16" s="117"/>
      <c r="WFU16" s="117"/>
      <c r="WFV16" s="117"/>
      <c r="WFW16" s="117"/>
      <c r="WFX16" s="117"/>
      <c r="WFY16" s="117"/>
      <c r="WFZ16" s="117"/>
      <c r="WGA16" s="117"/>
      <c r="WGB16" s="117"/>
      <c r="WGC16" s="117"/>
      <c r="WGD16" s="117"/>
      <c r="WGE16" s="117"/>
      <c r="WGF16" s="117"/>
      <c r="WGG16" s="117"/>
      <c r="WGH16" s="117"/>
      <c r="WGI16" s="117"/>
      <c r="WGJ16" s="117"/>
      <c r="WGK16" s="117"/>
      <c r="WGL16" s="117"/>
      <c r="WGM16" s="117"/>
      <c r="WGN16" s="117"/>
      <c r="WGO16" s="117"/>
      <c r="WGP16" s="117"/>
      <c r="WGQ16" s="117"/>
      <c r="WGR16" s="117"/>
      <c r="WGS16" s="117"/>
      <c r="WGT16" s="117"/>
      <c r="WGU16" s="117"/>
      <c r="WGV16" s="117"/>
      <c r="WGW16" s="117"/>
      <c r="WGX16" s="117"/>
      <c r="WGY16" s="117"/>
      <c r="WGZ16" s="117"/>
      <c r="WHA16" s="117"/>
      <c r="WHB16" s="117"/>
      <c r="WHC16" s="117"/>
      <c r="WHD16" s="117"/>
      <c r="WHE16" s="117"/>
      <c r="WHF16" s="117"/>
      <c r="WHG16" s="117"/>
      <c r="WHH16" s="117"/>
      <c r="WHI16" s="117"/>
      <c r="WHJ16" s="117"/>
      <c r="WHK16" s="117"/>
      <c r="WHL16" s="117"/>
      <c r="WHM16" s="117"/>
      <c r="WHN16" s="117"/>
      <c r="WHO16" s="117"/>
      <c r="WHP16" s="117"/>
      <c r="WHQ16" s="117"/>
      <c r="WHR16" s="117"/>
      <c r="WHS16" s="117"/>
      <c r="WHT16" s="117"/>
      <c r="WHU16" s="117"/>
      <c r="WHV16" s="117"/>
      <c r="WHW16" s="117"/>
      <c r="WHX16" s="117"/>
      <c r="WHY16" s="117"/>
      <c r="WHZ16" s="117"/>
      <c r="WIA16" s="117"/>
      <c r="WIB16" s="117"/>
      <c r="WIC16" s="117"/>
      <c r="WID16" s="117"/>
      <c r="WIE16" s="117"/>
      <c r="WIF16" s="117"/>
      <c r="WIG16" s="117"/>
      <c r="WIH16" s="117"/>
      <c r="WII16" s="117"/>
      <c r="WIJ16" s="117"/>
      <c r="WIK16" s="117"/>
      <c r="WIL16" s="117"/>
      <c r="WIM16" s="117"/>
      <c r="WIN16" s="117"/>
      <c r="WIO16" s="117"/>
      <c r="WIP16" s="117"/>
      <c r="WIQ16" s="117"/>
      <c r="WIR16" s="117"/>
      <c r="WIS16" s="117"/>
      <c r="WIT16" s="117"/>
      <c r="WIU16" s="117"/>
      <c r="WIV16" s="117"/>
      <c r="WIW16" s="117"/>
      <c r="WIX16" s="117"/>
      <c r="WIY16" s="117"/>
      <c r="WIZ16" s="117"/>
      <c r="WJA16" s="117"/>
      <c r="WJB16" s="117"/>
      <c r="WJC16" s="117"/>
      <c r="WJD16" s="117"/>
      <c r="WJE16" s="117"/>
      <c r="WJF16" s="117"/>
      <c r="WJG16" s="117"/>
      <c r="WJH16" s="117"/>
      <c r="WJI16" s="117"/>
      <c r="WJJ16" s="117"/>
      <c r="WJK16" s="117"/>
      <c r="WJL16" s="117"/>
      <c r="WJM16" s="117"/>
      <c r="WJN16" s="117"/>
      <c r="WJO16" s="117"/>
      <c r="WJP16" s="117"/>
      <c r="WJQ16" s="117"/>
      <c r="WJR16" s="117"/>
      <c r="WJS16" s="117"/>
      <c r="WJT16" s="117"/>
      <c r="WJU16" s="117"/>
      <c r="WJV16" s="117"/>
      <c r="WJW16" s="117"/>
      <c r="WJX16" s="117"/>
      <c r="WJY16" s="117"/>
      <c r="WJZ16" s="117"/>
      <c r="WKA16" s="117"/>
      <c r="WKB16" s="117"/>
      <c r="WKC16" s="117"/>
      <c r="WKD16" s="117"/>
      <c r="WKE16" s="117"/>
      <c r="WKF16" s="117"/>
      <c r="WKG16" s="117"/>
      <c r="WKH16" s="117"/>
      <c r="WKI16" s="117"/>
      <c r="WKJ16" s="117"/>
      <c r="WKK16" s="117"/>
      <c r="WKL16" s="117"/>
      <c r="WKM16" s="117"/>
      <c r="WKN16" s="117"/>
      <c r="WKO16" s="117"/>
      <c r="WKP16" s="117"/>
      <c r="WKQ16" s="117"/>
      <c r="WKR16" s="117"/>
      <c r="WKS16" s="117"/>
      <c r="WKT16" s="117"/>
      <c r="WKU16" s="117"/>
      <c r="WKV16" s="117"/>
      <c r="WKW16" s="117"/>
      <c r="WKX16" s="117"/>
      <c r="WKY16" s="117"/>
      <c r="WKZ16" s="117"/>
      <c r="WLA16" s="117"/>
      <c r="WLB16" s="117"/>
      <c r="WLC16" s="117"/>
      <c r="WLD16" s="117"/>
      <c r="WLE16" s="117"/>
      <c r="WLF16" s="117"/>
      <c r="WLG16" s="117"/>
      <c r="WLH16" s="117"/>
      <c r="WLI16" s="117"/>
      <c r="WLJ16" s="117"/>
      <c r="WLK16" s="117"/>
      <c r="WLL16" s="117"/>
      <c r="WLM16" s="117"/>
      <c r="WLN16" s="117"/>
      <c r="WLO16" s="117"/>
      <c r="WLP16" s="117"/>
      <c r="WLQ16" s="117"/>
      <c r="WLR16" s="117"/>
      <c r="WLS16" s="117"/>
      <c r="WLT16" s="117"/>
      <c r="WLU16" s="117"/>
      <c r="WLV16" s="117"/>
      <c r="WLW16" s="117"/>
      <c r="WLX16" s="117"/>
      <c r="WLY16" s="117"/>
      <c r="WLZ16" s="117"/>
      <c r="WMA16" s="117"/>
      <c r="WMB16" s="117"/>
      <c r="WMC16" s="117"/>
      <c r="WMD16" s="117"/>
      <c r="WME16" s="117"/>
      <c r="WMF16" s="117"/>
      <c r="WMG16" s="117"/>
      <c r="WMH16" s="117"/>
      <c r="WMI16" s="117"/>
      <c r="WMJ16" s="117"/>
      <c r="WMK16" s="117"/>
      <c r="WML16" s="117"/>
      <c r="WMM16" s="117"/>
      <c r="WMN16" s="117"/>
      <c r="WMO16" s="117"/>
      <c r="WMP16" s="117"/>
      <c r="WMQ16" s="117"/>
      <c r="WMR16" s="117"/>
      <c r="WMS16" s="117"/>
      <c r="WMT16" s="117"/>
      <c r="WMU16" s="117"/>
      <c r="WMV16" s="117"/>
      <c r="WMW16" s="117"/>
      <c r="WMX16" s="117"/>
      <c r="WMY16" s="117"/>
      <c r="WMZ16" s="117"/>
      <c r="WNA16" s="117"/>
      <c r="WNB16" s="117"/>
      <c r="WNC16" s="117"/>
      <c r="WND16" s="117"/>
      <c r="WNE16" s="117"/>
      <c r="WNF16" s="117"/>
      <c r="WNG16" s="117"/>
      <c r="WNH16" s="117"/>
      <c r="WNI16" s="117"/>
      <c r="WNJ16" s="117"/>
      <c r="WNK16" s="117"/>
      <c r="WNL16" s="117"/>
      <c r="WNM16" s="117"/>
      <c r="WNN16" s="117"/>
      <c r="WNO16" s="117"/>
      <c r="WNP16" s="117"/>
      <c r="WNQ16" s="117"/>
      <c r="WNR16" s="117"/>
      <c r="WNS16" s="117"/>
      <c r="WNT16" s="117"/>
      <c r="WNU16" s="117"/>
      <c r="WNV16" s="117"/>
      <c r="WNW16" s="117"/>
      <c r="WNX16" s="117"/>
      <c r="WNY16" s="117"/>
      <c r="WNZ16" s="117"/>
      <c r="WOA16" s="117"/>
      <c r="WOB16" s="117"/>
      <c r="WOC16" s="117"/>
      <c r="WOD16" s="117"/>
      <c r="WOE16" s="117"/>
      <c r="WOF16" s="117"/>
      <c r="WOG16" s="117"/>
      <c r="WOH16" s="117"/>
      <c r="WOI16" s="117"/>
      <c r="WOJ16" s="117"/>
      <c r="WOK16" s="117"/>
      <c r="WOL16" s="117"/>
      <c r="WOM16" s="117"/>
      <c r="WON16" s="117"/>
      <c r="WOO16" s="117"/>
      <c r="WOP16" s="117"/>
      <c r="WOQ16" s="117"/>
      <c r="WOR16" s="117"/>
      <c r="WOS16" s="117"/>
      <c r="WOT16" s="117"/>
      <c r="WOU16" s="117"/>
      <c r="WOV16" s="117"/>
      <c r="WOW16" s="117"/>
      <c r="WOX16" s="117"/>
      <c r="WOY16" s="117"/>
      <c r="WOZ16" s="117"/>
      <c r="WPA16" s="117"/>
      <c r="WPB16" s="117"/>
      <c r="WPC16" s="117"/>
      <c r="WPD16" s="117"/>
      <c r="WPE16" s="117"/>
      <c r="WPF16" s="117"/>
      <c r="WPG16" s="117"/>
      <c r="WPH16" s="117"/>
      <c r="WPI16" s="117"/>
      <c r="WPJ16" s="117"/>
      <c r="WPK16" s="117"/>
      <c r="WPL16" s="117"/>
      <c r="WPM16" s="117"/>
      <c r="WPN16" s="117"/>
      <c r="WPO16" s="117"/>
      <c r="WPP16" s="117"/>
      <c r="WPQ16" s="117"/>
      <c r="WPR16" s="117"/>
      <c r="WPS16" s="117"/>
      <c r="WPT16" s="117"/>
      <c r="WPU16" s="117"/>
      <c r="WPV16" s="117"/>
      <c r="WPW16" s="117"/>
      <c r="WPX16" s="117"/>
      <c r="WPY16" s="117"/>
      <c r="WPZ16" s="117"/>
      <c r="WQA16" s="117"/>
      <c r="WQB16" s="117"/>
      <c r="WQC16" s="117"/>
      <c r="WQD16" s="117"/>
      <c r="WQE16" s="117"/>
      <c r="WQF16" s="117"/>
      <c r="WQG16" s="117"/>
      <c r="WQH16" s="117"/>
      <c r="WQI16" s="117"/>
      <c r="WQJ16" s="117"/>
      <c r="WQK16" s="117"/>
      <c r="WQL16" s="117"/>
      <c r="WQM16" s="117"/>
      <c r="WQN16" s="117"/>
      <c r="WQO16" s="117"/>
      <c r="WQP16" s="117"/>
      <c r="WQQ16" s="117"/>
      <c r="WQR16" s="117"/>
      <c r="WQS16" s="117"/>
      <c r="WQT16" s="117"/>
      <c r="WQU16" s="117"/>
      <c r="WQV16" s="117"/>
      <c r="WQW16" s="117"/>
      <c r="WQX16" s="117"/>
      <c r="WQY16" s="117"/>
      <c r="WQZ16" s="117"/>
      <c r="WRA16" s="117"/>
      <c r="WRB16" s="117"/>
      <c r="WRC16" s="117"/>
      <c r="WRD16" s="117"/>
      <c r="WRE16" s="117"/>
      <c r="WRF16" s="117"/>
      <c r="WRG16" s="117"/>
      <c r="WRH16" s="117"/>
      <c r="WRI16" s="117"/>
      <c r="WRJ16" s="117"/>
      <c r="WRK16" s="117"/>
      <c r="WRL16" s="117"/>
      <c r="WRM16" s="117"/>
      <c r="WRN16" s="117"/>
      <c r="WRO16" s="117"/>
      <c r="WRP16" s="117"/>
      <c r="WRQ16" s="117"/>
      <c r="WRR16" s="117"/>
      <c r="WRS16" s="117"/>
      <c r="WRT16" s="117"/>
      <c r="WRU16" s="117"/>
      <c r="WRV16" s="117"/>
      <c r="WRW16" s="117"/>
      <c r="WRX16" s="117"/>
      <c r="WRY16" s="117"/>
      <c r="WRZ16" s="117"/>
      <c r="WSA16" s="117"/>
      <c r="WSB16" s="117"/>
      <c r="WSC16" s="117"/>
      <c r="WSD16" s="117"/>
      <c r="WSE16" s="117"/>
      <c r="WSF16" s="117"/>
      <c r="WSG16" s="117"/>
      <c r="WSH16" s="117"/>
      <c r="WSI16" s="117"/>
      <c r="WSJ16" s="117"/>
      <c r="WSK16" s="117"/>
      <c r="WSL16" s="117"/>
      <c r="WSM16" s="117"/>
      <c r="WSN16" s="117"/>
      <c r="WSO16" s="117"/>
      <c r="WSP16" s="117"/>
      <c r="WSQ16" s="117"/>
      <c r="WSR16" s="117"/>
      <c r="WSS16" s="117"/>
      <c r="WST16" s="117"/>
      <c r="WSU16" s="117"/>
      <c r="WSV16" s="117"/>
      <c r="WSW16" s="117"/>
      <c r="WSX16" s="117"/>
      <c r="WSY16" s="117"/>
      <c r="WSZ16" s="117"/>
      <c r="WTA16" s="117"/>
      <c r="WTB16" s="117"/>
      <c r="WTC16" s="117"/>
      <c r="WTD16" s="117"/>
      <c r="WTE16" s="117"/>
      <c r="WTF16" s="117"/>
      <c r="WTG16" s="117"/>
      <c r="WTH16" s="117"/>
      <c r="WTI16" s="117"/>
      <c r="WTJ16" s="117"/>
      <c r="WTK16" s="117"/>
      <c r="WTL16" s="117"/>
      <c r="WTM16" s="117"/>
      <c r="WTN16" s="117"/>
      <c r="WTO16" s="117"/>
      <c r="WTP16" s="117"/>
      <c r="WTQ16" s="117"/>
      <c r="WTR16" s="117"/>
      <c r="WTS16" s="117"/>
      <c r="WTT16" s="117"/>
      <c r="WTU16" s="117"/>
      <c r="WTV16" s="117"/>
      <c r="WTW16" s="117"/>
      <c r="WTX16" s="117"/>
      <c r="WTY16" s="117"/>
      <c r="WTZ16" s="117"/>
      <c r="WUA16" s="117"/>
      <c r="WUB16" s="117"/>
      <c r="WUC16" s="117"/>
      <c r="WUD16" s="117"/>
      <c r="WUE16" s="117"/>
      <c r="WUF16" s="117"/>
      <c r="WUG16" s="117"/>
      <c r="WUH16" s="117"/>
      <c r="WUI16" s="117"/>
      <c r="WUJ16" s="117"/>
      <c r="WUK16" s="117"/>
      <c r="WUL16" s="117"/>
      <c r="WUM16" s="117"/>
      <c r="WUN16" s="117"/>
      <c r="WUO16" s="117"/>
      <c r="WUP16" s="117"/>
      <c r="WUQ16" s="117"/>
      <c r="WUR16" s="117"/>
      <c r="WUS16" s="117"/>
      <c r="WUT16" s="117"/>
      <c r="WUU16" s="117"/>
      <c r="WUV16" s="117"/>
      <c r="WUW16" s="117"/>
      <c r="WUX16" s="117"/>
      <c r="WUY16" s="117"/>
      <c r="WUZ16" s="117"/>
      <c r="WVA16" s="117"/>
      <c r="WVB16" s="117"/>
      <c r="WVC16" s="117"/>
      <c r="WVD16" s="117"/>
      <c r="WVE16" s="117"/>
      <c r="WVF16" s="117"/>
      <c r="WVG16" s="117"/>
      <c r="WVH16" s="117"/>
      <c r="WVI16" s="117"/>
      <c r="WVJ16" s="117"/>
      <c r="WVK16" s="117"/>
      <c r="WVL16" s="117"/>
      <c r="WVM16" s="117"/>
      <c r="WVN16" s="117"/>
      <c r="WVO16" s="117"/>
      <c r="WVP16" s="117"/>
      <c r="WVQ16" s="117"/>
      <c r="WVR16" s="117"/>
      <c r="WVS16" s="117"/>
      <c r="WVT16" s="117"/>
      <c r="WVU16" s="117"/>
      <c r="WVV16" s="117"/>
      <c r="WVW16" s="117"/>
      <c r="WVX16" s="117"/>
      <c r="WVY16" s="117"/>
      <c r="WVZ16" s="117"/>
      <c r="WWA16" s="117"/>
      <c r="WWB16" s="117"/>
      <c r="WWC16" s="117"/>
      <c r="WWD16" s="117"/>
      <c r="WWE16" s="117"/>
      <c r="WWF16" s="117"/>
      <c r="WWG16" s="117"/>
      <c r="WWH16" s="117"/>
      <c r="WWI16" s="117"/>
      <c r="WWJ16" s="117"/>
      <c r="WWK16" s="117"/>
      <c r="WWL16" s="117"/>
      <c r="WWM16" s="117"/>
      <c r="WWN16" s="117"/>
      <c r="WWO16" s="117"/>
      <c r="WWP16" s="117"/>
      <c r="WWQ16" s="117"/>
      <c r="WWR16" s="117"/>
      <c r="WWS16" s="117"/>
      <c r="WWT16" s="117"/>
      <c r="WWU16" s="117"/>
      <c r="WWV16" s="117"/>
      <c r="WWW16" s="117"/>
      <c r="WWX16" s="117"/>
      <c r="WWY16" s="117"/>
      <c r="WWZ16" s="117"/>
      <c r="WXA16" s="117"/>
      <c r="WXB16" s="117"/>
      <c r="WXC16" s="117"/>
      <c r="WXD16" s="117"/>
      <c r="WXE16" s="117"/>
      <c r="WXF16" s="117"/>
      <c r="WXG16" s="117"/>
      <c r="WXH16" s="117"/>
      <c r="WXI16" s="117"/>
      <c r="WXJ16" s="117"/>
      <c r="WXK16" s="117"/>
      <c r="WXL16" s="117"/>
      <c r="WXM16" s="117"/>
      <c r="WXN16" s="117"/>
      <c r="WXO16" s="117"/>
      <c r="WXP16" s="117"/>
      <c r="WXQ16" s="117"/>
      <c r="WXR16" s="117"/>
      <c r="WXS16" s="117"/>
      <c r="WXT16" s="117"/>
      <c r="WXU16" s="117"/>
      <c r="WXV16" s="117"/>
      <c r="WXW16" s="117"/>
      <c r="WXX16" s="117"/>
      <c r="WXY16" s="117"/>
      <c r="WXZ16" s="117"/>
      <c r="WYA16" s="117"/>
      <c r="WYB16" s="117"/>
      <c r="WYC16" s="117"/>
      <c r="WYD16" s="117"/>
      <c r="WYE16" s="117"/>
      <c r="WYF16" s="117"/>
      <c r="WYG16" s="117"/>
      <c r="WYH16" s="117"/>
      <c r="WYI16" s="117"/>
      <c r="WYJ16" s="117"/>
      <c r="WYK16" s="117"/>
      <c r="WYL16" s="117"/>
      <c r="WYM16" s="117"/>
      <c r="WYN16" s="117"/>
      <c r="WYO16" s="117"/>
      <c r="WYP16" s="117"/>
      <c r="WYQ16" s="117"/>
      <c r="WYR16" s="117"/>
      <c r="WYS16" s="117"/>
      <c r="WYT16" s="117"/>
      <c r="WYU16" s="117"/>
      <c r="WYV16" s="117"/>
      <c r="WYW16" s="117"/>
      <c r="WYX16" s="117"/>
      <c r="WYY16" s="117"/>
      <c r="WYZ16" s="117"/>
      <c r="WZA16" s="117"/>
      <c r="WZB16" s="117"/>
      <c r="WZC16" s="117"/>
      <c r="WZD16" s="117"/>
      <c r="WZE16" s="117"/>
      <c r="WZF16" s="117"/>
      <c r="WZG16" s="117"/>
      <c r="WZH16" s="117"/>
      <c r="WZI16" s="117"/>
      <c r="WZJ16" s="117"/>
      <c r="WZK16" s="117"/>
      <c r="WZL16" s="117"/>
      <c r="WZM16" s="117"/>
      <c r="WZN16" s="117"/>
      <c r="WZO16" s="117"/>
      <c r="WZP16" s="117"/>
      <c r="WZQ16" s="117"/>
      <c r="WZR16" s="117"/>
      <c r="WZS16" s="117"/>
      <c r="WZT16" s="117"/>
      <c r="WZU16" s="117"/>
      <c r="WZV16" s="117"/>
      <c r="WZW16" s="117"/>
      <c r="WZX16" s="117"/>
      <c r="WZY16" s="117"/>
      <c r="WZZ16" s="117"/>
      <c r="XAA16" s="117"/>
      <c r="XAB16" s="117"/>
      <c r="XAC16" s="117"/>
      <c r="XAD16" s="117"/>
      <c r="XAE16" s="117"/>
      <c r="XAF16" s="117"/>
      <c r="XAG16" s="117"/>
      <c r="XAH16" s="117"/>
      <c r="XAI16" s="117"/>
      <c r="XAJ16" s="117"/>
      <c r="XAK16" s="117"/>
      <c r="XAL16" s="117"/>
      <c r="XAM16" s="117"/>
      <c r="XAN16" s="117"/>
      <c r="XAO16" s="117"/>
      <c r="XAP16" s="117"/>
      <c r="XAQ16" s="117"/>
      <c r="XAR16" s="117"/>
      <c r="XAS16" s="117"/>
      <c r="XAT16" s="117"/>
      <c r="XAU16" s="117"/>
      <c r="XAV16" s="117"/>
      <c r="XAW16" s="117"/>
      <c r="XAX16" s="117"/>
      <c r="XAY16" s="117"/>
      <c r="XAZ16" s="117"/>
      <c r="XBA16" s="117"/>
      <c r="XBB16" s="117"/>
      <c r="XBC16" s="117"/>
      <c r="XBD16" s="117"/>
      <c r="XBE16" s="117"/>
      <c r="XBF16" s="117"/>
      <c r="XBG16" s="117"/>
      <c r="XBH16" s="117"/>
      <c r="XBI16" s="117"/>
      <c r="XBJ16" s="117"/>
      <c r="XBK16" s="117"/>
      <c r="XBL16" s="117"/>
      <c r="XBM16" s="117"/>
      <c r="XBN16" s="117"/>
      <c r="XBO16" s="117"/>
      <c r="XBP16" s="117"/>
      <c r="XBQ16" s="117"/>
      <c r="XBR16" s="117"/>
      <c r="XBS16" s="117"/>
      <c r="XBT16" s="117"/>
      <c r="XBU16" s="117"/>
      <c r="XBV16" s="117"/>
      <c r="XBW16" s="117"/>
      <c r="XBX16" s="117"/>
      <c r="XBY16" s="117"/>
      <c r="XBZ16" s="117"/>
      <c r="XCA16" s="117"/>
      <c r="XCB16" s="117"/>
      <c r="XCC16" s="117"/>
      <c r="XCD16" s="117"/>
      <c r="XCE16" s="117"/>
      <c r="XCF16" s="117"/>
      <c r="XCG16" s="117"/>
      <c r="XCH16" s="117"/>
      <c r="XCI16" s="117"/>
      <c r="XCJ16" s="117"/>
      <c r="XCK16" s="117"/>
      <c r="XCL16" s="117"/>
      <c r="XCM16" s="117"/>
      <c r="XCN16" s="117"/>
      <c r="XCO16" s="117"/>
      <c r="XCP16" s="117"/>
      <c r="XCQ16" s="117"/>
      <c r="XCR16" s="117"/>
      <c r="XCS16" s="117"/>
      <c r="XCT16" s="117"/>
      <c r="XCU16" s="117"/>
      <c r="XCV16" s="117"/>
      <c r="XCW16" s="117"/>
      <c r="XCX16" s="117"/>
      <c r="XCY16" s="117"/>
      <c r="XCZ16" s="117"/>
      <c r="XDA16" s="117"/>
      <c r="XDB16" s="117"/>
      <c r="XDC16" s="117"/>
      <c r="XDD16" s="117"/>
      <c r="XDE16" s="117"/>
      <c r="XDF16" s="117"/>
      <c r="XDG16" s="117"/>
      <c r="XDH16" s="117"/>
      <c r="XDI16" s="117"/>
      <c r="XDJ16" s="117"/>
      <c r="XDK16" s="117"/>
      <c r="XDL16" s="117"/>
      <c r="XDM16" s="117"/>
      <c r="XDN16" s="117"/>
      <c r="XDO16" s="117"/>
      <c r="XDP16" s="117"/>
      <c r="XDQ16" s="117"/>
      <c r="XDR16" s="117"/>
      <c r="XDS16" s="117"/>
      <c r="XDT16" s="117"/>
      <c r="XDU16" s="117"/>
      <c r="XDV16" s="117"/>
      <c r="XDW16" s="117"/>
      <c r="XDX16" s="117"/>
      <c r="XDY16" s="117"/>
      <c r="XDZ16" s="117"/>
      <c r="XEA16" s="117"/>
      <c r="XEB16" s="117"/>
      <c r="XEC16" s="117"/>
      <c r="XED16" s="117"/>
      <c r="XEE16" s="117"/>
      <c r="XEF16" s="117"/>
      <c r="XEG16" s="117"/>
      <c r="XEH16" s="117"/>
      <c r="XEI16" s="117"/>
      <c r="XEJ16" s="117"/>
      <c r="XEK16" s="117"/>
      <c r="XEL16" s="117"/>
      <c r="XEM16" s="117"/>
      <c r="XEN16" s="117"/>
      <c r="XEO16" s="117"/>
      <c r="XEP16" s="117"/>
      <c r="XEQ16" s="117"/>
      <c r="XER16" s="117"/>
      <c r="XES16" s="117"/>
      <c r="XET16" s="117"/>
      <c r="XEU16" s="117"/>
      <c r="XEV16" s="117"/>
      <c r="XEW16" s="117"/>
    </row>
    <row r="17" s="77" customFormat="1" ht="26" customHeight="1" spans="1:16377">
      <c r="A17" s="95">
        <v>11</v>
      </c>
      <c r="B17" s="95" t="s">
        <v>70</v>
      </c>
      <c r="C17" s="95">
        <v>5</v>
      </c>
      <c r="D17" s="96" t="s">
        <v>71</v>
      </c>
      <c r="E17" s="95" t="s">
        <v>74</v>
      </c>
      <c r="F17" s="95" t="s">
        <v>74</v>
      </c>
      <c r="G17" s="95">
        <v>1</v>
      </c>
      <c r="H17" s="95" t="s">
        <v>43</v>
      </c>
      <c r="I17" s="95">
        <v>42</v>
      </c>
      <c r="J17" s="95">
        <v>1</v>
      </c>
      <c r="K17" s="95" t="s">
        <v>73</v>
      </c>
      <c r="L17" s="95"/>
      <c r="M17" s="95" t="s">
        <v>44</v>
      </c>
      <c r="N17" s="108" t="s">
        <v>50</v>
      </c>
      <c r="O17" s="95"/>
      <c r="P17" s="95"/>
      <c r="Q17" s="95"/>
      <c r="R17" s="95"/>
      <c r="S17" s="95">
        <v>68</v>
      </c>
      <c r="T17" s="95">
        <v>42</v>
      </c>
      <c r="U17" s="108">
        <v>110</v>
      </c>
      <c r="V17" s="108">
        <v>110</v>
      </c>
      <c r="W17" s="95">
        <v>3</v>
      </c>
      <c r="X17" s="108">
        <v>330</v>
      </c>
      <c r="Y17" s="95"/>
      <c r="Z17" s="95"/>
      <c r="AA17" s="95"/>
      <c r="AB17" s="95" t="s">
        <v>46</v>
      </c>
      <c r="AC17" s="118">
        <v>45030</v>
      </c>
      <c r="AD17" s="119"/>
      <c r="AE17" s="46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  <c r="AAA17" s="117"/>
      <c r="AAB17" s="117"/>
      <c r="AAC17" s="117"/>
      <c r="AAD17" s="117"/>
      <c r="AAE17" s="117"/>
      <c r="AAF17" s="117"/>
      <c r="AAG17" s="117"/>
      <c r="AAH17" s="117"/>
      <c r="AAI17" s="117"/>
      <c r="AAJ17" s="117"/>
      <c r="AAK17" s="117"/>
      <c r="AAL17" s="117"/>
      <c r="AAM17" s="117"/>
      <c r="AAN17" s="117"/>
      <c r="AAO17" s="117"/>
      <c r="AAP17" s="117"/>
      <c r="AAQ17" s="117"/>
      <c r="AAR17" s="117"/>
      <c r="AAS17" s="117"/>
      <c r="AAT17" s="117"/>
      <c r="AAU17" s="117"/>
      <c r="AAV17" s="117"/>
      <c r="AAW17" s="117"/>
      <c r="AAX17" s="117"/>
      <c r="AAY17" s="117"/>
      <c r="AAZ17" s="117"/>
      <c r="ABA17" s="117"/>
      <c r="ABB17" s="117"/>
      <c r="ABC17" s="117"/>
      <c r="ABD17" s="117"/>
      <c r="ABE17" s="117"/>
      <c r="ABF17" s="117"/>
      <c r="ABG17" s="117"/>
      <c r="ABH17" s="117"/>
      <c r="ABI17" s="117"/>
      <c r="ABJ17" s="117"/>
      <c r="ABK17" s="117"/>
      <c r="ABL17" s="117"/>
      <c r="ABM17" s="117"/>
      <c r="ABN17" s="117"/>
      <c r="ABO17" s="117"/>
      <c r="ABP17" s="117"/>
      <c r="ABQ17" s="117"/>
      <c r="ABR17" s="117"/>
      <c r="ABS17" s="117"/>
      <c r="ABT17" s="117"/>
      <c r="ABU17" s="117"/>
      <c r="ABV17" s="117"/>
      <c r="ABW17" s="117"/>
      <c r="ABX17" s="117"/>
      <c r="ABY17" s="117"/>
      <c r="ABZ17" s="117"/>
      <c r="ACA17" s="117"/>
      <c r="ACB17" s="117"/>
      <c r="ACC17" s="117"/>
      <c r="ACD17" s="117"/>
      <c r="ACE17" s="117"/>
      <c r="ACF17" s="117"/>
      <c r="ACG17" s="117"/>
      <c r="ACH17" s="117"/>
      <c r="ACI17" s="117"/>
      <c r="ACJ17" s="117"/>
      <c r="ACK17" s="117"/>
      <c r="ACL17" s="117"/>
      <c r="ACM17" s="117"/>
      <c r="ACN17" s="117"/>
      <c r="ACO17" s="117"/>
      <c r="ACP17" s="117"/>
      <c r="ACQ17" s="117"/>
      <c r="ACR17" s="117"/>
      <c r="ACS17" s="117"/>
      <c r="ACT17" s="117"/>
      <c r="ACU17" s="117"/>
      <c r="ACV17" s="117"/>
      <c r="ACW17" s="117"/>
      <c r="ACX17" s="117"/>
      <c r="ACY17" s="117"/>
      <c r="ACZ17" s="117"/>
      <c r="ADA17" s="117"/>
      <c r="ADB17" s="117"/>
      <c r="ADC17" s="117"/>
      <c r="ADD17" s="117"/>
      <c r="ADE17" s="117"/>
      <c r="ADF17" s="117"/>
      <c r="ADG17" s="117"/>
      <c r="ADH17" s="117"/>
      <c r="ADI17" s="117"/>
      <c r="ADJ17" s="117"/>
      <c r="ADK17" s="117"/>
      <c r="ADL17" s="117"/>
      <c r="ADM17" s="117"/>
      <c r="ADN17" s="117"/>
      <c r="ADO17" s="117"/>
      <c r="ADP17" s="117"/>
      <c r="ADQ17" s="117"/>
      <c r="ADR17" s="117"/>
      <c r="ADS17" s="117"/>
      <c r="ADT17" s="117"/>
      <c r="ADU17" s="117"/>
      <c r="ADV17" s="117"/>
      <c r="ADW17" s="117"/>
      <c r="ADX17" s="117"/>
      <c r="ADY17" s="117"/>
      <c r="ADZ17" s="117"/>
      <c r="AEA17" s="117"/>
      <c r="AEB17" s="117"/>
      <c r="AEC17" s="117"/>
      <c r="AED17" s="117"/>
      <c r="AEE17" s="117"/>
      <c r="AEF17" s="117"/>
      <c r="AEG17" s="117"/>
      <c r="AEH17" s="117"/>
      <c r="AEI17" s="117"/>
      <c r="AEJ17" s="117"/>
      <c r="AEK17" s="117"/>
      <c r="AEL17" s="117"/>
      <c r="AEM17" s="117"/>
      <c r="AEN17" s="117"/>
      <c r="AEO17" s="117"/>
      <c r="AEP17" s="117"/>
      <c r="AEQ17" s="117"/>
      <c r="AER17" s="117"/>
      <c r="AES17" s="117"/>
      <c r="AET17" s="117"/>
      <c r="AEU17" s="117"/>
      <c r="AEV17" s="117"/>
      <c r="AEW17" s="117"/>
      <c r="AEX17" s="117"/>
      <c r="AEY17" s="117"/>
      <c r="AEZ17" s="117"/>
      <c r="AFA17" s="117"/>
      <c r="AFB17" s="117"/>
      <c r="AFC17" s="117"/>
      <c r="AFD17" s="117"/>
      <c r="AFE17" s="117"/>
      <c r="AFF17" s="117"/>
      <c r="AFG17" s="117"/>
      <c r="AFH17" s="117"/>
      <c r="AFI17" s="117"/>
      <c r="AFJ17" s="117"/>
      <c r="AFK17" s="117"/>
      <c r="AFL17" s="117"/>
      <c r="AFM17" s="117"/>
      <c r="AFN17" s="117"/>
      <c r="AFO17" s="117"/>
      <c r="AFP17" s="117"/>
      <c r="AFQ17" s="117"/>
      <c r="AFR17" s="117"/>
      <c r="AFS17" s="117"/>
      <c r="AFT17" s="117"/>
      <c r="AFU17" s="117"/>
      <c r="AFV17" s="117"/>
      <c r="AFW17" s="117"/>
      <c r="AFX17" s="117"/>
      <c r="AFY17" s="117"/>
      <c r="AFZ17" s="117"/>
      <c r="AGA17" s="117"/>
      <c r="AGB17" s="117"/>
      <c r="AGC17" s="117"/>
      <c r="AGD17" s="117"/>
      <c r="AGE17" s="117"/>
      <c r="AGF17" s="117"/>
      <c r="AGG17" s="117"/>
      <c r="AGH17" s="117"/>
      <c r="AGI17" s="117"/>
      <c r="AGJ17" s="117"/>
      <c r="AGK17" s="117"/>
      <c r="AGL17" s="117"/>
      <c r="AGM17" s="117"/>
      <c r="AGN17" s="117"/>
      <c r="AGO17" s="117"/>
      <c r="AGP17" s="117"/>
      <c r="AGQ17" s="117"/>
      <c r="AGR17" s="117"/>
      <c r="AGS17" s="117"/>
      <c r="AGT17" s="117"/>
      <c r="AGU17" s="117"/>
      <c r="AGV17" s="117"/>
      <c r="AGW17" s="117"/>
      <c r="AGX17" s="117"/>
      <c r="AGY17" s="117"/>
      <c r="AGZ17" s="117"/>
      <c r="AHA17" s="117"/>
      <c r="AHB17" s="117"/>
      <c r="AHC17" s="117"/>
      <c r="AHD17" s="117"/>
      <c r="AHE17" s="117"/>
      <c r="AHF17" s="117"/>
      <c r="AHG17" s="117"/>
      <c r="AHH17" s="117"/>
      <c r="AHI17" s="117"/>
      <c r="AHJ17" s="117"/>
      <c r="AHK17" s="117"/>
      <c r="AHL17" s="117"/>
      <c r="AHM17" s="117"/>
      <c r="AHN17" s="117"/>
      <c r="AHO17" s="117"/>
      <c r="AHP17" s="117"/>
      <c r="AHQ17" s="117"/>
      <c r="AHR17" s="117"/>
      <c r="AHS17" s="117"/>
      <c r="AHT17" s="117"/>
      <c r="AHU17" s="117"/>
      <c r="AHV17" s="117"/>
      <c r="AHW17" s="117"/>
      <c r="AHX17" s="117"/>
      <c r="AHY17" s="117"/>
      <c r="AHZ17" s="117"/>
      <c r="AIA17" s="117"/>
      <c r="AIB17" s="117"/>
      <c r="AIC17" s="117"/>
      <c r="AID17" s="117"/>
      <c r="AIE17" s="117"/>
      <c r="AIF17" s="117"/>
      <c r="AIG17" s="117"/>
      <c r="AIH17" s="117"/>
      <c r="AII17" s="117"/>
      <c r="AIJ17" s="117"/>
      <c r="AIK17" s="117"/>
      <c r="AIL17" s="117"/>
      <c r="AIM17" s="117"/>
      <c r="AIN17" s="117"/>
      <c r="AIO17" s="117"/>
      <c r="AIP17" s="117"/>
      <c r="AIQ17" s="117"/>
      <c r="AIR17" s="117"/>
      <c r="AIS17" s="117"/>
      <c r="AIT17" s="117"/>
      <c r="AIU17" s="117"/>
      <c r="AIV17" s="117"/>
      <c r="AIW17" s="117"/>
      <c r="AIX17" s="117"/>
      <c r="AIY17" s="117"/>
      <c r="AIZ17" s="117"/>
      <c r="AJA17" s="117"/>
      <c r="AJB17" s="117"/>
      <c r="AJC17" s="117"/>
      <c r="AJD17" s="117"/>
      <c r="AJE17" s="117"/>
      <c r="AJF17" s="117"/>
      <c r="AJG17" s="117"/>
      <c r="AJH17" s="117"/>
      <c r="AJI17" s="117"/>
      <c r="AJJ17" s="117"/>
      <c r="AJK17" s="117"/>
      <c r="AJL17" s="117"/>
      <c r="AJM17" s="117"/>
      <c r="AJN17" s="117"/>
      <c r="AJO17" s="117"/>
      <c r="AJP17" s="117"/>
      <c r="AJQ17" s="117"/>
      <c r="AJR17" s="117"/>
      <c r="AJS17" s="117"/>
      <c r="AJT17" s="117"/>
      <c r="AJU17" s="117"/>
      <c r="AJV17" s="117"/>
      <c r="AJW17" s="117"/>
      <c r="AJX17" s="117"/>
      <c r="AJY17" s="117"/>
      <c r="AJZ17" s="117"/>
      <c r="AKA17" s="117"/>
      <c r="AKB17" s="117"/>
      <c r="AKC17" s="117"/>
      <c r="AKD17" s="117"/>
      <c r="AKE17" s="117"/>
      <c r="AKF17" s="117"/>
      <c r="AKG17" s="117"/>
      <c r="AKH17" s="117"/>
      <c r="AKI17" s="117"/>
      <c r="AKJ17" s="117"/>
      <c r="AKK17" s="117"/>
      <c r="AKL17" s="117"/>
      <c r="AKM17" s="117"/>
      <c r="AKN17" s="117"/>
      <c r="AKO17" s="117"/>
      <c r="AKP17" s="117"/>
      <c r="AKQ17" s="117"/>
      <c r="AKR17" s="117"/>
      <c r="AKS17" s="117"/>
      <c r="AKT17" s="117"/>
      <c r="AKU17" s="117"/>
      <c r="AKV17" s="117"/>
      <c r="AKW17" s="117"/>
      <c r="AKX17" s="117"/>
      <c r="AKY17" s="117"/>
      <c r="AKZ17" s="117"/>
      <c r="ALA17" s="117"/>
      <c r="ALB17" s="117"/>
      <c r="ALC17" s="117"/>
      <c r="ALD17" s="117"/>
      <c r="ALE17" s="117"/>
      <c r="ALF17" s="117"/>
      <c r="ALG17" s="117"/>
      <c r="ALH17" s="117"/>
      <c r="ALI17" s="117"/>
      <c r="ALJ17" s="117"/>
      <c r="ALK17" s="117"/>
      <c r="ALL17" s="117"/>
      <c r="ALM17" s="117"/>
      <c r="ALN17" s="117"/>
      <c r="ALO17" s="117"/>
      <c r="ALP17" s="117"/>
      <c r="ALQ17" s="117"/>
      <c r="ALR17" s="117"/>
      <c r="ALS17" s="117"/>
      <c r="ALT17" s="117"/>
      <c r="ALU17" s="117"/>
      <c r="ALV17" s="117"/>
      <c r="ALW17" s="117"/>
      <c r="ALX17" s="117"/>
      <c r="ALY17" s="117"/>
      <c r="ALZ17" s="117"/>
      <c r="AMA17" s="117"/>
      <c r="AMB17" s="117"/>
      <c r="AMC17" s="117"/>
      <c r="AMD17" s="117"/>
      <c r="AME17" s="117"/>
      <c r="AMF17" s="117"/>
      <c r="AMG17" s="117"/>
      <c r="AMH17" s="117"/>
      <c r="AMI17" s="117"/>
      <c r="AMJ17" s="117"/>
      <c r="AMK17" s="117"/>
      <c r="AML17" s="117"/>
      <c r="AMM17" s="117"/>
      <c r="AMN17" s="117"/>
      <c r="AMO17" s="117"/>
      <c r="AMP17" s="117"/>
      <c r="AMQ17" s="117"/>
      <c r="AMR17" s="117"/>
      <c r="AMS17" s="117"/>
      <c r="AMT17" s="117"/>
      <c r="AMU17" s="117"/>
      <c r="AMV17" s="117"/>
      <c r="AMW17" s="117"/>
      <c r="AMX17" s="117"/>
      <c r="AMY17" s="117"/>
      <c r="AMZ17" s="117"/>
      <c r="ANA17" s="117"/>
      <c r="ANB17" s="117"/>
      <c r="ANC17" s="117"/>
      <c r="AND17" s="117"/>
      <c r="ANE17" s="117"/>
      <c r="ANF17" s="117"/>
      <c r="ANG17" s="117"/>
      <c r="ANH17" s="117"/>
      <c r="ANI17" s="117"/>
      <c r="ANJ17" s="117"/>
      <c r="ANK17" s="117"/>
      <c r="ANL17" s="117"/>
      <c r="ANM17" s="117"/>
      <c r="ANN17" s="117"/>
      <c r="ANO17" s="117"/>
      <c r="ANP17" s="117"/>
      <c r="ANQ17" s="117"/>
      <c r="ANR17" s="117"/>
      <c r="ANS17" s="117"/>
      <c r="ANT17" s="117"/>
      <c r="ANU17" s="117"/>
      <c r="ANV17" s="117"/>
      <c r="ANW17" s="117"/>
      <c r="ANX17" s="117"/>
      <c r="ANY17" s="117"/>
      <c r="ANZ17" s="117"/>
      <c r="AOA17" s="117"/>
      <c r="AOB17" s="117"/>
      <c r="AOC17" s="117"/>
      <c r="AOD17" s="117"/>
      <c r="AOE17" s="117"/>
      <c r="AOF17" s="117"/>
      <c r="AOG17" s="117"/>
      <c r="AOH17" s="117"/>
      <c r="AOI17" s="117"/>
      <c r="AOJ17" s="117"/>
      <c r="AOK17" s="117"/>
      <c r="AOL17" s="117"/>
      <c r="AOM17" s="117"/>
      <c r="AON17" s="117"/>
      <c r="AOO17" s="117"/>
      <c r="AOP17" s="117"/>
      <c r="AOQ17" s="117"/>
      <c r="AOR17" s="117"/>
      <c r="AOS17" s="117"/>
      <c r="AOT17" s="117"/>
      <c r="AOU17" s="117"/>
      <c r="AOV17" s="117"/>
      <c r="AOW17" s="117"/>
      <c r="AOX17" s="117"/>
      <c r="AOY17" s="117"/>
      <c r="AOZ17" s="117"/>
      <c r="APA17" s="117"/>
      <c r="APB17" s="117"/>
      <c r="APC17" s="117"/>
      <c r="APD17" s="117"/>
      <c r="APE17" s="117"/>
      <c r="APF17" s="117"/>
      <c r="APG17" s="117"/>
      <c r="APH17" s="117"/>
      <c r="API17" s="117"/>
      <c r="APJ17" s="117"/>
      <c r="APK17" s="117"/>
      <c r="APL17" s="117"/>
      <c r="APM17" s="117"/>
      <c r="APN17" s="117"/>
      <c r="APO17" s="117"/>
      <c r="APP17" s="117"/>
      <c r="APQ17" s="117"/>
      <c r="APR17" s="117"/>
      <c r="APS17" s="117"/>
      <c r="APT17" s="117"/>
      <c r="APU17" s="117"/>
      <c r="APV17" s="117"/>
      <c r="APW17" s="117"/>
      <c r="APX17" s="117"/>
      <c r="APY17" s="117"/>
      <c r="APZ17" s="117"/>
      <c r="AQA17" s="117"/>
      <c r="AQB17" s="117"/>
      <c r="AQC17" s="117"/>
      <c r="AQD17" s="117"/>
      <c r="AQE17" s="117"/>
      <c r="AQF17" s="117"/>
      <c r="AQG17" s="117"/>
      <c r="AQH17" s="117"/>
      <c r="AQI17" s="117"/>
      <c r="AQJ17" s="117"/>
      <c r="AQK17" s="117"/>
      <c r="AQL17" s="117"/>
      <c r="AQM17" s="117"/>
      <c r="AQN17" s="117"/>
      <c r="AQO17" s="117"/>
      <c r="AQP17" s="117"/>
      <c r="AQQ17" s="117"/>
      <c r="AQR17" s="117"/>
      <c r="AQS17" s="117"/>
      <c r="AQT17" s="117"/>
      <c r="AQU17" s="117"/>
      <c r="AQV17" s="117"/>
      <c r="AQW17" s="117"/>
      <c r="AQX17" s="117"/>
      <c r="AQY17" s="117"/>
      <c r="AQZ17" s="117"/>
      <c r="ARA17" s="117"/>
      <c r="ARB17" s="117"/>
      <c r="ARC17" s="117"/>
      <c r="ARD17" s="117"/>
      <c r="ARE17" s="117"/>
      <c r="ARF17" s="117"/>
      <c r="ARG17" s="117"/>
      <c r="ARH17" s="117"/>
      <c r="ARI17" s="117"/>
      <c r="ARJ17" s="117"/>
      <c r="ARK17" s="117"/>
      <c r="ARL17" s="117"/>
      <c r="ARM17" s="117"/>
      <c r="ARN17" s="117"/>
      <c r="ARO17" s="117"/>
      <c r="ARP17" s="117"/>
      <c r="ARQ17" s="117"/>
      <c r="ARR17" s="117"/>
      <c r="ARS17" s="117"/>
      <c r="ART17" s="117"/>
      <c r="ARU17" s="117"/>
      <c r="ARV17" s="117"/>
      <c r="ARW17" s="117"/>
      <c r="ARX17" s="117"/>
      <c r="ARY17" s="117"/>
      <c r="ARZ17" s="117"/>
      <c r="ASA17" s="117"/>
      <c r="ASB17" s="117"/>
      <c r="ASC17" s="117"/>
      <c r="ASD17" s="117"/>
      <c r="ASE17" s="117"/>
      <c r="ASF17" s="117"/>
      <c r="ASG17" s="117"/>
      <c r="ASH17" s="117"/>
      <c r="ASI17" s="117"/>
      <c r="ASJ17" s="117"/>
      <c r="ASK17" s="117"/>
      <c r="ASL17" s="117"/>
      <c r="ASM17" s="117"/>
      <c r="ASN17" s="117"/>
      <c r="ASO17" s="117"/>
      <c r="ASP17" s="117"/>
      <c r="ASQ17" s="117"/>
      <c r="ASR17" s="117"/>
      <c r="ASS17" s="117"/>
      <c r="AST17" s="117"/>
      <c r="ASU17" s="117"/>
      <c r="ASV17" s="117"/>
      <c r="ASW17" s="117"/>
      <c r="ASX17" s="117"/>
      <c r="ASY17" s="117"/>
      <c r="ASZ17" s="117"/>
      <c r="ATA17" s="117"/>
      <c r="ATB17" s="117"/>
      <c r="ATC17" s="117"/>
      <c r="ATD17" s="117"/>
      <c r="ATE17" s="117"/>
      <c r="ATF17" s="117"/>
      <c r="ATG17" s="117"/>
      <c r="ATH17" s="117"/>
      <c r="ATI17" s="117"/>
      <c r="ATJ17" s="117"/>
      <c r="ATK17" s="117"/>
      <c r="ATL17" s="117"/>
      <c r="ATM17" s="117"/>
      <c r="ATN17" s="117"/>
      <c r="ATO17" s="117"/>
      <c r="ATP17" s="117"/>
      <c r="ATQ17" s="117"/>
      <c r="ATR17" s="117"/>
      <c r="ATS17" s="117"/>
      <c r="ATT17" s="117"/>
      <c r="ATU17" s="117"/>
      <c r="ATV17" s="117"/>
      <c r="ATW17" s="117"/>
      <c r="ATX17" s="117"/>
      <c r="ATY17" s="117"/>
      <c r="ATZ17" s="117"/>
      <c r="AUA17" s="117"/>
      <c r="AUB17" s="117"/>
      <c r="AUC17" s="117"/>
      <c r="AUD17" s="117"/>
      <c r="AUE17" s="117"/>
      <c r="AUF17" s="117"/>
      <c r="AUG17" s="117"/>
      <c r="AUH17" s="117"/>
      <c r="AUI17" s="117"/>
      <c r="AUJ17" s="117"/>
      <c r="AUK17" s="117"/>
      <c r="AUL17" s="117"/>
      <c r="AUM17" s="117"/>
      <c r="AUN17" s="117"/>
      <c r="AUO17" s="117"/>
      <c r="AUP17" s="117"/>
      <c r="AUQ17" s="117"/>
      <c r="AUR17" s="117"/>
      <c r="AUS17" s="117"/>
      <c r="AUT17" s="117"/>
      <c r="AUU17" s="117"/>
      <c r="AUV17" s="117"/>
      <c r="AUW17" s="117"/>
      <c r="AUX17" s="117"/>
      <c r="AUY17" s="117"/>
      <c r="AUZ17" s="117"/>
      <c r="AVA17" s="117"/>
      <c r="AVB17" s="117"/>
      <c r="AVC17" s="117"/>
      <c r="AVD17" s="117"/>
      <c r="AVE17" s="117"/>
      <c r="AVF17" s="117"/>
      <c r="AVG17" s="117"/>
      <c r="AVH17" s="117"/>
      <c r="AVI17" s="117"/>
      <c r="AVJ17" s="117"/>
      <c r="AVK17" s="117"/>
      <c r="AVL17" s="117"/>
      <c r="AVM17" s="117"/>
      <c r="AVN17" s="117"/>
      <c r="AVO17" s="117"/>
      <c r="AVP17" s="117"/>
      <c r="AVQ17" s="117"/>
      <c r="AVR17" s="117"/>
      <c r="AVS17" s="117"/>
      <c r="AVT17" s="117"/>
      <c r="AVU17" s="117"/>
      <c r="AVV17" s="117"/>
      <c r="AVW17" s="117"/>
      <c r="AVX17" s="117"/>
      <c r="AVY17" s="117"/>
      <c r="AVZ17" s="117"/>
      <c r="AWA17" s="117"/>
      <c r="AWB17" s="117"/>
      <c r="AWC17" s="117"/>
      <c r="AWD17" s="117"/>
      <c r="AWE17" s="117"/>
      <c r="AWF17" s="117"/>
      <c r="AWG17" s="117"/>
      <c r="AWH17" s="117"/>
      <c r="AWI17" s="117"/>
      <c r="AWJ17" s="117"/>
      <c r="AWK17" s="117"/>
      <c r="AWL17" s="117"/>
      <c r="AWM17" s="117"/>
      <c r="AWN17" s="117"/>
      <c r="AWO17" s="117"/>
      <c r="AWP17" s="117"/>
      <c r="AWQ17" s="117"/>
      <c r="AWR17" s="117"/>
      <c r="AWS17" s="117"/>
      <c r="AWT17" s="117"/>
      <c r="AWU17" s="117"/>
      <c r="AWV17" s="117"/>
      <c r="AWW17" s="117"/>
      <c r="AWX17" s="117"/>
      <c r="AWY17" s="117"/>
      <c r="AWZ17" s="117"/>
      <c r="AXA17" s="117"/>
      <c r="AXB17" s="117"/>
      <c r="AXC17" s="117"/>
      <c r="AXD17" s="117"/>
      <c r="AXE17" s="117"/>
      <c r="AXF17" s="117"/>
      <c r="AXG17" s="117"/>
      <c r="AXH17" s="117"/>
      <c r="AXI17" s="117"/>
      <c r="AXJ17" s="117"/>
      <c r="AXK17" s="117"/>
      <c r="AXL17" s="117"/>
      <c r="AXM17" s="117"/>
      <c r="AXN17" s="117"/>
      <c r="AXO17" s="117"/>
      <c r="AXP17" s="117"/>
      <c r="AXQ17" s="117"/>
      <c r="AXR17" s="117"/>
      <c r="AXS17" s="117"/>
      <c r="AXT17" s="117"/>
      <c r="AXU17" s="117"/>
      <c r="AXV17" s="117"/>
      <c r="AXW17" s="117"/>
      <c r="AXX17" s="117"/>
      <c r="AXY17" s="117"/>
      <c r="AXZ17" s="117"/>
      <c r="AYA17" s="117"/>
      <c r="AYB17" s="117"/>
      <c r="AYC17" s="117"/>
      <c r="AYD17" s="117"/>
      <c r="AYE17" s="117"/>
      <c r="AYF17" s="117"/>
      <c r="AYG17" s="117"/>
      <c r="AYH17" s="117"/>
      <c r="AYI17" s="117"/>
      <c r="AYJ17" s="117"/>
      <c r="AYK17" s="117"/>
      <c r="AYL17" s="117"/>
      <c r="AYM17" s="117"/>
      <c r="AYN17" s="117"/>
      <c r="AYO17" s="117"/>
      <c r="AYP17" s="117"/>
      <c r="AYQ17" s="117"/>
      <c r="AYR17" s="117"/>
      <c r="AYS17" s="117"/>
      <c r="AYT17" s="117"/>
      <c r="AYU17" s="117"/>
      <c r="AYV17" s="117"/>
      <c r="AYW17" s="117"/>
      <c r="AYX17" s="117"/>
      <c r="AYY17" s="117"/>
      <c r="AYZ17" s="117"/>
      <c r="AZA17" s="117"/>
      <c r="AZB17" s="117"/>
      <c r="AZC17" s="117"/>
      <c r="AZD17" s="117"/>
      <c r="AZE17" s="117"/>
      <c r="AZF17" s="117"/>
      <c r="AZG17" s="117"/>
      <c r="AZH17" s="117"/>
      <c r="AZI17" s="117"/>
      <c r="AZJ17" s="117"/>
      <c r="AZK17" s="117"/>
      <c r="AZL17" s="117"/>
      <c r="AZM17" s="117"/>
      <c r="AZN17" s="117"/>
      <c r="AZO17" s="117"/>
      <c r="AZP17" s="117"/>
      <c r="AZQ17" s="117"/>
      <c r="AZR17" s="117"/>
      <c r="AZS17" s="117"/>
      <c r="AZT17" s="117"/>
      <c r="AZU17" s="117"/>
      <c r="AZV17" s="117"/>
      <c r="AZW17" s="117"/>
      <c r="AZX17" s="117"/>
      <c r="AZY17" s="117"/>
      <c r="AZZ17" s="117"/>
      <c r="BAA17" s="117"/>
      <c r="BAB17" s="117"/>
      <c r="BAC17" s="117"/>
      <c r="BAD17" s="117"/>
      <c r="BAE17" s="117"/>
      <c r="BAF17" s="117"/>
      <c r="BAG17" s="117"/>
      <c r="BAH17" s="117"/>
      <c r="BAI17" s="117"/>
      <c r="BAJ17" s="117"/>
      <c r="BAK17" s="117"/>
      <c r="BAL17" s="117"/>
      <c r="BAM17" s="117"/>
      <c r="BAN17" s="117"/>
      <c r="BAO17" s="117"/>
      <c r="BAP17" s="117"/>
      <c r="BAQ17" s="117"/>
      <c r="BAR17" s="117"/>
      <c r="BAS17" s="117"/>
      <c r="BAT17" s="117"/>
      <c r="BAU17" s="117"/>
      <c r="BAV17" s="117"/>
      <c r="BAW17" s="117"/>
      <c r="BAX17" s="117"/>
      <c r="BAY17" s="117"/>
      <c r="BAZ17" s="117"/>
      <c r="BBA17" s="117"/>
      <c r="BBB17" s="117"/>
      <c r="BBC17" s="117"/>
      <c r="BBD17" s="117"/>
      <c r="BBE17" s="117"/>
      <c r="BBF17" s="117"/>
      <c r="BBG17" s="117"/>
      <c r="BBH17" s="117"/>
      <c r="BBI17" s="117"/>
      <c r="BBJ17" s="117"/>
      <c r="BBK17" s="117"/>
      <c r="BBL17" s="117"/>
      <c r="BBM17" s="117"/>
      <c r="BBN17" s="117"/>
      <c r="BBO17" s="117"/>
      <c r="BBP17" s="117"/>
      <c r="BBQ17" s="117"/>
      <c r="BBR17" s="117"/>
      <c r="BBS17" s="117"/>
      <c r="BBT17" s="117"/>
      <c r="BBU17" s="117"/>
      <c r="BBV17" s="117"/>
      <c r="BBW17" s="117"/>
      <c r="BBX17" s="117"/>
      <c r="BBY17" s="117"/>
      <c r="BBZ17" s="117"/>
      <c r="BCA17" s="117"/>
      <c r="BCB17" s="117"/>
      <c r="BCC17" s="117"/>
      <c r="BCD17" s="117"/>
      <c r="BCE17" s="117"/>
      <c r="BCF17" s="117"/>
      <c r="BCG17" s="117"/>
      <c r="BCH17" s="117"/>
      <c r="BCI17" s="117"/>
      <c r="BCJ17" s="117"/>
      <c r="BCK17" s="117"/>
      <c r="BCL17" s="117"/>
      <c r="BCM17" s="117"/>
      <c r="BCN17" s="117"/>
      <c r="BCO17" s="117"/>
      <c r="BCP17" s="117"/>
      <c r="BCQ17" s="117"/>
      <c r="BCR17" s="117"/>
      <c r="BCS17" s="117"/>
      <c r="BCT17" s="117"/>
      <c r="BCU17" s="117"/>
      <c r="BCV17" s="117"/>
      <c r="BCW17" s="117"/>
      <c r="BCX17" s="117"/>
      <c r="BCY17" s="117"/>
      <c r="BCZ17" s="117"/>
      <c r="BDA17" s="117"/>
      <c r="BDB17" s="117"/>
      <c r="BDC17" s="117"/>
      <c r="BDD17" s="117"/>
      <c r="BDE17" s="117"/>
      <c r="BDF17" s="117"/>
      <c r="BDG17" s="117"/>
      <c r="BDH17" s="117"/>
      <c r="BDI17" s="117"/>
      <c r="BDJ17" s="117"/>
      <c r="BDK17" s="117"/>
      <c r="BDL17" s="117"/>
      <c r="BDM17" s="117"/>
      <c r="BDN17" s="117"/>
      <c r="BDO17" s="117"/>
      <c r="BDP17" s="117"/>
      <c r="BDQ17" s="117"/>
      <c r="BDR17" s="117"/>
      <c r="BDS17" s="117"/>
      <c r="BDT17" s="117"/>
      <c r="BDU17" s="117"/>
      <c r="BDV17" s="117"/>
      <c r="BDW17" s="117"/>
      <c r="BDX17" s="117"/>
      <c r="BDY17" s="117"/>
      <c r="BDZ17" s="117"/>
      <c r="BEA17" s="117"/>
      <c r="BEB17" s="117"/>
      <c r="BEC17" s="117"/>
      <c r="BED17" s="117"/>
      <c r="BEE17" s="117"/>
      <c r="BEF17" s="117"/>
      <c r="BEG17" s="117"/>
      <c r="BEH17" s="117"/>
      <c r="BEI17" s="117"/>
      <c r="BEJ17" s="117"/>
      <c r="BEK17" s="117"/>
      <c r="BEL17" s="117"/>
      <c r="BEM17" s="117"/>
      <c r="BEN17" s="117"/>
      <c r="BEO17" s="117"/>
      <c r="BEP17" s="117"/>
      <c r="BEQ17" s="117"/>
      <c r="BER17" s="117"/>
      <c r="BES17" s="117"/>
      <c r="BET17" s="117"/>
      <c r="BEU17" s="117"/>
      <c r="BEV17" s="117"/>
      <c r="BEW17" s="117"/>
      <c r="BEX17" s="117"/>
      <c r="BEY17" s="117"/>
      <c r="BEZ17" s="117"/>
      <c r="BFA17" s="117"/>
      <c r="BFB17" s="117"/>
      <c r="BFC17" s="117"/>
      <c r="BFD17" s="117"/>
      <c r="BFE17" s="117"/>
      <c r="BFF17" s="117"/>
      <c r="BFG17" s="117"/>
      <c r="BFH17" s="117"/>
      <c r="BFI17" s="117"/>
      <c r="BFJ17" s="117"/>
      <c r="BFK17" s="117"/>
      <c r="BFL17" s="117"/>
      <c r="BFM17" s="117"/>
      <c r="BFN17" s="117"/>
      <c r="BFO17" s="117"/>
      <c r="BFP17" s="117"/>
      <c r="BFQ17" s="117"/>
      <c r="BFR17" s="117"/>
      <c r="BFS17" s="117"/>
      <c r="BFT17" s="117"/>
      <c r="BFU17" s="117"/>
      <c r="BFV17" s="117"/>
      <c r="BFW17" s="117"/>
      <c r="BFX17" s="117"/>
      <c r="BFY17" s="117"/>
      <c r="BFZ17" s="117"/>
      <c r="BGA17" s="117"/>
      <c r="BGB17" s="117"/>
      <c r="BGC17" s="117"/>
      <c r="BGD17" s="117"/>
      <c r="BGE17" s="117"/>
      <c r="BGF17" s="117"/>
      <c r="BGG17" s="117"/>
      <c r="BGH17" s="117"/>
      <c r="BGI17" s="117"/>
      <c r="BGJ17" s="117"/>
      <c r="BGK17" s="117"/>
      <c r="BGL17" s="117"/>
      <c r="BGM17" s="117"/>
      <c r="BGN17" s="117"/>
      <c r="BGO17" s="117"/>
      <c r="BGP17" s="117"/>
      <c r="BGQ17" s="117"/>
      <c r="BGR17" s="117"/>
      <c r="BGS17" s="117"/>
      <c r="BGT17" s="117"/>
      <c r="BGU17" s="117"/>
      <c r="BGV17" s="117"/>
      <c r="BGW17" s="117"/>
      <c r="BGX17" s="117"/>
      <c r="BGY17" s="117"/>
      <c r="BGZ17" s="117"/>
      <c r="BHA17" s="117"/>
      <c r="BHB17" s="117"/>
      <c r="BHC17" s="117"/>
      <c r="BHD17" s="117"/>
      <c r="BHE17" s="117"/>
      <c r="BHF17" s="117"/>
      <c r="BHG17" s="117"/>
      <c r="BHH17" s="117"/>
      <c r="BHI17" s="117"/>
      <c r="BHJ17" s="117"/>
      <c r="BHK17" s="117"/>
      <c r="BHL17" s="117"/>
      <c r="BHM17" s="117"/>
      <c r="BHN17" s="117"/>
      <c r="BHO17" s="117"/>
      <c r="BHP17" s="117"/>
      <c r="BHQ17" s="117"/>
      <c r="BHR17" s="117"/>
      <c r="BHS17" s="117"/>
      <c r="BHT17" s="117"/>
      <c r="BHU17" s="117"/>
      <c r="BHV17" s="117"/>
      <c r="BHW17" s="117"/>
      <c r="BHX17" s="117"/>
      <c r="BHY17" s="117"/>
      <c r="BHZ17" s="117"/>
      <c r="BIA17" s="117"/>
      <c r="BIB17" s="117"/>
      <c r="BIC17" s="117"/>
      <c r="BID17" s="117"/>
      <c r="BIE17" s="117"/>
      <c r="BIF17" s="117"/>
      <c r="BIG17" s="117"/>
      <c r="BIH17" s="117"/>
      <c r="BII17" s="117"/>
      <c r="BIJ17" s="117"/>
      <c r="BIK17" s="117"/>
      <c r="BIL17" s="117"/>
      <c r="BIM17" s="117"/>
      <c r="BIN17" s="117"/>
      <c r="BIO17" s="117"/>
      <c r="BIP17" s="117"/>
      <c r="BIQ17" s="117"/>
      <c r="BIR17" s="117"/>
      <c r="BIS17" s="117"/>
      <c r="BIT17" s="117"/>
      <c r="BIU17" s="117"/>
      <c r="BIV17" s="117"/>
      <c r="BIW17" s="117"/>
      <c r="BIX17" s="117"/>
      <c r="BIY17" s="117"/>
      <c r="BIZ17" s="117"/>
      <c r="BJA17" s="117"/>
      <c r="BJB17" s="117"/>
      <c r="BJC17" s="117"/>
      <c r="BJD17" s="117"/>
      <c r="BJE17" s="117"/>
      <c r="BJF17" s="117"/>
      <c r="BJG17" s="117"/>
      <c r="BJH17" s="117"/>
      <c r="BJI17" s="117"/>
      <c r="BJJ17" s="117"/>
      <c r="BJK17" s="117"/>
      <c r="BJL17" s="117"/>
      <c r="BJM17" s="117"/>
      <c r="BJN17" s="117"/>
      <c r="BJO17" s="117"/>
      <c r="BJP17" s="117"/>
      <c r="BJQ17" s="117"/>
      <c r="BJR17" s="117"/>
      <c r="BJS17" s="117"/>
      <c r="BJT17" s="117"/>
      <c r="BJU17" s="117"/>
      <c r="BJV17" s="117"/>
      <c r="BJW17" s="117"/>
      <c r="BJX17" s="117"/>
      <c r="BJY17" s="117"/>
      <c r="BJZ17" s="117"/>
      <c r="BKA17" s="117"/>
      <c r="BKB17" s="117"/>
      <c r="BKC17" s="117"/>
      <c r="BKD17" s="117"/>
      <c r="BKE17" s="117"/>
      <c r="BKF17" s="117"/>
      <c r="BKG17" s="117"/>
      <c r="BKH17" s="117"/>
      <c r="BKI17" s="117"/>
      <c r="BKJ17" s="117"/>
      <c r="BKK17" s="117"/>
      <c r="BKL17" s="117"/>
      <c r="BKM17" s="117"/>
      <c r="BKN17" s="117"/>
      <c r="BKO17" s="117"/>
      <c r="BKP17" s="117"/>
      <c r="BKQ17" s="117"/>
      <c r="BKR17" s="117"/>
      <c r="BKS17" s="117"/>
      <c r="BKT17" s="117"/>
      <c r="BKU17" s="117"/>
      <c r="BKV17" s="117"/>
      <c r="BKW17" s="117"/>
      <c r="BKX17" s="117"/>
      <c r="BKY17" s="117"/>
      <c r="BKZ17" s="117"/>
      <c r="BLA17" s="117"/>
      <c r="BLB17" s="117"/>
      <c r="BLC17" s="117"/>
      <c r="BLD17" s="117"/>
      <c r="BLE17" s="117"/>
      <c r="BLF17" s="117"/>
      <c r="BLG17" s="117"/>
      <c r="BLH17" s="117"/>
      <c r="BLI17" s="117"/>
      <c r="BLJ17" s="117"/>
      <c r="BLK17" s="117"/>
      <c r="BLL17" s="117"/>
      <c r="BLM17" s="117"/>
      <c r="BLN17" s="117"/>
      <c r="BLO17" s="117"/>
      <c r="BLP17" s="117"/>
      <c r="BLQ17" s="117"/>
      <c r="BLR17" s="117"/>
      <c r="BLS17" s="117"/>
      <c r="BLT17" s="117"/>
      <c r="BLU17" s="117"/>
      <c r="BLV17" s="117"/>
      <c r="BLW17" s="117"/>
      <c r="BLX17" s="117"/>
      <c r="BLY17" s="117"/>
      <c r="BLZ17" s="117"/>
      <c r="BMA17" s="117"/>
      <c r="BMB17" s="117"/>
      <c r="BMC17" s="117"/>
      <c r="BMD17" s="117"/>
      <c r="BME17" s="117"/>
      <c r="BMF17" s="117"/>
      <c r="BMG17" s="117"/>
      <c r="BMH17" s="117"/>
      <c r="BMI17" s="117"/>
      <c r="BMJ17" s="117"/>
      <c r="BMK17" s="117"/>
      <c r="BML17" s="117"/>
      <c r="BMM17" s="117"/>
      <c r="BMN17" s="117"/>
      <c r="BMO17" s="117"/>
      <c r="BMP17" s="117"/>
      <c r="BMQ17" s="117"/>
      <c r="BMR17" s="117"/>
      <c r="BMS17" s="117"/>
      <c r="BMT17" s="117"/>
      <c r="BMU17" s="117"/>
      <c r="BMV17" s="117"/>
      <c r="BMW17" s="117"/>
      <c r="BMX17" s="117"/>
      <c r="BMY17" s="117"/>
      <c r="BMZ17" s="117"/>
      <c r="BNA17" s="117"/>
      <c r="BNB17" s="117"/>
      <c r="BNC17" s="117"/>
      <c r="BND17" s="117"/>
      <c r="BNE17" s="117"/>
      <c r="BNF17" s="117"/>
      <c r="BNG17" s="117"/>
      <c r="BNH17" s="117"/>
      <c r="BNI17" s="117"/>
      <c r="BNJ17" s="117"/>
      <c r="BNK17" s="117"/>
      <c r="BNL17" s="117"/>
      <c r="BNM17" s="117"/>
      <c r="BNN17" s="117"/>
      <c r="BNO17" s="117"/>
      <c r="BNP17" s="117"/>
      <c r="BNQ17" s="117"/>
      <c r="BNR17" s="117"/>
      <c r="BNS17" s="117"/>
      <c r="BNT17" s="117"/>
      <c r="BNU17" s="117"/>
      <c r="BNV17" s="117"/>
      <c r="BNW17" s="117"/>
      <c r="BNX17" s="117"/>
      <c r="BNY17" s="117"/>
      <c r="BNZ17" s="117"/>
      <c r="BOA17" s="117"/>
      <c r="BOB17" s="117"/>
      <c r="BOC17" s="117"/>
      <c r="BOD17" s="117"/>
      <c r="BOE17" s="117"/>
      <c r="BOF17" s="117"/>
      <c r="BOG17" s="117"/>
      <c r="BOH17" s="117"/>
      <c r="BOI17" s="117"/>
      <c r="BOJ17" s="117"/>
      <c r="BOK17" s="117"/>
      <c r="BOL17" s="117"/>
      <c r="BOM17" s="117"/>
      <c r="BON17" s="117"/>
      <c r="BOO17" s="117"/>
      <c r="BOP17" s="117"/>
      <c r="BOQ17" s="117"/>
      <c r="BOR17" s="117"/>
      <c r="BOS17" s="117"/>
      <c r="BOT17" s="117"/>
      <c r="BOU17" s="117"/>
      <c r="BOV17" s="117"/>
      <c r="BOW17" s="117"/>
      <c r="BOX17" s="117"/>
      <c r="BOY17" s="117"/>
      <c r="BOZ17" s="117"/>
      <c r="BPA17" s="117"/>
      <c r="BPB17" s="117"/>
      <c r="BPC17" s="117"/>
      <c r="BPD17" s="117"/>
      <c r="BPE17" s="117"/>
      <c r="BPF17" s="117"/>
      <c r="BPG17" s="117"/>
      <c r="BPH17" s="117"/>
      <c r="BPI17" s="117"/>
      <c r="BPJ17" s="117"/>
      <c r="BPK17" s="117"/>
      <c r="BPL17" s="117"/>
      <c r="BPM17" s="117"/>
      <c r="BPN17" s="117"/>
      <c r="BPO17" s="117"/>
      <c r="BPP17" s="117"/>
      <c r="BPQ17" s="117"/>
      <c r="BPR17" s="117"/>
      <c r="BPS17" s="117"/>
      <c r="BPT17" s="117"/>
      <c r="BPU17" s="117"/>
      <c r="BPV17" s="117"/>
      <c r="BPW17" s="117"/>
      <c r="BPX17" s="117"/>
      <c r="BPY17" s="117"/>
      <c r="BPZ17" s="117"/>
      <c r="BQA17" s="117"/>
      <c r="BQB17" s="117"/>
      <c r="BQC17" s="117"/>
      <c r="BQD17" s="117"/>
      <c r="BQE17" s="117"/>
      <c r="BQF17" s="117"/>
      <c r="BQG17" s="117"/>
      <c r="BQH17" s="117"/>
      <c r="BQI17" s="117"/>
      <c r="BQJ17" s="117"/>
      <c r="BQK17" s="117"/>
      <c r="BQL17" s="117"/>
      <c r="BQM17" s="117"/>
      <c r="BQN17" s="117"/>
      <c r="BQO17" s="117"/>
      <c r="BQP17" s="117"/>
      <c r="BQQ17" s="117"/>
      <c r="BQR17" s="117"/>
      <c r="BQS17" s="117"/>
      <c r="BQT17" s="117"/>
      <c r="BQU17" s="117"/>
      <c r="BQV17" s="117"/>
      <c r="BQW17" s="117"/>
      <c r="BQX17" s="117"/>
      <c r="BQY17" s="117"/>
      <c r="BQZ17" s="117"/>
      <c r="BRA17" s="117"/>
      <c r="BRB17" s="117"/>
      <c r="BRC17" s="117"/>
      <c r="BRD17" s="117"/>
      <c r="BRE17" s="117"/>
      <c r="BRF17" s="117"/>
      <c r="BRG17" s="117"/>
      <c r="BRH17" s="117"/>
      <c r="BRI17" s="117"/>
      <c r="BRJ17" s="117"/>
      <c r="BRK17" s="117"/>
      <c r="BRL17" s="117"/>
      <c r="BRM17" s="117"/>
      <c r="BRN17" s="117"/>
      <c r="BRO17" s="117"/>
      <c r="BRP17" s="117"/>
      <c r="BRQ17" s="117"/>
      <c r="BRR17" s="117"/>
      <c r="BRS17" s="117"/>
      <c r="BRT17" s="117"/>
      <c r="BRU17" s="117"/>
      <c r="BRV17" s="117"/>
      <c r="BRW17" s="117"/>
      <c r="BRX17" s="117"/>
      <c r="BRY17" s="117"/>
      <c r="BRZ17" s="117"/>
      <c r="BSA17" s="117"/>
      <c r="BSB17" s="117"/>
      <c r="BSC17" s="117"/>
      <c r="BSD17" s="117"/>
      <c r="BSE17" s="117"/>
      <c r="BSF17" s="117"/>
      <c r="BSG17" s="117"/>
      <c r="BSH17" s="117"/>
      <c r="BSI17" s="117"/>
      <c r="BSJ17" s="117"/>
      <c r="BSK17" s="117"/>
      <c r="BSL17" s="117"/>
      <c r="BSM17" s="117"/>
      <c r="BSN17" s="117"/>
      <c r="BSO17" s="117"/>
      <c r="BSP17" s="117"/>
      <c r="BSQ17" s="117"/>
      <c r="BSR17" s="117"/>
      <c r="BSS17" s="117"/>
      <c r="BST17" s="117"/>
      <c r="BSU17" s="117"/>
      <c r="BSV17" s="117"/>
      <c r="BSW17" s="117"/>
      <c r="BSX17" s="117"/>
      <c r="BSY17" s="117"/>
      <c r="BSZ17" s="117"/>
      <c r="BTA17" s="117"/>
      <c r="BTB17" s="117"/>
      <c r="BTC17" s="117"/>
      <c r="BTD17" s="117"/>
      <c r="BTE17" s="117"/>
      <c r="BTF17" s="117"/>
      <c r="BTG17" s="117"/>
      <c r="BTH17" s="117"/>
      <c r="BTI17" s="117"/>
      <c r="BTJ17" s="117"/>
      <c r="BTK17" s="117"/>
      <c r="BTL17" s="117"/>
      <c r="BTM17" s="117"/>
      <c r="BTN17" s="117"/>
      <c r="BTO17" s="117"/>
      <c r="BTP17" s="117"/>
      <c r="BTQ17" s="117"/>
      <c r="BTR17" s="117"/>
      <c r="BTS17" s="117"/>
      <c r="BTT17" s="117"/>
      <c r="BTU17" s="117"/>
      <c r="BTV17" s="117"/>
      <c r="BTW17" s="117"/>
      <c r="BTX17" s="117"/>
      <c r="BTY17" s="117"/>
      <c r="BTZ17" s="117"/>
      <c r="BUA17" s="117"/>
      <c r="BUB17" s="117"/>
      <c r="BUC17" s="117"/>
      <c r="BUD17" s="117"/>
      <c r="BUE17" s="117"/>
      <c r="BUF17" s="117"/>
      <c r="BUG17" s="117"/>
      <c r="BUH17" s="117"/>
      <c r="BUI17" s="117"/>
      <c r="BUJ17" s="117"/>
      <c r="BUK17" s="117"/>
      <c r="BUL17" s="117"/>
      <c r="BUM17" s="117"/>
      <c r="BUN17" s="117"/>
      <c r="BUO17" s="117"/>
      <c r="BUP17" s="117"/>
      <c r="BUQ17" s="117"/>
      <c r="BUR17" s="117"/>
      <c r="BUS17" s="117"/>
      <c r="BUT17" s="117"/>
      <c r="BUU17" s="117"/>
      <c r="BUV17" s="117"/>
      <c r="BUW17" s="117"/>
      <c r="BUX17" s="117"/>
      <c r="BUY17" s="117"/>
      <c r="BUZ17" s="117"/>
      <c r="BVA17" s="117"/>
      <c r="BVB17" s="117"/>
      <c r="BVC17" s="117"/>
      <c r="BVD17" s="117"/>
      <c r="BVE17" s="117"/>
      <c r="BVF17" s="117"/>
      <c r="BVG17" s="117"/>
      <c r="BVH17" s="117"/>
      <c r="BVI17" s="117"/>
      <c r="BVJ17" s="117"/>
      <c r="BVK17" s="117"/>
      <c r="BVL17" s="117"/>
      <c r="BVM17" s="117"/>
      <c r="BVN17" s="117"/>
      <c r="BVO17" s="117"/>
      <c r="BVP17" s="117"/>
      <c r="BVQ17" s="117"/>
      <c r="BVR17" s="117"/>
      <c r="BVS17" s="117"/>
      <c r="BVT17" s="117"/>
      <c r="BVU17" s="117"/>
      <c r="BVV17" s="117"/>
      <c r="BVW17" s="117"/>
      <c r="BVX17" s="117"/>
      <c r="BVY17" s="117"/>
      <c r="BVZ17" s="117"/>
      <c r="BWA17" s="117"/>
      <c r="BWB17" s="117"/>
      <c r="BWC17" s="117"/>
      <c r="BWD17" s="117"/>
      <c r="BWE17" s="117"/>
      <c r="BWF17" s="117"/>
      <c r="BWG17" s="117"/>
      <c r="BWH17" s="117"/>
      <c r="BWI17" s="117"/>
      <c r="BWJ17" s="117"/>
      <c r="BWK17" s="117"/>
      <c r="BWL17" s="117"/>
      <c r="BWM17" s="117"/>
      <c r="BWN17" s="117"/>
      <c r="BWO17" s="117"/>
      <c r="BWP17" s="117"/>
      <c r="BWQ17" s="117"/>
      <c r="BWR17" s="117"/>
      <c r="BWS17" s="117"/>
      <c r="BWT17" s="117"/>
      <c r="BWU17" s="117"/>
      <c r="BWV17" s="117"/>
      <c r="BWW17" s="117"/>
      <c r="BWX17" s="117"/>
      <c r="BWY17" s="117"/>
      <c r="BWZ17" s="117"/>
      <c r="BXA17" s="117"/>
      <c r="BXB17" s="117"/>
      <c r="BXC17" s="117"/>
      <c r="BXD17" s="117"/>
      <c r="BXE17" s="117"/>
      <c r="BXF17" s="117"/>
      <c r="BXG17" s="117"/>
      <c r="BXH17" s="117"/>
      <c r="BXI17" s="117"/>
      <c r="BXJ17" s="117"/>
      <c r="BXK17" s="117"/>
      <c r="BXL17" s="117"/>
      <c r="BXM17" s="117"/>
      <c r="BXN17" s="117"/>
      <c r="BXO17" s="117"/>
      <c r="BXP17" s="117"/>
      <c r="BXQ17" s="117"/>
      <c r="BXR17" s="117"/>
      <c r="BXS17" s="117"/>
      <c r="BXT17" s="117"/>
      <c r="BXU17" s="117"/>
      <c r="BXV17" s="117"/>
      <c r="BXW17" s="117"/>
      <c r="BXX17" s="117"/>
      <c r="BXY17" s="117"/>
      <c r="BXZ17" s="117"/>
      <c r="BYA17" s="117"/>
      <c r="BYB17" s="117"/>
      <c r="BYC17" s="117"/>
      <c r="BYD17" s="117"/>
      <c r="BYE17" s="117"/>
      <c r="BYF17" s="117"/>
      <c r="BYG17" s="117"/>
      <c r="BYH17" s="117"/>
      <c r="BYI17" s="117"/>
      <c r="BYJ17" s="117"/>
      <c r="BYK17" s="117"/>
      <c r="BYL17" s="117"/>
      <c r="BYM17" s="117"/>
      <c r="BYN17" s="117"/>
      <c r="BYO17" s="117"/>
      <c r="BYP17" s="117"/>
      <c r="BYQ17" s="117"/>
      <c r="BYR17" s="117"/>
      <c r="BYS17" s="117"/>
      <c r="BYT17" s="117"/>
      <c r="BYU17" s="117"/>
      <c r="BYV17" s="117"/>
      <c r="BYW17" s="117"/>
      <c r="BYX17" s="117"/>
      <c r="BYY17" s="117"/>
      <c r="BYZ17" s="117"/>
      <c r="BZA17" s="117"/>
      <c r="BZB17" s="117"/>
      <c r="BZC17" s="117"/>
      <c r="BZD17" s="117"/>
      <c r="BZE17" s="117"/>
      <c r="BZF17" s="117"/>
      <c r="BZG17" s="117"/>
      <c r="BZH17" s="117"/>
      <c r="BZI17" s="117"/>
      <c r="BZJ17" s="117"/>
      <c r="BZK17" s="117"/>
      <c r="BZL17" s="117"/>
      <c r="BZM17" s="117"/>
      <c r="BZN17" s="117"/>
      <c r="BZO17" s="117"/>
      <c r="BZP17" s="117"/>
      <c r="BZQ17" s="117"/>
      <c r="BZR17" s="117"/>
      <c r="BZS17" s="117"/>
      <c r="BZT17" s="117"/>
      <c r="BZU17" s="117"/>
      <c r="BZV17" s="117"/>
      <c r="BZW17" s="117"/>
      <c r="BZX17" s="117"/>
      <c r="BZY17" s="117"/>
      <c r="BZZ17" s="117"/>
      <c r="CAA17" s="117"/>
      <c r="CAB17" s="117"/>
      <c r="CAC17" s="117"/>
      <c r="CAD17" s="117"/>
      <c r="CAE17" s="117"/>
      <c r="CAF17" s="117"/>
      <c r="CAG17" s="117"/>
      <c r="CAH17" s="117"/>
      <c r="CAI17" s="117"/>
      <c r="CAJ17" s="117"/>
      <c r="CAK17" s="117"/>
      <c r="CAL17" s="117"/>
      <c r="CAM17" s="117"/>
      <c r="CAN17" s="117"/>
      <c r="CAO17" s="117"/>
      <c r="CAP17" s="117"/>
      <c r="CAQ17" s="117"/>
      <c r="CAR17" s="117"/>
      <c r="CAS17" s="117"/>
      <c r="CAT17" s="117"/>
      <c r="CAU17" s="117"/>
      <c r="CAV17" s="117"/>
      <c r="CAW17" s="117"/>
      <c r="CAX17" s="117"/>
      <c r="CAY17" s="117"/>
      <c r="CAZ17" s="117"/>
      <c r="CBA17" s="117"/>
      <c r="CBB17" s="117"/>
      <c r="CBC17" s="117"/>
      <c r="CBD17" s="117"/>
      <c r="CBE17" s="117"/>
      <c r="CBF17" s="117"/>
      <c r="CBG17" s="117"/>
      <c r="CBH17" s="117"/>
      <c r="CBI17" s="117"/>
      <c r="CBJ17" s="117"/>
      <c r="CBK17" s="117"/>
      <c r="CBL17" s="117"/>
      <c r="CBM17" s="117"/>
      <c r="CBN17" s="117"/>
      <c r="CBO17" s="117"/>
      <c r="CBP17" s="117"/>
      <c r="CBQ17" s="117"/>
      <c r="CBR17" s="117"/>
      <c r="CBS17" s="117"/>
      <c r="CBT17" s="117"/>
      <c r="CBU17" s="117"/>
      <c r="CBV17" s="117"/>
      <c r="CBW17" s="117"/>
      <c r="CBX17" s="117"/>
      <c r="CBY17" s="117"/>
      <c r="CBZ17" s="117"/>
      <c r="CCA17" s="117"/>
      <c r="CCB17" s="117"/>
      <c r="CCC17" s="117"/>
      <c r="CCD17" s="117"/>
      <c r="CCE17" s="117"/>
      <c r="CCF17" s="117"/>
      <c r="CCG17" s="117"/>
      <c r="CCH17" s="117"/>
      <c r="CCI17" s="117"/>
      <c r="CCJ17" s="117"/>
      <c r="CCK17" s="117"/>
      <c r="CCL17" s="117"/>
      <c r="CCM17" s="117"/>
      <c r="CCN17" s="117"/>
      <c r="CCO17" s="117"/>
      <c r="CCP17" s="117"/>
      <c r="CCQ17" s="117"/>
      <c r="CCR17" s="117"/>
      <c r="CCS17" s="117"/>
      <c r="CCT17" s="117"/>
      <c r="CCU17" s="117"/>
      <c r="CCV17" s="117"/>
      <c r="CCW17" s="117"/>
      <c r="CCX17" s="117"/>
      <c r="CCY17" s="117"/>
      <c r="CCZ17" s="117"/>
      <c r="CDA17" s="117"/>
      <c r="CDB17" s="117"/>
      <c r="CDC17" s="117"/>
      <c r="CDD17" s="117"/>
      <c r="CDE17" s="117"/>
      <c r="CDF17" s="117"/>
      <c r="CDG17" s="117"/>
      <c r="CDH17" s="117"/>
      <c r="CDI17" s="117"/>
      <c r="CDJ17" s="117"/>
      <c r="CDK17" s="117"/>
      <c r="CDL17" s="117"/>
      <c r="CDM17" s="117"/>
      <c r="CDN17" s="117"/>
      <c r="CDO17" s="117"/>
      <c r="CDP17" s="117"/>
      <c r="CDQ17" s="117"/>
      <c r="CDR17" s="117"/>
      <c r="CDS17" s="117"/>
      <c r="CDT17" s="117"/>
      <c r="CDU17" s="117"/>
      <c r="CDV17" s="117"/>
      <c r="CDW17" s="117"/>
      <c r="CDX17" s="117"/>
      <c r="CDY17" s="117"/>
      <c r="CDZ17" s="117"/>
      <c r="CEA17" s="117"/>
      <c r="CEB17" s="117"/>
      <c r="CEC17" s="117"/>
      <c r="CED17" s="117"/>
      <c r="CEE17" s="117"/>
      <c r="CEF17" s="117"/>
      <c r="CEG17" s="117"/>
      <c r="CEH17" s="117"/>
      <c r="CEI17" s="117"/>
      <c r="CEJ17" s="117"/>
      <c r="CEK17" s="117"/>
      <c r="CEL17" s="117"/>
      <c r="CEM17" s="117"/>
      <c r="CEN17" s="117"/>
      <c r="CEO17" s="117"/>
      <c r="CEP17" s="117"/>
      <c r="CEQ17" s="117"/>
      <c r="CER17" s="117"/>
      <c r="CES17" s="117"/>
      <c r="CET17" s="117"/>
      <c r="CEU17" s="117"/>
      <c r="CEV17" s="117"/>
      <c r="CEW17" s="117"/>
      <c r="CEX17" s="117"/>
      <c r="CEY17" s="117"/>
      <c r="CEZ17" s="117"/>
      <c r="CFA17" s="117"/>
      <c r="CFB17" s="117"/>
      <c r="CFC17" s="117"/>
      <c r="CFD17" s="117"/>
      <c r="CFE17" s="117"/>
      <c r="CFF17" s="117"/>
      <c r="CFG17" s="117"/>
      <c r="CFH17" s="117"/>
      <c r="CFI17" s="117"/>
      <c r="CFJ17" s="117"/>
      <c r="CFK17" s="117"/>
      <c r="CFL17" s="117"/>
      <c r="CFM17" s="117"/>
      <c r="CFN17" s="117"/>
      <c r="CFO17" s="117"/>
      <c r="CFP17" s="117"/>
      <c r="CFQ17" s="117"/>
      <c r="CFR17" s="117"/>
      <c r="CFS17" s="117"/>
      <c r="CFT17" s="117"/>
      <c r="CFU17" s="117"/>
      <c r="CFV17" s="117"/>
      <c r="CFW17" s="117"/>
      <c r="CFX17" s="117"/>
      <c r="CFY17" s="117"/>
      <c r="CFZ17" s="117"/>
      <c r="CGA17" s="117"/>
      <c r="CGB17" s="117"/>
      <c r="CGC17" s="117"/>
      <c r="CGD17" s="117"/>
      <c r="CGE17" s="117"/>
      <c r="CGF17" s="117"/>
      <c r="CGG17" s="117"/>
      <c r="CGH17" s="117"/>
      <c r="CGI17" s="117"/>
      <c r="CGJ17" s="117"/>
      <c r="CGK17" s="117"/>
      <c r="CGL17" s="117"/>
      <c r="CGM17" s="117"/>
      <c r="CGN17" s="117"/>
      <c r="CGO17" s="117"/>
      <c r="CGP17" s="117"/>
      <c r="CGQ17" s="117"/>
      <c r="CGR17" s="117"/>
      <c r="CGS17" s="117"/>
      <c r="CGT17" s="117"/>
      <c r="CGU17" s="117"/>
      <c r="CGV17" s="117"/>
      <c r="CGW17" s="117"/>
      <c r="CGX17" s="117"/>
      <c r="CGY17" s="117"/>
      <c r="CGZ17" s="117"/>
      <c r="CHA17" s="117"/>
      <c r="CHB17" s="117"/>
      <c r="CHC17" s="117"/>
      <c r="CHD17" s="117"/>
      <c r="CHE17" s="117"/>
      <c r="CHF17" s="117"/>
      <c r="CHG17" s="117"/>
      <c r="CHH17" s="117"/>
      <c r="CHI17" s="117"/>
      <c r="CHJ17" s="117"/>
      <c r="CHK17" s="117"/>
      <c r="CHL17" s="117"/>
      <c r="CHM17" s="117"/>
      <c r="CHN17" s="117"/>
      <c r="CHO17" s="117"/>
      <c r="CHP17" s="117"/>
      <c r="CHQ17" s="117"/>
      <c r="CHR17" s="117"/>
      <c r="CHS17" s="117"/>
      <c r="CHT17" s="117"/>
      <c r="CHU17" s="117"/>
      <c r="CHV17" s="117"/>
      <c r="CHW17" s="117"/>
      <c r="CHX17" s="117"/>
      <c r="CHY17" s="117"/>
      <c r="CHZ17" s="117"/>
      <c r="CIA17" s="117"/>
      <c r="CIB17" s="117"/>
      <c r="CIC17" s="117"/>
      <c r="CID17" s="117"/>
      <c r="CIE17" s="117"/>
      <c r="CIF17" s="117"/>
      <c r="CIG17" s="117"/>
      <c r="CIH17" s="117"/>
      <c r="CII17" s="117"/>
      <c r="CIJ17" s="117"/>
      <c r="CIK17" s="117"/>
      <c r="CIL17" s="117"/>
      <c r="CIM17" s="117"/>
      <c r="CIN17" s="117"/>
      <c r="CIO17" s="117"/>
      <c r="CIP17" s="117"/>
      <c r="CIQ17" s="117"/>
      <c r="CIR17" s="117"/>
      <c r="CIS17" s="117"/>
      <c r="CIT17" s="117"/>
      <c r="CIU17" s="117"/>
      <c r="CIV17" s="117"/>
      <c r="CIW17" s="117"/>
      <c r="CIX17" s="117"/>
      <c r="CIY17" s="117"/>
      <c r="CIZ17" s="117"/>
      <c r="CJA17" s="117"/>
      <c r="CJB17" s="117"/>
      <c r="CJC17" s="117"/>
      <c r="CJD17" s="117"/>
      <c r="CJE17" s="117"/>
      <c r="CJF17" s="117"/>
      <c r="CJG17" s="117"/>
      <c r="CJH17" s="117"/>
      <c r="CJI17" s="117"/>
      <c r="CJJ17" s="117"/>
      <c r="CJK17" s="117"/>
      <c r="CJL17" s="117"/>
      <c r="CJM17" s="117"/>
      <c r="CJN17" s="117"/>
      <c r="CJO17" s="117"/>
      <c r="CJP17" s="117"/>
      <c r="CJQ17" s="117"/>
      <c r="CJR17" s="117"/>
      <c r="CJS17" s="117"/>
      <c r="CJT17" s="117"/>
      <c r="CJU17" s="117"/>
      <c r="CJV17" s="117"/>
      <c r="CJW17" s="117"/>
      <c r="CJX17" s="117"/>
      <c r="CJY17" s="117"/>
      <c r="CJZ17" s="117"/>
      <c r="CKA17" s="117"/>
      <c r="CKB17" s="117"/>
      <c r="CKC17" s="117"/>
      <c r="CKD17" s="117"/>
      <c r="CKE17" s="117"/>
      <c r="CKF17" s="117"/>
      <c r="CKG17" s="117"/>
      <c r="CKH17" s="117"/>
      <c r="CKI17" s="117"/>
      <c r="CKJ17" s="117"/>
      <c r="CKK17" s="117"/>
      <c r="CKL17" s="117"/>
      <c r="CKM17" s="117"/>
      <c r="CKN17" s="117"/>
      <c r="CKO17" s="117"/>
      <c r="CKP17" s="117"/>
      <c r="CKQ17" s="117"/>
      <c r="CKR17" s="117"/>
      <c r="CKS17" s="117"/>
      <c r="CKT17" s="117"/>
      <c r="CKU17" s="117"/>
      <c r="CKV17" s="117"/>
      <c r="CKW17" s="117"/>
      <c r="CKX17" s="117"/>
      <c r="CKY17" s="117"/>
      <c r="CKZ17" s="117"/>
      <c r="CLA17" s="117"/>
      <c r="CLB17" s="117"/>
      <c r="CLC17" s="117"/>
      <c r="CLD17" s="117"/>
      <c r="CLE17" s="117"/>
      <c r="CLF17" s="117"/>
      <c r="CLG17" s="117"/>
      <c r="CLH17" s="117"/>
      <c r="CLI17" s="117"/>
      <c r="CLJ17" s="117"/>
      <c r="CLK17" s="117"/>
      <c r="CLL17" s="117"/>
      <c r="CLM17" s="117"/>
      <c r="CLN17" s="117"/>
      <c r="CLO17" s="117"/>
      <c r="CLP17" s="117"/>
      <c r="CLQ17" s="117"/>
      <c r="CLR17" s="117"/>
      <c r="CLS17" s="117"/>
      <c r="CLT17" s="117"/>
      <c r="CLU17" s="117"/>
      <c r="CLV17" s="117"/>
      <c r="CLW17" s="117"/>
      <c r="CLX17" s="117"/>
      <c r="CLY17" s="117"/>
      <c r="CLZ17" s="117"/>
      <c r="CMA17" s="117"/>
      <c r="CMB17" s="117"/>
      <c r="CMC17" s="117"/>
      <c r="CMD17" s="117"/>
      <c r="CME17" s="117"/>
      <c r="CMF17" s="117"/>
      <c r="CMG17" s="117"/>
      <c r="CMH17" s="117"/>
      <c r="CMI17" s="117"/>
      <c r="CMJ17" s="117"/>
      <c r="CMK17" s="117"/>
      <c r="CML17" s="117"/>
      <c r="CMM17" s="117"/>
      <c r="CMN17" s="117"/>
      <c r="CMO17" s="117"/>
      <c r="CMP17" s="117"/>
      <c r="CMQ17" s="117"/>
      <c r="CMR17" s="117"/>
      <c r="CMS17" s="117"/>
      <c r="CMT17" s="117"/>
      <c r="CMU17" s="117"/>
      <c r="CMV17" s="117"/>
      <c r="CMW17" s="117"/>
      <c r="CMX17" s="117"/>
      <c r="CMY17" s="117"/>
      <c r="CMZ17" s="117"/>
      <c r="CNA17" s="117"/>
      <c r="CNB17" s="117"/>
      <c r="CNC17" s="117"/>
      <c r="CND17" s="117"/>
      <c r="CNE17" s="117"/>
      <c r="CNF17" s="117"/>
      <c r="CNG17" s="117"/>
      <c r="CNH17" s="117"/>
      <c r="CNI17" s="117"/>
      <c r="CNJ17" s="117"/>
      <c r="CNK17" s="117"/>
      <c r="CNL17" s="117"/>
      <c r="CNM17" s="117"/>
      <c r="CNN17" s="117"/>
      <c r="CNO17" s="117"/>
      <c r="CNP17" s="117"/>
      <c r="CNQ17" s="117"/>
      <c r="CNR17" s="117"/>
      <c r="CNS17" s="117"/>
      <c r="CNT17" s="117"/>
      <c r="CNU17" s="117"/>
      <c r="CNV17" s="117"/>
      <c r="CNW17" s="117"/>
      <c r="CNX17" s="117"/>
      <c r="CNY17" s="117"/>
      <c r="CNZ17" s="117"/>
      <c r="COA17" s="117"/>
      <c r="COB17" s="117"/>
      <c r="COC17" s="117"/>
      <c r="COD17" s="117"/>
      <c r="COE17" s="117"/>
      <c r="COF17" s="117"/>
      <c r="COG17" s="117"/>
      <c r="COH17" s="117"/>
      <c r="COI17" s="117"/>
      <c r="COJ17" s="117"/>
      <c r="COK17" s="117"/>
      <c r="COL17" s="117"/>
      <c r="COM17" s="117"/>
      <c r="CON17" s="117"/>
      <c r="COO17" s="117"/>
      <c r="COP17" s="117"/>
      <c r="COQ17" s="117"/>
      <c r="COR17" s="117"/>
      <c r="COS17" s="117"/>
      <c r="COT17" s="117"/>
      <c r="COU17" s="117"/>
      <c r="COV17" s="117"/>
      <c r="COW17" s="117"/>
      <c r="COX17" s="117"/>
      <c r="COY17" s="117"/>
      <c r="COZ17" s="117"/>
      <c r="CPA17" s="117"/>
      <c r="CPB17" s="117"/>
      <c r="CPC17" s="117"/>
      <c r="CPD17" s="117"/>
      <c r="CPE17" s="117"/>
      <c r="CPF17" s="117"/>
      <c r="CPG17" s="117"/>
      <c r="CPH17" s="117"/>
      <c r="CPI17" s="117"/>
      <c r="CPJ17" s="117"/>
      <c r="CPK17" s="117"/>
      <c r="CPL17" s="117"/>
      <c r="CPM17" s="117"/>
      <c r="CPN17" s="117"/>
      <c r="CPO17" s="117"/>
      <c r="CPP17" s="117"/>
      <c r="CPQ17" s="117"/>
      <c r="CPR17" s="117"/>
      <c r="CPS17" s="117"/>
      <c r="CPT17" s="117"/>
      <c r="CPU17" s="117"/>
      <c r="CPV17" s="117"/>
      <c r="CPW17" s="117"/>
      <c r="CPX17" s="117"/>
      <c r="CPY17" s="117"/>
      <c r="CPZ17" s="117"/>
      <c r="CQA17" s="117"/>
      <c r="CQB17" s="117"/>
      <c r="CQC17" s="117"/>
      <c r="CQD17" s="117"/>
      <c r="CQE17" s="117"/>
      <c r="CQF17" s="117"/>
      <c r="CQG17" s="117"/>
      <c r="CQH17" s="117"/>
      <c r="CQI17" s="117"/>
      <c r="CQJ17" s="117"/>
      <c r="CQK17" s="117"/>
      <c r="CQL17" s="117"/>
      <c r="CQM17" s="117"/>
      <c r="CQN17" s="117"/>
      <c r="CQO17" s="117"/>
      <c r="CQP17" s="117"/>
      <c r="CQQ17" s="117"/>
      <c r="CQR17" s="117"/>
      <c r="CQS17" s="117"/>
      <c r="CQT17" s="117"/>
      <c r="CQU17" s="117"/>
      <c r="CQV17" s="117"/>
      <c r="CQW17" s="117"/>
      <c r="CQX17" s="117"/>
      <c r="CQY17" s="117"/>
      <c r="CQZ17" s="117"/>
      <c r="CRA17" s="117"/>
      <c r="CRB17" s="117"/>
      <c r="CRC17" s="117"/>
      <c r="CRD17" s="117"/>
      <c r="CRE17" s="117"/>
      <c r="CRF17" s="117"/>
      <c r="CRG17" s="117"/>
      <c r="CRH17" s="117"/>
      <c r="CRI17" s="117"/>
      <c r="CRJ17" s="117"/>
      <c r="CRK17" s="117"/>
      <c r="CRL17" s="117"/>
      <c r="CRM17" s="117"/>
      <c r="CRN17" s="117"/>
      <c r="CRO17" s="117"/>
      <c r="CRP17" s="117"/>
      <c r="CRQ17" s="117"/>
      <c r="CRR17" s="117"/>
      <c r="CRS17" s="117"/>
      <c r="CRT17" s="117"/>
      <c r="CRU17" s="117"/>
      <c r="CRV17" s="117"/>
      <c r="CRW17" s="117"/>
      <c r="CRX17" s="117"/>
      <c r="CRY17" s="117"/>
      <c r="CRZ17" s="117"/>
      <c r="CSA17" s="117"/>
      <c r="CSB17" s="117"/>
      <c r="CSC17" s="117"/>
      <c r="CSD17" s="117"/>
      <c r="CSE17" s="117"/>
      <c r="CSF17" s="117"/>
      <c r="CSG17" s="117"/>
      <c r="CSH17" s="117"/>
      <c r="CSI17" s="117"/>
      <c r="CSJ17" s="117"/>
      <c r="CSK17" s="117"/>
      <c r="CSL17" s="117"/>
      <c r="CSM17" s="117"/>
      <c r="CSN17" s="117"/>
      <c r="CSO17" s="117"/>
      <c r="CSP17" s="117"/>
      <c r="CSQ17" s="117"/>
      <c r="CSR17" s="117"/>
      <c r="CSS17" s="117"/>
      <c r="CST17" s="117"/>
      <c r="CSU17" s="117"/>
      <c r="CSV17" s="117"/>
      <c r="CSW17" s="117"/>
      <c r="CSX17" s="117"/>
      <c r="CSY17" s="117"/>
      <c r="CSZ17" s="117"/>
      <c r="CTA17" s="117"/>
      <c r="CTB17" s="117"/>
      <c r="CTC17" s="117"/>
      <c r="CTD17" s="117"/>
      <c r="CTE17" s="117"/>
      <c r="CTF17" s="117"/>
      <c r="CTG17" s="117"/>
      <c r="CTH17" s="117"/>
      <c r="CTI17" s="117"/>
      <c r="CTJ17" s="117"/>
      <c r="CTK17" s="117"/>
      <c r="CTL17" s="117"/>
      <c r="CTM17" s="117"/>
      <c r="CTN17" s="117"/>
      <c r="CTO17" s="117"/>
      <c r="CTP17" s="117"/>
      <c r="CTQ17" s="117"/>
      <c r="CTR17" s="117"/>
      <c r="CTS17" s="117"/>
      <c r="CTT17" s="117"/>
      <c r="CTU17" s="117"/>
      <c r="CTV17" s="117"/>
      <c r="CTW17" s="117"/>
      <c r="CTX17" s="117"/>
      <c r="CTY17" s="117"/>
      <c r="CTZ17" s="117"/>
      <c r="CUA17" s="117"/>
      <c r="CUB17" s="117"/>
      <c r="CUC17" s="117"/>
      <c r="CUD17" s="117"/>
      <c r="CUE17" s="117"/>
      <c r="CUF17" s="117"/>
      <c r="CUG17" s="117"/>
      <c r="CUH17" s="117"/>
      <c r="CUI17" s="117"/>
      <c r="CUJ17" s="117"/>
      <c r="CUK17" s="117"/>
      <c r="CUL17" s="117"/>
      <c r="CUM17" s="117"/>
      <c r="CUN17" s="117"/>
      <c r="CUO17" s="117"/>
      <c r="CUP17" s="117"/>
      <c r="CUQ17" s="117"/>
      <c r="CUR17" s="117"/>
      <c r="CUS17" s="117"/>
      <c r="CUT17" s="117"/>
      <c r="CUU17" s="117"/>
      <c r="CUV17" s="117"/>
      <c r="CUW17" s="117"/>
      <c r="CUX17" s="117"/>
      <c r="CUY17" s="117"/>
      <c r="CUZ17" s="117"/>
      <c r="CVA17" s="117"/>
      <c r="CVB17" s="117"/>
      <c r="CVC17" s="117"/>
      <c r="CVD17" s="117"/>
      <c r="CVE17" s="117"/>
      <c r="CVF17" s="117"/>
      <c r="CVG17" s="117"/>
      <c r="CVH17" s="117"/>
      <c r="CVI17" s="117"/>
      <c r="CVJ17" s="117"/>
      <c r="CVK17" s="117"/>
      <c r="CVL17" s="117"/>
      <c r="CVM17" s="117"/>
      <c r="CVN17" s="117"/>
      <c r="CVO17" s="117"/>
      <c r="CVP17" s="117"/>
      <c r="CVQ17" s="117"/>
      <c r="CVR17" s="117"/>
      <c r="CVS17" s="117"/>
      <c r="CVT17" s="117"/>
      <c r="CVU17" s="117"/>
      <c r="CVV17" s="117"/>
      <c r="CVW17" s="117"/>
      <c r="CVX17" s="117"/>
      <c r="CVY17" s="117"/>
      <c r="CVZ17" s="117"/>
      <c r="CWA17" s="117"/>
      <c r="CWB17" s="117"/>
      <c r="CWC17" s="117"/>
      <c r="CWD17" s="117"/>
      <c r="CWE17" s="117"/>
      <c r="CWF17" s="117"/>
      <c r="CWG17" s="117"/>
      <c r="CWH17" s="117"/>
      <c r="CWI17" s="117"/>
      <c r="CWJ17" s="117"/>
      <c r="CWK17" s="117"/>
      <c r="CWL17" s="117"/>
      <c r="CWM17" s="117"/>
      <c r="CWN17" s="117"/>
      <c r="CWO17" s="117"/>
      <c r="CWP17" s="117"/>
      <c r="CWQ17" s="117"/>
      <c r="CWR17" s="117"/>
      <c r="CWS17" s="117"/>
      <c r="CWT17" s="117"/>
      <c r="CWU17" s="117"/>
      <c r="CWV17" s="117"/>
      <c r="CWW17" s="117"/>
      <c r="CWX17" s="117"/>
      <c r="CWY17" s="117"/>
      <c r="CWZ17" s="117"/>
      <c r="CXA17" s="117"/>
      <c r="CXB17" s="117"/>
      <c r="CXC17" s="117"/>
      <c r="CXD17" s="117"/>
      <c r="CXE17" s="117"/>
      <c r="CXF17" s="117"/>
      <c r="CXG17" s="117"/>
      <c r="CXH17" s="117"/>
      <c r="CXI17" s="117"/>
      <c r="CXJ17" s="117"/>
      <c r="CXK17" s="117"/>
      <c r="CXL17" s="117"/>
      <c r="CXM17" s="117"/>
      <c r="CXN17" s="117"/>
      <c r="CXO17" s="117"/>
      <c r="CXP17" s="117"/>
      <c r="CXQ17" s="117"/>
      <c r="CXR17" s="117"/>
      <c r="CXS17" s="117"/>
      <c r="CXT17" s="117"/>
      <c r="CXU17" s="117"/>
      <c r="CXV17" s="117"/>
      <c r="CXW17" s="117"/>
      <c r="CXX17" s="117"/>
      <c r="CXY17" s="117"/>
      <c r="CXZ17" s="117"/>
      <c r="CYA17" s="117"/>
      <c r="CYB17" s="117"/>
      <c r="CYC17" s="117"/>
      <c r="CYD17" s="117"/>
      <c r="CYE17" s="117"/>
      <c r="CYF17" s="117"/>
      <c r="CYG17" s="117"/>
      <c r="CYH17" s="117"/>
      <c r="CYI17" s="117"/>
      <c r="CYJ17" s="117"/>
      <c r="CYK17" s="117"/>
      <c r="CYL17" s="117"/>
      <c r="CYM17" s="117"/>
      <c r="CYN17" s="117"/>
      <c r="CYO17" s="117"/>
      <c r="CYP17" s="117"/>
      <c r="CYQ17" s="117"/>
      <c r="CYR17" s="117"/>
      <c r="CYS17" s="117"/>
      <c r="CYT17" s="117"/>
      <c r="CYU17" s="117"/>
      <c r="CYV17" s="117"/>
      <c r="CYW17" s="117"/>
      <c r="CYX17" s="117"/>
      <c r="CYY17" s="117"/>
      <c r="CYZ17" s="117"/>
      <c r="CZA17" s="117"/>
      <c r="CZB17" s="117"/>
      <c r="CZC17" s="117"/>
      <c r="CZD17" s="117"/>
      <c r="CZE17" s="117"/>
      <c r="CZF17" s="117"/>
      <c r="CZG17" s="117"/>
      <c r="CZH17" s="117"/>
      <c r="CZI17" s="117"/>
      <c r="CZJ17" s="117"/>
      <c r="CZK17" s="117"/>
      <c r="CZL17" s="117"/>
      <c r="CZM17" s="117"/>
      <c r="CZN17" s="117"/>
      <c r="CZO17" s="117"/>
      <c r="CZP17" s="117"/>
      <c r="CZQ17" s="117"/>
      <c r="CZR17" s="117"/>
      <c r="CZS17" s="117"/>
      <c r="CZT17" s="117"/>
      <c r="CZU17" s="117"/>
      <c r="CZV17" s="117"/>
      <c r="CZW17" s="117"/>
      <c r="CZX17" s="117"/>
      <c r="CZY17" s="117"/>
      <c r="CZZ17" s="117"/>
      <c r="DAA17" s="117"/>
      <c r="DAB17" s="117"/>
      <c r="DAC17" s="117"/>
      <c r="DAD17" s="117"/>
      <c r="DAE17" s="117"/>
      <c r="DAF17" s="117"/>
      <c r="DAG17" s="117"/>
      <c r="DAH17" s="117"/>
      <c r="DAI17" s="117"/>
      <c r="DAJ17" s="117"/>
      <c r="DAK17" s="117"/>
      <c r="DAL17" s="117"/>
      <c r="DAM17" s="117"/>
      <c r="DAN17" s="117"/>
      <c r="DAO17" s="117"/>
      <c r="DAP17" s="117"/>
      <c r="DAQ17" s="117"/>
      <c r="DAR17" s="117"/>
      <c r="DAS17" s="117"/>
      <c r="DAT17" s="117"/>
      <c r="DAU17" s="117"/>
      <c r="DAV17" s="117"/>
      <c r="DAW17" s="117"/>
      <c r="DAX17" s="117"/>
      <c r="DAY17" s="117"/>
      <c r="DAZ17" s="117"/>
      <c r="DBA17" s="117"/>
      <c r="DBB17" s="117"/>
      <c r="DBC17" s="117"/>
      <c r="DBD17" s="117"/>
      <c r="DBE17" s="117"/>
      <c r="DBF17" s="117"/>
      <c r="DBG17" s="117"/>
      <c r="DBH17" s="117"/>
      <c r="DBI17" s="117"/>
      <c r="DBJ17" s="117"/>
      <c r="DBK17" s="117"/>
      <c r="DBL17" s="117"/>
      <c r="DBM17" s="117"/>
      <c r="DBN17" s="117"/>
      <c r="DBO17" s="117"/>
      <c r="DBP17" s="117"/>
      <c r="DBQ17" s="117"/>
      <c r="DBR17" s="117"/>
      <c r="DBS17" s="117"/>
      <c r="DBT17" s="117"/>
      <c r="DBU17" s="117"/>
      <c r="DBV17" s="117"/>
      <c r="DBW17" s="117"/>
      <c r="DBX17" s="117"/>
      <c r="DBY17" s="117"/>
      <c r="DBZ17" s="117"/>
      <c r="DCA17" s="117"/>
      <c r="DCB17" s="117"/>
      <c r="DCC17" s="117"/>
      <c r="DCD17" s="117"/>
      <c r="DCE17" s="117"/>
      <c r="DCF17" s="117"/>
      <c r="DCG17" s="117"/>
      <c r="DCH17" s="117"/>
      <c r="DCI17" s="117"/>
      <c r="DCJ17" s="117"/>
      <c r="DCK17" s="117"/>
      <c r="DCL17" s="117"/>
      <c r="DCM17" s="117"/>
      <c r="DCN17" s="117"/>
      <c r="DCO17" s="117"/>
      <c r="DCP17" s="117"/>
      <c r="DCQ17" s="117"/>
      <c r="DCR17" s="117"/>
      <c r="DCS17" s="117"/>
      <c r="DCT17" s="117"/>
      <c r="DCU17" s="117"/>
      <c r="DCV17" s="117"/>
      <c r="DCW17" s="117"/>
      <c r="DCX17" s="117"/>
      <c r="DCY17" s="117"/>
      <c r="DCZ17" s="117"/>
      <c r="DDA17" s="117"/>
      <c r="DDB17" s="117"/>
      <c r="DDC17" s="117"/>
      <c r="DDD17" s="117"/>
      <c r="DDE17" s="117"/>
      <c r="DDF17" s="117"/>
      <c r="DDG17" s="117"/>
      <c r="DDH17" s="117"/>
      <c r="DDI17" s="117"/>
      <c r="DDJ17" s="117"/>
      <c r="DDK17" s="117"/>
      <c r="DDL17" s="117"/>
      <c r="DDM17" s="117"/>
      <c r="DDN17" s="117"/>
      <c r="DDO17" s="117"/>
      <c r="DDP17" s="117"/>
      <c r="DDQ17" s="117"/>
      <c r="DDR17" s="117"/>
      <c r="DDS17" s="117"/>
      <c r="DDT17" s="117"/>
      <c r="DDU17" s="117"/>
      <c r="DDV17" s="117"/>
      <c r="DDW17" s="117"/>
      <c r="DDX17" s="117"/>
      <c r="DDY17" s="117"/>
      <c r="DDZ17" s="117"/>
      <c r="DEA17" s="117"/>
      <c r="DEB17" s="117"/>
      <c r="DEC17" s="117"/>
      <c r="DED17" s="117"/>
      <c r="DEE17" s="117"/>
      <c r="DEF17" s="117"/>
      <c r="DEG17" s="117"/>
      <c r="DEH17" s="117"/>
      <c r="DEI17" s="117"/>
      <c r="DEJ17" s="117"/>
      <c r="DEK17" s="117"/>
      <c r="DEL17" s="117"/>
      <c r="DEM17" s="117"/>
      <c r="DEN17" s="117"/>
      <c r="DEO17" s="117"/>
      <c r="DEP17" s="117"/>
      <c r="DEQ17" s="117"/>
      <c r="DER17" s="117"/>
      <c r="DES17" s="117"/>
      <c r="DET17" s="117"/>
      <c r="DEU17" s="117"/>
      <c r="DEV17" s="117"/>
      <c r="DEW17" s="117"/>
      <c r="DEX17" s="117"/>
      <c r="DEY17" s="117"/>
      <c r="DEZ17" s="117"/>
      <c r="DFA17" s="117"/>
      <c r="DFB17" s="117"/>
      <c r="DFC17" s="117"/>
      <c r="DFD17" s="117"/>
      <c r="DFE17" s="117"/>
      <c r="DFF17" s="117"/>
      <c r="DFG17" s="117"/>
      <c r="DFH17" s="117"/>
      <c r="DFI17" s="117"/>
      <c r="DFJ17" s="117"/>
      <c r="DFK17" s="117"/>
      <c r="DFL17" s="117"/>
      <c r="DFM17" s="117"/>
      <c r="DFN17" s="117"/>
      <c r="DFO17" s="117"/>
      <c r="DFP17" s="117"/>
      <c r="DFQ17" s="117"/>
      <c r="DFR17" s="117"/>
      <c r="DFS17" s="117"/>
      <c r="DFT17" s="117"/>
      <c r="DFU17" s="117"/>
      <c r="DFV17" s="117"/>
      <c r="DFW17" s="117"/>
      <c r="DFX17" s="117"/>
      <c r="DFY17" s="117"/>
      <c r="DFZ17" s="117"/>
      <c r="DGA17" s="117"/>
      <c r="DGB17" s="117"/>
      <c r="DGC17" s="117"/>
      <c r="DGD17" s="117"/>
      <c r="DGE17" s="117"/>
      <c r="DGF17" s="117"/>
      <c r="DGG17" s="117"/>
      <c r="DGH17" s="117"/>
      <c r="DGI17" s="117"/>
      <c r="DGJ17" s="117"/>
      <c r="DGK17" s="117"/>
      <c r="DGL17" s="117"/>
      <c r="DGM17" s="117"/>
      <c r="DGN17" s="117"/>
      <c r="DGO17" s="117"/>
      <c r="DGP17" s="117"/>
      <c r="DGQ17" s="117"/>
      <c r="DGR17" s="117"/>
      <c r="DGS17" s="117"/>
      <c r="DGT17" s="117"/>
      <c r="DGU17" s="117"/>
      <c r="DGV17" s="117"/>
      <c r="DGW17" s="117"/>
      <c r="DGX17" s="117"/>
      <c r="DGY17" s="117"/>
      <c r="DGZ17" s="117"/>
      <c r="DHA17" s="117"/>
      <c r="DHB17" s="117"/>
      <c r="DHC17" s="117"/>
      <c r="DHD17" s="117"/>
      <c r="DHE17" s="117"/>
      <c r="DHF17" s="117"/>
      <c r="DHG17" s="117"/>
      <c r="DHH17" s="117"/>
      <c r="DHI17" s="117"/>
      <c r="DHJ17" s="117"/>
      <c r="DHK17" s="117"/>
      <c r="DHL17" s="117"/>
      <c r="DHM17" s="117"/>
      <c r="DHN17" s="117"/>
      <c r="DHO17" s="117"/>
      <c r="DHP17" s="117"/>
      <c r="DHQ17" s="117"/>
      <c r="DHR17" s="117"/>
      <c r="DHS17" s="117"/>
      <c r="DHT17" s="117"/>
      <c r="DHU17" s="117"/>
      <c r="DHV17" s="117"/>
      <c r="DHW17" s="117"/>
      <c r="DHX17" s="117"/>
      <c r="DHY17" s="117"/>
      <c r="DHZ17" s="117"/>
      <c r="DIA17" s="117"/>
      <c r="DIB17" s="117"/>
      <c r="DIC17" s="117"/>
      <c r="DID17" s="117"/>
      <c r="DIE17" s="117"/>
      <c r="DIF17" s="117"/>
      <c r="DIG17" s="117"/>
      <c r="DIH17" s="117"/>
      <c r="DII17" s="117"/>
      <c r="DIJ17" s="117"/>
      <c r="DIK17" s="117"/>
      <c r="DIL17" s="117"/>
      <c r="DIM17" s="117"/>
      <c r="DIN17" s="117"/>
      <c r="DIO17" s="117"/>
      <c r="DIP17" s="117"/>
      <c r="DIQ17" s="117"/>
      <c r="DIR17" s="117"/>
      <c r="DIS17" s="117"/>
      <c r="DIT17" s="117"/>
      <c r="DIU17" s="117"/>
      <c r="DIV17" s="117"/>
      <c r="DIW17" s="117"/>
      <c r="DIX17" s="117"/>
      <c r="DIY17" s="117"/>
      <c r="DIZ17" s="117"/>
      <c r="DJA17" s="117"/>
      <c r="DJB17" s="117"/>
      <c r="DJC17" s="117"/>
      <c r="DJD17" s="117"/>
      <c r="DJE17" s="117"/>
      <c r="DJF17" s="117"/>
      <c r="DJG17" s="117"/>
      <c r="DJH17" s="117"/>
      <c r="DJI17" s="117"/>
      <c r="DJJ17" s="117"/>
      <c r="DJK17" s="117"/>
      <c r="DJL17" s="117"/>
      <c r="DJM17" s="117"/>
      <c r="DJN17" s="117"/>
      <c r="DJO17" s="117"/>
      <c r="DJP17" s="117"/>
      <c r="DJQ17" s="117"/>
      <c r="DJR17" s="117"/>
      <c r="DJS17" s="117"/>
      <c r="DJT17" s="117"/>
      <c r="DJU17" s="117"/>
      <c r="DJV17" s="117"/>
      <c r="DJW17" s="117"/>
      <c r="DJX17" s="117"/>
      <c r="DJY17" s="117"/>
      <c r="DJZ17" s="117"/>
      <c r="DKA17" s="117"/>
      <c r="DKB17" s="117"/>
      <c r="DKC17" s="117"/>
      <c r="DKD17" s="117"/>
      <c r="DKE17" s="117"/>
      <c r="DKF17" s="117"/>
      <c r="DKG17" s="117"/>
      <c r="DKH17" s="117"/>
      <c r="DKI17" s="117"/>
      <c r="DKJ17" s="117"/>
      <c r="DKK17" s="117"/>
      <c r="DKL17" s="117"/>
      <c r="DKM17" s="117"/>
      <c r="DKN17" s="117"/>
      <c r="DKO17" s="117"/>
      <c r="DKP17" s="117"/>
      <c r="DKQ17" s="117"/>
      <c r="DKR17" s="117"/>
      <c r="DKS17" s="117"/>
      <c r="DKT17" s="117"/>
      <c r="DKU17" s="117"/>
      <c r="DKV17" s="117"/>
      <c r="DKW17" s="117"/>
      <c r="DKX17" s="117"/>
      <c r="DKY17" s="117"/>
      <c r="DKZ17" s="117"/>
      <c r="DLA17" s="117"/>
      <c r="DLB17" s="117"/>
      <c r="DLC17" s="117"/>
      <c r="DLD17" s="117"/>
      <c r="DLE17" s="117"/>
      <c r="DLF17" s="117"/>
      <c r="DLG17" s="117"/>
      <c r="DLH17" s="117"/>
      <c r="DLI17" s="117"/>
      <c r="DLJ17" s="117"/>
      <c r="DLK17" s="117"/>
      <c r="DLL17" s="117"/>
      <c r="DLM17" s="117"/>
      <c r="DLN17" s="117"/>
      <c r="DLO17" s="117"/>
      <c r="DLP17" s="117"/>
      <c r="DLQ17" s="117"/>
      <c r="DLR17" s="117"/>
      <c r="DLS17" s="117"/>
      <c r="DLT17" s="117"/>
      <c r="DLU17" s="117"/>
      <c r="DLV17" s="117"/>
      <c r="DLW17" s="117"/>
      <c r="DLX17" s="117"/>
      <c r="DLY17" s="117"/>
      <c r="DLZ17" s="117"/>
      <c r="DMA17" s="117"/>
      <c r="DMB17" s="117"/>
      <c r="DMC17" s="117"/>
      <c r="DMD17" s="117"/>
      <c r="DME17" s="117"/>
      <c r="DMF17" s="117"/>
      <c r="DMG17" s="117"/>
      <c r="DMH17" s="117"/>
      <c r="DMI17" s="117"/>
      <c r="DMJ17" s="117"/>
      <c r="DMK17" s="117"/>
      <c r="DML17" s="117"/>
      <c r="DMM17" s="117"/>
      <c r="DMN17" s="117"/>
      <c r="DMO17" s="117"/>
      <c r="DMP17" s="117"/>
      <c r="DMQ17" s="117"/>
      <c r="DMR17" s="117"/>
      <c r="DMS17" s="117"/>
      <c r="DMT17" s="117"/>
      <c r="DMU17" s="117"/>
      <c r="DMV17" s="117"/>
      <c r="DMW17" s="117"/>
      <c r="DMX17" s="117"/>
      <c r="DMY17" s="117"/>
      <c r="DMZ17" s="117"/>
      <c r="DNA17" s="117"/>
      <c r="DNB17" s="117"/>
      <c r="DNC17" s="117"/>
      <c r="DND17" s="117"/>
      <c r="DNE17" s="117"/>
      <c r="DNF17" s="117"/>
      <c r="DNG17" s="117"/>
      <c r="DNH17" s="117"/>
      <c r="DNI17" s="117"/>
      <c r="DNJ17" s="117"/>
      <c r="DNK17" s="117"/>
      <c r="DNL17" s="117"/>
      <c r="DNM17" s="117"/>
      <c r="DNN17" s="117"/>
      <c r="DNO17" s="117"/>
      <c r="DNP17" s="117"/>
      <c r="DNQ17" s="117"/>
      <c r="DNR17" s="117"/>
      <c r="DNS17" s="117"/>
      <c r="DNT17" s="117"/>
      <c r="DNU17" s="117"/>
      <c r="DNV17" s="117"/>
      <c r="DNW17" s="117"/>
      <c r="DNX17" s="117"/>
      <c r="DNY17" s="117"/>
      <c r="DNZ17" s="117"/>
      <c r="DOA17" s="117"/>
      <c r="DOB17" s="117"/>
      <c r="DOC17" s="117"/>
      <c r="DOD17" s="117"/>
      <c r="DOE17" s="117"/>
      <c r="DOF17" s="117"/>
      <c r="DOG17" s="117"/>
      <c r="DOH17" s="117"/>
      <c r="DOI17" s="117"/>
      <c r="DOJ17" s="117"/>
      <c r="DOK17" s="117"/>
      <c r="DOL17" s="117"/>
      <c r="DOM17" s="117"/>
      <c r="DON17" s="117"/>
      <c r="DOO17" s="117"/>
      <c r="DOP17" s="117"/>
      <c r="DOQ17" s="117"/>
      <c r="DOR17" s="117"/>
      <c r="DOS17" s="117"/>
      <c r="DOT17" s="117"/>
      <c r="DOU17" s="117"/>
      <c r="DOV17" s="117"/>
      <c r="DOW17" s="117"/>
      <c r="DOX17" s="117"/>
      <c r="DOY17" s="117"/>
      <c r="DOZ17" s="117"/>
      <c r="DPA17" s="117"/>
      <c r="DPB17" s="117"/>
      <c r="DPC17" s="117"/>
      <c r="DPD17" s="117"/>
      <c r="DPE17" s="117"/>
      <c r="DPF17" s="117"/>
      <c r="DPG17" s="117"/>
      <c r="DPH17" s="117"/>
      <c r="DPI17" s="117"/>
      <c r="DPJ17" s="117"/>
      <c r="DPK17" s="117"/>
      <c r="DPL17" s="117"/>
      <c r="DPM17" s="117"/>
      <c r="DPN17" s="117"/>
      <c r="DPO17" s="117"/>
      <c r="DPP17" s="117"/>
      <c r="DPQ17" s="117"/>
      <c r="DPR17" s="117"/>
      <c r="DPS17" s="117"/>
      <c r="DPT17" s="117"/>
      <c r="DPU17" s="117"/>
      <c r="DPV17" s="117"/>
      <c r="DPW17" s="117"/>
      <c r="DPX17" s="117"/>
      <c r="DPY17" s="117"/>
      <c r="DPZ17" s="117"/>
      <c r="DQA17" s="117"/>
      <c r="DQB17" s="117"/>
      <c r="DQC17" s="117"/>
      <c r="DQD17" s="117"/>
      <c r="DQE17" s="117"/>
      <c r="DQF17" s="117"/>
      <c r="DQG17" s="117"/>
      <c r="DQH17" s="117"/>
      <c r="DQI17" s="117"/>
      <c r="DQJ17" s="117"/>
      <c r="DQK17" s="117"/>
      <c r="DQL17" s="117"/>
      <c r="DQM17" s="117"/>
      <c r="DQN17" s="117"/>
      <c r="DQO17" s="117"/>
      <c r="DQP17" s="117"/>
      <c r="DQQ17" s="117"/>
      <c r="DQR17" s="117"/>
      <c r="DQS17" s="117"/>
      <c r="DQT17" s="117"/>
      <c r="DQU17" s="117"/>
      <c r="DQV17" s="117"/>
      <c r="DQW17" s="117"/>
      <c r="DQX17" s="117"/>
      <c r="DQY17" s="117"/>
      <c r="DQZ17" s="117"/>
      <c r="DRA17" s="117"/>
      <c r="DRB17" s="117"/>
      <c r="DRC17" s="117"/>
      <c r="DRD17" s="117"/>
      <c r="DRE17" s="117"/>
      <c r="DRF17" s="117"/>
      <c r="DRG17" s="117"/>
      <c r="DRH17" s="117"/>
      <c r="DRI17" s="117"/>
      <c r="DRJ17" s="117"/>
      <c r="DRK17" s="117"/>
      <c r="DRL17" s="117"/>
      <c r="DRM17" s="117"/>
      <c r="DRN17" s="117"/>
      <c r="DRO17" s="117"/>
      <c r="DRP17" s="117"/>
      <c r="DRQ17" s="117"/>
      <c r="DRR17" s="117"/>
      <c r="DRS17" s="117"/>
      <c r="DRT17" s="117"/>
      <c r="DRU17" s="117"/>
      <c r="DRV17" s="117"/>
      <c r="DRW17" s="117"/>
      <c r="DRX17" s="117"/>
      <c r="DRY17" s="117"/>
      <c r="DRZ17" s="117"/>
      <c r="DSA17" s="117"/>
      <c r="DSB17" s="117"/>
      <c r="DSC17" s="117"/>
      <c r="DSD17" s="117"/>
      <c r="DSE17" s="117"/>
      <c r="DSF17" s="117"/>
      <c r="DSG17" s="117"/>
      <c r="DSH17" s="117"/>
      <c r="DSI17" s="117"/>
      <c r="DSJ17" s="117"/>
      <c r="DSK17" s="117"/>
      <c r="DSL17" s="117"/>
      <c r="DSM17" s="117"/>
      <c r="DSN17" s="117"/>
      <c r="DSO17" s="117"/>
      <c r="DSP17" s="117"/>
      <c r="DSQ17" s="117"/>
      <c r="DSR17" s="117"/>
      <c r="DSS17" s="117"/>
      <c r="DST17" s="117"/>
      <c r="DSU17" s="117"/>
      <c r="DSV17" s="117"/>
      <c r="DSW17" s="117"/>
      <c r="DSX17" s="117"/>
      <c r="DSY17" s="117"/>
      <c r="DSZ17" s="117"/>
      <c r="DTA17" s="117"/>
      <c r="DTB17" s="117"/>
      <c r="DTC17" s="117"/>
      <c r="DTD17" s="117"/>
      <c r="DTE17" s="117"/>
      <c r="DTF17" s="117"/>
      <c r="DTG17" s="117"/>
      <c r="DTH17" s="117"/>
      <c r="DTI17" s="117"/>
      <c r="DTJ17" s="117"/>
      <c r="DTK17" s="117"/>
      <c r="DTL17" s="117"/>
      <c r="DTM17" s="117"/>
      <c r="DTN17" s="117"/>
      <c r="DTO17" s="117"/>
      <c r="DTP17" s="117"/>
      <c r="DTQ17" s="117"/>
      <c r="DTR17" s="117"/>
      <c r="DTS17" s="117"/>
      <c r="DTT17" s="117"/>
      <c r="DTU17" s="117"/>
      <c r="DTV17" s="117"/>
      <c r="DTW17" s="117"/>
      <c r="DTX17" s="117"/>
      <c r="DTY17" s="117"/>
      <c r="DTZ17" s="117"/>
      <c r="DUA17" s="117"/>
      <c r="DUB17" s="117"/>
      <c r="DUC17" s="117"/>
      <c r="DUD17" s="117"/>
      <c r="DUE17" s="117"/>
      <c r="DUF17" s="117"/>
      <c r="DUG17" s="117"/>
      <c r="DUH17" s="117"/>
      <c r="DUI17" s="117"/>
      <c r="DUJ17" s="117"/>
      <c r="DUK17" s="117"/>
      <c r="DUL17" s="117"/>
      <c r="DUM17" s="117"/>
      <c r="DUN17" s="117"/>
      <c r="DUO17" s="117"/>
      <c r="DUP17" s="117"/>
      <c r="DUQ17" s="117"/>
      <c r="DUR17" s="117"/>
      <c r="DUS17" s="117"/>
      <c r="DUT17" s="117"/>
      <c r="DUU17" s="117"/>
      <c r="DUV17" s="117"/>
      <c r="DUW17" s="117"/>
      <c r="DUX17" s="117"/>
      <c r="DUY17" s="117"/>
      <c r="DUZ17" s="117"/>
      <c r="DVA17" s="117"/>
      <c r="DVB17" s="117"/>
      <c r="DVC17" s="117"/>
      <c r="DVD17" s="117"/>
      <c r="DVE17" s="117"/>
      <c r="DVF17" s="117"/>
      <c r="DVG17" s="117"/>
      <c r="DVH17" s="117"/>
      <c r="DVI17" s="117"/>
      <c r="DVJ17" s="117"/>
      <c r="DVK17" s="117"/>
      <c r="DVL17" s="117"/>
      <c r="DVM17" s="117"/>
      <c r="DVN17" s="117"/>
      <c r="DVO17" s="117"/>
      <c r="DVP17" s="117"/>
      <c r="DVQ17" s="117"/>
      <c r="DVR17" s="117"/>
      <c r="DVS17" s="117"/>
      <c r="DVT17" s="117"/>
      <c r="DVU17" s="117"/>
      <c r="DVV17" s="117"/>
      <c r="DVW17" s="117"/>
      <c r="DVX17" s="117"/>
      <c r="DVY17" s="117"/>
      <c r="DVZ17" s="117"/>
      <c r="DWA17" s="117"/>
      <c r="DWB17" s="117"/>
      <c r="DWC17" s="117"/>
      <c r="DWD17" s="117"/>
      <c r="DWE17" s="117"/>
      <c r="DWF17" s="117"/>
      <c r="DWG17" s="117"/>
      <c r="DWH17" s="117"/>
      <c r="DWI17" s="117"/>
      <c r="DWJ17" s="117"/>
      <c r="DWK17" s="117"/>
      <c r="DWL17" s="117"/>
      <c r="DWM17" s="117"/>
      <c r="DWN17" s="117"/>
      <c r="DWO17" s="117"/>
      <c r="DWP17" s="117"/>
      <c r="DWQ17" s="117"/>
      <c r="DWR17" s="117"/>
      <c r="DWS17" s="117"/>
      <c r="DWT17" s="117"/>
      <c r="DWU17" s="117"/>
      <c r="DWV17" s="117"/>
      <c r="DWW17" s="117"/>
      <c r="DWX17" s="117"/>
      <c r="DWY17" s="117"/>
      <c r="DWZ17" s="117"/>
      <c r="DXA17" s="117"/>
      <c r="DXB17" s="117"/>
      <c r="DXC17" s="117"/>
      <c r="DXD17" s="117"/>
      <c r="DXE17" s="117"/>
      <c r="DXF17" s="117"/>
      <c r="DXG17" s="117"/>
      <c r="DXH17" s="117"/>
      <c r="DXI17" s="117"/>
      <c r="DXJ17" s="117"/>
      <c r="DXK17" s="117"/>
      <c r="DXL17" s="117"/>
      <c r="DXM17" s="117"/>
      <c r="DXN17" s="117"/>
      <c r="DXO17" s="117"/>
      <c r="DXP17" s="117"/>
      <c r="DXQ17" s="117"/>
      <c r="DXR17" s="117"/>
      <c r="DXS17" s="117"/>
      <c r="DXT17" s="117"/>
      <c r="DXU17" s="117"/>
      <c r="DXV17" s="117"/>
      <c r="DXW17" s="117"/>
      <c r="DXX17" s="117"/>
      <c r="DXY17" s="117"/>
      <c r="DXZ17" s="117"/>
      <c r="DYA17" s="117"/>
      <c r="DYB17" s="117"/>
      <c r="DYC17" s="117"/>
      <c r="DYD17" s="117"/>
      <c r="DYE17" s="117"/>
      <c r="DYF17" s="117"/>
      <c r="DYG17" s="117"/>
      <c r="DYH17" s="117"/>
      <c r="DYI17" s="117"/>
      <c r="DYJ17" s="117"/>
      <c r="DYK17" s="117"/>
      <c r="DYL17" s="117"/>
      <c r="DYM17" s="117"/>
      <c r="DYN17" s="117"/>
      <c r="DYO17" s="117"/>
      <c r="DYP17" s="117"/>
      <c r="DYQ17" s="117"/>
      <c r="DYR17" s="117"/>
      <c r="DYS17" s="117"/>
      <c r="DYT17" s="117"/>
      <c r="DYU17" s="117"/>
      <c r="DYV17" s="117"/>
      <c r="DYW17" s="117"/>
      <c r="DYX17" s="117"/>
      <c r="DYY17" s="117"/>
      <c r="DYZ17" s="117"/>
      <c r="DZA17" s="117"/>
      <c r="DZB17" s="117"/>
      <c r="DZC17" s="117"/>
      <c r="DZD17" s="117"/>
      <c r="DZE17" s="117"/>
      <c r="DZF17" s="117"/>
      <c r="DZG17" s="117"/>
      <c r="DZH17" s="117"/>
      <c r="DZI17" s="117"/>
      <c r="DZJ17" s="117"/>
      <c r="DZK17" s="117"/>
      <c r="DZL17" s="117"/>
      <c r="DZM17" s="117"/>
      <c r="DZN17" s="117"/>
      <c r="DZO17" s="117"/>
      <c r="DZP17" s="117"/>
      <c r="DZQ17" s="117"/>
      <c r="DZR17" s="117"/>
      <c r="DZS17" s="117"/>
      <c r="DZT17" s="117"/>
      <c r="DZU17" s="117"/>
      <c r="DZV17" s="117"/>
      <c r="DZW17" s="117"/>
      <c r="DZX17" s="117"/>
      <c r="DZY17" s="117"/>
      <c r="DZZ17" s="117"/>
      <c r="EAA17" s="117"/>
      <c r="EAB17" s="117"/>
      <c r="EAC17" s="117"/>
      <c r="EAD17" s="117"/>
      <c r="EAE17" s="117"/>
      <c r="EAF17" s="117"/>
      <c r="EAG17" s="117"/>
      <c r="EAH17" s="117"/>
      <c r="EAI17" s="117"/>
      <c r="EAJ17" s="117"/>
      <c r="EAK17" s="117"/>
      <c r="EAL17" s="117"/>
      <c r="EAM17" s="117"/>
      <c r="EAN17" s="117"/>
      <c r="EAO17" s="117"/>
      <c r="EAP17" s="117"/>
      <c r="EAQ17" s="117"/>
      <c r="EAR17" s="117"/>
      <c r="EAS17" s="117"/>
      <c r="EAT17" s="117"/>
      <c r="EAU17" s="117"/>
      <c r="EAV17" s="117"/>
      <c r="EAW17" s="117"/>
      <c r="EAX17" s="117"/>
      <c r="EAY17" s="117"/>
      <c r="EAZ17" s="117"/>
      <c r="EBA17" s="117"/>
      <c r="EBB17" s="117"/>
      <c r="EBC17" s="117"/>
      <c r="EBD17" s="117"/>
      <c r="EBE17" s="117"/>
      <c r="EBF17" s="117"/>
      <c r="EBG17" s="117"/>
      <c r="EBH17" s="117"/>
      <c r="EBI17" s="117"/>
      <c r="EBJ17" s="117"/>
      <c r="EBK17" s="117"/>
      <c r="EBL17" s="117"/>
      <c r="EBM17" s="117"/>
      <c r="EBN17" s="117"/>
      <c r="EBO17" s="117"/>
      <c r="EBP17" s="117"/>
      <c r="EBQ17" s="117"/>
      <c r="EBR17" s="117"/>
      <c r="EBS17" s="117"/>
      <c r="EBT17" s="117"/>
      <c r="EBU17" s="117"/>
      <c r="EBV17" s="117"/>
      <c r="EBW17" s="117"/>
      <c r="EBX17" s="117"/>
      <c r="EBY17" s="117"/>
      <c r="EBZ17" s="117"/>
      <c r="ECA17" s="117"/>
      <c r="ECB17" s="117"/>
      <c r="ECC17" s="117"/>
      <c r="ECD17" s="117"/>
      <c r="ECE17" s="117"/>
      <c r="ECF17" s="117"/>
      <c r="ECG17" s="117"/>
      <c r="ECH17" s="117"/>
      <c r="ECI17" s="117"/>
      <c r="ECJ17" s="117"/>
      <c r="ECK17" s="117"/>
      <c r="ECL17" s="117"/>
      <c r="ECM17" s="117"/>
      <c r="ECN17" s="117"/>
      <c r="ECO17" s="117"/>
      <c r="ECP17" s="117"/>
      <c r="ECQ17" s="117"/>
      <c r="ECR17" s="117"/>
      <c r="ECS17" s="117"/>
      <c r="ECT17" s="117"/>
      <c r="ECU17" s="117"/>
      <c r="ECV17" s="117"/>
      <c r="ECW17" s="117"/>
      <c r="ECX17" s="117"/>
      <c r="ECY17" s="117"/>
      <c r="ECZ17" s="117"/>
      <c r="EDA17" s="117"/>
      <c r="EDB17" s="117"/>
      <c r="EDC17" s="117"/>
      <c r="EDD17" s="117"/>
      <c r="EDE17" s="117"/>
      <c r="EDF17" s="117"/>
      <c r="EDG17" s="117"/>
      <c r="EDH17" s="117"/>
      <c r="EDI17" s="117"/>
      <c r="EDJ17" s="117"/>
      <c r="EDK17" s="117"/>
      <c r="EDL17" s="117"/>
      <c r="EDM17" s="117"/>
      <c r="EDN17" s="117"/>
      <c r="EDO17" s="117"/>
      <c r="EDP17" s="117"/>
      <c r="EDQ17" s="117"/>
      <c r="EDR17" s="117"/>
      <c r="EDS17" s="117"/>
      <c r="EDT17" s="117"/>
      <c r="EDU17" s="117"/>
      <c r="EDV17" s="117"/>
      <c r="EDW17" s="117"/>
      <c r="EDX17" s="117"/>
      <c r="EDY17" s="117"/>
      <c r="EDZ17" s="117"/>
      <c r="EEA17" s="117"/>
      <c r="EEB17" s="117"/>
      <c r="EEC17" s="117"/>
      <c r="EED17" s="117"/>
      <c r="EEE17" s="117"/>
      <c r="EEF17" s="117"/>
      <c r="EEG17" s="117"/>
      <c r="EEH17" s="117"/>
      <c r="EEI17" s="117"/>
      <c r="EEJ17" s="117"/>
      <c r="EEK17" s="117"/>
      <c r="EEL17" s="117"/>
      <c r="EEM17" s="117"/>
      <c r="EEN17" s="117"/>
      <c r="EEO17" s="117"/>
      <c r="EEP17" s="117"/>
      <c r="EEQ17" s="117"/>
      <c r="EER17" s="117"/>
      <c r="EES17" s="117"/>
      <c r="EET17" s="117"/>
      <c r="EEU17" s="117"/>
      <c r="EEV17" s="117"/>
      <c r="EEW17" s="117"/>
      <c r="EEX17" s="117"/>
      <c r="EEY17" s="117"/>
      <c r="EEZ17" s="117"/>
      <c r="EFA17" s="117"/>
      <c r="EFB17" s="117"/>
      <c r="EFC17" s="117"/>
      <c r="EFD17" s="117"/>
      <c r="EFE17" s="117"/>
      <c r="EFF17" s="117"/>
      <c r="EFG17" s="117"/>
      <c r="EFH17" s="117"/>
      <c r="EFI17" s="117"/>
      <c r="EFJ17" s="117"/>
      <c r="EFK17" s="117"/>
      <c r="EFL17" s="117"/>
      <c r="EFM17" s="117"/>
      <c r="EFN17" s="117"/>
      <c r="EFO17" s="117"/>
      <c r="EFP17" s="117"/>
      <c r="EFQ17" s="117"/>
      <c r="EFR17" s="117"/>
      <c r="EFS17" s="117"/>
      <c r="EFT17" s="117"/>
      <c r="EFU17" s="117"/>
      <c r="EFV17" s="117"/>
      <c r="EFW17" s="117"/>
      <c r="EFX17" s="117"/>
      <c r="EFY17" s="117"/>
      <c r="EFZ17" s="117"/>
      <c r="EGA17" s="117"/>
      <c r="EGB17" s="117"/>
      <c r="EGC17" s="117"/>
      <c r="EGD17" s="117"/>
      <c r="EGE17" s="117"/>
      <c r="EGF17" s="117"/>
      <c r="EGG17" s="117"/>
      <c r="EGH17" s="117"/>
      <c r="EGI17" s="117"/>
      <c r="EGJ17" s="117"/>
      <c r="EGK17" s="117"/>
      <c r="EGL17" s="117"/>
      <c r="EGM17" s="117"/>
      <c r="EGN17" s="117"/>
      <c r="EGO17" s="117"/>
      <c r="EGP17" s="117"/>
      <c r="EGQ17" s="117"/>
      <c r="EGR17" s="117"/>
      <c r="EGS17" s="117"/>
      <c r="EGT17" s="117"/>
      <c r="EGU17" s="117"/>
      <c r="EGV17" s="117"/>
      <c r="EGW17" s="117"/>
      <c r="EGX17" s="117"/>
      <c r="EGY17" s="117"/>
      <c r="EGZ17" s="117"/>
      <c r="EHA17" s="117"/>
      <c r="EHB17" s="117"/>
      <c r="EHC17" s="117"/>
      <c r="EHD17" s="117"/>
      <c r="EHE17" s="117"/>
      <c r="EHF17" s="117"/>
      <c r="EHG17" s="117"/>
      <c r="EHH17" s="117"/>
      <c r="EHI17" s="117"/>
      <c r="EHJ17" s="117"/>
      <c r="EHK17" s="117"/>
      <c r="EHL17" s="117"/>
      <c r="EHM17" s="117"/>
      <c r="EHN17" s="117"/>
      <c r="EHO17" s="117"/>
      <c r="EHP17" s="117"/>
      <c r="EHQ17" s="117"/>
      <c r="EHR17" s="117"/>
      <c r="EHS17" s="117"/>
      <c r="EHT17" s="117"/>
      <c r="EHU17" s="117"/>
      <c r="EHV17" s="117"/>
      <c r="EHW17" s="117"/>
      <c r="EHX17" s="117"/>
      <c r="EHY17" s="117"/>
      <c r="EHZ17" s="117"/>
      <c r="EIA17" s="117"/>
      <c r="EIB17" s="117"/>
      <c r="EIC17" s="117"/>
      <c r="EID17" s="117"/>
      <c r="EIE17" s="117"/>
      <c r="EIF17" s="117"/>
      <c r="EIG17" s="117"/>
      <c r="EIH17" s="117"/>
      <c r="EII17" s="117"/>
      <c r="EIJ17" s="117"/>
      <c r="EIK17" s="117"/>
      <c r="EIL17" s="117"/>
      <c r="EIM17" s="117"/>
      <c r="EIN17" s="117"/>
      <c r="EIO17" s="117"/>
      <c r="EIP17" s="117"/>
      <c r="EIQ17" s="117"/>
      <c r="EIR17" s="117"/>
      <c r="EIS17" s="117"/>
      <c r="EIT17" s="117"/>
      <c r="EIU17" s="117"/>
      <c r="EIV17" s="117"/>
      <c r="EIW17" s="117"/>
      <c r="EIX17" s="117"/>
      <c r="EIY17" s="117"/>
      <c r="EIZ17" s="117"/>
      <c r="EJA17" s="117"/>
      <c r="EJB17" s="117"/>
      <c r="EJC17" s="117"/>
      <c r="EJD17" s="117"/>
      <c r="EJE17" s="117"/>
      <c r="EJF17" s="117"/>
      <c r="EJG17" s="117"/>
      <c r="EJH17" s="117"/>
      <c r="EJI17" s="117"/>
      <c r="EJJ17" s="117"/>
      <c r="EJK17" s="117"/>
      <c r="EJL17" s="117"/>
      <c r="EJM17" s="117"/>
      <c r="EJN17" s="117"/>
      <c r="EJO17" s="117"/>
      <c r="EJP17" s="117"/>
      <c r="EJQ17" s="117"/>
      <c r="EJR17" s="117"/>
      <c r="EJS17" s="117"/>
      <c r="EJT17" s="117"/>
      <c r="EJU17" s="117"/>
      <c r="EJV17" s="117"/>
      <c r="EJW17" s="117"/>
      <c r="EJX17" s="117"/>
      <c r="EJY17" s="117"/>
      <c r="EJZ17" s="117"/>
      <c r="EKA17" s="117"/>
      <c r="EKB17" s="117"/>
      <c r="EKC17" s="117"/>
      <c r="EKD17" s="117"/>
      <c r="EKE17" s="117"/>
      <c r="EKF17" s="117"/>
      <c r="EKG17" s="117"/>
      <c r="EKH17" s="117"/>
      <c r="EKI17" s="117"/>
      <c r="EKJ17" s="117"/>
      <c r="EKK17" s="117"/>
      <c r="EKL17" s="117"/>
      <c r="EKM17" s="117"/>
      <c r="EKN17" s="117"/>
      <c r="EKO17" s="117"/>
      <c r="EKP17" s="117"/>
      <c r="EKQ17" s="117"/>
      <c r="EKR17" s="117"/>
      <c r="EKS17" s="117"/>
      <c r="EKT17" s="117"/>
      <c r="EKU17" s="117"/>
      <c r="EKV17" s="117"/>
      <c r="EKW17" s="117"/>
      <c r="EKX17" s="117"/>
      <c r="EKY17" s="117"/>
      <c r="EKZ17" s="117"/>
      <c r="ELA17" s="117"/>
      <c r="ELB17" s="117"/>
      <c r="ELC17" s="117"/>
      <c r="ELD17" s="117"/>
      <c r="ELE17" s="117"/>
      <c r="ELF17" s="117"/>
      <c r="ELG17" s="117"/>
      <c r="ELH17" s="117"/>
      <c r="ELI17" s="117"/>
      <c r="ELJ17" s="117"/>
      <c r="ELK17" s="117"/>
      <c r="ELL17" s="117"/>
      <c r="ELM17" s="117"/>
      <c r="ELN17" s="117"/>
      <c r="ELO17" s="117"/>
      <c r="ELP17" s="117"/>
      <c r="ELQ17" s="117"/>
      <c r="ELR17" s="117"/>
      <c r="ELS17" s="117"/>
      <c r="ELT17" s="117"/>
      <c r="ELU17" s="117"/>
      <c r="ELV17" s="117"/>
      <c r="ELW17" s="117"/>
      <c r="ELX17" s="117"/>
      <c r="ELY17" s="117"/>
      <c r="ELZ17" s="117"/>
      <c r="EMA17" s="117"/>
      <c r="EMB17" s="117"/>
      <c r="EMC17" s="117"/>
      <c r="EMD17" s="117"/>
      <c r="EME17" s="117"/>
      <c r="EMF17" s="117"/>
      <c r="EMG17" s="117"/>
      <c r="EMH17" s="117"/>
      <c r="EMI17" s="117"/>
      <c r="EMJ17" s="117"/>
      <c r="EMK17" s="117"/>
      <c r="EML17" s="117"/>
      <c r="EMM17" s="117"/>
      <c r="EMN17" s="117"/>
      <c r="EMO17" s="117"/>
      <c r="EMP17" s="117"/>
      <c r="EMQ17" s="117"/>
      <c r="EMR17" s="117"/>
      <c r="EMS17" s="117"/>
      <c r="EMT17" s="117"/>
      <c r="EMU17" s="117"/>
      <c r="EMV17" s="117"/>
      <c r="EMW17" s="117"/>
      <c r="EMX17" s="117"/>
      <c r="EMY17" s="117"/>
      <c r="EMZ17" s="117"/>
      <c r="ENA17" s="117"/>
      <c r="ENB17" s="117"/>
      <c r="ENC17" s="117"/>
      <c r="END17" s="117"/>
      <c r="ENE17" s="117"/>
      <c r="ENF17" s="117"/>
      <c r="ENG17" s="117"/>
      <c r="ENH17" s="117"/>
      <c r="ENI17" s="117"/>
      <c r="ENJ17" s="117"/>
      <c r="ENK17" s="117"/>
      <c r="ENL17" s="117"/>
      <c r="ENM17" s="117"/>
      <c r="ENN17" s="117"/>
      <c r="ENO17" s="117"/>
      <c r="ENP17" s="117"/>
      <c r="ENQ17" s="117"/>
      <c r="ENR17" s="117"/>
      <c r="ENS17" s="117"/>
      <c r="ENT17" s="117"/>
      <c r="ENU17" s="117"/>
      <c r="ENV17" s="117"/>
      <c r="ENW17" s="117"/>
      <c r="ENX17" s="117"/>
      <c r="ENY17" s="117"/>
      <c r="ENZ17" s="117"/>
      <c r="EOA17" s="117"/>
      <c r="EOB17" s="117"/>
      <c r="EOC17" s="117"/>
      <c r="EOD17" s="117"/>
      <c r="EOE17" s="117"/>
      <c r="EOF17" s="117"/>
      <c r="EOG17" s="117"/>
      <c r="EOH17" s="117"/>
      <c r="EOI17" s="117"/>
      <c r="EOJ17" s="117"/>
      <c r="EOK17" s="117"/>
      <c r="EOL17" s="117"/>
      <c r="EOM17" s="117"/>
      <c r="EON17" s="117"/>
      <c r="EOO17" s="117"/>
      <c r="EOP17" s="117"/>
      <c r="EOQ17" s="117"/>
      <c r="EOR17" s="117"/>
      <c r="EOS17" s="117"/>
      <c r="EOT17" s="117"/>
      <c r="EOU17" s="117"/>
      <c r="EOV17" s="117"/>
      <c r="EOW17" s="117"/>
      <c r="EOX17" s="117"/>
      <c r="EOY17" s="117"/>
      <c r="EOZ17" s="117"/>
      <c r="EPA17" s="117"/>
      <c r="EPB17" s="117"/>
      <c r="EPC17" s="117"/>
      <c r="EPD17" s="117"/>
      <c r="EPE17" s="117"/>
      <c r="EPF17" s="117"/>
      <c r="EPG17" s="117"/>
      <c r="EPH17" s="117"/>
      <c r="EPI17" s="117"/>
      <c r="EPJ17" s="117"/>
      <c r="EPK17" s="117"/>
      <c r="EPL17" s="117"/>
      <c r="EPM17" s="117"/>
      <c r="EPN17" s="117"/>
      <c r="EPO17" s="117"/>
      <c r="EPP17" s="117"/>
      <c r="EPQ17" s="117"/>
      <c r="EPR17" s="117"/>
      <c r="EPS17" s="117"/>
      <c r="EPT17" s="117"/>
      <c r="EPU17" s="117"/>
      <c r="EPV17" s="117"/>
      <c r="EPW17" s="117"/>
      <c r="EPX17" s="117"/>
      <c r="EPY17" s="117"/>
      <c r="EPZ17" s="117"/>
      <c r="EQA17" s="117"/>
      <c r="EQB17" s="117"/>
      <c r="EQC17" s="117"/>
      <c r="EQD17" s="117"/>
      <c r="EQE17" s="117"/>
      <c r="EQF17" s="117"/>
      <c r="EQG17" s="117"/>
      <c r="EQH17" s="117"/>
      <c r="EQI17" s="117"/>
      <c r="EQJ17" s="117"/>
      <c r="EQK17" s="117"/>
      <c r="EQL17" s="117"/>
      <c r="EQM17" s="117"/>
      <c r="EQN17" s="117"/>
      <c r="EQO17" s="117"/>
      <c r="EQP17" s="117"/>
      <c r="EQQ17" s="117"/>
      <c r="EQR17" s="117"/>
      <c r="EQS17" s="117"/>
      <c r="EQT17" s="117"/>
      <c r="EQU17" s="117"/>
      <c r="EQV17" s="117"/>
      <c r="EQW17" s="117"/>
      <c r="EQX17" s="117"/>
      <c r="EQY17" s="117"/>
      <c r="EQZ17" s="117"/>
      <c r="ERA17" s="117"/>
      <c r="ERB17" s="117"/>
      <c r="ERC17" s="117"/>
      <c r="ERD17" s="117"/>
      <c r="ERE17" s="117"/>
      <c r="ERF17" s="117"/>
      <c r="ERG17" s="117"/>
      <c r="ERH17" s="117"/>
      <c r="ERI17" s="117"/>
      <c r="ERJ17" s="117"/>
      <c r="ERK17" s="117"/>
      <c r="ERL17" s="117"/>
      <c r="ERM17" s="117"/>
      <c r="ERN17" s="117"/>
      <c r="ERO17" s="117"/>
      <c r="ERP17" s="117"/>
      <c r="ERQ17" s="117"/>
      <c r="ERR17" s="117"/>
      <c r="ERS17" s="117"/>
      <c r="ERT17" s="117"/>
      <c r="ERU17" s="117"/>
      <c r="ERV17" s="117"/>
      <c r="ERW17" s="117"/>
      <c r="ERX17" s="117"/>
      <c r="ERY17" s="117"/>
      <c r="ERZ17" s="117"/>
      <c r="ESA17" s="117"/>
      <c r="ESB17" s="117"/>
      <c r="ESC17" s="117"/>
      <c r="ESD17" s="117"/>
      <c r="ESE17" s="117"/>
      <c r="ESF17" s="117"/>
      <c r="ESG17" s="117"/>
      <c r="ESH17" s="117"/>
      <c r="ESI17" s="117"/>
      <c r="ESJ17" s="117"/>
      <c r="ESK17" s="117"/>
      <c r="ESL17" s="117"/>
      <c r="ESM17" s="117"/>
      <c r="ESN17" s="117"/>
      <c r="ESO17" s="117"/>
      <c r="ESP17" s="117"/>
      <c r="ESQ17" s="117"/>
      <c r="ESR17" s="117"/>
      <c r="ESS17" s="117"/>
      <c r="EST17" s="117"/>
      <c r="ESU17" s="117"/>
      <c r="ESV17" s="117"/>
      <c r="ESW17" s="117"/>
      <c r="ESX17" s="117"/>
      <c r="ESY17" s="117"/>
      <c r="ESZ17" s="117"/>
      <c r="ETA17" s="117"/>
      <c r="ETB17" s="117"/>
      <c r="ETC17" s="117"/>
      <c r="ETD17" s="117"/>
      <c r="ETE17" s="117"/>
      <c r="ETF17" s="117"/>
      <c r="ETG17" s="117"/>
      <c r="ETH17" s="117"/>
      <c r="ETI17" s="117"/>
      <c r="ETJ17" s="117"/>
      <c r="ETK17" s="117"/>
      <c r="ETL17" s="117"/>
      <c r="ETM17" s="117"/>
      <c r="ETN17" s="117"/>
      <c r="ETO17" s="117"/>
      <c r="ETP17" s="117"/>
      <c r="ETQ17" s="117"/>
      <c r="ETR17" s="117"/>
      <c r="ETS17" s="117"/>
      <c r="ETT17" s="117"/>
      <c r="ETU17" s="117"/>
      <c r="ETV17" s="117"/>
      <c r="ETW17" s="117"/>
      <c r="ETX17" s="117"/>
      <c r="ETY17" s="117"/>
      <c r="ETZ17" s="117"/>
      <c r="EUA17" s="117"/>
      <c r="EUB17" s="117"/>
      <c r="EUC17" s="117"/>
      <c r="EUD17" s="117"/>
      <c r="EUE17" s="117"/>
      <c r="EUF17" s="117"/>
      <c r="EUG17" s="117"/>
      <c r="EUH17" s="117"/>
      <c r="EUI17" s="117"/>
      <c r="EUJ17" s="117"/>
      <c r="EUK17" s="117"/>
      <c r="EUL17" s="117"/>
      <c r="EUM17" s="117"/>
      <c r="EUN17" s="117"/>
      <c r="EUO17" s="117"/>
      <c r="EUP17" s="117"/>
      <c r="EUQ17" s="117"/>
      <c r="EUR17" s="117"/>
      <c r="EUS17" s="117"/>
      <c r="EUT17" s="117"/>
      <c r="EUU17" s="117"/>
      <c r="EUV17" s="117"/>
      <c r="EUW17" s="117"/>
      <c r="EUX17" s="117"/>
      <c r="EUY17" s="117"/>
      <c r="EUZ17" s="117"/>
      <c r="EVA17" s="117"/>
      <c r="EVB17" s="117"/>
      <c r="EVC17" s="117"/>
      <c r="EVD17" s="117"/>
      <c r="EVE17" s="117"/>
      <c r="EVF17" s="117"/>
      <c r="EVG17" s="117"/>
      <c r="EVH17" s="117"/>
      <c r="EVI17" s="117"/>
      <c r="EVJ17" s="117"/>
      <c r="EVK17" s="117"/>
      <c r="EVL17" s="117"/>
      <c r="EVM17" s="117"/>
      <c r="EVN17" s="117"/>
      <c r="EVO17" s="117"/>
      <c r="EVP17" s="117"/>
      <c r="EVQ17" s="117"/>
      <c r="EVR17" s="117"/>
      <c r="EVS17" s="117"/>
      <c r="EVT17" s="117"/>
      <c r="EVU17" s="117"/>
      <c r="EVV17" s="117"/>
      <c r="EVW17" s="117"/>
      <c r="EVX17" s="117"/>
      <c r="EVY17" s="117"/>
      <c r="EVZ17" s="117"/>
      <c r="EWA17" s="117"/>
      <c r="EWB17" s="117"/>
      <c r="EWC17" s="117"/>
      <c r="EWD17" s="117"/>
      <c r="EWE17" s="117"/>
      <c r="EWF17" s="117"/>
      <c r="EWG17" s="117"/>
      <c r="EWH17" s="117"/>
      <c r="EWI17" s="117"/>
      <c r="EWJ17" s="117"/>
      <c r="EWK17" s="117"/>
      <c r="EWL17" s="117"/>
      <c r="EWM17" s="117"/>
      <c r="EWN17" s="117"/>
      <c r="EWO17" s="117"/>
      <c r="EWP17" s="117"/>
      <c r="EWQ17" s="117"/>
      <c r="EWR17" s="117"/>
      <c r="EWS17" s="117"/>
      <c r="EWT17" s="117"/>
      <c r="EWU17" s="117"/>
      <c r="EWV17" s="117"/>
      <c r="EWW17" s="117"/>
      <c r="EWX17" s="117"/>
      <c r="EWY17" s="117"/>
      <c r="EWZ17" s="117"/>
      <c r="EXA17" s="117"/>
      <c r="EXB17" s="117"/>
      <c r="EXC17" s="117"/>
      <c r="EXD17" s="117"/>
      <c r="EXE17" s="117"/>
      <c r="EXF17" s="117"/>
      <c r="EXG17" s="117"/>
      <c r="EXH17" s="117"/>
      <c r="EXI17" s="117"/>
      <c r="EXJ17" s="117"/>
      <c r="EXK17" s="117"/>
      <c r="EXL17" s="117"/>
      <c r="EXM17" s="117"/>
      <c r="EXN17" s="117"/>
      <c r="EXO17" s="117"/>
      <c r="EXP17" s="117"/>
      <c r="EXQ17" s="117"/>
      <c r="EXR17" s="117"/>
      <c r="EXS17" s="117"/>
      <c r="EXT17" s="117"/>
      <c r="EXU17" s="117"/>
      <c r="EXV17" s="117"/>
      <c r="EXW17" s="117"/>
      <c r="EXX17" s="117"/>
      <c r="EXY17" s="117"/>
      <c r="EXZ17" s="117"/>
      <c r="EYA17" s="117"/>
      <c r="EYB17" s="117"/>
      <c r="EYC17" s="117"/>
      <c r="EYD17" s="117"/>
      <c r="EYE17" s="117"/>
      <c r="EYF17" s="117"/>
      <c r="EYG17" s="117"/>
      <c r="EYH17" s="117"/>
      <c r="EYI17" s="117"/>
      <c r="EYJ17" s="117"/>
      <c r="EYK17" s="117"/>
      <c r="EYL17" s="117"/>
      <c r="EYM17" s="117"/>
      <c r="EYN17" s="117"/>
      <c r="EYO17" s="117"/>
      <c r="EYP17" s="117"/>
      <c r="EYQ17" s="117"/>
      <c r="EYR17" s="117"/>
      <c r="EYS17" s="117"/>
      <c r="EYT17" s="117"/>
      <c r="EYU17" s="117"/>
      <c r="EYV17" s="117"/>
      <c r="EYW17" s="117"/>
      <c r="EYX17" s="117"/>
      <c r="EYY17" s="117"/>
      <c r="EYZ17" s="117"/>
      <c r="EZA17" s="117"/>
      <c r="EZB17" s="117"/>
      <c r="EZC17" s="117"/>
      <c r="EZD17" s="117"/>
      <c r="EZE17" s="117"/>
      <c r="EZF17" s="117"/>
      <c r="EZG17" s="117"/>
      <c r="EZH17" s="117"/>
      <c r="EZI17" s="117"/>
      <c r="EZJ17" s="117"/>
      <c r="EZK17" s="117"/>
      <c r="EZL17" s="117"/>
      <c r="EZM17" s="117"/>
      <c r="EZN17" s="117"/>
      <c r="EZO17" s="117"/>
      <c r="EZP17" s="117"/>
      <c r="EZQ17" s="117"/>
      <c r="EZR17" s="117"/>
      <c r="EZS17" s="117"/>
      <c r="EZT17" s="117"/>
      <c r="EZU17" s="117"/>
      <c r="EZV17" s="117"/>
      <c r="EZW17" s="117"/>
      <c r="EZX17" s="117"/>
      <c r="EZY17" s="117"/>
      <c r="EZZ17" s="117"/>
      <c r="FAA17" s="117"/>
      <c r="FAB17" s="117"/>
      <c r="FAC17" s="117"/>
      <c r="FAD17" s="117"/>
      <c r="FAE17" s="117"/>
      <c r="FAF17" s="117"/>
      <c r="FAG17" s="117"/>
      <c r="FAH17" s="117"/>
      <c r="FAI17" s="117"/>
      <c r="FAJ17" s="117"/>
      <c r="FAK17" s="117"/>
      <c r="FAL17" s="117"/>
      <c r="FAM17" s="117"/>
      <c r="FAN17" s="117"/>
      <c r="FAO17" s="117"/>
      <c r="FAP17" s="117"/>
      <c r="FAQ17" s="117"/>
      <c r="FAR17" s="117"/>
      <c r="FAS17" s="117"/>
      <c r="FAT17" s="117"/>
      <c r="FAU17" s="117"/>
      <c r="FAV17" s="117"/>
      <c r="FAW17" s="117"/>
      <c r="FAX17" s="117"/>
      <c r="FAY17" s="117"/>
      <c r="FAZ17" s="117"/>
      <c r="FBA17" s="117"/>
      <c r="FBB17" s="117"/>
      <c r="FBC17" s="117"/>
      <c r="FBD17" s="117"/>
      <c r="FBE17" s="117"/>
      <c r="FBF17" s="117"/>
      <c r="FBG17" s="117"/>
      <c r="FBH17" s="117"/>
      <c r="FBI17" s="117"/>
      <c r="FBJ17" s="117"/>
      <c r="FBK17" s="117"/>
      <c r="FBL17" s="117"/>
      <c r="FBM17" s="117"/>
      <c r="FBN17" s="117"/>
      <c r="FBO17" s="117"/>
      <c r="FBP17" s="117"/>
      <c r="FBQ17" s="117"/>
      <c r="FBR17" s="117"/>
      <c r="FBS17" s="117"/>
      <c r="FBT17" s="117"/>
      <c r="FBU17" s="117"/>
      <c r="FBV17" s="117"/>
      <c r="FBW17" s="117"/>
      <c r="FBX17" s="117"/>
      <c r="FBY17" s="117"/>
      <c r="FBZ17" s="117"/>
      <c r="FCA17" s="117"/>
      <c r="FCB17" s="117"/>
      <c r="FCC17" s="117"/>
      <c r="FCD17" s="117"/>
      <c r="FCE17" s="117"/>
      <c r="FCF17" s="117"/>
      <c r="FCG17" s="117"/>
      <c r="FCH17" s="117"/>
      <c r="FCI17" s="117"/>
      <c r="FCJ17" s="117"/>
      <c r="FCK17" s="117"/>
      <c r="FCL17" s="117"/>
      <c r="FCM17" s="117"/>
      <c r="FCN17" s="117"/>
      <c r="FCO17" s="117"/>
      <c r="FCP17" s="117"/>
      <c r="FCQ17" s="117"/>
      <c r="FCR17" s="117"/>
      <c r="FCS17" s="117"/>
      <c r="FCT17" s="117"/>
      <c r="FCU17" s="117"/>
      <c r="FCV17" s="117"/>
      <c r="FCW17" s="117"/>
      <c r="FCX17" s="117"/>
      <c r="FCY17" s="117"/>
      <c r="FCZ17" s="117"/>
      <c r="FDA17" s="117"/>
      <c r="FDB17" s="117"/>
      <c r="FDC17" s="117"/>
      <c r="FDD17" s="117"/>
      <c r="FDE17" s="117"/>
      <c r="FDF17" s="117"/>
      <c r="FDG17" s="117"/>
      <c r="FDH17" s="117"/>
      <c r="FDI17" s="117"/>
      <c r="FDJ17" s="117"/>
      <c r="FDK17" s="117"/>
      <c r="FDL17" s="117"/>
      <c r="FDM17" s="117"/>
      <c r="FDN17" s="117"/>
      <c r="FDO17" s="117"/>
      <c r="FDP17" s="117"/>
      <c r="FDQ17" s="117"/>
      <c r="FDR17" s="117"/>
      <c r="FDS17" s="117"/>
      <c r="FDT17" s="117"/>
      <c r="FDU17" s="117"/>
      <c r="FDV17" s="117"/>
      <c r="FDW17" s="117"/>
      <c r="FDX17" s="117"/>
      <c r="FDY17" s="117"/>
      <c r="FDZ17" s="117"/>
      <c r="FEA17" s="117"/>
      <c r="FEB17" s="117"/>
      <c r="FEC17" s="117"/>
      <c r="FED17" s="117"/>
      <c r="FEE17" s="117"/>
      <c r="FEF17" s="117"/>
      <c r="FEG17" s="117"/>
      <c r="FEH17" s="117"/>
      <c r="FEI17" s="117"/>
      <c r="FEJ17" s="117"/>
      <c r="FEK17" s="117"/>
      <c r="FEL17" s="117"/>
      <c r="FEM17" s="117"/>
      <c r="FEN17" s="117"/>
      <c r="FEO17" s="117"/>
      <c r="FEP17" s="117"/>
      <c r="FEQ17" s="117"/>
      <c r="FER17" s="117"/>
      <c r="FES17" s="117"/>
      <c r="FET17" s="117"/>
      <c r="FEU17" s="117"/>
      <c r="FEV17" s="117"/>
      <c r="FEW17" s="117"/>
      <c r="FEX17" s="117"/>
      <c r="FEY17" s="117"/>
      <c r="FEZ17" s="117"/>
      <c r="FFA17" s="117"/>
      <c r="FFB17" s="117"/>
      <c r="FFC17" s="117"/>
      <c r="FFD17" s="117"/>
      <c r="FFE17" s="117"/>
      <c r="FFF17" s="117"/>
      <c r="FFG17" s="117"/>
      <c r="FFH17" s="117"/>
      <c r="FFI17" s="117"/>
      <c r="FFJ17" s="117"/>
      <c r="FFK17" s="117"/>
      <c r="FFL17" s="117"/>
      <c r="FFM17" s="117"/>
      <c r="FFN17" s="117"/>
      <c r="FFO17" s="117"/>
      <c r="FFP17" s="117"/>
      <c r="FFQ17" s="117"/>
      <c r="FFR17" s="117"/>
      <c r="FFS17" s="117"/>
      <c r="FFT17" s="117"/>
      <c r="FFU17" s="117"/>
      <c r="FFV17" s="117"/>
      <c r="FFW17" s="117"/>
      <c r="FFX17" s="117"/>
      <c r="FFY17" s="117"/>
      <c r="FFZ17" s="117"/>
      <c r="FGA17" s="117"/>
      <c r="FGB17" s="117"/>
      <c r="FGC17" s="117"/>
      <c r="FGD17" s="117"/>
      <c r="FGE17" s="117"/>
      <c r="FGF17" s="117"/>
      <c r="FGG17" s="117"/>
      <c r="FGH17" s="117"/>
      <c r="FGI17" s="117"/>
      <c r="FGJ17" s="117"/>
      <c r="FGK17" s="117"/>
      <c r="FGL17" s="117"/>
      <c r="FGM17" s="117"/>
      <c r="FGN17" s="117"/>
      <c r="FGO17" s="117"/>
      <c r="FGP17" s="117"/>
      <c r="FGQ17" s="117"/>
      <c r="FGR17" s="117"/>
      <c r="FGS17" s="117"/>
      <c r="FGT17" s="117"/>
      <c r="FGU17" s="117"/>
      <c r="FGV17" s="117"/>
      <c r="FGW17" s="117"/>
      <c r="FGX17" s="117"/>
      <c r="FGY17" s="117"/>
      <c r="FGZ17" s="117"/>
      <c r="FHA17" s="117"/>
      <c r="FHB17" s="117"/>
      <c r="FHC17" s="117"/>
      <c r="FHD17" s="117"/>
      <c r="FHE17" s="117"/>
      <c r="FHF17" s="117"/>
      <c r="FHG17" s="117"/>
      <c r="FHH17" s="117"/>
      <c r="FHI17" s="117"/>
      <c r="FHJ17" s="117"/>
      <c r="FHK17" s="117"/>
      <c r="FHL17" s="117"/>
      <c r="FHM17" s="117"/>
      <c r="FHN17" s="117"/>
      <c r="FHO17" s="117"/>
      <c r="FHP17" s="117"/>
      <c r="FHQ17" s="117"/>
      <c r="FHR17" s="117"/>
      <c r="FHS17" s="117"/>
      <c r="FHT17" s="117"/>
      <c r="FHU17" s="117"/>
      <c r="FHV17" s="117"/>
      <c r="FHW17" s="117"/>
      <c r="FHX17" s="117"/>
      <c r="FHY17" s="117"/>
      <c r="FHZ17" s="117"/>
      <c r="FIA17" s="117"/>
      <c r="FIB17" s="117"/>
      <c r="FIC17" s="117"/>
      <c r="FID17" s="117"/>
      <c r="FIE17" s="117"/>
      <c r="FIF17" s="117"/>
      <c r="FIG17" s="117"/>
      <c r="FIH17" s="117"/>
      <c r="FII17" s="117"/>
      <c r="FIJ17" s="117"/>
      <c r="FIK17" s="117"/>
      <c r="FIL17" s="117"/>
      <c r="FIM17" s="117"/>
      <c r="FIN17" s="117"/>
      <c r="FIO17" s="117"/>
      <c r="FIP17" s="117"/>
      <c r="FIQ17" s="117"/>
      <c r="FIR17" s="117"/>
      <c r="FIS17" s="117"/>
      <c r="FIT17" s="117"/>
      <c r="FIU17" s="117"/>
      <c r="FIV17" s="117"/>
      <c r="FIW17" s="117"/>
      <c r="FIX17" s="117"/>
      <c r="FIY17" s="117"/>
      <c r="FIZ17" s="117"/>
      <c r="FJA17" s="117"/>
      <c r="FJB17" s="117"/>
      <c r="FJC17" s="117"/>
      <c r="FJD17" s="117"/>
      <c r="FJE17" s="117"/>
      <c r="FJF17" s="117"/>
      <c r="FJG17" s="117"/>
      <c r="FJH17" s="117"/>
      <c r="FJI17" s="117"/>
      <c r="FJJ17" s="117"/>
      <c r="FJK17" s="117"/>
      <c r="FJL17" s="117"/>
      <c r="FJM17" s="117"/>
      <c r="FJN17" s="117"/>
      <c r="FJO17" s="117"/>
      <c r="FJP17" s="117"/>
      <c r="FJQ17" s="117"/>
      <c r="FJR17" s="117"/>
      <c r="FJS17" s="117"/>
      <c r="FJT17" s="117"/>
      <c r="FJU17" s="117"/>
      <c r="FJV17" s="117"/>
      <c r="FJW17" s="117"/>
      <c r="FJX17" s="117"/>
      <c r="FJY17" s="117"/>
      <c r="FJZ17" s="117"/>
      <c r="FKA17" s="117"/>
      <c r="FKB17" s="117"/>
      <c r="FKC17" s="117"/>
      <c r="FKD17" s="117"/>
      <c r="FKE17" s="117"/>
      <c r="FKF17" s="117"/>
      <c r="FKG17" s="117"/>
      <c r="FKH17" s="117"/>
      <c r="FKI17" s="117"/>
      <c r="FKJ17" s="117"/>
      <c r="FKK17" s="117"/>
      <c r="FKL17" s="117"/>
      <c r="FKM17" s="117"/>
      <c r="FKN17" s="117"/>
      <c r="FKO17" s="117"/>
      <c r="FKP17" s="117"/>
      <c r="FKQ17" s="117"/>
      <c r="FKR17" s="117"/>
      <c r="FKS17" s="117"/>
      <c r="FKT17" s="117"/>
      <c r="FKU17" s="117"/>
      <c r="FKV17" s="117"/>
      <c r="FKW17" s="117"/>
      <c r="FKX17" s="117"/>
      <c r="FKY17" s="117"/>
      <c r="FKZ17" s="117"/>
      <c r="FLA17" s="117"/>
      <c r="FLB17" s="117"/>
      <c r="FLC17" s="117"/>
      <c r="FLD17" s="117"/>
      <c r="FLE17" s="117"/>
      <c r="FLF17" s="117"/>
      <c r="FLG17" s="117"/>
      <c r="FLH17" s="117"/>
      <c r="FLI17" s="117"/>
      <c r="FLJ17" s="117"/>
      <c r="FLK17" s="117"/>
      <c r="FLL17" s="117"/>
      <c r="FLM17" s="117"/>
      <c r="FLN17" s="117"/>
      <c r="FLO17" s="117"/>
      <c r="FLP17" s="117"/>
      <c r="FLQ17" s="117"/>
      <c r="FLR17" s="117"/>
      <c r="FLS17" s="117"/>
      <c r="FLT17" s="117"/>
      <c r="FLU17" s="117"/>
      <c r="FLV17" s="117"/>
      <c r="FLW17" s="117"/>
      <c r="FLX17" s="117"/>
      <c r="FLY17" s="117"/>
      <c r="FLZ17" s="117"/>
      <c r="FMA17" s="117"/>
      <c r="FMB17" s="117"/>
      <c r="FMC17" s="117"/>
      <c r="FMD17" s="117"/>
      <c r="FME17" s="117"/>
      <c r="FMF17" s="117"/>
      <c r="FMG17" s="117"/>
      <c r="FMH17" s="117"/>
      <c r="FMI17" s="117"/>
      <c r="FMJ17" s="117"/>
      <c r="FMK17" s="117"/>
      <c r="FML17" s="117"/>
      <c r="FMM17" s="117"/>
      <c r="FMN17" s="117"/>
      <c r="FMO17" s="117"/>
      <c r="FMP17" s="117"/>
      <c r="FMQ17" s="117"/>
      <c r="FMR17" s="117"/>
      <c r="FMS17" s="117"/>
      <c r="FMT17" s="117"/>
      <c r="FMU17" s="117"/>
      <c r="FMV17" s="117"/>
      <c r="FMW17" s="117"/>
      <c r="FMX17" s="117"/>
      <c r="FMY17" s="117"/>
      <c r="FMZ17" s="117"/>
      <c r="FNA17" s="117"/>
      <c r="FNB17" s="117"/>
      <c r="FNC17" s="117"/>
      <c r="FND17" s="117"/>
      <c r="FNE17" s="117"/>
      <c r="FNF17" s="117"/>
      <c r="FNG17" s="117"/>
      <c r="FNH17" s="117"/>
      <c r="FNI17" s="117"/>
      <c r="FNJ17" s="117"/>
      <c r="FNK17" s="117"/>
      <c r="FNL17" s="117"/>
      <c r="FNM17" s="117"/>
      <c r="FNN17" s="117"/>
      <c r="FNO17" s="117"/>
      <c r="FNP17" s="117"/>
      <c r="FNQ17" s="117"/>
      <c r="FNR17" s="117"/>
      <c r="FNS17" s="117"/>
      <c r="FNT17" s="117"/>
      <c r="FNU17" s="117"/>
      <c r="FNV17" s="117"/>
      <c r="FNW17" s="117"/>
      <c r="FNX17" s="117"/>
      <c r="FNY17" s="117"/>
      <c r="FNZ17" s="117"/>
      <c r="FOA17" s="117"/>
      <c r="FOB17" s="117"/>
      <c r="FOC17" s="117"/>
      <c r="FOD17" s="117"/>
      <c r="FOE17" s="117"/>
      <c r="FOF17" s="117"/>
      <c r="FOG17" s="117"/>
      <c r="FOH17" s="117"/>
      <c r="FOI17" s="117"/>
      <c r="FOJ17" s="117"/>
      <c r="FOK17" s="117"/>
      <c r="FOL17" s="117"/>
      <c r="FOM17" s="117"/>
      <c r="FON17" s="117"/>
      <c r="FOO17" s="117"/>
      <c r="FOP17" s="117"/>
      <c r="FOQ17" s="117"/>
      <c r="FOR17" s="117"/>
      <c r="FOS17" s="117"/>
      <c r="FOT17" s="117"/>
      <c r="FOU17" s="117"/>
      <c r="FOV17" s="117"/>
      <c r="FOW17" s="117"/>
      <c r="FOX17" s="117"/>
      <c r="FOY17" s="117"/>
      <c r="FOZ17" s="117"/>
      <c r="FPA17" s="117"/>
      <c r="FPB17" s="117"/>
      <c r="FPC17" s="117"/>
      <c r="FPD17" s="117"/>
      <c r="FPE17" s="117"/>
      <c r="FPF17" s="117"/>
      <c r="FPG17" s="117"/>
      <c r="FPH17" s="117"/>
      <c r="FPI17" s="117"/>
      <c r="FPJ17" s="117"/>
      <c r="FPK17" s="117"/>
      <c r="FPL17" s="117"/>
      <c r="FPM17" s="117"/>
      <c r="FPN17" s="117"/>
      <c r="FPO17" s="117"/>
      <c r="FPP17" s="117"/>
      <c r="FPQ17" s="117"/>
      <c r="FPR17" s="117"/>
      <c r="FPS17" s="117"/>
      <c r="FPT17" s="117"/>
      <c r="FPU17" s="117"/>
      <c r="FPV17" s="117"/>
      <c r="FPW17" s="117"/>
      <c r="FPX17" s="117"/>
      <c r="FPY17" s="117"/>
      <c r="FPZ17" s="117"/>
      <c r="FQA17" s="117"/>
      <c r="FQB17" s="117"/>
      <c r="FQC17" s="117"/>
      <c r="FQD17" s="117"/>
      <c r="FQE17" s="117"/>
      <c r="FQF17" s="117"/>
      <c r="FQG17" s="117"/>
      <c r="FQH17" s="117"/>
      <c r="FQI17" s="117"/>
      <c r="FQJ17" s="117"/>
      <c r="FQK17" s="117"/>
      <c r="FQL17" s="117"/>
      <c r="FQM17" s="117"/>
      <c r="FQN17" s="117"/>
      <c r="FQO17" s="117"/>
      <c r="FQP17" s="117"/>
      <c r="FQQ17" s="117"/>
      <c r="FQR17" s="117"/>
      <c r="FQS17" s="117"/>
      <c r="FQT17" s="117"/>
      <c r="FQU17" s="117"/>
      <c r="FQV17" s="117"/>
      <c r="FQW17" s="117"/>
      <c r="FQX17" s="117"/>
      <c r="FQY17" s="117"/>
      <c r="FQZ17" s="117"/>
      <c r="FRA17" s="117"/>
      <c r="FRB17" s="117"/>
      <c r="FRC17" s="117"/>
      <c r="FRD17" s="117"/>
      <c r="FRE17" s="117"/>
      <c r="FRF17" s="117"/>
      <c r="FRG17" s="117"/>
      <c r="FRH17" s="117"/>
      <c r="FRI17" s="117"/>
      <c r="FRJ17" s="117"/>
      <c r="FRK17" s="117"/>
      <c r="FRL17" s="117"/>
      <c r="FRM17" s="117"/>
      <c r="FRN17" s="117"/>
      <c r="FRO17" s="117"/>
      <c r="FRP17" s="117"/>
      <c r="FRQ17" s="117"/>
      <c r="FRR17" s="117"/>
      <c r="FRS17" s="117"/>
      <c r="FRT17" s="117"/>
      <c r="FRU17" s="117"/>
      <c r="FRV17" s="117"/>
      <c r="FRW17" s="117"/>
      <c r="FRX17" s="117"/>
      <c r="FRY17" s="117"/>
      <c r="FRZ17" s="117"/>
      <c r="FSA17" s="117"/>
      <c r="FSB17" s="117"/>
      <c r="FSC17" s="117"/>
      <c r="FSD17" s="117"/>
      <c r="FSE17" s="117"/>
      <c r="FSF17" s="117"/>
      <c r="FSG17" s="117"/>
      <c r="FSH17" s="117"/>
      <c r="FSI17" s="117"/>
      <c r="FSJ17" s="117"/>
      <c r="FSK17" s="117"/>
      <c r="FSL17" s="117"/>
      <c r="FSM17" s="117"/>
      <c r="FSN17" s="117"/>
      <c r="FSO17" s="117"/>
      <c r="FSP17" s="117"/>
      <c r="FSQ17" s="117"/>
      <c r="FSR17" s="117"/>
      <c r="FSS17" s="117"/>
      <c r="FST17" s="117"/>
      <c r="FSU17" s="117"/>
      <c r="FSV17" s="117"/>
      <c r="FSW17" s="117"/>
      <c r="FSX17" s="117"/>
      <c r="FSY17" s="117"/>
      <c r="FSZ17" s="117"/>
      <c r="FTA17" s="117"/>
      <c r="FTB17" s="117"/>
      <c r="FTC17" s="117"/>
      <c r="FTD17" s="117"/>
      <c r="FTE17" s="117"/>
      <c r="FTF17" s="117"/>
      <c r="FTG17" s="117"/>
      <c r="FTH17" s="117"/>
      <c r="FTI17" s="117"/>
      <c r="FTJ17" s="117"/>
      <c r="FTK17" s="117"/>
      <c r="FTL17" s="117"/>
      <c r="FTM17" s="117"/>
      <c r="FTN17" s="117"/>
      <c r="FTO17" s="117"/>
      <c r="FTP17" s="117"/>
      <c r="FTQ17" s="117"/>
      <c r="FTR17" s="117"/>
      <c r="FTS17" s="117"/>
      <c r="FTT17" s="117"/>
      <c r="FTU17" s="117"/>
      <c r="FTV17" s="117"/>
      <c r="FTW17" s="117"/>
      <c r="FTX17" s="117"/>
      <c r="FTY17" s="117"/>
      <c r="FTZ17" s="117"/>
      <c r="FUA17" s="117"/>
      <c r="FUB17" s="117"/>
      <c r="FUC17" s="117"/>
      <c r="FUD17" s="117"/>
      <c r="FUE17" s="117"/>
      <c r="FUF17" s="117"/>
      <c r="FUG17" s="117"/>
      <c r="FUH17" s="117"/>
      <c r="FUI17" s="117"/>
      <c r="FUJ17" s="117"/>
      <c r="FUK17" s="117"/>
      <c r="FUL17" s="117"/>
      <c r="FUM17" s="117"/>
      <c r="FUN17" s="117"/>
      <c r="FUO17" s="117"/>
      <c r="FUP17" s="117"/>
      <c r="FUQ17" s="117"/>
      <c r="FUR17" s="117"/>
      <c r="FUS17" s="117"/>
      <c r="FUT17" s="117"/>
      <c r="FUU17" s="117"/>
      <c r="FUV17" s="117"/>
      <c r="FUW17" s="117"/>
      <c r="FUX17" s="117"/>
      <c r="FUY17" s="117"/>
      <c r="FUZ17" s="117"/>
      <c r="FVA17" s="117"/>
      <c r="FVB17" s="117"/>
      <c r="FVC17" s="117"/>
      <c r="FVD17" s="117"/>
      <c r="FVE17" s="117"/>
      <c r="FVF17" s="117"/>
      <c r="FVG17" s="117"/>
      <c r="FVH17" s="117"/>
      <c r="FVI17" s="117"/>
      <c r="FVJ17" s="117"/>
      <c r="FVK17" s="117"/>
      <c r="FVL17" s="117"/>
      <c r="FVM17" s="117"/>
      <c r="FVN17" s="117"/>
      <c r="FVO17" s="117"/>
      <c r="FVP17" s="117"/>
      <c r="FVQ17" s="117"/>
      <c r="FVR17" s="117"/>
      <c r="FVS17" s="117"/>
      <c r="FVT17" s="117"/>
      <c r="FVU17" s="117"/>
      <c r="FVV17" s="117"/>
      <c r="FVW17" s="117"/>
      <c r="FVX17" s="117"/>
      <c r="FVY17" s="117"/>
      <c r="FVZ17" s="117"/>
      <c r="FWA17" s="117"/>
      <c r="FWB17" s="117"/>
      <c r="FWC17" s="117"/>
      <c r="FWD17" s="117"/>
      <c r="FWE17" s="117"/>
      <c r="FWF17" s="117"/>
      <c r="FWG17" s="117"/>
      <c r="FWH17" s="117"/>
      <c r="FWI17" s="117"/>
      <c r="FWJ17" s="117"/>
      <c r="FWK17" s="117"/>
      <c r="FWL17" s="117"/>
      <c r="FWM17" s="117"/>
      <c r="FWN17" s="117"/>
      <c r="FWO17" s="117"/>
      <c r="FWP17" s="117"/>
      <c r="FWQ17" s="117"/>
      <c r="FWR17" s="117"/>
      <c r="FWS17" s="117"/>
      <c r="FWT17" s="117"/>
      <c r="FWU17" s="117"/>
      <c r="FWV17" s="117"/>
      <c r="FWW17" s="117"/>
      <c r="FWX17" s="117"/>
      <c r="FWY17" s="117"/>
      <c r="FWZ17" s="117"/>
      <c r="FXA17" s="117"/>
      <c r="FXB17" s="117"/>
      <c r="FXC17" s="117"/>
      <c r="FXD17" s="117"/>
      <c r="FXE17" s="117"/>
      <c r="FXF17" s="117"/>
      <c r="FXG17" s="117"/>
      <c r="FXH17" s="117"/>
      <c r="FXI17" s="117"/>
      <c r="FXJ17" s="117"/>
      <c r="FXK17" s="117"/>
      <c r="FXL17" s="117"/>
      <c r="FXM17" s="117"/>
      <c r="FXN17" s="117"/>
      <c r="FXO17" s="117"/>
      <c r="FXP17" s="117"/>
      <c r="FXQ17" s="117"/>
      <c r="FXR17" s="117"/>
      <c r="FXS17" s="117"/>
      <c r="FXT17" s="117"/>
      <c r="FXU17" s="117"/>
      <c r="FXV17" s="117"/>
      <c r="FXW17" s="117"/>
      <c r="FXX17" s="117"/>
      <c r="FXY17" s="117"/>
      <c r="FXZ17" s="117"/>
      <c r="FYA17" s="117"/>
      <c r="FYB17" s="117"/>
      <c r="FYC17" s="117"/>
      <c r="FYD17" s="117"/>
      <c r="FYE17" s="117"/>
      <c r="FYF17" s="117"/>
      <c r="FYG17" s="117"/>
      <c r="FYH17" s="117"/>
      <c r="FYI17" s="117"/>
      <c r="FYJ17" s="117"/>
      <c r="FYK17" s="117"/>
      <c r="FYL17" s="117"/>
      <c r="FYM17" s="117"/>
      <c r="FYN17" s="117"/>
      <c r="FYO17" s="117"/>
      <c r="FYP17" s="117"/>
      <c r="FYQ17" s="117"/>
      <c r="FYR17" s="117"/>
      <c r="FYS17" s="117"/>
      <c r="FYT17" s="117"/>
      <c r="FYU17" s="117"/>
      <c r="FYV17" s="117"/>
      <c r="FYW17" s="117"/>
      <c r="FYX17" s="117"/>
      <c r="FYY17" s="117"/>
      <c r="FYZ17" s="117"/>
      <c r="FZA17" s="117"/>
      <c r="FZB17" s="117"/>
      <c r="FZC17" s="117"/>
      <c r="FZD17" s="117"/>
      <c r="FZE17" s="117"/>
      <c r="FZF17" s="117"/>
      <c r="FZG17" s="117"/>
      <c r="FZH17" s="117"/>
      <c r="FZI17" s="117"/>
      <c r="FZJ17" s="117"/>
      <c r="FZK17" s="117"/>
      <c r="FZL17" s="117"/>
      <c r="FZM17" s="117"/>
      <c r="FZN17" s="117"/>
      <c r="FZO17" s="117"/>
      <c r="FZP17" s="117"/>
      <c r="FZQ17" s="117"/>
      <c r="FZR17" s="117"/>
      <c r="FZS17" s="117"/>
      <c r="FZT17" s="117"/>
      <c r="FZU17" s="117"/>
      <c r="FZV17" s="117"/>
      <c r="FZW17" s="117"/>
      <c r="FZX17" s="117"/>
      <c r="FZY17" s="117"/>
      <c r="FZZ17" s="117"/>
      <c r="GAA17" s="117"/>
      <c r="GAB17" s="117"/>
      <c r="GAC17" s="117"/>
      <c r="GAD17" s="117"/>
      <c r="GAE17" s="117"/>
      <c r="GAF17" s="117"/>
      <c r="GAG17" s="117"/>
      <c r="GAH17" s="117"/>
      <c r="GAI17" s="117"/>
      <c r="GAJ17" s="117"/>
      <c r="GAK17" s="117"/>
      <c r="GAL17" s="117"/>
      <c r="GAM17" s="117"/>
      <c r="GAN17" s="117"/>
      <c r="GAO17" s="117"/>
      <c r="GAP17" s="117"/>
      <c r="GAQ17" s="117"/>
      <c r="GAR17" s="117"/>
      <c r="GAS17" s="117"/>
      <c r="GAT17" s="117"/>
      <c r="GAU17" s="117"/>
      <c r="GAV17" s="117"/>
      <c r="GAW17" s="117"/>
      <c r="GAX17" s="117"/>
      <c r="GAY17" s="117"/>
      <c r="GAZ17" s="117"/>
      <c r="GBA17" s="117"/>
      <c r="GBB17" s="117"/>
      <c r="GBC17" s="117"/>
      <c r="GBD17" s="117"/>
      <c r="GBE17" s="117"/>
      <c r="GBF17" s="117"/>
      <c r="GBG17" s="117"/>
      <c r="GBH17" s="117"/>
      <c r="GBI17" s="117"/>
      <c r="GBJ17" s="117"/>
      <c r="GBK17" s="117"/>
      <c r="GBL17" s="117"/>
      <c r="GBM17" s="117"/>
      <c r="GBN17" s="117"/>
      <c r="GBO17" s="117"/>
      <c r="GBP17" s="117"/>
      <c r="GBQ17" s="117"/>
      <c r="GBR17" s="117"/>
      <c r="GBS17" s="117"/>
      <c r="GBT17" s="117"/>
      <c r="GBU17" s="117"/>
      <c r="GBV17" s="117"/>
      <c r="GBW17" s="117"/>
      <c r="GBX17" s="117"/>
      <c r="GBY17" s="117"/>
      <c r="GBZ17" s="117"/>
      <c r="GCA17" s="117"/>
      <c r="GCB17" s="117"/>
      <c r="GCC17" s="117"/>
      <c r="GCD17" s="117"/>
      <c r="GCE17" s="117"/>
      <c r="GCF17" s="117"/>
      <c r="GCG17" s="117"/>
      <c r="GCH17" s="117"/>
      <c r="GCI17" s="117"/>
      <c r="GCJ17" s="117"/>
      <c r="GCK17" s="117"/>
      <c r="GCL17" s="117"/>
      <c r="GCM17" s="117"/>
      <c r="GCN17" s="117"/>
      <c r="GCO17" s="117"/>
      <c r="GCP17" s="117"/>
      <c r="GCQ17" s="117"/>
      <c r="GCR17" s="117"/>
      <c r="GCS17" s="117"/>
      <c r="GCT17" s="117"/>
      <c r="GCU17" s="117"/>
      <c r="GCV17" s="117"/>
      <c r="GCW17" s="117"/>
      <c r="GCX17" s="117"/>
      <c r="GCY17" s="117"/>
      <c r="GCZ17" s="117"/>
      <c r="GDA17" s="117"/>
      <c r="GDB17" s="117"/>
      <c r="GDC17" s="117"/>
      <c r="GDD17" s="117"/>
      <c r="GDE17" s="117"/>
      <c r="GDF17" s="117"/>
      <c r="GDG17" s="117"/>
      <c r="GDH17" s="117"/>
      <c r="GDI17" s="117"/>
      <c r="GDJ17" s="117"/>
      <c r="GDK17" s="117"/>
      <c r="GDL17" s="117"/>
      <c r="GDM17" s="117"/>
      <c r="GDN17" s="117"/>
      <c r="GDO17" s="117"/>
      <c r="GDP17" s="117"/>
      <c r="GDQ17" s="117"/>
      <c r="GDR17" s="117"/>
      <c r="GDS17" s="117"/>
      <c r="GDT17" s="117"/>
      <c r="GDU17" s="117"/>
      <c r="GDV17" s="117"/>
      <c r="GDW17" s="117"/>
      <c r="GDX17" s="117"/>
      <c r="GDY17" s="117"/>
      <c r="GDZ17" s="117"/>
      <c r="GEA17" s="117"/>
      <c r="GEB17" s="117"/>
      <c r="GEC17" s="117"/>
      <c r="GED17" s="117"/>
      <c r="GEE17" s="117"/>
      <c r="GEF17" s="117"/>
      <c r="GEG17" s="117"/>
      <c r="GEH17" s="117"/>
      <c r="GEI17" s="117"/>
      <c r="GEJ17" s="117"/>
      <c r="GEK17" s="117"/>
      <c r="GEL17" s="117"/>
      <c r="GEM17" s="117"/>
      <c r="GEN17" s="117"/>
      <c r="GEO17" s="117"/>
      <c r="GEP17" s="117"/>
      <c r="GEQ17" s="117"/>
      <c r="GER17" s="117"/>
      <c r="GES17" s="117"/>
      <c r="GET17" s="117"/>
      <c r="GEU17" s="117"/>
      <c r="GEV17" s="117"/>
      <c r="GEW17" s="117"/>
      <c r="GEX17" s="117"/>
      <c r="GEY17" s="117"/>
      <c r="GEZ17" s="117"/>
      <c r="GFA17" s="117"/>
      <c r="GFB17" s="117"/>
      <c r="GFC17" s="117"/>
      <c r="GFD17" s="117"/>
      <c r="GFE17" s="117"/>
      <c r="GFF17" s="117"/>
      <c r="GFG17" s="117"/>
      <c r="GFH17" s="117"/>
      <c r="GFI17" s="117"/>
      <c r="GFJ17" s="117"/>
      <c r="GFK17" s="117"/>
      <c r="GFL17" s="117"/>
      <c r="GFM17" s="117"/>
      <c r="GFN17" s="117"/>
      <c r="GFO17" s="117"/>
      <c r="GFP17" s="117"/>
      <c r="GFQ17" s="117"/>
      <c r="GFR17" s="117"/>
      <c r="GFS17" s="117"/>
      <c r="GFT17" s="117"/>
      <c r="GFU17" s="117"/>
      <c r="GFV17" s="117"/>
      <c r="GFW17" s="117"/>
      <c r="GFX17" s="117"/>
      <c r="GFY17" s="117"/>
      <c r="GFZ17" s="117"/>
      <c r="GGA17" s="117"/>
      <c r="GGB17" s="117"/>
      <c r="GGC17" s="117"/>
      <c r="GGD17" s="117"/>
      <c r="GGE17" s="117"/>
      <c r="GGF17" s="117"/>
      <c r="GGG17" s="117"/>
      <c r="GGH17" s="117"/>
      <c r="GGI17" s="117"/>
      <c r="GGJ17" s="117"/>
      <c r="GGK17" s="117"/>
      <c r="GGL17" s="117"/>
      <c r="GGM17" s="117"/>
      <c r="GGN17" s="117"/>
      <c r="GGO17" s="117"/>
      <c r="GGP17" s="117"/>
      <c r="GGQ17" s="117"/>
      <c r="GGR17" s="117"/>
      <c r="GGS17" s="117"/>
      <c r="GGT17" s="117"/>
      <c r="GGU17" s="117"/>
      <c r="GGV17" s="117"/>
      <c r="GGW17" s="117"/>
      <c r="GGX17" s="117"/>
      <c r="GGY17" s="117"/>
      <c r="GGZ17" s="117"/>
      <c r="GHA17" s="117"/>
      <c r="GHB17" s="117"/>
      <c r="GHC17" s="117"/>
      <c r="GHD17" s="117"/>
      <c r="GHE17" s="117"/>
      <c r="GHF17" s="117"/>
      <c r="GHG17" s="117"/>
      <c r="GHH17" s="117"/>
      <c r="GHI17" s="117"/>
      <c r="GHJ17" s="117"/>
      <c r="GHK17" s="117"/>
      <c r="GHL17" s="117"/>
      <c r="GHM17" s="117"/>
      <c r="GHN17" s="117"/>
      <c r="GHO17" s="117"/>
      <c r="GHP17" s="117"/>
      <c r="GHQ17" s="117"/>
      <c r="GHR17" s="117"/>
      <c r="GHS17" s="117"/>
      <c r="GHT17" s="117"/>
      <c r="GHU17" s="117"/>
      <c r="GHV17" s="117"/>
      <c r="GHW17" s="117"/>
      <c r="GHX17" s="117"/>
      <c r="GHY17" s="117"/>
      <c r="GHZ17" s="117"/>
      <c r="GIA17" s="117"/>
      <c r="GIB17" s="117"/>
      <c r="GIC17" s="117"/>
      <c r="GID17" s="117"/>
      <c r="GIE17" s="117"/>
      <c r="GIF17" s="117"/>
      <c r="GIG17" s="117"/>
      <c r="GIH17" s="117"/>
      <c r="GII17" s="117"/>
      <c r="GIJ17" s="117"/>
      <c r="GIK17" s="117"/>
      <c r="GIL17" s="117"/>
      <c r="GIM17" s="117"/>
      <c r="GIN17" s="117"/>
      <c r="GIO17" s="117"/>
      <c r="GIP17" s="117"/>
      <c r="GIQ17" s="117"/>
      <c r="GIR17" s="117"/>
      <c r="GIS17" s="117"/>
      <c r="GIT17" s="117"/>
      <c r="GIU17" s="117"/>
      <c r="GIV17" s="117"/>
      <c r="GIW17" s="117"/>
      <c r="GIX17" s="117"/>
      <c r="GIY17" s="117"/>
      <c r="GIZ17" s="117"/>
      <c r="GJA17" s="117"/>
      <c r="GJB17" s="117"/>
      <c r="GJC17" s="117"/>
      <c r="GJD17" s="117"/>
      <c r="GJE17" s="117"/>
      <c r="GJF17" s="117"/>
      <c r="GJG17" s="117"/>
      <c r="GJH17" s="117"/>
      <c r="GJI17" s="117"/>
      <c r="GJJ17" s="117"/>
      <c r="GJK17" s="117"/>
      <c r="GJL17" s="117"/>
      <c r="GJM17" s="117"/>
      <c r="GJN17" s="117"/>
      <c r="GJO17" s="117"/>
      <c r="GJP17" s="117"/>
      <c r="GJQ17" s="117"/>
      <c r="GJR17" s="117"/>
      <c r="GJS17" s="117"/>
      <c r="GJT17" s="117"/>
      <c r="GJU17" s="117"/>
      <c r="GJV17" s="117"/>
      <c r="GJW17" s="117"/>
      <c r="GJX17" s="117"/>
      <c r="GJY17" s="117"/>
      <c r="GJZ17" s="117"/>
      <c r="GKA17" s="117"/>
      <c r="GKB17" s="117"/>
      <c r="GKC17" s="117"/>
      <c r="GKD17" s="117"/>
      <c r="GKE17" s="117"/>
      <c r="GKF17" s="117"/>
      <c r="GKG17" s="117"/>
      <c r="GKH17" s="117"/>
      <c r="GKI17" s="117"/>
      <c r="GKJ17" s="117"/>
      <c r="GKK17" s="117"/>
      <c r="GKL17" s="117"/>
      <c r="GKM17" s="117"/>
      <c r="GKN17" s="117"/>
      <c r="GKO17" s="117"/>
      <c r="GKP17" s="117"/>
      <c r="GKQ17" s="117"/>
      <c r="GKR17" s="117"/>
      <c r="GKS17" s="117"/>
      <c r="GKT17" s="117"/>
      <c r="GKU17" s="117"/>
      <c r="GKV17" s="117"/>
      <c r="GKW17" s="117"/>
      <c r="GKX17" s="117"/>
      <c r="GKY17" s="117"/>
      <c r="GKZ17" s="117"/>
      <c r="GLA17" s="117"/>
      <c r="GLB17" s="117"/>
      <c r="GLC17" s="117"/>
      <c r="GLD17" s="117"/>
      <c r="GLE17" s="117"/>
      <c r="GLF17" s="117"/>
      <c r="GLG17" s="117"/>
      <c r="GLH17" s="117"/>
      <c r="GLI17" s="117"/>
      <c r="GLJ17" s="117"/>
      <c r="GLK17" s="117"/>
      <c r="GLL17" s="117"/>
      <c r="GLM17" s="117"/>
      <c r="GLN17" s="117"/>
      <c r="GLO17" s="117"/>
      <c r="GLP17" s="117"/>
      <c r="GLQ17" s="117"/>
      <c r="GLR17" s="117"/>
      <c r="GLS17" s="117"/>
      <c r="GLT17" s="117"/>
      <c r="GLU17" s="117"/>
      <c r="GLV17" s="117"/>
      <c r="GLW17" s="117"/>
      <c r="GLX17" s="117"/>
      <c r="GLY17" s="117"/>
      <c r="GLZ17" s="117"/>
      <c r="GMA17" s="117"/>
      <c r="GMB17" s="117"/>
      <c r="GMC17" s="117"/>
      <c r="GMD17" s="117"/>
      <c r="GME17" s="117"/>
      <c r="GMF17" s="117"/>
      <c r="GMG17" s="117"/>
      <c r="GMH17" s="117"/>
      <c r="GMI17" s="117"/>
      <c r="GMJ17" s="117"/>
      <c r="GMK17" s="117"/>
      <c r="GML17" s="117"/>
      <c r="GMM17" s="117"/>
      <c r="GMN17" s="117"/>
      <c r="GMO17" s="117"/>
      <c r="GMP17" s="117"/>
      <c r="GMQ17" s="117"/>
      <c r="GMR17" s="117"/>
      <c r="GMS17" s="117"/>
      <c r="GMT17" s="117"/>
      <c r="GMU17" s="117"/>
      <c r="GMV17" s="117"/>
      <c r="GMW17" s="117"/>
      <c r="GMX17" s="117"/>
      <c r="GMY17" s="117"/>
      <c r="GMZ17" s="117"/>
      <c r="GNA17" s="117"/>
      <c r="GNB17" s="117"/>
      <c r="GNC17" s="117"/>
      <c r="GND17" s="117"/>
      <c r="GNE17" s="117"/>
      <c r="GNF17" s="117"/>
      <c r="GNG17" s="117"/>
      <c r="GNH17" s="117"/>
      <c r="GNI17" s="117"/>
      <c r="GNJ17" s="117"/>
      <c r="GNK17" s="117"/>
      <c r="GNL17" s="117"/>
      <c r="GNM17" s="117"/>
      <c r="GNN17" s="117"/>
      <c r="GNO17" s="117"/>
      <c r="GNP17" s="117"/>
      <c r="GNQ17" s="117"/>
      <c r="GNR17" s="117"/>
      <c r="GNS17" s="117"/>
      <c r="GNT17" s="117"/>
      <c r="GNU17" s="117"/>
      <c r="GNV17" s="117"/>
      <c r="GNW17" s="117"/>
      <c r="GNX17" s="117"/>
      <c r="GNY17" s="117"/>
      <c r="GNZ17" s="117"/>
      <c r="GOA17" s="117"/>
      <c r="GOB17" s="117"/>
      <c r="GOC17" s="117"/>
      <c r="GOD17" s="117"/>
      <c r="GOE17" s="117"/>
      <c r="GOF17" s="117"/>
      <c r="GOG17" s="117"/>
      <c r="GOH17" s="117"/>
      <c r="GOI17" s="117"/>
      <c r="GOJ17" s="117"/>
      <c r="GOK17" s="117"/>
      <c r="GOL17" s="117"/>
      <c r="GOM17" s="117"/>
      <c r="GON17" s="117"/>
      <c r="GOO17" s="117"/>
      <c r="GOP17" s="117"/>
      <c r="GOQ17" s="117"/>
      <c r="GOR17" s="117"/>
      <c r="GOS17" s="117"/>
      <c r="GOT17" s="117"/>
      <c r="GOU17" s="117"/>
      <c r="GOV17" s="117"/>
      <c r="GOW17" s="117"/>
      <c r="GOX17" s="117"/>
      <c r="GOY17" s="117"/>
      <c r="GOZ17" s="117"/>
      <c r="GPA17" s="117"/>
      <c r="GPB17" s="117"/>
      <c r="GPC17" s="117"/>
      <c r="GPD17" s="117"/>
      <c r="GPE17" s="117"/>
      <c r="GPF17" s="117"/>
      <c r="GPG17" s="117"/>
      <c r="GPH17" s="117"/>
      <c r="GPI17" s="117"/>
      <c r="GPJ17" s="117"/>
      <c r="GPK17" s="117"/>
      <c r="GPL17" s="117"/>
      <c r="GPM17" s="117"/>
      <c r="GPN17" s="117"/>
      <c r="GPO17" s="117"/>
      <c r="GPP17" s="117"/>
      <c r="GPQ17" s="117"/>
      <c r="GPR17" s="117"/>
      <c r="GPS17" s="117"/>
      <c r="GPT17" s="117"/>
      <c r="GPU17" s="117"/>
      <c r="GPV17" s="117"/>
      <c r="GPW17" s="117"/>
      <c r="GPX17" s="117"/>
      <c r="GPY17" s="117"/>
      <c r="GPZ17" s="117"/>
      <c r="GQA17" s="117"/>
      <c r="GQB17" s="117"/>
      <c r="GQC17" s="117"/>
      <c r="GQD17" s="117"/>
      <c r="GQE17" s="117"/>
      <c r="GQF17" s="117"/>
      <c r="GQG17" s="117"/>
      <c r="GQH17" s="117"/>
      <c r="GQI17" s="117"/>
      <c r="GQJ17" s="117"/>
      <c r="GQK17" s="117"/>
      <c r="GQL17" s="117"/>
      <c r="GQM17" s="117"/>
      <c r="GQN17" s="117"/>
      <c r="GQO17" s="117"/>
      <c r="GQP17" s="117"/>
      <c r="GQQ17" s="117"/>
      <c r="GQR17" s="117"/>
      <c r="GQS17" s="117"/>
      <c r="GQT17" s="117"/>
      <c r="GQU17" s="117"/>
      <c r="GQV17" s="117"/>
      <c r="GQW17" s="117"/>
      <c r="GQX17" s="117"/>
      <c r="GQY17" s="117"/>
      <c r="GQZ17" s="117"/>
      <c r="GRA17" s="117"/>
      <c r="GRB17" s="117"/>
      <c r="GRC17" s="117"/>
      <c r="GRD17" s="117"/>
      <c r="GRE17" s="117"/>
      <c r="GRF17" s="117"/>
      <c r="GRG17" s="117"/>
      <c r="GRH17" s="117"/>
      <c r="GRI17" s="117"/>
      <c r="GRJ17" s="117"/>
      <c r="GRK17" s="117"/>
      <c r="GRL17" s="117"/>
      <c r="GRM17" s="117"/>
      <c r="GRN17" s="117"/>
      <c r="GRO17" s="117"/>
      <c r="GRP17" s="117"/>
      <c r="GRQ17" s="117"/>
      <c r="GRR17" s="117"/>
      <c r="GRS17" s="117"/>
      <c r="GRT17" s="117"/>
      <c r="GRU17" s="117"/>
      <c r="GRV17" s="117"/>
      <c r="GRW17" s="117"/>
      <c r="GRX17" s="117"/>
      <c r="GRY17" s="117"/>
      <c r="GRZ17" s="117"/>
      <c r="GSA17" s="117"/>
      <c r="GSB17" s="117"/>
      <c r="GSC17" s="117"/>
      <c r="GSD17" s="117"/>
      <c r="GSE17" s="117"/>
      <c r="GSF17" s="117"/>
      <c r="GSG17" s="117"/>
      <c r="GSH17" s="117"/>
      <c r="GSI17" s="117"/>
      <c r="GSJ17" s="117"/>
      <c r="GSK17" s="117"/>
      <c r="GSL17" s="117"/>
      <c r="GSM17" s="117"/>
      <c r="GSN17" s="117"/>
      <c r="GSO17" s="117"/>
      <c r="GSP17" s="117"/>
      <c r="GSQ17" s="117"/>
      <c r="GSR17" s="117"/>
      <c r="GSS17" s="117"/>
      <c r="GST17" s="117"/>
      <c r="GSU17" s="117"/>
      <c r="GSV17" s="117"/>
      <c r="GSW17" s="117"/>
      <c r="GSX17" s="117"/>
      <c r="GSY17" s="117"/>
      <c r="GSZ17" s="117"/>
      <c r="GTA17" s="117"/>
      <c r="GTB17" s="117"/>
      <c r="GTC17" s="117"/>
      <c r="GTD17" s="117"/>
      <c r="GTE17" s="117"/>
      <c r="GTF17" s="117"/>
      <c r="GTG17" s="117"/>
      <c r="GTH17" s="117"/>
      <c r="GTI17" s="117"/>
      <c r="GTJ17" s="117"/>
      <c r="GTK17" s="117"/>
      <c r="GTL17" s="117"/>
      <c r="GTM17" s="117"/>
      <c r="GTN17" s="117"/>
      <c r="GTO17" s="117"/>
      <c r="GTP17" s="117"/>
      <c r="GTQ17" s="117"/>
      <c r="GTR17" s="117"/>
      <c r="GTS17" s="117"/>
      <c r="GTT17" s="117"/>
      <c r="GTU17" s="117"/>
      <c r="GTV17" s="117"/>
      <c r="GTW17" s="117"/>
      <c r="GTX17" s="117"/>
      <c r="GTY17" s="117"/>
      <c r="GTZ17" s="117"/>
      <c r="GUA17" s="117"/>
      <c r="GUB17" s="117"/>
      <c r="GUC17" s="117"/>
      <c r="GUD17" s="117"/>
      <c r="GUE17" s="117"/>
      <c r="GUF17" s="117"/>
      <c r="GUG17" s="117"/>
      <c r="GUH17" s="117"/>
      <c r="GUI17" s="117"/>
      <c r="GUJ17" s="117"/>
      <c r="GUK17" s="117"/>
      <c r="GUL17" s="117"/>
      <c r="GUM17" s="117"/>
      <c r="GUN17" s="117"/>
      <c r="GUO17" s="117"/>
      <c r="GUP17" s="117"/>
      <c r="GUQ17" s="117"/>
      <c r="GUR17" s="117"/>
      <c r="GUS17" s="117"/>
      <c r="GUT17" s="117"/>
      <c r="GUU17" s="117"/>
      <c r="GUV17" s="117"/>
      <c r="GUW17" s="117"/>
      <c r="GUX17" s="117"/>
      <c r="GUY17" s="117"/>
      <c r="GUZ17" s="117"/>
      <c r="GVA17" s="117"/>
      <c r="GVB17" s="117"/>
      <c r="GVC17" s="117"/>
      <c r="GVD17" s="117"/>
      <c r="GVE17" s="117"/>
      <c r="GVF17" s="117"/>
      <c r="GVG17" s="117"/>
      <c r="GVH17" s="117"/>
      <c r="GVI17" s="117"/>
      <c r="GVJ17" s="117"/>
      <c r="GVK17" s="117"/>
      <c r="GVL17" s="117"/>
      <c r="GVM17" s="117"/>
      <c r="GVN17" s="117"/>
      <c r="GVO17" s="117"/>
      <c r="GVP17" s="117"/>
      <c r="GVQ17" s="117"/>
      <c r="GVR17" s="117"/>
      <c r="GVS17" s="117"/>
      <c r="GVT17" s="117"/>
      <c r="GVU17" s="117"/>
      <c r="GVV17" s="117"/>
      <c r="GVW17" s="117"/>
      <c r="GVX17" s="117"/>
      <c r="GVY17" s="117"/>
      <c r="GVZ17" s="117"/>
      <c r="GWA17" s="117"/>
      <c r="GWB17" s="117"/>
      <c r="GWC17" s="117"/>
      <c r="GWD17" s="117"/>
      <c r="GWE17" s="117"/>
      <c r="GWF17" s="117"/>
      <c r="GWG17" s="117"/>
      <c r="GWH17" s="117"/>
      <c r="GWI17" s="117"/>
      <c r="GWJ17" s="117"/>
      <c r="GWK17" s="117"/>
      <c r="GWL17" s="117"/>
      <c r="GWM17" s="117"/>
      <c r="GWN17" s="117"/>
      <c r="GWO17" s="117"/>
      <c r="GWP17" s="117"/>
      <c r="GWQ17" s="117"/>
      <c r="GWR17" s="117"/>
      <c r="GWS17" s="117"/>
      <c r="GWT17" s="117"/>
      <c r="GWU17" s="117"/>
      <c r="GWV17" s="117"/>
      <c r="GWW17" s="117"/>
      <c r="GWX17" s="117"/>
      <c r="GWY17" s="117"/>
      <c r="GWZ17" s="117"/>
      <c r="GXA17" s="117"/>
      <c r="GXB17" s="117"/>
      <c r="GXC17" s="117"/>
      <c r="GXD17" s="117"/>
      <c r="GXE17" s="117"/>
      <c r="GXF17" s="117"/>
      <c r="GXG17" s="117"/>
      <c r="GXH17" s="117"/>
      <c r="GXI17" s="117"/>
      <c r="GXJ17" s="117"/>
      <c r="GXK17" s="117"/>
      <c r="GXL17" s="117"/>
      <c r="GXM17" s="117"/>
      <c r="GXN17" s="117"/>
      <c r="GXO17" s="117"/>
      <c r="GXP17" s="117"/>
      <c r="GXQ17" s="117"/>
      <c r="GXR17" s="117"/>
      <c r="GXS17" s="117"/>
      <c r="GXT17" s="117"/>
      <c r="GXU17" s="117"/>
      <c r="GXV17" s="117"/>
      <c r="GXW17" s="117"/>
      <c r="GXX17" s="117"/>
      <c r="GXY17" s="117"/>
      <c r="GXZ17" s="117"/>
      <c r="GYA17" s="117"/>
      <c r="GYB17" s="117"/>
      <c r="GYC17" s="117"/>
      <c r="GYD17" s="117"/>
      <c r="GYE17" s="117"/>
      <c r="GYF17" s="117"/>
      <c r="GYG17" s="117"/>
      <c r="GYH17" s="117"/>
      <c r="GYI17" s="117"/>
      <c r="GYJ17" s="117"/>
      <c r="GYK17" s="117"/>
      <c r="GYL17" s="117"/>
      <c r="GYM17" s="117"/>
      <c r="GYN17" s="117"/>
      <c r="GYO17" s="117"/>
      <c r="GYP17" s="117"/>
      <c r="GYQ17" s="117"/>
      <c r="GYR17" s="117"/>
      <c r="GYS17" s="117"/>
      <c r="GYT17" s="117"/>
      <c r="GYU17" s="117"/>
      <c r="GYV17" s="117"/>
      <c r="GYW17" s="117"/>
      <c r="GYX17" s="117"/>
      <c r="GYY17" s="117"/>
      <c r="GYZ17" s="117"/>
      <c r="GZA17" s="117"/>
      <c r="GZB17" s="117"/>
      <c r="GZC17" s="117"/>
      <c r="GZD17" s="117"/>
      <c r="GZE17" s="117"/>
      <c r="GZF17" s="117"/>
      <c r="GZG17" s="117"/>
      <c r="GZH17" s="117"/>
      <c r="GZI17" s="117"/>
      <c r="GZJ17" s="117"/>
      <c r="GZK17" s="117"/>
      <c r="GZL17" s="117"/>
      <c r="GZM17" s="117"/>
      <c r="GZN17" s="117"/>
      <c r="GZO17" s="117"/>
      <c r="GZP17" s="117"/>
      <c r="GZQ17" s="117"/>
      <c r="GZR17" s="117"/>
      <c r="GZS17" s="117"/>
      <c r="GZT17" s="117"/>
      <c r="GZU17" s="117"/>
      <c r="GZV17" s="117"/>
      <c r="GZW17" s="117"/>
      <c r="GZX17" s="117"/>
      <c r="GZY17" s="117"/>
      <c r="GZZ17" s="117"/>
      <c r="HAA17" s="117"/>
      <c r="HAB17" s="117"/>
      <c r="HAC17" s="117"/>
      <c r="HAD17" s="117"/>
      <c r="HAE17" s="117"/>
      <c r="HAF17" s="117"/>
      <c r="HAG17" s="117"/>
      <c r="HAH17" s="117"/>
      <c r="HAI17" s="117"/>
      <c r="HAJ17" s="117"/>
      <c r="HAK17" s="117"/>
      <c r="HAL17" s="117"/>
      <c r="HAM17" s="117"/>
      <c r="HAN17" s="117"/>
      <c r="HAO17" s="117"/>
      <c r="HAP17" s="117"/>
      <c r="HAQ17" s="117"/>
      <c r="HAR17" s="117"/>
      <c r="HAS17" s="117"/>
      <c r="HAT17" s="117"/>
      <c r="HAU17" s="117"/>
      <c r="HAV17" s="117"/>
      <c r="HAW17" s="117"/>
      <c r="HAX17" s="117"/>
      <c r="HAY17" s="117"/>
      <c r="HAZ17" s="117"/>
      <c r="HBA17" s="117"/>
      <c r="HBB17" s="117"/>
      <c r="HBC17" s="117"/>
      <c r="HBD17" s="117"/>
      <c r="HBE17" s="117"/>
      <c r="HBF17" s="117"/>
      <c r="HBG17" s="117"/>
      <c r="HBH17" s="117"/>
      <c r="HBI17" s="117"/>
      <c r="HBJ17" s="117"/>
      <c r="HBK17" s="117"/>
      <c r="HBL17" s="117"/>
      <c r="HBM17" s="117"/>
      <c r="HBN17" s="117"/>
      <c r="HBO17" s="117"/>
      <c r="HBP17" s="117"/>
      <c r="HBQ17" s="117"/>
      <c r="HBR17" s="117"/>
      <c r="HBS17" s="117"/>
      <c r="HBT17" s="117"/>
      <c r="HBU17" s="117"/>
      <c r="HBV17" s="117"/>
      <c r="HBW17" s="117"/>
      <c r="HBX17" s="117"/>
      <c r="HBY17" s="117"/>
      <c r="HBZ17" s="117"/>
      <c r="HCA17" s="117"/>
      <c r="HCB17" s="117"/>
      <c r="HCC17" s="117"/>
      <c r="HCD17" s="117"/>
      <c r="HCE17" s="117"/>
      <c r="HCF17" s="117"/>
      <c r="HCG17" s="117"/>
      <c r="HCH17" s="117"/>
      <c r="HCI17" s="117"/>
      <c r="HCJ17" s="117"/>
      <c r="HCK17" s="117"/>
      <c r="HCL17" s="117"/>
      <c r="HCM17" s="117"/>
      <c r="HCN17" s="117"/>
      <c r="HCO17" s="117"/>
      <c r="HCP17" s="117"/>
      <c r="HCQ17" s="117"/>
      <c r="HCR17" s="117"/>
      <c r="HCS17" s="117"/>
      <c r="HCT17" s="117"/>
      <c r="HCU17" s="117"/>
      <c r="HCV17" s="117"/>
      <c r="HCW17" s="117"/>
      <c r="HCX17" s="117"/>
      <c r="HCY17" s="117"/>
      <c r="HCZ17" s="117"/>
      <c r="HDA17" s="117"/>
      <c r="HDB17" s="117"/>
      <c r="HDC17" s="117"/>
      <c r="HDD17" s="117"/>
      <c r="HDE17" s="117"/>
      <c r="HDF17" s="117"/>
      <c r="HDG17" s="117"/>
      <c r="HDH17" s="117"/>
      <c r="HDI17" s="117"/>
      <c r="HDJ17" s="117"/>
      <c r="HDK17" s="117"/>
      <c r="HDL17" s="117"/>
      <c r="HDM17" s="117"/>
      <c r="HDN17" s="117"/>
      <c r="HDO17" s="117"/>
      <c r="HDP17" s="117"/>
      <c r="HDQ17" s="117"/>
      <c r="HDR17" s="117"/>
      <c r="HDS17" s="117"/>
      <c r="HDT17" s="117"/>
      <c r="HDU17" s="117"/>
      <c r="HDV17" s="117"/>
      <c r="HDW17" s="117"/>
      <c r="HDX17" s="117"/>
      <c r="HDY17" s="117"/>
      <c r="HDZ17" s="117"/>
      <c r="HEA17" s="117"/>
      <c r="HEB17" s="117"/>
      <c r="HEC17" s="117"/>
      <c r="HED17" s="117"/>
      <c r="HEE17" s="117"/>
      <c r="HEF17" s="117"/>
      <c r="HEG17" s="117"/>
      <c r="HEH17" s="117"/>
      <c r="HEI17" s="117"/>
      <c r="HEJ17" s="117"/>
      <c r="HEK17" s="117"/>
      <c r="HEL17" s="117"/>
      <c r="HEM17" s="117"/>
      <c r="HEN17" s="117"/>
      <c r="HEO17" s="117"/>
      <c r="HEP17" s="117"/>
      <c r="HEQ17" s="117"/>
      <c r="HER17" s="117"/>
      <c r="HES17" s="117"/>
      <c r="HET17" s="117"/>
      <c r="HEU17" s="117"/>
      <c r="HEV17" s="117"/>
      <c r="HEW17" s="117"/>
      <c r="HEX17" s="117"/>
      <c r="HEY17" s="117"/>
      <c r="HEZ17" s="117"/>
      <c r="HFA17" s="117"/>
      <c r="HFB17" s="117"/>
      <c r="HFC17" s="117"/>
      <c r="HFD17" s="117"/>
      <c r="HFE17" s="117"/>
      <c r="HFF17" s="117"/>
      <c r="HFG17" s="117"/>
      <c r="HFH17" s="117"/>
      <c r="HFI17" s="117"/>
      <c r="HFJ17" s="117"/>
      <c r="HFK17" s="117"/>
      <c r="HFL17" s="117"/>
      <c r="HFM17" s="117"/>
      <c r="HFN17" s="117"/>
      <c r="HFO17" s="117"/>
      <c r="HFP17" s="117"/>
      <c r="HFQ17" s="117"/>
      <c r="HFR17" s="117"/>
      <c r="HFS17" s="117"/>
      <c r="HFT17" s="117"/>
      <c r="HFU17" s="117"/>
      <c r="HFV17" s="117"/>
      <c r="HFW17" s="117"/>
      <c r="HFX17" s="117"/>
      <c r="HFY17" s="117"/>
      <c r="HFZ17" s="117"/>
      <c r="HGA17" s="117"/>
      <c r="HGB17" s="117"/>
      <c r="HGC17" s="117"/>
      <c r="HGD17" s="117"/>
      <c r="HGE17" s="117"/>
      <c r="HGF17" s="117"/>
      <c r="HGG17" s="117"/>
      <c r="HGH17" s="117"/>
      <c r="HGI17" s="117"/>
      <c r="HGJ17" s="117"/>
      <c r="HGK17" s="117"/>
      <c r="HGL17" s="117"/>
      <c r="HGM17" s="117"/>
      <c r="HGN17" s="117"/>
      <c r="HGO17" s="117"/>
      <c r="HGP17" s="117"/>
      <c r="HGQ17" s="117"/>
      <c r="HGR17" s="117"/>
      <c r="HGS17" s="117"/>
      <c r="HGT17" s="117"/>
      <c r="HGU17" s="117"/>
      <c r="HGV17" s="117"/>
      <c r="HGW17" s="117"/>
      <c r="HGX17" s="117"/>
      <c r="HGY17" s="117"/>
      <c r="HGZ17" s="117"/>
      <c r="HHA17" s="117"/>
      <c r="HHB17" s="117"/>
      <c r="HHC17" s="117"/>
      <c r="HHD17" s="117"/>
      <c r="HHE17" s="117"/>
      <c r="HHF17" s="117"/>
      <c r="HHG17" s="117"/>
      <c r="HHH17" s="117"/>
      <c r="HHI17" s="117"/>
      <c r="HHJ17" s="117"/>
      <c r="HHK17" s="117"/>
      <c r="HHL17" s="117"/>
      <c r="HHM17" s="117"/>
      <c r="HHN17" s="117"/>
      <c r="HHO17" s="117"/>
      <c r="HHP17" s="117"/>
      <c r="HHQ17" s="117"/>
      <c r="HHR17" s="117"/>
      <c r="HHS17" s="117"/>
      <c r="HHT17" s="117"/>
      <c r="HHU17" s="117"/>
      <c r="HHV17" s="117"/>
      <c r="HHW17" s="117"/>
      <c r="HHX17" s="117"/>
      <c r="HHY17" s="117"/>
      <c r="HHZ17" s="117"/>
      <c r="HIA17" s="117"/>
      <c r="HIB17" s="117"/>
      <c r="HIC17" s="117"/>
      <c r="HID17" s="117"/>
      <c r="HIE17" s="117"/>
      <c r="HIF17" s="117"/>
      <c r="HIG17" s="117"/>
      <c r="HIH17" s="117"/>
      <c r="HII17" s="117"/>
      <c r="HIJ17" s="117"/>
      <c r="HIK17" s="117"/>
      <c r="HIL17" s="117"/>
      <c r="HIM17" s="117"/>
      <c r="HIN17" s="117"/>
      <c r="HIO17" s="117"/>
      <c r="HIP17" s="117"/>
      <c r="HIQ17" s="117"/>
      <c r="HIR17" s="117"/>
      <c r="HIS17" s="117"/>
      <c r="HIT17" s="117"/>
      <c r="HIU17" s="117"/>
      <c r="HIV17" s="117"/>
      <c r="HIW17" s="117"/>
      <c r="HIX17" s="117"/>
      <c r="HIY17" s="117"/>
      <c r="HIZ17" s="117"/>
      <c r="HJA17" s="117"/>
      <c r="HJB17" s="117"/>
      <c r="HJC17" s="117"/>
      <c r="HJD17" s="117"/>
      <c r="HJE17" s="117"/>
      <c r="HJF17" s="117"/>
      <c r="HJG17" s="117"/>
      <c r="HJH17" s="117"/>
      <c r="HJI17" s="117"/>
      <c r="HJJ17" s="117"/>
      <c r="HJK17" s="117"/>
      <c r="HJL17" s="117"/>
      <c r="HJM17" s="117"/>
      <c r="HJN17" s="117"/>
      <c r="HJO17" s="117"/>
      <c r="HJP17" s="117"/>
      <c r="HJQ17" s="117"/>
      <c r="HJR17" s="117"/>
      <c r="HJS17" s="117"/>
      <c r="HJT17" s="117"/>
      <c r="HJU17" s="117"/>
      <c r="HJV17" s="117"/>
      <c r="HJW17" s="117"/>
      <c r="HJX17" s="117"/>
      <c r="HJY17" s="117"/>
      <c r="HJZ17" s="117"/>
      <c r="HKA17" s="117"/>
      <c r="HKB17" s="117"/>
      <c r="HKC17" s="117"/>
      <c r="HKD17" s="117"/>
      <c r="HKE17" s="117"/>
      <c r="HKF17" s="117"/>
      <c r="HKG17" s="117"/>
      <c r="HKH17" s="117"/>
      <c r="HKI17" s="117"/>
      <c r="HKJ17" s="117"/>
      <c r="HKK17" s="117"/>
      <c r="HKL17" s="117"/>
      <c r="HKM17" s="117"/>
      <c r="HKN17" s="117"/>
      <c r="HKO17" s="117"/>
      <c r="HKP17" s="117"/>
      <c r="HKQ17" s="117"/>
      <c r="HKR17" s="117"/>
      <c r="HKS17" s="117"/>
      <c r="HKT17" s="117"/>
      <c r="HKU17" s="117"/>
      <c r="HKV17" s="117"/>
      <c r="HKW17" s="117"/>
      <c r="HKX17" s="117"/>
      <c r="HKY17" s="117"/>
      <c r="HKZ17" s="117"/>
      <c r="HLA17" s="117"/>
      <c r="HLB17" s="117"/>
      <c r="HLC17" s="117"/>
      <c r="HLD17" s="117"/>
      <c r="HLE17" s="117"/>
      <c r="HLF17" s="117"/>
      <c r="HLG17" s="117"/>
      <c r="HLH17" s="117"/>
      <c r="HLI17" s="117"/>
      <c r="HLJ17" s="117"/>
      <c r="HLK17" s="117"/>
      <c r="HLL17" s="117"/>
      <c r="HLM17" s="117"/>
      <c r="HLN17" s="117"/>
      <c r="HLO17" s="117"/>
      <c r="HLP17" s="117"/>
      <c r="HLQ17" s="117"/>
      <c r="HLR17" s="117"/>
      <c r="HLS17" s="117"/>
      <c r="HLT17" s="117"/>
      <c r="HLU17" s="117"/>
      <c r="HLV17" s="117"/>
      <c r="HLW17" s="117"/>
      <c r="HLX17" s="117"/>
      <c r="HLY17" s="117"/>
      <c r="HLZ17" s="117"/>
      <c r="HMA17" s="117"/>
      <c r="HMB17" s="117"/>
      <c r="HMC17" s="117"/>
      <c r="HMD17" s="117"/>
      <c r="HME17" s="117"/>
      <c r="HMF17" s="117"/>
      <c r="HMG17" s="117"/>
      <c r="HMH17" s="117"/>
      <c r="HMI17" s="117"/>
      <c r="HMJ17" s="117"/>
      <c r="HMK17" s="117"/>
      <c r="HML17" s="117"/>
      <c r="HMM17" s="117"/>
      <c r="HMN17" s="117"/>
      <c r="HMO17" s="117"/>
      <c r="HMP17" s="117"/>
      <c r="HMQ17" s="117"/>
      <c r="HMR17" s="117"/>
      <c r="HMS17" s="117"/>
      <c r="HMT17" s="117"/>
      <c r="HMU17" s="117"/>
      <c r="HMV17" s="117"/>
      <c r="HMW17" s="117"/>
      <c r="HMX17" s="117"/>
      <c r="HMY17" s="117"/>
      <c r="HMZ17" s="117"/>
      <c r="HNA17" s="117"/>
      <c r="HNB17" s="117"/>
      <c r="HNC17" s="117"/>
      <c r="HND17" s="117"/>
      <c r="HNE17" s="117"/>
      <c r="HNF17" s="117"/>
      <c r="HNG17" s="117"/>
      <c r="HNH17" s="117"/>
      <c r="HNI17" s="117"/>
      <c r="HNJ17" s="117"/>
      <c r="HNK17" s="117"/>
      <c r="HNL17" s="117"/>
      <c r="HNM17" s="117"/>
      <c r="HNN17" s="117"/>
      <c r="HNO17" s="117"/>
      <c r="HNP17" s="117"/>
      <c r="HNQ17" s="117"/>
      <c r="HNR17" s="117"/>
      <c r="HNS17" s="117"/>
      <c r="HNT17" s="117"/>
      <c r="HNU17" s="117"/>
      <c r="HNV17" s="117"/>
      <c r="HNW17" s="117"/>
      <c r="HNX17" s="117"/>
      <c r="HNY17" s="117"/>
      <c r="HNZ17" s="117"/>
      <c r="HOA17" s="117"/>
      <c r="HOB17" s="117"/>
      <c r="HOC17" s="117"/>
      <c r="HOD17" s="117"/>
      <c r="HOE17" s="117"/>
      <c r="HOF17" s="117"/>
      <c r="HOG17" s="117"/>
      <c r="HOH17" s="117"/>
      <c r="HOI17" s="117"/>
      <c r="HOJ17" s="117"/>
      <c r="HOK17" s="117"/>
      <c r="HOL17" s="117"/>
      <c r="HOM17" s="117"/>
      <c r="HON17" s="117"/>
      <c r="HOO17" s="117"/>
      <c r="HOP17" s="117"/>
      <c r="HOQ17" s="117"/>
      <c r="HOR17" s="117"/>
      <c r="HOS17" s="117"/>
      <c r="HOT17" s="117"/>
      <c r="HOU17" s="117"/>
      <c r="HOV17" s="117"/>
      <c r="HOW17" s="117"/>
      <c r="HOX17" s="117"/>
      <c r="HOY17" s="117"/>
      <c r="HOZ17" s="117"/>
      <c r="HPA17" s="117"/>
      <c r="HPB17" s="117"/>
      <c r="HPC17" s="117"/>
      <c r="HPD17" s="117"/>
      <c r="HPE17" s="117"/>
      <c r="HPF17" s="117"/>
      <c r="HPG17" s="117"/>
      <c r="HPH17" s="117"/>
      <c r="HPI17" s="117"/>
      <c r="HPJ17" s="117"/>
      <c r="HPK17" s="117"/>
      <c r="HPL17" s="117"/>
      <c r="HPM17" s="117"/>
      <c r="HPN17" s="117"/>
      <c r="HPO17" s="117"/>
      <c r="HPP17" s="117"/>
      <c r="HPQ17" s="117"/>
      <c r="HPR17" s="117"/>
      <c r="HPS17" s="117"/>
      <c r="HPT17" s="117"/>
      <c r="HPU17" s="117"/>
      <c r="HPV17" s="117"/>
      <c r="HPW17" s="117"/>
      <c r="HPX17" s="117"/>
      <c r="HPY17" s="117"/>
      <c r="HPZ17" s="117"/>
      <c r="HQA17" s="117"/>
      <c r="HQB17" s="117"/>
      <c r="HQC17" s="117"/>
      <c r="HQD17" s="117"/>
      <c r="HQE17" s="117"/>
      <c r="HQF17" s="117"/>
      <c r="HQG17" s="117"/>
      <c r="HQH17" s="117"/>
      <c r="HQI17" s="117"/>
      <c r="HQJ17" s="117"/>
      <c r="HQK17" s="117"/>
      <c r="HQL17" s="117"/>
      <c r="HQM17" s="117"/>
      <c r="HQN17" s="117"/>
      <c r="HQO17" s="117"/>
      <c r="HQP17" s="117"/>
      <c r="HQQ17" s="117"/>
      <c r="HQR17" s="117"/>
      <c r="HQS17" s="117"/>
      <c r="HQT17" s="117"/>
      <c r="HQU17" s="117"/>
      <c r="HQV17" s="117"/>
      <c r="HQW17" s="117"/>
      <c r="HQX17" s="117"/>
      <c r="HQY17" s="117"/>
      <c r="HQZ17" s="117"/>
      <c r="HRA17" s="117"/>
      <c r="HRB17" s="117"/>
      <c r="HRC17" s="117"/>
      <c r="HRD17" s="117"/>
      <c r="HRE17" s="117"/>
      <c r="HRF17" s="117"/>
      <c r="HRG17" s="117"/>
      <c r="HRH17" s="117"/>
      <c r="HRI17" s="117"/>
      <c r="HRJ17" s="117"/>
      <c r="HRK17" s="117"/>
      <c r="HRL17" s="117"/>
      <c r="HRM17" s="117"/>
      <c r="HRN17" s="117"/>
      <c r="HRO17" s="117"/>
      <c r="HRP17" s="117"/>
      <c r="HRQ17" s="117"/>
      <c r="HRR17" s="117"/>
      <c r="HRS17" s="117"/>
      <c r="HRT17" s="117"/>
      <c r="HRU17" s="117"/>
      <c r="HRV17" s="117"/>
      <c r="HRW17" s="117"/>
      <c r="HRX17" s="117"/>
      <c r="HRY17" s="117"/>
      <c r="HRZ17" s="117"/>
      <c r="HSA17" s="117"/>
      <c r="HSB17" s="117"/>
      <c r="HSC17" s="117"/>
      <c r="HSD17" s="117"/>
      <c r="HSE17" s="117"/>
      <c r="HSF17" s="117"/>
      <c r="HSG17" s="117"/>
      <c r="HSH17" s="117"/>
      <c r="HSI17" s="117"/>
      <c r="HSJ17" s="117"/>
      <c r="HSK17" s="117"/>
      <c r="HSL17" s="117"/>
      <c r="HSM17" s="117"/>
      <c r="HSN17" s="117"/>
      <c r="HSO17" s="117"/>
      <c r="HSP17" s="117"/>
      <c r="HSQ17" s="117"/>
      <c r="HSR17" s="117"/>
      <c r="HSS17" s="117"/>
      <c r="HST17" s="117"/>
      <c r="HSU17" s="117"/>
      <c r="HSV17" s="117"/>
      <c r="HSW17" s="117"/>
      <c r="HSX17" s="117"/>
      <c r="HSY17" s="117"/>
      <c r="HSZ17" s="117"/>
      <c r="HTA17" s="117"/>
      <c r="HTB17" s="117"/>
      <c r="HTC17" s="117"/>
      <c r="HTD17" s="117"/>
      <c r="HTE17" s="117"/>
      <c r="HTF17" s="117"/>
      <c r="HTG17" s="117"/>
      <c r="HTH17" s="117"/>
      <c r="HTI17" s="117"/>
      <c r="HTJ17" s="117"/>
      <c r="HTK17" s="117"/>
      <c r="HTL17" s="117"/>
      <c r="HTM17" s="117"/>
      <c r="HTN17" s="117"/>
      <c r="HTO17" s="117"/>
      <c r="HTP17" s="117"/>
      <c r="HTQ17" s="117"/>
      <c r="HTR17" s="117"/>
      <c r="HTS17" s="117"/>
      <c r="HTT17" s="117"/>
      <c r="HTU17" s="117"/>
      <c r="HTV17" s="117"/>
      <c r="HTW17" s="117"/>
      <c r="HTX17" s="117"/>
      <c r="HTY17" s="117"/>
      <c r="HTZ17" s="117"/>
      <c r="HUA17" s="117"/>
      <c r="HUB17" s="117"/>
      <c r="HUC17" s="117"/>
      <c r="HUD17" s="117"/>
      <c r="HUE17" s="117"/>
      <c r="HUF17" s="117"/>
      <c r="HUG17" s="117"/>
      <c r="HUH17" s="117"/>
      <c r="HUI17" s="117"/>
      <c r="HUJ17" s="117"/>
      <c r="HUK17" s="117"/>
      <c r="HUL17" s="117"/>
      <c r="HUM17" s="117"/>
      <c r="HUN17" s="117"/>
      <c r="HUO17" s="117"/>
      <c r="HUP17" s="117"/>
      <c r="HUQ17" s="117"/>
      <c r="HUR17" s="117"/>
      <c r="HUS17" s="117"/>
      <c r="HUT17" s="117"/>
      <c r="HUU17" s="117"/>
      <c r="HUV17" s="117"/>
      <c r="HUW17" s="117"/>
      <c r="HUX17" s="117"/>
      <c r="HUY17" s="117"/>
      <c r="HUZ17" s="117"/>
      <c r="HVA17" s="117"/>
      <c r="HVB17" s="117"/>
      <c r="HVC17" s="117"/>
      <c r="HVD17" s="117"/>
      <c r="HVE17" s="117"/>
      <c r="HVF17" s="117"/>
      <c r="HVG17" s="117"/>
      <c r="HVH17" s="117"/>
      <c r="HVI17" s="117"/>
      <c r="HVJ17" s="117"/>
      <c r="HVK17" s="117"/>
      <c r="HVL17" s="117"/>
      <c r="HVM17" s="117"/>
      <c r="HVN17" s="117"/>
      <c r="HVO17" s="117"/>
      <c r="HVP17" s="117"/>
      <c r="HVQ17" s="117"/>
      <c r="HVR17" s="117"/>
      <c r="HVS17" s="117"/>
      <c r="HVT17" s="117"/>
      <c r="HVU17" s="117"/>
      <c r="HVV17" s="117"/>
      <c r="HVW17" s="117"/>
      <c r="HVX17" s="117"/>
      <c r="HVY17" s="117"/>
      <c r="HVZ17" s="117"/>
      <c r="HWA17" s="117"/>
      <c r="HWB17" s="117"/>
      <c r="HWC17" s="117"/>
      <c r="HWD17" s="117"/>
      <c r="HWE17" s="117"/>
      <c r="HWF17" s="117"/>
      <c r="HWG17" s="117"/>
      <c r="HWH17" s="117"/>
      <c r="HWI17" s="117"/>
      <c r="HWJ17" s="117"/>
      <c r="HWK17" s="117"/>
      <c r="HWL17" s="117"/>
      <c r="HWM17" s="117"/>
      <c r="HWN17" s="117"/>
      <c r="HWO17" s="117"/>
      <c r="HWP17" s="117"/>
      <c r="HWQ17" s="117"/>
      <c r="HWR17" s="117"/>
      <c r="HWS17" s="117"/>
      <c r="HWT17" s="117"/>
      <c r="HWU17" s="117"/>
      <c r="HWV17" s="117"/>
      <c r="HWW17" s="117"/>
      <c r="HWX17" s="117"/>
      <c r="HWY17" s="117"/>
      <c r="HWZ17" s="117"/>
      <c r="HXA17" s="117"/>
      <c r="HXB17" s="117"/>
      <c r="HXC17" s="117"/>
      <c r="HXD17" s="117"/>
      <c r="HXE17" s="117"/>
      <c r="HXF17" s="117"/>
      <c r="HXG17" s="117"/>
      <c r="HXH17" s="117"/>
      <c r="HXI17" s="117"/>
      <c r="HXJ17" s="117"/>
      <c r="HXK17" s="117"/>
      <c r="HXL17" s="117"/>
      <c r="HXM17" s="117"/>
      <c r="HXN17" s="117"/>
      <c r="HXO17" s="117"/>
      <c r="HXP17" s="117"/>
      <c r="HXQ17" s="117"/>
      <c r="HXR17" s="117"/>
      <c r="HXS17" s="117"/>
      <c r="HXT17" s="117"/>
      <c r="HXU17" s="117"/>
      <c r="HXV17" s="117"/>
      <c r="HXW17" s="117"/>
      <c r="HXX17" s="117"/>
      <c r="HXY17" s="117"/>
      <c r="HXZ17" s="117"/>
      <c r="HYA17" s="117"/>
      <c r="HYB17" s="117"/>
      <c r="HYC17" s="117"/>
      <c r="HYD17" s="117"/>
      <c r="HYE17" s="117"/>
      <c r="HYF17" s="117"/>
      <c r="HYG17" s="117"/>
      <c r="HYH17" s="117"/>
      <c r="HYI17" s="117"/>
      <c r="HYJ17" s="117"/>
      <c r="HYK17" s="117"/>
      <c r="HYL17" s="117"/>
      <c r="HYM17" s="117"/>
      <c r="HYN17" s="117"/>
      <c r="HYO17" s="117"/>
      <c r="HYP17" s="117"/>
      <c r="HYQ17" s="117"/>
      <c r="HYR17" s="117"/>
      <c r="HYS17" s="117"/>
      <c r="HYT17" s="117"/>
      <c r="HYU17" s="117"/>
      <c r="HYV17" s="117"/>
      <c r="HYW17" s="117"/>
      <c r="HYX17" s="117"/>
      <c r="HYY17" s="117"/>
      <c r="HYZ17" s="117"/>
      <c r="HZA17" s="117"/>
      <c r="HZB17" s="117"/>
      <c r="HZC17" s="117"/>
      <c r="HZD17" s="117"/>
      <c r="HZE17" s="117"/>
      <c r="HZF17" s="117"/>
      <c r="HZG17" s="117"/>
      <c r="HZH17" s="117"/>
      <c r="HZI17" s="117"/>
      <c r="HZJ17" s="117"/>
      <c r="HZK17" s="117"/>
      <c r="HZL17" s="117"/>
      <c r="HZM17" s="117"/>
      <c r="HZN17" s="117"/>
      <c r="HZO17" s="117"/>
      <c r="HZP17" s="117"/>
      <c r="HZQ17" s="117"/>
      <c r="HZR17" s="117"/>
      <c r="HZS17" s="117"/>
      <c r="HZT17" s="117"/>
      <c r="HZU17" s="117"/>
      <c r="HZV17" s="117"/>
      <c r="HZW17" s="117"/>
      <c r="HZX17" s="117"/>
      <c r="HZY17" s="117"/>
      <c r="HZZ17" s="117"/>
      <c r="IAA17" s="117"/>
      <c r="IAB17" s="117"/>
      <c r="IAC17" s="117"/>
      <c r="IAD17" s="117"/>
      <c r="IAE17" s="117"/>
      <c r="IAF17" s="117"/>
      <c r="IAG17" s="117"/>
      <c r="IAH17" s="117"/>
      <c r="IAI17" s="117"/>
      <c r="IAJ17" s="117"/>
      <c r="IAK17" s="117"/>
      <c r="IAL17" s="117"/>
      <c r="IAM17" s="117"/>
      <c r="IAN17" s="117"/>
      <c r="IAO17" s="117"/>
      <c r="IAP17" s="117"/>
      <c r="IAQ17" s="117"/>
      <c r="IAR17" s="117"/>
      <c r="IAS17" s="117"/>
      <c r="IAT17" s="117"/>
      <c r="IAU17" s="117"/>
      <c r="IAV17" s="117"/>
      <c r="IAW17" s="117"/>
      <c r="IAX17" s="117"/>
      <c r="IAY17" s="117"/>
      <c r="IAZ17" s="117"/>
      <c r="IBA17" s="117"/>
      <c r="IBB17" s="117"/>
      <c r="IBC17" s="117"/>
      <c r="IBD17" s="117"/>
      <c r="IBE17" s="117"/>
      <c r="IBF17" s="117"/>
      <c r="IBG17" s="117"/>
      <c r="IBH17" s="117"/>
      <c r="IBI17" s="117"/>
      <c r="IBJ17" s="117"/>
      <c r="IBK17" s="117"/>
      <c r="IBL17" s="117"/>
      <c r="IBM17" s="117"/>
      <c r="IBN17" s="117"/>
      <c r="IBO17" s="117"/>
      <c r="IBP17" s="117"/>
      <c r="IBQ17" s="117"/>
      <c r="IBR17" s="117"/>
      <c r="IBS17" s="117"/>
      <c r="IBT17" s="117"/>
      <c r="IBU17" s="117"/>
      <c r="IBV17" s="117"/>
      <c r="IBW17" s="117"/>
      <c r="IBX17" s="117"/>
      <c r="IBY17" s="117"/>
      <c r="IBZ17" s="117"/>
      <c r="ICA17" s="117"/>
      <c r="ICB17" s="117"/>
      <c r="ICC17" s="117"/>
      <c r="ICD17" s="117"/>
      <c r="ICE17" s="117"/>
      <c r="ICF17" s="117"/>
      <c r="ICG17" s="117"/>
      <c r="ICH17" s="117"/>
      <c r="ICI17" s="117"/>
      <c r="ICJ17" s="117"/>
      <c r="ICK17" s="117"/>
      <c r="ICL17" s="117"/>
      <c r="ICM17" s="117"/>
      <c r="ICN17" s="117"/>
      <c r="ICO17" s="117"/>
      <c r="ICP17" s="117"/>
      <c r="ICQ17" s="117"/>
      <c r="ICR17" s="117"/>
      <c r="ICS17" s="117"/>
      <c r="ICT17" s="117"/>
      <c r="ICU17" s="117"/>
      <c r="ICV17" s="117"/>
      <c r="ICW17" s="117"/>
      <c r="ICX17" s="117"/>
      <c r="ICY17" s="117"/>
      <c r="ICZ17" s="117"/>
      <c r="IDA17" s="117"/>
      <c r="IDB17" s="117"/>
      <c r="IDC17" s="117"/>
      <c r="IDD17" s="117"/>
      <c r="IDE17" s="117"/>
      <c r="IDF17" s="117"/>
      <c r="IDG17" s="117"/>
      <c r="IDH17" s="117"/>
      <c r="IDI17" s="117"/>
      <c r="IDJ17" s="117"/>
      <c r="IDK17" s="117"/>
      <c r="IDL17" s="117"/>
      <c r="IDM17" s="117"/>
      <c r="IDN17" s="117"/>
      <c r="IDO17" s="117"/>
      <c r="IDP17" s="117"/>
      <c r="IDQ17" s="117"/>
      <c r="IDR17" s="117"/>
      <c r="IDS17" s="117"/>
      <c r="IDT17" s="117"/>
      <c r="IDU17" s="117"/>
      <c r="IDV17" s="117"/>
      <c r="IDW17" s="117"/>
      <c r="IDX17" s="117"/>
      <c r="IDY17" s="117"/>
      <c r="IDZ17" s="117"/>
      <c r="IEA17" s="117"/>
      <c r="IEB17" s="117"/>
      <c r="IEC17" s="117"/>
      <c r="IED17" s="117"/>
      <c r="IEE17" s="117"/>
      <c r="IEF17" s="117"/>
      <c r="IEG17" s="117"/>
      <c r="IEH17" s="117"/>
      <c r="IEI17" s="117"/>
      <c r="IEJ17" s="117"/>
      <c r="IEK17" s="117"/>
      <c r="IEL17" s="117"/>
      <c r="IEM17" s="117"/>
      <c r="IEN17" s="117"/>
      <c r="IEO17" s="117"/>
      <c r="IEP17" s="117"/>
      <c r="IEQ17" s="117"/>
      <c r="IER17" s="117"/>
      <c r="IES17" s="117"/>
      <c r="IET17" s="117"/>
      <c r="IEU17" s="117"/>
      <c r="IEV17" s="117"/>
      <c r="IEW17" s="117"/>
      <c r="IEX17" s="117"/>
      <c r="IEY17" s="117"/>
      <c r="IEZ17" s="117"/>
      <c r="IFA17" s="117"/>
      <c r="IFB17" s="117"/>
      <c r="IFC17" s="117"/>
      <c r="IFD17" s="117"/>
      <c r="IFE17" s="117"/>
      <c r="IFF17" s="117"/>
      <c r="IFG17" s="117"/>
      <c r="IFH17" s="117"/>
      <c r="IFI17" s="117"/>
      <c r="IFJ17" s="117"/>
      <c r="IFK17" s="117"/>
      <c r="IFL17" s="117"/>
      <c r="IFM17" s="117"/>
      <c r="IFN17" s="117"/>
      <c r="IFO17" s="117"/>
      <c r="IFP17" s="117"/>
      <c r="IFQ17" s="117"/>
      <c r="IFR17" s="117"/>
      <c r="IFS17" s="117"/>
      <c r="IFT17" s="117"/>
      <c r="IFU17" s="117"/>
      <c r="IFV17" s="117"/>
      <c r="IFW17" s="117"/>
      <c r="IFX17" s="117"/>
      <c r="IFY17" s="117"/>
      <c r="IFZ17" s="117"/>
      <c r="IGA17" s="117"/>
      <c r="IGB17" s="117"/>
      <c r="IGC17" s="117"/>
      <c r="IGD17" s="117"/>
      <c r="IGE17" s="117"/>
      <c r="IGF17" s="117"/>
      <c r="IGG17" s="117"/>
      <c r="IGH17" s="117"/>
      <c r="IGI17" s="117"/>
      <c r="IGJ17" s="117"/>
      <c r="IGK17" s="117"/>
      <c r="IGL17" s="117"/>
      <c r="IGM17" s="117"/>
      <c r="IGN17" s="117"/>
      <c r="IGO17" s="117"/>
      <c r="IGP17" s="117"/>
      <c r="IGQ17" s="117"/>
      <c r="IGR17" s="117"/>
      <c r="IGS17" s="117"/>
      <c r="IGT17" s="117"/>
      <c r="IGU17" s="117"/>
      <c r="IGV17" s="117"/>
      <c r="IGW17" s="117"/>
      <c r="IGX17" s="117"/>
      <c r="IGY17" s="117"/>
      <c r="IGZ17" s="117"/>
      <c r="IHA17" s="117"/>
      <c r="IHB17" s="117"/>
      <c r="IHC17" s="117"/>
      <c r="IHD17" s="117"/>
      <c r="IHE17" s="117"/>
      <c r="IHF17" s="117"/>
      <c r="IHG17" s="117"/>
      <c r="IHH17" s="117"/>
      <c r="IHI17" s="117"/>
      <c r="IHJ17" s="117"/>
      <c r="IHK17" s="117"/>
      <c r="IHL17" s="117"/>
      <c r="IHM17" s="117"/>
      <c r="IHN17" s="117"/>
      <c r="IHO17" s="117"/>
      <c r="IHP17" s="117"/>
      <c r="IHQ17" s="117"/>
      <c r="IHR17" s="117"/>
      <c r="IHS17" s="117"/>
      <c r="IHT17" s="117"/>
      <c r="IHU17" s="117"/>
      <c r="IHV17" s="117"/>
      <c r="IHW17" s="117"/>
      <c r="IHX17" s="117"/>
      <c r="IHY17" s="117"/>
      <c r="IHZ17" s="117"/>
      <c r="IIA17" s="117"/>
      <c r="IIB17" s="117"/>
      <c r="IIC17" s="117"/>
      <c r="IID17" s="117"/>
      <c r="IIE17" s="117"/>
      <c r="IIF17" s="117"/>
      <c r="IIG17" s="117"/>
      <c r="IIH17" s="117"/>
      <c r="III17" s="117"/>
      <c r="IIJ17" s="117"/>
      <c r="IIK17" s="117"/>
      <c r="IIL17" s="117"/>
      <c r="IIM17" s="117"/>
      <c r="IIN17" s="117"/>
      <c r="IIO17" s="117"/>
      <c r="IIP17" s="117"/>
      <c r="IIQ17" s="117"/>
      <c r="IIR17" s="117"/>
      <c r="IIS17" s="117"/>
      <c r="IIT17" s="117"/>
      <c r="IIU17" s="117"/>
      <c r="IIV17" s="117"/>
      <c r="IIW17" s="117"/>
      <c r="IIX17" s="117"/>
      <c r="IIY17" s="117"/>
      <c r="IIZ17" s="117"/>
      <c r="IJA17" s="117"/>
      <c r="IJB17" s="117"/>
      <c r="IJC17" s="117"/>
      <c r="IJD17" s="117"/>
      <c r="IJE17" s="117"/>
      <c r="IJF17" s="117"/>
      <c r="IJG17" s="117"/>
      <c r="IJH17" s="117"/>
      <c r="IJI17" s="117"/>
      <c r="IJJ17" s="117"/>
      <c r="IJK17" s="117"/>
      <c r="IJL17" s="117"/>
      <c r="IJM17" s="117"/>
      <c r="IJN17" s="117"/>
      <c r="IJO17" s="117"/>
      <c r="IJP17" s="117"/>
      <c r="IJQ17" s="117"/>
      <c r="IJR17" s="117"/>
      <c r="IJS17" s="117"/>
      <c r="IJT17" s="117"/>
      <c r="IJU17" s="117"/>
      <c r="IJV17" s="117"/>
      <c r="IJW17" s="117"/>
      <c r="IJX17" s="117"/>
      <c r="IJY17" s="117"/>
      <c r="IJZ17" s="117"/>
      <c r="IKA17" s="117"/>
      <c r="IKB17" s="117"/>
      <c r="IKC17" s="117"/>
      <c r="IKD17" s="117"/>
      <c r="IKE17" s="117"/>
      <c r="IKF17" s="117"/>
      <c r="IKG17" s="117"/>
      <c r="IKH17" s="117"/>
      <c r="IKI17" s="117"/>
      <c r="IKJ17" s="117"/>
      <c r="IKK17" s="117"/>
      <c r="IKL17" s="117"/>
      <c r="IKM17" s="117"/>
      <c r="IKN17" s="117"/>
      <c r="IKO17" s="117"/>
      <c r="IKP17" s="117"/>
      <c r="IKQ17" s="117"/>
      <c r="IKR17" s="117"/>
      <c r="IKS17" s="117"/>
      <c r="IKT17" s="117"/>
      <c r="IKU17" s="117"/>
      <c r="IKV17" s="117"/>
      <c r="IKW17" s="117"/>
      <c r="IKX17" s="117"/>
      <c r="IKY17" s="117"/>
      <c r="IKZ17" s="117"/>
      <c r="ILA17" s="117"/>
      <c r="ILB17" s="117"/>
      <c r="ILC17" s="117"/>
      <c r="ILD17" s="117"/>
      <c r="ILE17" s="117"/>
      <c r="ILF17" s="117"/>
      <c r="ILG17" s="117"/>
      <c r="ILH17" s="117"/>
      <c r="ILI17" s="117"/>
      <c r="ILJ17" s="117"/>
      <c r="ILK17" s="117"/>
      <c r="ILL17" s="117"/>
      <c r="ILM17" s="117"/>
      <c r="ILN17" s="117"/>
      <c r="ILO17" s="117"/>
      <c r="ILP17" s="117"/>
      <c r="ILQ17" s="117"/>
      <c r="ILR17" s="117"/>
      <c r="ILS17" s="117"/>
      <c r="ILT17" s="117"/>
      <c r="ILU17" s="117"/>
      <c r="ILV17" s="117"/>
      <c r="ILW17" s="117"/>
      <c r="ILX17" s="117"/>
      <c r="ILY17" s="117"/>
      <c r="ILZ17" s="117"/>
      <c r="IMA17" s="117"/>
      <c r="IMB17" s="117"/>
      <c r="IMC17" s="117"/>
      <c r="IMD17" s="117"/>
      <c r="IME17" s="117"/>
      <c r="IMF17" s="117"/>
      <c r="IMG17" s="117"/>
      <c r="IMH17" s="117"/>
      <c r="IMI17" s="117"/>
      <c r="IMJ17" s="117"/>
      <c r="IMK17" s="117"/>
      <c r="IML17" s="117"/>
      <c r="IMM17" s="117"/>
      <c r="IMN17" s="117"/>
      <c r="IMO17" s="117"/>
      <c r="IMP17" s="117"/>
      <c r="IMQ17" s="117"/>
      <c r="IMR17" s="117"/>
      <c r="IMS17" s="117"/>
      <c r="IMT17" s="117"/>
      <c r="IMU17" s="117"/>
      <c r="IMV17" s="117"/>
      <c r="IMW17" s="117"/>
      <c r="IMX17" s="117"/>
      <c r="IMY17" s="117"/>
      <c r="IMZ17" s="117"/>
      <c r="INA17" s="117"/>
      <c r="INB17" s="117"/>
      <c r="INC17" s="117"/>
      <c r="IND17" s="117"/>
      <c r="INE17" s="117"/>
      <c r="INF17" s="117"/>
      <c r="ING17" s="117"/>
      <c r="INH17" s="117"/>
      <c r="INI17" s="117"/>
      <c r="INJ17" s="117"/>
      <c r="INK17" s="117"/>
      <c r="INL17" s="117"/>
      <c r="INM17" s="117"/>
      <c r="INN17" s="117"/>
      <c r="INO17" s="117"/>
      <c r="INP17" s="117"/>
      <c r="INQ17" s="117"/>
      <c r="INR17" s="117"/>
      <c r="INS17" s="117"/>
      <c r="INT17" s="117"/>
      <c r="INU17" s="117"/>
      <c r="INV17" s="117"/>
      <c r="INW17" s="117"/>
      <c r="INX17" s="117"/>
      <c r="INY17" s="117"/>
      <c r="INZ17" s="117"/>
      <c r="IOA17" s="117"/>
      <c r="IOB17" s="117"/>
      <c r="IOC17" s="117"/>
      <c r="IOD17" s="117"/>
      <c r="IOE17" s="117"/>
      <c r="IOF17" s="117"/>
      <c r="IOG17" s="117"/>
      <c r="IOH17" s="117"/>
      <c r="IOI17" s="117"/>
      <c r="IOJ17" s="117"/>
      <c r="IOK17" s="117"/>
      <c r="IOL17" s="117"/>
      <c r="IOM17" s="117"/>
      <c r="ION17" s="117"/>
      <c r="IOO17" s="117"/>
      <c r="IOP17" s="117"/>
      <c r="IOQ17" s="117"/>
      <c r="IOR17" s="117"/>
      <c r="IOS17" s="117"/>
      <c r="IOT17" s="117"/>
      <c r="IOU17" s="117"/>
      <c r="IOV17" s="117"/>
      <c r="IOW17" s="117"/>
      <c r="IOX17" s="117"/>
      <c r="IOY17" s="117"/>
      <c r="IOZ17" s="117"/>
      <c r="IPA17" s="117"/>
      <c r="IPB17" s="117"/>
      <c r="IPC17" s="117"/>
      <c r="IPD17" s="117"/>
      <c r="IPE17" s="117"/>
      <c r="IPF17" s="117"/>
      <c r="IPG17" s="117"/>
      <c r="IPH17" s="117"/>
      <c r="IPI17" s="117"/>
      <c r="IPJ17" s="117"/>
      <c r="IPK17" s="117"/>
      <c r="IPL17" s="117"/>
      <c r="IPM17" s="117"/>
      <c r="IPN17" s="117"/>
      <c r="IPO17" s="117"/>
      <c r="IPP17" s="117"/>
      <c r="IPQ17" s="117"/>
      <c r="IPR17" s="117"/>
      <c r="IPS17" s="117"/>
      <c r="IPT17" s="117"/>
      <c r="IPU17" s="117"/>
      <c r="IPV17" s="117"/>
      <c r="IPW17" s="117"/>
      <c r="IPX17" s="117"/>
      <c r="IPY17" s="117"/>
      <c r="IPZ17" s="117"/>
      <c r="IQA17" s="117"/>
      <c r="IQB17" s="117"/>
      <c r="IQC17" s="117"/>
      <c r="IQD17" s="117"/>
      <c r="IQE17" s="117"/>
      <c r="IQF17" s="117"/>
      <c r="IQG17" s="117"/>
      <c r="IQH17" s="117"/>
      <c r="IQI17" s="117"/>
      <c r="IQJ17" s="117"/>
      <c r="IQK17" s="117"/>
      <c r="IQL17" s="117"/>
      <c r="IQM17" s="117"/>
      <c r="IQN17" s="117"/>
      <c r="IQO17" s="117"/>
      <c r="IQP17" s="117"/>
      <c r="IQQ17" s="117"/>
      <c r="IQR17" s="117"/>
      <c r="IQS17" s="117"/>
      <c r="IQT17" s="117"/>
      <c r="IQU17" s="117"/>
      <c r="IQV17" s="117"/>
      <c r="IQW17" s="117"/>
      <c r="IQX17" s="117"/>
      <c r="IQY17" s="117"/>
      <c r="IQZ17" s="117"/>
      <c r="IRA17" s="117"/>
      <c r="IRB17" s="117"/>
      <c r="IRC17" s="117"/>
      <c r="IRD17" s="117"/>
      <c r="IRE17" s="117"/>
      <c r="IRF17" s="117"/>
      <c r="IRG17" s="117"/>
      <c r="IRH17" s="117"/>
      <c r="IRI17" s="117"/>
      <c r="IRJ17" s="117"/>
      <c r="IRK17" s="117"/>
      <c r="IRL17" s="117"/>
      <c r="IRM17" s="117"/>
      <c r="IRN17" s="117"/>
      <c r="IRO17" s="117"/>
      <c r="IRP17" s="117"/>
      <c r="IRQ17" s="117"/>
      <c r="IRR17" s="117"/>
      <c r="IRS17" s="117"/>
      <c r="IRT17" s="117"/>
      <c r="IRU17" s="117"/>
      <c r="IRV17" s="117"/>
      <c r="IRW17" s="117"/>
      <c r="IRX17" s="117"/>
      <c r="IRY17" s="117"/>
      <c r="IRZ17" s="117"/>
      <c r="ISA17" s="117"/>
      <c r="ISB17" s="117"/>
      <c r="ISC17" s="117"/>
      <c r="ISD17" s="117"/>
      <c r="ISE17" s="117"/>
      <c r="ISF17" s="117"/>
      <c r="ISG17" s="117"/>
      <c r="ISH17" s="117"/>
      <c r="ISI17" s="117"/>
      <c r="ISJ17" s="117"/>
      <c r="ISK17" s="117"/>
      <c r="ISL17" s="117"/>
      <c r="ISM17" s="117"/>
      <c r="ISN17" s="117"/>
      <c r="ISO17" s="117"/>
      <c r="ISP17" s="117"/>
      <c r="ISQ17" s="117"/>
      <c r="ISR17" s="117"/>
      <c r="ISS17" s="117"/>
      <c r="IST17" s="117"/>
      <c r="ISU17" s="117"/>
      <c r="ISV17" s="117"/>
      <c r="ISW17" s="117"/>
      <c r="ISX17" s="117"/>
      <c r="ISY17" s="117"/>
      <c r="ISZ17" s="117"/>
      <c r="ITA17" s="117"/>
      <c r="ITB17" s="117"/>
      <c r="ITC17" s="117"/>
      <c r="ITD17" s="117"/>
      <c r="ITE17" s="117"/>
      <c r="ITF17" s="117"/>
      <c r="ITG17" s="117"/>
      <c r="ITH17" s="117"/>
      <c r="ITI17" s="117"/>
      <c r="ITJ17" s="117"/>
      <c r="ITK17" s="117"/>
      <c r="ITL17" s="117"/>
      <c r="ITM17" s="117"/>
      <c r="ITN17" s="117"/>
      <c r="ITO17" s="117"/>
      <c r="ITP17" s="117"/>
      <c r="ITQ17" s="117"/>
      <c r="ITR17" s="117"/>
      <c r="ITS17" s="117"/>
      <c r="ITT17" s="117"/>
      <c r="ITU17" s="117"/>
      <c r="ITV17" s="117"/>
      <c r="ITW17" s="117"/>
      <c r="ITX17" s="117"/>
      <c r="ITY17" s="117"/>
      <c r="ITZ17" s="117"/>
      <c r="IUA17" s="117"/>
      <c r="IUB17" s="117"/>
      <c r="IUC17" s="117"/>
      <c r="IUD17" s="117"/>
      <c r="IUE17" s="117"/>
      <c r="IUF17" s="117"/>
      <c r="IUG17" s="117"/>
      <c r="IUH17" s="117"/>
      <c r="IUI17" s="117"/>
      <c r="IUJ17" s="117"/>
      <c r="IUK17" s="117"/>
      <c r="IUL17" s="117"/>
      <c r="IUM17" s="117"/>
      <c r="IUN17" s="117"/>
      <c r="IUO17" s="117"/>
      <c r="IUP17" s="117"/>
      <c r="IUQ17" s="117"/>
      <c r="IUR17" s="117"/>
      <c r="IUS17" s="117"/>
      <c r="IUT17" s="117"/>
      <c r="IUU17" s="117"/>
      <c r="IUV17" s="117"/>
      <c r="IUW17" s="117"/>
      <c r="IUX17" s="117"/>
      <c r="IUY17" s="117"/>
      <c r="IUZ17" s="117"/>
      <c r="IVA17" s="117"/>
      <c r="IVB17" s="117"/>
      <c r="IVC17" s="117"/>
      <c r="IVD17" s="117"/>
      <c r="IVE17" s="117"/>
      <c r="IVF17" s="117"/>
      <c r="IVG17" s="117"/>
      <c r="IVH17" s="117"/>
      <c r="IVI17" s="117"/>
      <c r="IVJ17" s="117"/>
      <c r="IVK17" s="117"/>
      <c r="IVL17" s="117"/>
      <c r="IVM17" s="117"/>
      <c r="IVN17" s="117"/>
      <c r="IVO17" s="117"/>
      <c r="IVP17" s="117"/>
      <c r="IVQ17" s="117"/>
      <c r="IVR17" s="117"/>
      <c r="IVS17" s="117"/>
      <c r="IVT17" s="117"/>
      <c r="IVU17" s="117"/>
      <c r="IVV17" s="117"/>
      <c r="IVW17" s="117"/>
      <c r="IVX17" s="117"/>
      <c r="IVY17" s="117"/>
      <c r="IVZ17" s="117"/>
      <c r="IWA17" s="117"/>
      <c r="IWB17" s="117"/>
      <c r="IWC17" s="117"/>
      <c r="IWD17" s="117"/>
      <c r="IWE17" s="117"/>
      <c r="IWF17" s="117"/>
      <c r="IWG17" s="117"/>
      <c r="IWH17" s="117"/>
      <c r="IWI17" s="117"/>
      <c r="IWJ17" s="117"/>
      <c r="IWK17" s="117"/>
      <c r="IWL17" s="117"/>
      <c r="IWM17" s="117"/>
      <c r="IWN17" s="117"/>
      <c r="IWO17" s="117"/>
      <c r="IWP17" s="117"/>
      <c r="IWQ17" s="117"/>
      <c r="IWR17" s="117"/>
      <c r="IWS17" s="117"/>
      <c r="IWT17" s="117"/>
      <c r="IWU17" s="117"/>
      <c r="IWV17" s="117"/>
      <c r="IWW17" s="117"/>
      <c r="IWX17" s="117"/>
      <c r="IWY17" s="117"/>
      <c r="IWZ17" s="117"/>
      <c r="IXA17" s="117"/>
      <c r="IXB17" s="117"/>
      <c r="IXC17" s="117"/>
      <c r="IXD17" s="117"/>
      <c r="IXE17" s="117"/>
      <c r="IXF17" s="117"/>
      <c r="IXG17" s="117"/>
      <c r="IXH17" s="117"/>
      <c r="IXI17" s="117"/>
      <c r="IXJ17" s="117"/>
      <c r="IXK17" s="117"/>
      <c r="IXL17" s="117"/>
      <c r="IXM17" s="117"/>
      <c r="IXN17" s="117"/>
      <c r="IXO17" s="117"/>
      <c r="IXP17" s="117"/>
      <c r="IXQ17" s="117"/>
      <c r="IXR17" s="117"/>
      <c r="IXS17" s="117"/>
      <c r="IXT17" s="117"/>
      <c r="IXU17" s="117"/>
      <c r="IXV17" s="117"/>
      <c r="IXW17" s="117"/>
      <c r="IXX17" s="117"/>
      <c r="IXY17" s="117"/>
      <c r="IXZ17" s="117"/>
      <c r="IYA17" s="117"/>
      <c r="IYB17" s="117"/>
      <c r="IYC17" s="117"/>
      <c r="IYD17" s="117"/>
      <c r="IYE17" s="117"/>
      <c r="IYF17" s="117"/>
      <c r="IYG17" s="117"/>
      <c r="IYH17" s="117"/>
      <c r="IYI17" s="117"/>
      <c r="IYJ17" s="117"/>
      <c r="IYK17" s="117"/>
      <c r="IYL17" s="117"/>
      <c r="IYM17" s="117"/>
      <c r="IYN17" s="117"/>
      <c r="IYO17" s="117"/>
      <c r="IYP17" s="117"/>
      <c r="IYQ17" s="117"/>
      <c r="IYR17" s="117"/>
      <c r="IYS17" s="117"/>
      <c r="IYT17" s="117"/>
      <c r="IYU17" s="117"/>
      <c r="IYV17" s="117"/>
      <c r="IYW17" s="117"/>
      <c r="IYX17" s="117"/>
      <c r="IYY17" s="117"/>
      <c r="IYZ17" s="117"/>
      <c r="IZA17" s="117"/>
      <c r="IZB17" s="117"/>
      <c r="IZC17" s="117"/>
      <c r="IZD17" s="117"/>
      <c r="IZE17" s="117"/>
      <c r="IZF17" s="117"/>
      <c r="IZG17" s="117"/>
      <c r="IZH17" s="117"/>
      <c r="IZI17" s="117"/>
      <c r="IZJ17" s="117"/>
      <c r="IZK17" s="117"/>
      <c r="IZL17" s="117"/>
      <c r="IZM17" s="117"/>
      <c r="IZN17" s="117"/>
      <c r="IZO17" s="117"/>
      <c r="IZP17" s="117"/>
      <c r="IZQ17" s="117"/>
      <c r="IZR17" s="117"/>
      <c r="IZS17" s="117"/>
      <c r="IZT17" s="117"/>
      <c r="IZU17" s="117"/>
      <c r="IZV17" s="117"/>
      <c r="IZW17" s="117"/>
      <c r="IZX17" s="117"/>
      <c r="IZY17" s="117"/>
      <c r="IZZ17" s="117"/>
      <c r="JAA17" s="117"/>
      <c r="JAB17" s="117"/>
      <c r="JAC17" s="117"/>
      <c r="JAD17" s="117"/>
      <c r="JAE17" s="117"/>
      <c r="JAF17" s="117"/>
      <c r="JAG17" s="117"/>
      <c r="JAH17" s="117"/>
      <c r="JAI17" s="117"/>
      <c r="JAJ17" s="117"/>
      <c r="JAK17" s="117"/>
      <c r="JAL17" s="117"/>
      <c r="JAM17" s="117"/>
      <c r="JAN17" s="117"/>
      <c r="JAO17" s="117"/>
      <c r="JAP17" s="117"/>
      <c r="JAQ17" s="117"/>
      <c r="JAR17" s="117"/>
      <c r="JAS17" s="117"/>
      <c r="JAT17" s="117"/>
      <c r="JAU17" s="117"/>
      <c r="JAV17" s="117"/>
      <c r="JAW17" s="117"/>
      <c r="JAX17" s="117"/>
      <c r="JAY17" s="117"/>
      <c r="JAZ17" s="117"/>
      <c r="JBA17" s="117"/>
      <c r="JBB17" s="117"/>
      <c r="JBC17" s="117"/>
      <c r="JBD17" s="117"/>
      <c r="JBE17" s="117"/>
      <c r="JBF17" s="117"/>
      <c r="JBG17" s="117"/>
      <c r="JBH17" s="117"/>
      <c r="JBI17" s="117"/>
      <c r="JBJ17" s="117"/>
      <c r="JBK17" s="117"/>
      <c r="JBL17" s="117"/>
      <c r="JBM17" s="117"/>
      <c r="JBN17" s="117"/>
      <c r="JBO17" s="117"/>
      <c r="JBP17" s="117"/>
      <c r="JBQ17" s="117"/>
      <c r="JBR17" s="117"/>
      <c r="JBS17" s="117"/>
      <c r="JBT17" s="117"/>
      <c r="JBU17" s="117"/>
      <c r="JBV17" s="117"/>
      <c r="JBW17" s="117"/>
      <c r="JBX17" s="117"/>
      <c r="JBY17" s="117"/>
      <c r="JBZ17" s="117"/>
      <c r="JCA17" s="117"/>
      <c r="JCB17" s="117"/>
      <c r="JCC17" s="117"/>
      <c r="JCD17" s="117"/>
      <c r="JCE17" s="117"/>
      <c r="JCF17" s="117"/>
      <c r="JCG17" s="117"/>
      <c r="JCH17" s="117"/>
      <c r="JCI17" s="117"/>
      <c r="JCJ17" s="117"/>
      <c r="JCK17" s="117"/>
      <c r="JCL17" s="117"/>
      <c r="JCM17" s="117"/>
      <c r="JCN17" s="117"/>
      <c r="JCO17" s="117"/>
      <c r="JCP17" s="117"/>
      <c r="JCQ17" s="117"/>
      <c r="JCR17" s="117"/>
      <c r="JCS17" s="117"/>
      <c r="JCT17" s="117"/>
      <c r="JCU17" s="117"/>
      <c r="JCV17" s="117"/>
      <c r="JCW17" s="117"/>
      <c r="JCX17" s="117"/>
      <c r="JCY17" s="117"/>
      <c r="JCZ17" s="117"/>
      <c r="JDA17" s="117"/>
      <c r="JDB17" s="117"/>
      <c r="JDC17" s="117"/>
      <c r="JDD17" s="117"/>
      <c r="JDE17" s="117"/>
      <c r="JDF17" s="117"/>
      <c r="JDG17" s="117"/>
      <c r="JDH17" s="117"/>
      <c r="JDI17" s="117"/>
      <c r="JDJ17" s="117"/>
      <c r="JDK17" s="117"/>
      <c r="JDL17" s="117"/>
      <c r="JDM17" s="117"/>
      <c r="JDN17" s="117"/>
      <c r="JDO17" s="117"/>
      <c r="JDP17" s="117"/>
      <c r="JDQ17" s="117"/>
      <c r="JDR17" s="117"/>
      <c r="JDS17" s="117"/>
      <c r="JDT17" s="117"/>
      <c r="JDU17" s="117"/>
      <c r="JDV17" s="117"/>
      <c r="JDW17" s="117"/>
      <c r="JDX17" s="117"/>
      <c r="JDY17" s="117"/>
      <c r="JDZ17" s="117"/>
      <c r="JEA17" s="117"/>
      <c r="JEB17" s="117"/>
      <c r="JEC17" s="117"/>
      <c r="JED17" s="117"/>
      <c r="JEE17" s="117"/>
      <c r="JEF17" s="117"/>
      <c r="JEG17" s="117"/>
      <c r="JEH17" s="117"/>
      <c r="JEI17" s="117"/>
      <c r="JEJ17" s="117"/>
      <c r="JEK17" s="117"/>
      <c r="JEL17" s="117"/>
      <c r="JEM17" s="117"/>
      <c r="JEN17" s="117"/>
      <c r="JEO17" s="117"/>
      <c r="JEP17" s="117"/>
      <c r="JEQ17" s="117"/>
      <c r="JER17" s="117"/>
      <c r="JES17" s="117"/>
      <c r="JET17" s="117"/>
      <c r="JEU17" s="117"/>
      <c r="JEV17" s="117"/>
      <c r="JEW17" s="117"/>
      <c r="JEX17" s="117"/>
      <c r="JEY17" s="117"/>
      <c r="JEZ17" s="117"/>
      <c r="JFA17" s="117"/>
      <c r="JFB17" s="117"/>
      <c r="JFC17" s="117"/>
      <c r="JFD17" s="117"/>
      <c r="JFE17" s="117"/>
      <c r="JFF17" s="117"/>
      <c r="JFG17" s="117"/>
      <c r="JFH17" s="117"/>
      <c r="JFI17" s="117"/>
      <c r="JFJ17" s="117"/>
      <c r="JFK17" s="117"/>
      <c r="JFL17" s="117"/>
      <c r="JFM17" s="117"/>
      <c r="JFN17" s="117"/>
      <c r="JFO17" s="117"/>
      <c r="JFP17" s="117"/>
      <c r="JFQ17" s="117"/>
      <c r="JFR17" s="117"/>
      <c r="JFS17" s="117"/>
      <c r="JFT17" s="117"/>
      <c r="JFU17" s="117"/>
      <c r="JFV17" s="117"/>
      <c r="JFW17" s="117"/>
      <c r="JFX17" s="117"/>
      <c r="JFY17" s="117"/>
      <c r="JFZ17" s="117"/>
      <c r="JGA17" s="117"/>
      <c r="JGB17" s="117"/>
      <c r="JGC17" s="117"/>
      <c r="JGD17" s="117"/>
      <c r="JGE17" s="117"/>
      <c r="JGF17" s="117"/>
      <c r="JGG17" s="117"/>
      <c r="JGH17" s="117"/>
      <c r="JGI17" s="117"/>
      <c r="JGJ17" s="117"/>
      <c r="JGK17" s="117"/>
      <c r="JGL17" s="117"/>
      <c r="JGM17" s="117"/>
      <c r="JGN17" s="117"/>
      <c r="JGO17" s="117"/>
      <c r="JGP17" s="117"/>
      <c r="JGQ17" s="117"/>
      <c r="JGR17" s="117"/>
      <c r="JGS17" s="117"/>
      <c r="JGT17" s="117"/>
      <c r="JGU17" s="117"/>
      <c r="JGV17" s="117"/>
      <c r="JGW17" s="117"/>
      <c r="JGX17" s="117"/>
      <c r="JGY17" s="117"/>
      <c r="JGZ17" s="117"/>
      <c r="JHA17" s="117"/>
      <c r="JHB17" s="117"/>
      <c r="JHC17" s="117"/>
      <c r="JHD17" s="117"/>
      <c r="JHE17" s="117"/>
      <c r="JHF17" s="117"/>
      <c r="JHG17" s="117"/>
      <c r="JHH17" s="117"/>
      <c r="JHI17" s="117"/>
      <c r="JHJ17" s="117"/>
      <c r="JHK17" s="117"/>
      <c r="JHL17" s="117"/>
      <c r="JHM17" s="117"/>
      <c r="JHN17" s="117"/>
      <c r="JHO17" s="117"/>
      <c r="JHP17" s="117"/>
      <c r="JHQ17" s="117"/>
      <c r="JHR17" s="117"/>
      <c r="JHS17" s="117"/>
      <c r="JHT17" s="117"/>
      <c r="JHU17" s="117"/>
      <c r="JHV17" s="117"/>
      <c r="JHW17" s="117"/>
      <c r="JHX17" s="117"/>
      <c r="JHY17" s="117"/>
      <c r="JHZ17" s="117"/>
      <c r="JIA17" s="117"/>
      <c r="JIB17" s="117"/>
      <c r="JIC17" s="117"/>
      <c r="JID17" s="117"/>
      <c r="JIE17" s="117"/>
      <c r="JIF17" s="117"/>
      <c r="JIG17" s="117"/>
      <c r="JIH17" s="117"/>
      <c r="JII17" s="117"/>
      <c r="JIJ17" s="117"/>
      <c r="JIK17" s="117"/>
      <c r="JIL17" s="117"/>
      <c r="JIM17" s="117"/>
      <c r="JIN17" s="117"/>
      <c r="JIO17" s="117"/>
      <c r="JIP17" s="117"/>
      <c r="JIQ17" s="117"/>
      <c r="JIR17" s="117"/>
      <c r="JIS17" s="117"/>
      <c r="JIT17" s="117"/>
      <c r="JIU17" s="117"/>
      <c r="JIV17" s="117"/>
      <c r="JIW17" s="117"/>
      <c r="JIX17" s="117"/>
      <c r="JIY17" s="117"/>
      <c r="JIZ17" s="117"/>
      <c r="JJA17" s="117"/>
      <c r="JJB17" s="117"/>
      <c r="JJC17" s="117"/>
      <c r="JJD17" s="117"/>
      <c r="JJE17" s="117"/>
      <c r="JJF17" s="117"/>
      <c r="JJG17" s="117"/>
      <c r="JJH17" s="117"/>
      <c r="JJI17" s="117"/>
      <c r="JJJ17" s="117"/>
      <c r="JJK17" s="117"/>
      <c r="JJL17" s="117"/>
      <c r="JJM17" s="117"/>
      <c r="JJN17" s="117"/>
      <c r="JJO17" s="117"/>
      <c r="JJP17" s="117"/>
      <c r="JJQ17" s="117"/>
      <c r="JJR17" s="117"/>
      <c r="JJS17" s="117"/>
      <c r="JJT17" s="117"/>
      <c r="JJU17" s="117"/>
      <c r="JJV17" s="117"/>
      <c r="JJW17" s="117"/>
      <c r="JJX17" s="117"/>
      <c r="JJY17" s="117"/>
      <c r="JJZ17" s="117"/>
      <c r="JKA17" s="117"/>
      <c r="JKB17" s="117"/>
      <c r="JKC17" s="117"/>
      <c r="JKD17" s="117"/>
      <c r="JKE17" s="117"/>
      <c r="JKF17" s="117"/>
      <c r="JKG17" s="117"/>
      <c r="JKH17" s="117"/>
      <c r="JKI17" s="117"/>
      <c r="JKJ17" s="117"/>
      <c r="JKK17" s="117"/>
      <c r="JKL17" s="117"/>
      <c r="JKM17" s="117"/>
      <c r="JKN17" s="117"/>
      <c r="JKO17" s="117"/>
      <c r="JKP17" s="117"/>
      <c r="JKQ17" s="117"/>
      <c r="JKR17" s="117"/>
      <c r="JKS17" s="117"/>
      <c r="JKT17" s="117"/>
      <c r="JKU17" s="117"/>
      <c r="JKV17" s="117"/>
      <c r="JKW17" s="117"/>
      <c r="JKX17" s="117"/>
      <c r="JKY17" s="117"/>
      <c r="JKZ17" s="117"/>
      <c r="JLA17" s="117"/>
      <c r="JLB17" s="117"/>
      <c r="JLC17" s="117"/>
      <c r="JLD17" s="117"/>
      <c r="JLE17" s="117"/>
      <c r="JLF17" s="117"/>
      <c r="JLG17" s="117"/>
      <c r="JLH17" s="117"/>
      <c r="JLI17" s="117"/>
      <c r="JLJ17" s="117"/>
      <c r="JLK17" s="117"/>
      <c r="JLL17" s="117"/>
      <c r="JLM17" s="117"/>
      <c r="JLN17" s="117"/>
      <c r="JLO17" s="117"/>
      <c r="JLP17" s="117"/>
      <c r="JLQ17" s="117"/>
      <c r="JLR17" s="117"/>
      <c r="JLS17" s="117"/>
      <c r="JLT17" s="117"/>
      <c r="JLU17" s="117"/>
      <c r="JLV17" s="117"/>
      <c r="JLW17" s="117"/>
      <c r="JLX17" s="117"/>
      <c r="JLY17" s="117"/>
      <c r="JLZ17" s="117"/>
      <c r="JMA17" s="117"/>
      <c r="JMB17" s="117"/>
      <c r="JMC17" s="117"/>
      <c r="JMD17" s="117"/>
      <c r="JME17" s="117"/>
      <c r="JMF17" s="117"/>
      <c r="JMG17" s="117"/>
      <c r="JMH17" s="117"/>
      <c r="JMI17" s="117"/>
      <c r="JMJ17" s="117"/>
      <c r="JMK17" s="117"/>
      <c r="JML17" s="117"/>
      <c r="JMM17" s="117"/>
      <c r="JMN17" s="117"/>
      <c r="JMO17" s="117"/>
      <c r="JMP17" s="117"/>
      <c r="JMQ17" s="117"/>
      <c r="JMR17" s="117"/>
      <c r="JMS17" s="117"/>
      <c r="JMT17" s="117"/>
      <c r="JMU17" s="117"/>
      <c r="JMV17" s="117"/>
      <c r="JMW17" s="117"/>
      <c r="JMX17" s="117"/>
      <c r="JMY17" s="117"/>
      <c r="JMZ17" s="117"/>
      <c r="JNA17" s="117"/>
      <c r="JNB17" s="117"/>
      <c r="JNC17" s="117"/>
      <c r="JND17" s="117"/>
      <c r="JNE17" s="117"/>
      <c r="JNF17" s="117"/>
      <c r="JNG17" s="117"/>
      <c r="JNH17" s="117"/>
      <c r="JNI17" s="117"/>
      <c r="JNJ17" s="117"/>
      <c r="JNK17" s="117"/>
      <c r="JNL17" s="117"/>
      <c r="JNM17" s="117"/>
      <c r="JNN17" s="117"/>
      <c r="JNO17" s="117"/>
      <c r="JNP17" s="117"/>
      <c r="JNQ17" s="117"/>
      <c r="JNR17" s="117"/>
      <c r="JNS17" s="117"/>
      <c r="JNT17" s="117"/>
      <c r="JNU17" s="117"/>
      <c r="JNV17" s="117"/>
      <c r="JNW17" s="117"/>
      <c r="JNX17" s="117"/>
      <c r="JNY17" s="117"/>
      <c r="JNZ17" s="117"/>
      <c r="JOA17" s="117"/>
      <c r="JOB17" s="117"/>
      <c r="JOC17" s="117"/>
      <c r="JOD17" s="117"/>
      <c r="JOE17" s="117"/>
      <c r="JOF17" s="117"/>
      <c r="JOG17" s="117"/>
      <c r="JOH17" s="117"/>
      <c r="JOI17" s="117"/>
      <c r="JOJ17" s="117"/>
      <c r="JOK17" s="117"/>
      <c r="JOL17" s="117"/>
      <c r="JOM17" s="117"/>
      <c r="JON17" s="117"/>
      <c r="JOO17" s="117"/>
      <c r="JOP17" s="117"/>
      <c r="JOQ17" s="117"/>
      <c r="JOR17" s="117"/>
      <c r="JOS17" s="117"/>
      <c r="JOT17" s="117"/>
      <c r="JOU17" s="117"/>
      <c r="JOV17" s="117"/>
      <c r="JOW17" s="117"/>
      <c r="JOX17" s="117"/>
      <c r="JOY17" s="117"/>
      <c r="JOZ17" s="117"/>
      <c r="JPA17" s="117"/>
      <c r="JPB17" s="117"/>
      <c r="JPC17" s="117"/>
      <c r="JPD17" s="117"/>
      <c r="JPE17" s="117"/>
      <c r="JPF17" s="117"/>
      <c r="JPG17" s="117"/>
      <c r="JPH17" s="117"/>
      <c r="JPI17" s="117"/>
      <c r="JPJ17" s="117"/>
      <c r="JPK17" s="117"/>
      <c r="JPL17" s="117"/>
      <c r="JPM17" s="117"/>
      <c r="JPN17" s="117"/>
      <c r="JPO17" s="117"/>
      <c r="JPP17" s="117"/>
      <c r="JPQ17" s="117"/>
      <c r="JPR17" s="117"/>
      <c r="JPS17" s="117"/>
      <c r="JPT17" s="117"/>
      <c r="JPU17" s="117"/>
      <c r="JPV17" s="117"/>
      <c r="JPW17" s="117"/>
      <c r="JPX17" s="117"/>
      <c r="JPY17" s="117"/>
      <c r="JPZ17" s="117"/>
      <c r="JQA17" s="117"/>
      <c r="JQB17" s="117"/>
      <c r="JQC17" s="117"/>
      <c r="JQD17" s="117"/>
      <c r="JQE17" s="117"/>
      <c r="JQF17" s="117"/>
      <c r="JQG17" s="117"/>
      <c r="JQH17" s="117"/>
      <c r="JQI17" s="117"/>
      <c r="JQJ17" s="117"/>
      <c r="JQK17" s="117"/>
      <c r="JQL17" s="117"/>
      <c r="JQM17" s="117"/>
      <c r="JQN17" s="117"/>
      <c r="JQO17" s="117"/>
      <c r="JQP17" s="117"/>
      <c r="JQQ17" s="117"/>
      <c r="JQR17" s="117"/>
      <c r="JQS17" s="117"/>
      <c r="JQT17" s="117"/>
      <c r="JQU17" s="117"/>
      <c r="JQV17" s="117"/>
      <c r="JQW17" s="117"/>
      <c r="JQX17" s="117"/>
      <c r="JQY17" s="117"/>
      <c r="JQZ17" s="117"/>
      <c r="JRA17" s="117"/>
      <c r="JRB17" s="117"/>
      <c r="JRC17" s="117"/>
      <c r="JRD17" s="117"/>
      <c r="JRE17" s="117"/>
      <c r="JRF17" s="117"/>
      <c r="JRG17" s="117"/>
      <c r="JRH17" s="117"/>
      <c r="JRI17" s="117"/>
      <c r="JRJ17" s="117"/>
      <c r="JRK17" s="117"/>
      <c r="JRL17" s="117"/>
      <c r="JRM17" s="117"/>
      <c r="JRN17" s="117"/>
      <c r="JRO17" s="117"/>
      <c r="JRP17" s="117"/>
      <c r="JRQ17" s="117"/>
      <c r="JRR17" s="117"/>
      <c r="JRS17" s="117"/>
      <c r="JRT17" s="117"/>
      <c r="JRU17" s="117"/>
      <c r="JRV17" s="117"/>
      <c r="JRW17" s="117"/>
      <c r="JRX17" s="117"/>
      <c r="JRY17" s="117"/>
      <c r="JRZ17" s="117"/>
      <c r="JSA17" s="117"/>
      <c r="JSB17" s="117"/>
      <c r="JSC17" s="117"/>
      <c r="JSD17" s="117"/>
      <c r="JSE17" s="117"/>
      <c r="JSF17" s="117"/>
      <c r="JSG17" s="117"/>
      <c r="JSH17" s="117"/>
      <c r="JSI17" s="117"/>
      <c r="JSJ17" s="117"/>
      <c r="JSK17" s="117"/>
      <c r="JSL17" s="117"/>
      <c r="JSM17" s="117"/>
      <c r="JSN17" s="117"/>
      <c r="JSO17" s="117"/>
      <c r="JSP17" s="117"/>
      <c r="JSQ17" s="117"/>
      <c r="JSR17" s="117"/>
      <c r="JSS17" s="117"/>
      <c r="JST17" s="117"/>
      <c r="JSU17" s="117"/>
      <c r="JSV17" s="117"/>
      <c r="JSW17" s="117"/>
      <c r="JSX17" s="117"/>
      <c r="JSY17" s="117"/>
      <c r="JSZ17" s="117"/>
      <c r="JTA17" s="117"/>
      <c r="JTB17" s="117"/>
      <c r="JTC17" s="117"/>
      <c r="JTD17" s="117"/>
      <c r="JTE17" s="117"/>
      <c r="JTF17" s="117"/>
      <c r="JTG17" s="117"/>
      <c r="JTH17" s="117"/>
      <c r="JTI17" s="117"/>
      <c r="JTJ17" s="117"/>
      <c r="JTK17" s="117"/>
      <c r="JTL17" s="117"/>
      <c r="JTM17" s="117"/>
      <c r="JTN17" s="117"/>
      <c r="JTO17" s="117"/>
      <c r="JTP17" s="117"/>
      <c r="JTQ17" s="117"/>
      <c r="JTR17" s="117"/>
      <c r="JTS17" s="117"/>
      <c r="JTT17" s="117"/>
      <c r="JTU17" s="117"/>
      <c r="JTV17" s="117"/>
      <c r="JTW17" s="117"/>
      <c r="JTX17" s="117"/>
      <c r="JTY17" s="117"/>
      <c r="JTZ17" s="117"/>
      <c r="JUA17" s="117"/>
      <c r="JUB17" s="117"/>
      <c r="JUC17" s="117"/>
      <c r="JUD17" s="117"/>
      <c r="JUE17" s="117"/>
      <c r="JUF17" s="117"/>
      <c r="JUG17" s="117"/>
      <c r="JUH17" s="117"/>
      <c r="JUI17" s="117"/>
      <c r="JUJ17" s="117"/>
      <c r="JUK17" s="117"/>
      <c r="JUL17" s="117"/>
      <c r="JUM17" s="117"/>
      <c r="JUN17" s="117"/>
      <c r="JUO17" s="117"/>
      <c r="JUP17" s="117"/>
      <c r="JUQ17" s="117"/>
      <c r="JUR17" s="117"/>
      <c r="JUS17" s="117"/>
      <c r="JUT17" s="117"/>
      <c r="JUU17" s="117"/>
      <c r="JUV17" s="117"/>
      <c r="JUW17" s="117"/>
      <c r="JUX17" s="117"/>
      <c r="JUY17" s="117"/>
      <c r="JUZ17" s="117"/>
      <c r="JVA17" s="117"/>
      <c r="JVB17" s="117"/>
      <c r="JVC17" s="117"/>
      <c r="JVD17" s="117"/>
      <c r="JVE17" s="117"/>
      <c r="JVF17" s="117"/>
      <c r="JVG17" s="117"/>
      <c r="JVH17" s="117"/>
      <c r="JVI17" s="117"/>
      <c r="JVJ17" s="117"/>
      <c r="JVK17" s="117"/>
      <c r="JVL17" s="117"/>
      <c r="JVM17" s="117"/>
      <c r="JVN17" s="117"/>
      <c r="JVO17" s="117"/>
      <c r="JVP17" s="117"/>
      <c r="JVQ17" s="117"/>
      <c r="JVR17" s="117"/>
      <c r="JVS17" s="117"/>
      <c r="JVT17" s="117"/>
      <c r="JVU17" s="117"/>
      <c r="JVV17" s="117"/>
      <c r="JVW17" s="117"/>
      <c r="JVX17" s="117"/>
      <c r="JVY17" s="117"/>
      <c r="JVZ17" s="117"/>
      <c r="JWA17" s="117"/>
      <c r="JWB17" s="117"/>
      <c r="JWC17" s="117"/>
      <c r="JWD17" s="117"/>
      <c r="JWE17" s="117"/>
      <c r="JWF17" s="117"/>
      <c r="JWG17" s="117"/>
      <c r="JWH17" s="117"/>
      <c r="JWI17" s="117"/>
      <c r="JWJ17" s="117"/>
      <c r="JWK17" s="117"/>
      <c r="JWL17" s="117"/>
      <c r="JWM17" s="117"/>
      <c r="JWN17" s="117"/>
      <c r="JWO17" s="117"/>
      <c r="JWP17" s="117"/>
      <c r="JWQ17" s="117"/>
      <c r="JWR17" s="117"/>
      <c r="JWS17" s="117"/>
      <c r="JWT17" s="117"/>
      <c r="JWU17" s="117"/>
      <c r="JWV17" s="117"/>
      <c r="JWW17" s="117"/>
      <c r="JWX17" s="117"/>
      <c r="JWY17" s="117"/>
      <c r="JWZ17" s="117"/>
      <c r="JXA17" s="117"/>
      <c r="JXB17" s="117"/>
      <c r="JXC17" s="117"/>
      <c r="JXD17" s="117"/>
      <c r="JXE17" s="117"/>
      <c r="JXF17" s="117"/>
      <c r="JXG17" s="117"/>
      <c r="JXH17" s="117"/>
      <c r="JXI17" s="117"/>
      <c r="JXJ17" s="117"/>
      <c r="JXK17" s="117"/>
      <c r="JXL17" s="117"/>
      <c r="JXM17" s="117"/>
      <c r="JXN17" s="117"/>
      <c r="JXO17" s="117"/>
      <c r="JXP17" s="117"/>
      <c r="JXQ17" s="117"/>
      <c r="JXR17" s="117"/>
      <c r="JXS17" s="117"/>
      <c r="JXT17" s="117"/>
      <c r="JXU17" s="117"/>
      <c r="JXV17" s="117"/>
      <c r="JXW17" s="117"/>
      <c r="JXX17" s="117"/>
      <c r="JXY17" s="117"/>
      <c r="JXZ17" s="117"/>
      <c r="JYA17" s="117"/>
      <c r="JYB17" s="117"/>
      <c r="JYC17" s="117"/>
      <c r="JYD17" s="117"/>
      <c r="JYE17" s="117"/>
      <c r="JYF17" s="117"/>
      <c r="JYG17" s="117"/>
      <c r="JYH17" s="117"/>
      <c r="JYI17" s="117"/>
      <c r="JYJ17" s="117"/>
      <c r="JYK17" s="117"/>
      <c r="JYL17" s="117"/>
      <c r="JYM17" s="117"/>
      <c r="JYN17" s="117"/>
      <c r="JYO17" s="117"/>
      <c r="JYP17" s="117"/>
      <c r="JYQ17" s="117"/>
      <c r="JYR17" s="117"/>
      <c r="JYS17" s="117"/>
      <c r="JYT17" s="117"/>
      <c r="JYU17" s="117"/>
      <c r="JYV17" s="117"/>
      <c r="JYW17" s="117"/>
      <c r="JYX17" s="117"/>
      <c r="JYY17" s="117"/>
      <c r="JYZ17" s="117"/>
      <c r="JZA17" s="117"/>
      <c r="JZB17" s="117"/>
      <c r="JZC17" s="117"/>
      <c r="JZD17" s="117"/>
      <c r="JZE17" s="117"/>
      <c r="JZF17" s="117"/>
      <c r="JZG17" s="117"/>
      <c r="JZH17" s="117"/>
      <c r="JZI17" s="117"/>
      <c r="JZJ17" s="117"/>
      <c r="JZK17" s="117"/>
      <c r="JZL17" s="117"/>
      <c r="JZM17" s="117"/>
      <c r="JZN17" s="117"/>
      <c r="JZO17" s="117"/>
      <c r="JZP17" s="117"/>
      <c r="JZQ17" s="117"/>
      <c r="JZR17" s="117"/>
      <c r="JZS17" s="117"/>
      <c r="JZT17" s="117"/>
      <c r="JZU17" s="117"/>
      <c r="JZV17" s="117"/>
      <c r="JZW17" s="117"/>
      <c r="JZX17" s="117"/>
      <c r="JZY17" s="117"/>
      <c r="JZZ17" s="117"/>
      <c r="KAA17" s="117"/>
      <c r="KAB17" s="117"/>
      <c r="KAC17" s="117"/>
      <c r="KAD17" s="117"/>
      <c r="KAE17" s="117"/>
      <c r="KAF17" s="117"/>
      <c r="KAG17" s="117"/>
      <c r="KAH17" s="117"/>
      <c r="KAI17" s="117"/>
      <c r="KAJ17" s="117"/>
      <c r="KAK17" s="117"/>
      <c r="KAL17" s="117"/>
      <c r="KAM17" s="117"/>
      <c r="KAN17" s="117"/>
      <c r="KAO17" s="117"/>
      <c r="KAP17" s="117"/>
      <c r="KAQ17" s="117"/>
      <c r="KAR17" s="117"/>
      <c r="KAS17" s="117"/>
      <c r="KAT17" s="117"/>
      <c r="KAU17" s="117"/>
      <c r="KAV17" s="117"/>
      <c r="KAW17" s="117"/>
      <c r="KAX17" s="117"/>
      <c r="KAY17" s="117"/>
      <c r="KAZ17" s="117"/>
      <c r="KBA17" s="117"/>
      <c r="KBB17" s="117"/>
      <c r="KBC17" s="117"/>
      <c r="KBD17" s="117"/>
      <c r="KBE17" s="117"/>
      <c r="KBF17" s="117"/>
      <c r="KBG17" s="117"/>
      <c r="KBH17" s="117"/>
      <c r="KBI17" s="117"/>
      <c r="KBJ17" s="117"/>
      <c r="KBK17" s="117"/>
      <c r="KBL17" s="117"/>
      <c r="KBM17" s="117"/>
      <c r="KBN17" s="117"/>
      <c r="KBO17" s="117"/>
      <c r="KBP17" s="117"/>
      <c r="KBQ17" s="117"/>
      <c r="KBR17" s="117"/>
      <c r="KBS17" s="117"/>
      <c r="KBT17" s="117"/>
      <c r="KBU17" s="117"/>
      <c r="KBV17" s="117"/>
      <c r="KBW17" s="117"/>
      <c r="KBX17" s="117"/>
      <c r="KBY17" s="117"/>
      <c r="KBZ17" s="117"/>
      <c r="KCA17" s="117"/>
      <c r="KCB17" s="117"/>
      <c r="KCC17" s="117"/>
      <c r="KCD17" s="117"/>
      <c r="KCE17" s="117"/>
      <c r="KCF17" s="117"/>
      <c r="KCG17" s="117"/>
      <c r="KCH17" s="117"/>
      <c r="KCI17" s="117"/>
      <c r="KCJ17" s="117"/>
      <c r="KCK17" s="117"/>
      <c r="KCL17" s="117"/>
      <c r="KCM17" s="117"/>
      <c r="KCN17" s="117"/>
      <c r="KCO17" s="117"/>
      <c r="KCP17" s="117"/>
      <c r="KCQ17" s="117"/>
      <c r="KCR17" s="117"/>
      <c r="KCS17" s="117"/>
      <c r="KCT17" s="117"/>
      <c r="KCU17" s="117"/>
      <c r="KCV17" s="117"/>
      <c r="KCW17" s="117"/>
      <c r="KCX17" s="117"/>
      <c r="KCY17" s="117"/>
      <c r="KCZ17" s="117"/>
      <c r="KDA17" s="117"/>
      <c r="KDB17" s="117"/>
      <c r="KDC17" s="117"/>
      <c r="KDD17" s="117"/>
      <c r="KDE17" s="117"/>
      <c r="KDF17" s="117"/>
      <c r="KDG17" s="117"/>
      <c r="KDH17" s="117"/>
      <c r="KDI17" s="117"/>
      <c r="KDJ17" s="117"/>
      <c r="KDK17" s="117"/>
      <c r="KDL17" s="117"/>
      <c r="KDM17" s="117"/>
      <c r="KDN17" s="117"/>
      <c r="KDO17" s="117"/>
      <c r="KDP17" s="117"/>
      <c r="KDQ17" s="117"/>
      <c r="KDR17" s="117"/>
      <c r="KDS17" s="117"/>
      <c r="KDT17" s="117"/>
      <c r="KDU17" s="117"/>
      <c r="KDV17" s="117"/>
      <c r="KDW17" s="117"/>
      <c r="KDX17" s="117"/>
      <c r="KDY17" s="117"/>
      <c r="KDZ17" s="117"/>
      <c r="KEA17" s="117"/>
      <c r="KEB17" s="117"/>
      <c r="KEC17" s="117"/>
      <c r="KED17" s="117"/>
      <c r="KEE17" s="117"/>
      <c r="KEF17" s="117"/>
      <c r="KEG17" s="117"/>
      <c r="KEH17" s="117"/>
      <c r="KEI17" s="117"/>
      <c r="KEJ17" s="117"/>
      <c r="KEK17" s="117"/>
      <c r="KEL17" s="117"/>
      <c r="KEM17" s="117"/>
      <c r="KEN17" s="117"/>
      <c r="KEO17" s="117"/>
      <c r="KEP17" s="117"/>
      <c r="KEQ17" s="117"/>
      <c r="KER17" s="117"/>
      <c r="KES17" s="117"/>
      <c r="KET17" s="117"/>
      <c r="KEU17" s="117"/>
      <c r="KEV17" s="117"/>
      <c r="KEW17" s="117"/>
      <c r="KEX17" s="117"/>
      <c r="KEY17" s="117"/>
      <c r="KEZ17" s="117"/>
      <c r="KFA17" s="117"/>
      <c r="KFB17" s="117"/>
      <c r="KFC17" s="117"/>
      <c r="KFD17" s="117"/>
      <c r="KFE17" s="117"/>
      <c r="KFF17" s="117"/>
      <c r="KFG17" s="117"/>
      <c r="KFH17" s="117"/>
      <c r="KFI17" s="117"/>
      <c r="KFJ17" s="117"/>
      <c r="KFK17" s="117"/>
      <c r="KFL17" s="117"/>
      <c r="KFM17" s="117"/>
      <c r="KFN17" s="117"/>
      <c r="KFO17" s="117"/>
      <c r="KFP17" s="117"/>
      <c r="KFQ17" s="117"/>
      <c r="KFR17" s="117"/>
      <c r="KFS17" s="117"/>
      <c r="KFT17" s="117"/>
      <c r="KFU17" s="117"/>
      <c r="KFV17" s="117"/>
      <c r="KFW17" s="117"/>
      <c r="KFX17" s="117"/>
      <c r="KFY17" s="117"/>
      <c r="KFZ17" s="117"/>
      <c r="KGA17" s="117"/>
      <c r="KGB17" s="117"/>
      <c r="KGC17" s="117"/>
      <c r="KGD17" s="117"/>
      <c r="KGE17" s="117"/>
      <c r="KGF17" s="117"/>
      <c r="KGG17" s="117"/>
      <c r="KGH17" s="117"/>
      <c r="KGI17" s="117"/>
      <c r="KGJ17" s="117"/>
      <c r="KGK17" s="117"/>
      <c r="KGL17" s="117"/>
      <c r="KGM17" s="117"/>
      <c r="KGN17" s="117"/>
      <c r="KGO17" s="117"/>
      <c r="KGP17" s="117"/>
      <c r="KGQ17" s="117"/>
      <c r="KGR17" s="117"/>
      <c r="KGS17" s="117"/>
      <c r="KGT17" s="117"/>
      <c r="KGU17" s="117"/>
      <c r="KGV17" s="117"/>
      <c r="KGW17" s="117"/>
      <c r="KGX17" s="117"/>
      <c r="KGY17" s="117"/>
      <c r="KGZ17" s="117"/>
      <c r="KHA17" s="117"/>
      <c r="KHB17" s="117"/>
      <c r="KHC17" s="117"/>
      <c r="KHD17" s="117"/>
      <c r="KHE17" s="117"/>
      <c r="KHF17" s="117"/>
      <c r="KHG17" s="117"/>
      <c r="KHH17" s="117"/>
      <c r="KHI17" s="117"/>
      <c r="KHJ17" s="117"/>
      <c r="KHK17" s="117"/>
      <c r="KHL17" s="117"/>
      <c r="KHM17" s="117"/>
      <c r="KHN17" s="117"/>
      <c r="KHO17" s="117"/>
      <c r="KHP17" s="117"/>
      <c r="KHQ17" s="117"/>
      <c r="KHR17" s="117"/>
      <c r="KHS17" s="117"/>
      <c r="KHT17" s="117"/>
      <c r="KHU17" s="117"/>
      <c r="KHV17" s="117"/>
      <c r="KHW17" s="117"/>
      <c r="KHX17" s="117"/>
      <c r="KHY17" s="117"/>
      <c r="KHZ17" s="117"/>
      <c r="KIA17" s="117"/>
      <c r="KIB17" s="117"/>
      <c r="KIC17" s="117"/>
      <c r="KID17" s="117"/>
      <c r="KIE17" s="117"/>
      <c r="KIF17" s="117"/>
      <c r="KIG17" s="117"/>
      <c r="KIH17" s="117"/>
      <c r="KII17" s="117"/>
      <c r="KIJ17" s="117"/>
      <c r="KIK17" s="117"/>
      <c r="KIL17" s="117"/>
      <c r="KIM17" s="117"/>
      <c r="KIN17" s="117"/>
      <c r="KIO17" s="117"/>
      <c r="KIP17" s="117"/>
      <c r="KIQ17" s="117"/>
      <c r="KIR17" s="117"/>
      <c r="KIS17" s="117"/>
      <c r="KIT17" s="117"/>
      <c r="KIU17" s="117"/>
      <c r="KIV17" s="117"/>
      <c r="KIW17" s="117"/>
      <c r="KIX17" s="117"/>
      <c r="KIY17" s="117"/>
      <c r="KIZ17" s="117"/>
      <c r="KJA17" s="117"/>
      <c r="KJB17" s="117"/>
      <c r="KJC17" s="117"/>
      <c r="KJD17" s="117"/>
      <c r="KJE17" s="117"/>
      <c r="KJF17" s="117"/>
      <c r="KJG17" s="117"/>
      <c r="KJH17" s="117"/>
      <c r="KJI17" s="117"/>
      <c r="KJJ17" s="117"/>
      <c r="KJK17" s="117"/>
      <c r="KJL17" s="117"/>
      <c r="KJM17" s="117"/>
      <c r="KJN17" s="117"/>
      <c r="KJO17" s="117"/>
      <c r="KJP17" s="117"/>
      <c r="KJQ17" s="117"/>
      <c r="KJR17" s="117"/>
      <c r="KJS17" s="117"/>
      <c r="KJT17" s="117"/>
      <c r="KJU17" s="117"/>
      <c r="KJV17" s="117"/>
      <c r="KJW17" s="117"/>
      <c r="KJX17" s="117"/>
      <c r="KJY17" s="117"/>
      <c r="KJZ17" s="117"/>
      <c r="KKA17" s="117"/>
      <c r="KKB17" s="117"/>
      <c r="KKC17" s="117"/>
      <c r="KKD17" s="117"/>
      <c r="KKE17" s="117"/>
      <c r="KKF17" s="117"/>
      <c r="KKG17" s="117"/>
      <c r="KKH17" s="117"/>
      <c r="KKI17" s="117"/>
      <c r="KKJ17" s="117"/>
      <c r="KKK17" s="117"/>
      <c r="KKL17" s="117"/>
      <c r="KKM17" s="117"/>
      <c r="KKN17" s="117"/>
      <c r="KKO17" s="117"/>
      <c r="KKP17" s="117"/>
      <c r="KKQ17" s="117"/>
      <c r="KKR17" s="117"/>
      <c r="KKS17" s="117"/>
      <c r="KKT17" s="117"/>
      <c r="KKU17" s="117"/>
      <c r="KKV17" s="117"/>
      <c r="KKW17" s="117"/>
      <c r="KKX17" s="117"/>
      <c r="KKY17" s="117"/>
      <c r="KKZ17" s="117"/>
      <c r="KLA17" s="117"/>
      <c r="KLB17" s="117"/>
      <c r="KLC17" s="117"/>
      <c r="KLD17" s="117"/>
      <c r="KLE17" s="117"/>
      <c r="KLF17" s="117"/>
      <c r="KLG17" s="117"/>
      <c r="KLH17" s="117"/>
      <c r="KLI17" s="117"/>
      <c r="KLJ17" s="117"/>
      <c r="KLK17" s="117"/>
      <c r="KLL17" s="117"/>
      <c r="KLM17" s="117"/>
      <c r="KLN17" s="117"/>
      <c r="KLO17" s="117"/>
      <c r="KLP17" s="117"/>
      <c r="KLQ17" s="117"/>
      <c r="KLR17" s="117"/>
      <c r="KLS17" s="117"/>
      <c r="KLT17" s="117"/>
      <c r="KLU17" s="117"/>
      <c r="KLV17" s="117"/>
      <c r="KLW17" s="117"/>
      <c r="KLX17" s="117"/>
      <c r="KLY17" s="117"/>
      <c r="KLZ17" s="117"/>
      <c r="KMA17" s="117"/>
      <c r="KMB17" s="117"/>
      <c r="KMC17" s="117"/>
      <c r="KMD17" s="117"/>
      <c r="KME17" s="117"/>
      <c r="KMF17" s="117"/>
      <c r="KMG17" s="117"/>
      <c r="KMH17" s="117"/>
      <c r="KMI17" s="117"/>
      <c r="KMJ17" s="117"/>
      <c r="KMK17" s="117"/>
      <c r="KML17" s="117"/>
      <c r="KMM17" s="117"/>
      <c r="KMN17" s="117"/>
      <c r="KMO17" s="117"/>
      <c r="KMP17" s="117"/>
      <c r="KMQ17" s="117"/>
      <c r="KMR17" s="117"/>
      <c r="KMS17" s="117"/>
      <c r="KMT17" s="117"/>
      <c r="KMU17" s="117"/>
      <c r="KMV17" s="117"/>
      <c r="KMW17" s="117"/>
      <c r="KMX17" s="117"/>
      <c r="KMY17" s="117"/>
      <c r="KMZ17" s="117"/>
      <c r="KNA17" s="117"/>
      <c r="KNB17" s="117"/>
      <c r="KNC17" s="117"/>
      <c r="KND17" s="117"/>
      <c r="KNE17" s="117"/>
      <c r="KNF17" s="117"/>
      <c r="KNG17" s="117"/>
      <c r="KNH17" s="117"/>
      <c r="KNI17" s="117"/>
      <c r="KNJ17" s="117"/>
      <c r="KNK17" s="117"/>
      <c r="KNL17" s="117"/>
      <c r="KNM17" s="117"/>
      <c r="KNN17" s="117"/>
      <c r="KNO17" s="117"/>
      <c r="KNP17" s="117"/>
      <c r="KNQ17" s="117"/>
      <c r="KNR17" s="117"/>
      <c r="KNS17" s="117"/>
      <c r="KNT17" s="117"/>
      <c r="KNU17" s="117"/>
      <c r="KNV17" s="117"/>
      <c r="KNW17" s="117"/>
      <c r="KNX17" s="117"/>
      <c r="KNY17" s="117"/>
      <c r="KNZ17" s="117"/>
      <c r="KOA17" s="117"/>
      <c r="KOB17" s="117"/>
      <c r="KOC17" s="117"/>
      <c r="KOD17" s="117"/>
      <c r="KOE17" s="117"/>
      <c r="KOF17" s="117"/>
      <c r="KOG17" s="117"/>
      <c r="KOH17" s="117"/>
      <c r="KOI17" s="117"/>
      <c r="KOJ17" s="117"/>
      <c r="KOK17" s="117"/>
      <c r="KOL17" s="117"/>
      <c r="KOM17" s="117"/>
      <c r="KON17" s="117"/>
      <c r="KOO17" s="117"/>
      <c r="KOP17" s="117"/>
      <c r="KOQ17" s="117"/>
      <c r="KOR17" s="117"/>
      <c r="KOS17" s="117"/>
      <c r="KOT17" s="117"/>
      <c r="KOU17" s="117"/>
      <c r="KOV17" s="117"/>
      <c r="KOW17" s="117"/>
      <c r="KOX17" s="117"/>
      <c r="KOY17" s="117"/>
      <c r="KOZ17" s="117"/>
      <c r="KPA17" s="117"/>
      <c r="KPB17" s="117"/>
      <c r="KPC17" s="117"/>
      <c r="KPD17" s="117"/>
      <c r="KPE17" s="117"/>
      <c r="KPF17" s="117"/>
      <c r="KPG17" s="117"/>
      <c r="KPH17" s="117"/>
      <c r="KPI17" s="117"/>
      <c r="KPJ17" s="117"/>
      <c r="KPK17" s="117"/>
      <c r="KPL17" s="117"/>
      <c r="KPM17" s="117"/>
      <c r="KPN17" s="117"/>
      <c r="KPO17" s="117"/>
      <c r="KPP17" s="117"/>
      <c r="KPQ17" s="117"/>
      <c r="KPR17" s="117"/>
      <c r="KPS17" s="117"/>
      <c r="KPT17" s="117"/>
      <c r="KPU17" s="117"/>
      <c r="KPV17" s="117"/>
      <c r="KPW17" s="117"/>
      <c r="KPX17" s="117"/>
      <c r="KPY17" s="117"/>
      <c r="KPZ17" s="117"/>
      <c r="KQA17" s="117"/>
      <c r="KQB17" s="117"/>
      <c r="KQC17" s="117"/>
      <c r="KQD17" s="117"/>
      <c r="KQE17" s="117"/>
      <c r="KQF17" s="117"/>
      <c r="KQG17" s="117"/>
      <c r="KQH17" s="117"/>
      <c r="KQI17" s="117"/>
      <c r="KQJ17" s="117"/>
      <c r="KQK17" s="117"/>
      <c r="KQL17" s="117"/>
      <c r="KQM17" s="117"/>
      <c r="KQN17" s="117"/>
      <c r="KQO17" s="117"/>
      <c r="KQP17" s="117"/>
      <c r="KQQ17" s="117"/>
      <c r="KQR17" s="117"/>
      <c r="KQS17" s="117"/>
      <c r="KQT17" s="117"/>
      <c r="KQU17" s="117"/>
      <c r="KQV17" s="117"/>
      <c r="KQW17" s="117"/>
      <c r="KQX17" s="117"/>
      <c r="KQY17" s="117"/>
      <c r="KQZ17" s="117"/>
      <c r="KRA17" s="117"/>
      <c r="KRB17" s="117"/>
      <c r="KRC17" s="117"/>
      <c r="KRD17" s="117"/>
      <c r="KRE17" s="117"/>
      <c r="KRF17" s="117"/>
      <c r="KRG17" s="117"/>
      <c r="KRH17" s="117"/>
      <c r="KRI17" s="117"/>
      <c r="KRJ17" s="117"/>
      <c r="KRK17" s="117"/>
      <c r="KRL17" s="117"/>
      <c r="KRM17" s="117"/>
      <c r="KRN17" s="117"/>
      <c r="KRO17" s="117"/>
      <c r="KRP17" s="117"/>
      <c r="KRQ17" s="117"/>
      <c r="KRR17" s="117"/>
      <c r="KRS17" s="117"/>
      <c r="KRT17" s="117"/>
      <c r="KRU17" s="117"/>
      <c r="KRV17" s="117"/>
      <c r="KRW17" s="117"/>
      <c r="KRX17" s="117"/>
      <c r="KRY17" s="117"/>
      <c r="KRZ17" s="117"/>
      <c r="KSA17" s="117"/>
      <c r="KSB17" s="117"/>
      <c r="KSC17" s="117"/>
      <c r="KSD17" s="117"/>
      <c r="KSE17" s="117"/>
      <c r="KSF17" s="117"/>
      <c r="KSG17" s="117"/>
      <c r="KSH17" s="117"/>
      <c r="KSI17" s="117"/>
      <c r="KSJ17" s="117"/>
      <c r="KSK17" s="117"/>
      <c r="KSL17" s="117"/>
      <c r="KSM17" s="117"/>
      <c r="KSN17" s="117"/>
      <c r="KSO17" s="117"/>
      <c r="KSP17" s="117"/>
      <c r="KSQ17" s="117"/>
      <c r="KSR17" s="117"/>
      <c r="KSS17" s="117"/>
      <c r="KST17" s="117"/>
      <c r="KSU17" s="117"/>
      <c r="KSV17" s="117"/>
      <c r="KSW17" s="117"/>
      <c r="KSX17" s="117"/>
      <c r="KSY17" s="117"/>
      <c r="KSZ17" s="117"/>
      <c r="KTA17" s="117"/>
      <c r="KTB17" s="117"/>
      <c r="KTC17" s="117"/>
      <c r="KTD17" s="117"/>
      <c r="KTE17" s="117"/>
      <c r="KTF17" s="117"/>
      <c r="KTG17" s="117"/>
      <c r="KTH17" s="117"/>
      <c r="KTI17" s="117"/>
      <c r="KTJ17" s="117"/>
      <c r="KTK17" s="117"/>
      <c r="KTL17" s="117"/>
      <c r="KTM17" s="117"/>
      <c r="KTN17" s="117"/>
      <c r="KTO17" s="117"/>
      <c r="KTP17" s="117"/>
      <c r="KTQ17" s="117"/>
      <c r="KTR17" s="117"/>
      <c r="KTS17" s="117"/>
      <c r="KTT17" s="117"/>
      <c r="KTU17" s="117"/>
      <c r="KTV17" s="117"/>
      <c r="KTW17" s="117"/>
      <c r="KTX17" s="117"/>
      <c r="KTY17" s="117"/>
      <c r="KTZ17" s="117"/>
      <c r="KUA17" s="117"/>
      <c r="KUB17" s="117"/>
      <c r="KUC17" s="117"/>
      <c r="KUD17" s="117"/>
      <c r="KUE17" s="117"/>
      <c r="KUF17" s="117"/>
      <c r="KUG17" s="117"/>
      <c r="KUH17" s="117"/>
      <c r="KUI17" s="117"/>
      <c r="KUJ17" s="117"/>
      <c r="KUK17" s="117"/>
      <c r="KUL17" s="117"/>
      <c r="KUM17" s="117"/>
      <c r="KUN17" s="117"/>
      <c r="KUO17" s="117"/>
      <c r="KUP17" s="117"/>
      <c r="KUQ17" s="117"/>
      <c r="KUR17" s="117"/>
      <c r="KUS17" s="117"/>
      <c r="KUT17" s="117"/>
      <c r="KUU17" s="117"/>
      <c r="KUV17" s="117"/>
      <c r="KUW17" s="117"/>
      <c r="KUX17" s="117"/>
      <c r="KUY17" s="117"/>
      <c r="KUZ17" s="117"/>
      <c r="KVA17" s="117"/>
      <c r="KVB17" s="117"/>
      <c r="KVC17" s="117"/>
      <c r="KVD17" s="117"/>
      <c r="KVE17" s="117"/>
      <c r="KVF17" s="117"/>
      <c r="KVG17" s="117"/>
      <c r="KVH17" s="117"/>
      <c r="KVI17" s="117"/>
      <c r="KVJ17" s="117"/>
      <c r="KVK17" s="117"/>
      <c r="KVL17" s="117"/>
      <c r="KVM17" s="117"/>
      <c r="KVN17" s="117"/>
      <c r="KVO17" s="117"/>
      <c r="KVP17" s="117"/>
      <c r="KVQ17" s="117"/>
      <c r="KVR17" s="117"/>
      <c r="KVS17" s="117"/>
      <c r="KVT17" s="117"/>
      <c r="KVU17" s="117"/>
      <c r="KVV17" s="117"/>
      <c r="KVW17" s="117"/>
      <c r="KVX17" s="117"/>
      <c r="KVY17" s="117"/>
      <c r="KVZ17" s="117"/>
      <c r="KWA17" s="117"/>
      <c r="KWB17" s="117"/>
      <c r="KWC17" s="117"/>
      <c r="KWD17" s="117"/>
      <c r="KWE17" s="117"/>
      <c r="KWF17" s="117"/>
      <c r="KWG17" s="117"/>
      <c r="KWH17" s="117"/>
      <c r="KWI17" s="117"/>
      <c r="KWJ17" s="117"/>
      <c r="KWK17" s="117"/>
      <c r="KWL17" s="117"/>
      <c r="KWM17" s="117"/>
      <c r="KWN17" s="117"/>
      <c r="KWO17" s="117"/>
      <c r="KWP17" s="117"/>
      <c r="KWQ17" s="117"/>
      <c r="KWR17" s="117"/>
      <c r="KWS17" s="117"/>
      <c r="KWT17" s="117"/>
      <c r="KWU17" s="117"/>
      <c r="KWV17" s="117"/>
      <c r="KWW17" s="117"/>
      <c r="KWX17" s="117"/>
      <c r="KWY17" s="117"/>
      <c r="KWZ17" s="117"/>
      <c r="KXA17" s="117"/>
      <c r="KXB17" s="117"/>
      <c r="KXC17" s="117"/>
      <c r="KXD17" s="117"/>
      <c r="KXE17" s="117"/>
      <c r="KXF17" s="117"/>
      <c r="KXG17" s="117"/>
      <c r="KXH17" s="117"/>
      <c r="KXI17" s="117"/>
      <c r="KXJ17" s="117"/>
      <c r="KXK17" s="117"/>
      <c r="KXL17" s="117"/>
      <c r="KXM17" s="117"/>
      <c r="KXN17" s="117"/>
      <c r="KXO17" s="117"/>
      <c r="KXP17" s="117"/>
      <c r="KXQ17" s="117"/>
      <c r="KXR17" s="117"/>
      <c r="KXS17" s="117"/>
      <c r="KXT17" s="117"/>
      <c r="KXU17" s="117"/>
      <c r="KXV17" s="117"/>
      <c r="KXW17" s="117"/>
      <c r="KXX17" s="117"/>
      <c r="KXY17" s="117"/>
      <c r="KXZ17" s="117"/>
      <c r="KYA17" s="117"/>
      <c r="KYB17" s="117"/>
      <c r="KYC17" s="117"/>
      <c r="KYD17" s="117"/>
      <c r="KYE17" s="117"/>
      <c r="KYF17" s="117"/>
      <c r="KYG17" s="117"/>
      <c r="KYH17" s="117"/>
      <c r="KYI17" s="117"/>
      <c r="KYJ17" s="117"/>
      <c r="KYK17" s="117"/>
      <c r="KYL17" s="117"/>
      <c r="KYM17" s="117"/>
      <c r="KYN17" s="117"/>
      <c r="KYO17" s="117"/>
      <c r="KYP17" s="117"/>
      <c r="KYQ17" s="117"/>
      <c r="KYR17" s="117"/>
      <c r="KYS17" s="117"/>
      <c r="KYT17" s="117"/>
      <c r="KYU17" s="117"/>
      <c r="KYV17" s="117"/>
      <c r="KYW17" s="117"/>
      <c r="KYX17" s="117"/>
      <c r="KYY17" s="117"/>
      <c r="KYZ17" s="117"/>
      <c r="KZA17" s="117"/>
      <c r="KZB17" s="117"/>
      <c r="KZC17" s="117"/>
      <c r="KZD17" s="117"/>
      <c r="KZE17" s="117"/>
      <c r="KZF17" s="117"/>
      <c r="KZG17" s="117"/>
      <c r="KZH17" s="117"/>
      <c r="KZI17" s="117"/>
      <c r="KZJ17" s="117"/>
      <c r="KZK17" s="117"/>
      <c r="KZL17" s="117"/>
      <c r="KZM17" s="117"/>
      <c r="KZN17" s="117"/>
      <c r="KZO17" s="117"/>
      <c r="KZP17" s="117"/>
      <c r="KZQ17" s="117"/>
      <c r="KZR17" s="117"/>
      <c r="KZS17" s="117"/>
      <c r="KZT17" s="117"/>
      <c r="KZU17" s="117"/>
      <c r="KZV17" s="117"/>
      <c r="KZW17" s="117"/>
      <c r="KZX17" s="117"/>
      <c r="KZY17" s="117"/>
      <c r="KZZ17" s="117"/>
      <c r="LAA17" s="117"/>
      <c r="LAB17" s="117"/>
      <c r="LAC17" s="117"/>
      <c r="LAD17" s="117"/>
      <c r="LAE17" s="117"/>
      <c r="LAF17" s="117"/>
      <c r="LAG17" s="117"/>
      <c r="LAH17" s="117"/>
      <c r="LAI17" s="117"/>
      <c r="LAJ17" s="117"/>
      <c r="LAK17" s="117"/>
      <c r="LAL17" s="117"/>
      <c r="LAM17" s="117"/>
      <c r="LAN17" s="117"/>
      <c r="LAO17" s="117"/>
      <c r="LAP17" s="117"/>
      <c r="LAQ17" s="117"/>
      <c r="LAR17" s="117"/>
      <c r="LAS17" s="117"/>
      <c r="LAT17" s="117"/>
      <c r="LAU17" s="117"/>
      <c r="LAV17" s="117"/>
      <c r="LAW17" s="117"/>
      <c r="LAX17" s="117"/>
      <c r="LAY17" s="117"/>
      <c r="LAZ17" s="117"/>
      <c r="LBA17" s="117"/>
      <c r="LBB17" s="117"/>
      <c r="LBC17" s="117"/>
      <c r="LBD17" s="117"/>
      <c r="LBE17" s="117"/>
      <c r="LBF17" s="117"/>
      <c r="LBG17" s="117"/>
      <c r="LBH17" s="117"/>
      <c r="LBI17" s="117"/>
      <c r="LBJ17" s="117"/>
      <c r="LBK17" s="117"/>
      <c r="LBL17" s="117"/>
      <c r="LBM17" s="117"/>
      <c r="LBN17" s="117"/>
      <c r="LBO17" s="117"/>
      <c r="LBP17" s="117"/>
      <c r="LBQ17" s="117"/>
      <c r="LBR17" s="117"/>
      <c r="LBS17" s="117"/>
      <c r="LBT17" s="117"/>
      <c r="LBU17" s="117"/>
      <c r="LBV17" s="117"/>
      <c r="LBW17" s="117"/>
      <c r="LBX17" s="117"/>
      <c r="LBY17" s="117"/>
      <c r="LBZ17" s="117"/>
      <c r="LCA17" s="117"/>
      <c r="LCB17" s="117"/>
      <c r="LCC17" s="117"/>
      <c r="LCD17" s="117"/>
      <c r="LCE17" s="117"/>
      <c r="LCF17" s="117"/>
      <c r="LCG17" s="117"/>
      <c r="LCH17" s="117"/>
      <c r="LCI17" s="117"/>
      <c r="LCJ17" s="117"/>
      <c r="LCK17" s="117"/>
      <c r="LCL17" s="117"/>
      <c r="LCM17" s="117"/>
      <c r="LCN17" s="117"/>
      <c r="LCO17" s="117"/>
      <c r="LCP17" s="117"/>
      <c r="LCQ17" s="117"/>
      <c r="LCR17" s="117"/>
      <c r="LCS17" s="117"/>
      <c r="LCT17" s="117"/>
      <c r="LCU17" s="117"/>
      <c r="LCV17" s="117"/>
      <c r="LCW17" s="117"/>
      <c r="LCX17" s="117"/>
      <c r="LCY17" s="117"/>
      <c r="LCZ17" s="117"/>
      <c r="LDA17" s="117"/>
      <c r="LDB17" s="117"/>
      <c r="LDC17" s="117"/>
      <c r="LDD17" s="117"/>
      <c r="LDE17" s="117"/>
      <c r="LDF17" s="117"/>
      <c r="LDG17" s="117"/>
      <c r="LDH17" s="117"/>
      <c r="LDI17" s="117"/>
      <c r="LDJ17" s="117"/>
      <c r="LDK17" s="117"/>
      <c r="LDL17" s="117"/>
      <c r="LDM17" s="117"/>
      <c r="LDN17" s="117"/>
      <c r="LDO17" s="117"/>
      <c r="LDP17" s="117"/>
      <c r="LDQ17" s="117"/>
      <c r="LDR17" s="117"/>
      <c r="LDS17" s="117"/>
      <c r="LDT17" s="117"/>
      <c r="LDU17" s="117"/>
      <c r="LDV17" s="117"/>
      <c r="LDW17" s="117"/>
      <c r="LDX17" s="117"/>
      <c r="LDY17" s="117"/>
      <c r="LDZ17" s="117"/>
      <c r="LEA17" s="117"/>
      <c r="LEB17" s="117"/>
      <c r="LEC17" s="117"/>
      <c r="LED17" s="117"/>
      <c r="LEE17" s="117"/>
      <c r="LEF17" s="117"/>
      <c r="LEG17" s="117"/>
      <c r="LEH17" s="117"/>
      <c r="LEI17" s="117"/>
      <c r="LEJ17" s="117"/>
      <c r="LEK17" s="117"/>
      <c r="LEL17" s="117"/>
      <c r="LEM17" s="117"/>
      <c r="LEN17" s="117"/>
      <c r="LEO17" s="117"/>
      <c r="LEP17" s="117"/>
      <c r="LEQ17" s="117"/>
      <c r="LER17" s="117"/>
      <c r="LES17" s="117"/>
      <c r="LET17" s="117"/>
      <c r="LEU17" s="117"/>
      <c r="LEV17" s="117"/>
      <c r="LEW17" s="117"/>
      <c r="LEX17" s="117"/>
      <c r="LEY17" s="117"/>
      <c r="LEZ17" s="117"/>
      <c r="LFA17" s="117"/>
      <c r="LFB17" s="117"/>
      <c r="LFC17" s="117"/>
      <c r="LFD17" s="117"/>
      <c r="LFE17" s="117"/>
      <c r="LFF17" s="117"/>
      <c r="LFG17" s="117"/>
      <c r="LFH17" s="117"/>
      <c r="LFI17" s="117"/>
      <c r="LFJ17" s="117"/>
      <c r="LFK17" s="117"/>
      <c r="LFL17" s="117"/>
      <c r="LFM17" s="117"/>
      <c r="LFN17" s="117"/>
      <c r="LFO17" s="117"/>
      <c r="LFP17" s="117"/>
      <c r="LFQ17" s="117"/>
      <c r="LFR17" s="117"/>
      <c r="LFS17" s="117"/>
      <c r="LFT17" s="117"/>
      <c r="LFU17" s="117"/>
      <c r="LFV17" s="117"/>
      <c r="LFW17" s="117"/>
      <c r="LFX17" s="117"/>
      <c r="LFY17" s="117"/>
      <c r="LFZ17" s="117"/>
      <c r="LGA17" s="117"/>
      <c r="LGB17" s="117"/>
      <c r="LGC17" s="117"/>
      <c r="LGD17" s="117"/>
      <c r="LGE17" s="117"/>
      <c r="LGF17" s="117"/>
      <c r="LGG17" s="117"/>
      <c r="LGH17" s="117"/>
      <c r="LGI17" s="117"/>
      <c r="LGJ17" s="117"/>
      <c r="LGK17" s="117"/>
      <c r="LGL17" s="117"/>
      <c r="LGM17" s="117"/>
      <c r="LGN17" s="117"/>
      <c r="LGO17" s="117"/>
      <c r="LGP17" s="117"/>
      <c r="LGQ17" s="117"/>
      <c r="LGR17" s="117"/>
      <c r="LGS17" s="117"/>
      <c r="LGT17" s="117"/>
      <c r="LGU17" s="117"/>
      <c r="LGV17" s="117"/>
      <c r="LGW17" s="117"/>
      <c r="LGX17" s="117"/>
      <c r="LGY17" s="117"/>
      <c r="LGZ17" s="117"/>
      <c r="LHA17" s="117"/>
      <c r="LHB17" s="117"/>
      <c r="LHC17" s="117"/>
      <c r="LHD17" s="117"/>
      <c r="LHE17" s="117"/>
      <c r="LHF17" s="117"/>
      <c r="LHG17" s="117"/>
      <c r="LHH17" s="117"/>
      <c r="LHI17" s="117"/>
      <c r="LHJ17" s="117"/>
      <c r="LHK17" s="117"/>
      <c r="LHL17" s="117"/>
      <c r="LHM17" s="117"/>
      <c r="LHN17" s="117"/>
      <c r="LHO17" s="117"/>
      <c r="LHP17" s="117"/>
      <c r="LHQ17" s="117"/>
      <c r="LHR17" s="117"/>
      <c r="LHS17" s="117"/>
      <c r="LHT17" s="117"/>
      <c r="LHU17" s="117"/>
      <c r="LHV17" s="117"/>
      <c r="LHW17" s="117"/>
      <c r="LHX17" s="117"/>
      <c r="LHY17" s="117"/>
      <c r="LHZ17" s="117"/>
      <c r="LIA17" s="117"/>
      <c r="LIB17" s="117"/>
      <c r="LIC17" s="117"/>
      <c r="LID17" s="117"/>
      <c r="LIE17" s="117"/>
      <c r="LIF17" s="117"/>
      <c r="LIG17" s="117"/>
      <c r="LIH17" s="117"/>
      <c r="LII17" s="117"/>
      <c r="LIJ17" s="117"/>
      <c r="LIK17" s="117"/>
      <c r="LIL17" s="117"/>
      <c r="LIM17" s="117"/>
      <c r="LIN17" s="117"/>
      <c r="LIO17" s="117"/>
      <c r="LIP17" s="117"/>
      <c r="LIQ17" s="117"/>
      <c r="LIR17" s="117"/>
      <c r="LIS17" s="117"/>
      <c r="LIT17" s="117"/>
      <c r="LIU17" s="117"/>
      <c r="LIV17" s="117"/>
      <c r="LIW17" s="117"/>
      <c r="LIX17" s="117"/>
      <c r="LIY17" s="117"/>
      <c r="LIZ17" s="117"/>
      <c r="LJA17" s="117"/>
      <c r="LJB17" s="117"/>
      <c r="LJC17" s="117"/>
      <c r="LJD17" s="117"/>
      <c r="LJE17" s="117"/>
      <c r="LJF17" s="117"/>
      <c r="LJG17" s="117"/>
      <c r="LJH17" s="117"/>
      <c r="LJI17" s="117"/>
      <c r="LJJ17" s="117"/>
      <c r="LJK17" s="117"/>
      <c r="LJL17" s="117"/>
      <c r="LJM17" s="117"/>
      <c r="LJN17" s="117"/>
      <c r="LJO17" s="117"/>
      <c r="LJP17" s="117"/>
      <c r="LJQ17" s="117"/>
      <c r="LJR17" s="117"/>
      <c r="LJS17" s="117"/>
      <c r="LJT17" s="117"/>
      <c r="LJU17" s="117"/>
      <c r="LJV17" s="117"/>
      <c r="LJW17" s="117"/>
      <c r="LJX17" s="117"/>
      <c r="LJY17" s="117"/>
      <c r="LJZ17" s="117"/>
      <c r="LKA17" s="117"/>
      <c r="LKB17" s="117"/>
      <c r="LKC17" s="117"/>
      <c r="LKD17" s="117"/>
      <c r="LKE17" s="117"/>
      <c r="LKF17" s="117"/>
      <c r="LKG17" s="117"/>
      <c r="LKH17" s="117"/>
      <c r="LKI17" s="117"/>
      <c r="LKJ17" s="117"/>
      <c r="LKK17" s="117"/>
      <c r="LKL17" s="117"/>
      <c r="LKM17" s="117"/>
      <c r="LKN17" s="117"/>
      <c r="LKO17" s="117"/>
      <c r="LKP17" s="117"/>
      <c r="LKQ17" s="117"/>
      <c r="LKR17" s="117"/>
      <c r="LKS17" s="117"/>
      <c r="LKT17" s="117"/>
      <c r="LKU17" s="117"/>
      <c r="LKV17" s="117"/>
      <c r="LKW17" s="117"/>
      <c r="LKX17" s="117"/>
      <c r="LKY17" s="117"/>
      <c r="LKZ17" s="117"/>
      <c r="LLA17" s="117"/>
      <c r="LLB17" s="117"/>
      <c r="LLC17" s="117"/>
      <c r="LLD17" s="117"/>
      <c r="LLE17" s="117"/>
      <c r="LLF17" s="117"/>
      <c r="LLG17" s="117"/>
      <c r="LLH17" s="117"/>
      <c r="LLI17" s="117"/>
      <c r="LLJ17" s="117"/>
      <c r="LLK17" s="117"/>
      <c r="LLL17" s="117"/>
      <c r="LLM17" s="117"/>
      <c r="LLN17" s="117"/>
      <c r="LLO17" s="117"/>
      <c r="LLP17" s="117"/>
      <c r="LLQ17" s="117"/>
      <c r="LLR17" s="117"/>
      <c r="LLS17" s="117"/>
      <c r="LLT17" s="117"/>
      <c r="LLU17" s="117"/>
      <c r="LLV17" s="117"/>
      <c r="LLW17" s="117"/>
      <c r="LLX17" s="117"/>
      <c r="LLY17" s="117"/>
      <c r="LLZ17" s="117"/>
      <c r="LMA17" s="117"/>
      <c r="LMB17" s="117"/>
      <c r="LMC17" s="117"/>
      <c r="LMD17" s="117"/>
      <c r="LME17" s="117"/>
      <c r="LMF17" s="117"/>
      <c r="LMG17" s="117"/>
      <c r="LMH17" s="117"/>
      <c r="LMI17" s="117"/>
      <c r="LMJ17" s="117"/>
      <c r="LMK17" s="117"/>
      <c r="LML17" s="117"/>
      <c r="LMM17" s="117"/>
      <c r="LMN17" s="117"/>
      <c r="LMO17" s="117"/>
      <c r="LMP17" s="117"/>
      <c r="LMQ17" s="117"/>
      <c r="LMR17" s="117"/>
      <c r="LMS17" s="117"/>
      <c r="LMT17" s="117"/>
      <c r="LMU17" s="117"/>
      <c r="LMV17" s="117"/>
      <c r="LMW17" s="117"/>
      <c r="LMX17" s="117"/>
      <c r="LMY17" s="117"/>
      <c r="LMZ17" s="117"/>
      <c r="LNA17" s="117"/>
      <c r="LNB17" s="117"/>
      <c r="LNC17" s="117"/>
      <c r="LND17" s="117"/>
      <c r="LNE17" s="117"/>
      <c r="LNF17" s="117"/>
      <c r="LNG17" s="117"/>
      <c r="LNH17" s="117"/>
      <c r="LNI17" s="117"/>
      <c r="LNJ17" s="117"/>
      <c r="LNK17" s="117"/>
      <c r="LNL17" s="117"/>
      <c r="LNM17" s="117"/>
      <c r="LNN17" s="117"/>
      <c r="LNO17" s="117"/>
      <c r="LNP17" s="117"/>
      <c r="LNQ17" s="117"/>
      <c r="LNR17" s="117"/>
      <c r="LNS17" s="117"/>
      <c r="LNT17" s="117"/>
      <c r="LNU17" s="117"/>
      <c r="LNV17" s="117"/>
      <c r="LNW17" s="117"/>
      <c r="LNX17" s="117"/>
      <c r="LNY17" s="117"/>
      <c r="LNZ17" s="117"/>
      <c r="LOA17" s="117"/>
      <c r="LOB17" s="117"/>
      <c r="LOC17" s="117"/>
      <c r="LOD17" s="117"/>
      <c r="LOE17" s="117"/>
      <c r="LOF17" s="117"/>
      <c r="LOG17" s="117"/>
      <c r="LOH17" s="117"/>
      <c r="LOI17" s="117"/>
      <c r="LOJ17" s="117"/>
      <c r="LOK17" s="117"/>
      <c r="LOL17" s="117"/>
      <c r="LOM17" s="117"/>
      <c r="LON17" s="117"/>
      <c r="LOO17" s="117"/>
      <c r="LOP17" s="117"/>
      <c r="LOQ17" s="117"/>
      <c r="LOR17" s="117"/>
      <c r="LOS17" s="117"/>
      <c r="LOT17" s="117"/>
      <c r="LOU17" s="117"/>
      <c r="LOV17" s="117"/>
      <c r="LOW17" s="117"/>
      <c r="LOX17" s="117"/>
      <c r="LOY17" s="117"/>
      <c r="LOZ17" s="117"/>
      <c r="LPA17" s="117"/>
      <c r="LPB17" s="117"/>
      <c r="LPC17" s="117"/>
      <c r="LPD17" s="117"/>
      <c r="LPE17" s="117"/>
      <c r="LPF17" s="117"/>
      <c r="LPG17" s="117"/>
      <c r="LPH17" s="117"/>
      <c r="LPI17" s="117"/>
      <c r="LPJ17" s="117"/>
      <c r="LPK17" s="117"/>
      <c r="LPL17" s="117"/>
      <c r="LPM17" s="117"/>
      <c r="LPN17" s="117"/>
      <c r="LPO17" s="117"/>
      <c r="LPP17" s="117"/>
      <c r="LPQ17" s="117"/>
      <c r="LPR17" s="117"/>
      <c r="LPS17" s="117"/>
      <c r="LPT17" s="117"/>
      <c r="LPU17" s="117"/>
      <c r="LPV17" s="117"/>
      <c r="LPW17" s="117"/>
      <c r="LPX17" s="117"/>
      <c r="LPY17" s="117"/>
      <c r="LPZ17" s="117"/>
      <c r="LQA17" s="117"/>
      <c r="LQB17" s="117"/>
      <c r="LQC17" s="117"/>
      <c r="LQD17" s="117"/>
      <c r="LQE17" s="117"/>
      <c r="LQF17" s="117"/>
      <c r="LQG17" s="117"/>
      <c r="LQH17" s="117"/>
      <c r="LQI17" s="117"/>
      <c r="LQJ17" s="117"/>
      <c r="LQK17" s="117"/>
      <c r="LQL17" s="117"/>
      <c r="LQM17" s="117"/>
      <c r="LQN17" s="117"/>
      <c r="LQO17" s="117"/>
      <c r="LQP17" s="117"/>
      <c r="LQQ17" s="117"/>
      <c r="LQR17" s="117"/>
      <c r="LQS17" s="117"/>
      <c r="LQT17" s="117"/>
      <c r="LQU17" s="117"/>
      <c r="LQV17" s="117"/>
      <c r="LQW17" s="117"/>
      <c r="LQX17" s="117"/>
      <c r="LQY17" s="117"/>
      <c r="LQZ17" s="117"/>
      <c r="LRA17" s="117"/>
      <c r="LRB17" s="117"/>
      <c r="LRC17" s="117"/>
      <c r="LRD17" s="117"/>
      <c r="LRE17" s="117"/>
      <c r="LRF17" s="117"/>
      <c r="LRG17" s="117"/>
      <c r="LRH17" s="117"/>
      <c r="LRI17" s="117"/>
      <c r="LRJ17" s="117"/>
      <c r="LRK17" s="117"/>
      <c r="LRL17" s="117"/>
      <c r="LRM17" s="117"/>
      <c r="LRN17" s="117"/>
      <c r="LRO17" s="117"/>
      <c r="LRP17" s="117"/>
      <c r="LRQ17" s="117"/>
      <c r="LRR17" s="117"/>
      <c r="LRS17" s="117"/>
      <c r="LRT17" s="117"/>
      <c r="LRU17" s="117"/>
      <c r="LRV17" s="117"/>
      <c r="LRW17" s="117"/>
      <c r="LRX17" s="117"/>
      <c r="LRY17" s="117"/>
      <c r="LRZ17" s="117"/>
      <c r="LSA17" s="117"/>
      <c r="LSB17" s="117"/>
      <c r="LSC17" s="117"/>
      <c r="LSD17" s="117"/>
      <c r="LSE17" s="117"/>
      <c r="LSF17" s="117"/>
      <c r="LSG17" s="117"/>
      <c r="LSH17" s="117"/>
      <c r="LSI17" s="117"/>
      <c r="LSJ17" s="117"/>
      <c r="LSK17" s="117"/>
      <c r="LSL17" s="117"/>
      <c r="LSM17" s="117"/>
      <c r="LSN17" s="117"/>
      <c r="LSO17" s="117"/>
      <c r="LSP17" s="117"/>
      <c r="LSQ17" s="117"/>
      <c r="LSR17" s="117"/>
      <c r="LSS17" s="117"/>
      <c r="LST17" s="117"/>
      <c r="LSU17" s="117"/>
      <c r="LSV17" s="117"/>
      <c r="LSW17" s="117"/>
      <c r="LSX17" s="117"/>
      <c r="LSY17" s="117"/>
      <c r="LSZ17" s="117"/>
      <c r="LTA17" s="117"/>
      <c r="LTB17" s="117"/>
      <c r="LTC17" s="117"/>
      <c r="LTD17" s="117"/>
      <c r="LTE17" s="117"/>
      <c r="LTF17" s="117"/>
      <c r="LTG17" s="117"/>
      <c r="LTH17" s="117"/>
      <c r="LTI17" s="117"/>
      <c r="LTJ17" s="117"/>
      <c r="LTK17" s="117"/>
      <c r="LTL17" s="117"/>
      <c r="LTM17" s="117"/>
      <c r="LTN17" s="117"/>
      <c r="LTO17" s="117"/>
      <c r="LTP17" s="117"/>
      <c r="LTQ17" s="117"/>
      <c r="LTR17" s="117"/>
      <c r="LTS17" s="117"/>
      <c r="LTT17" s="117"/>
      <c r="LTU17" s="117"/>
      <c r="LTV17" s="117"/>
      <c r="LTW17" s="117"/>
      <c r="LTX17" s="117"/>
      <c r="LTY17" s="117"/>
      <c r="LTZ17" s="117"/>
      <c r="LUA17" s="117"/>
      <c r="LUB17" s="117"/>
      <c r="LUC17" s="117"/>
      <c r="LUD17" s="117"/>
      <c r="LUE17" s="117"/>
      <c r="LUF17" s="117"/>
      <c r="LUG17" s="117"/>
      <c r="LUH17" s="117"/>
      <c r="LUI17" s="117"/>
      <c r="LUJ17" s="117"/>
      <c r="LUK17" s="117"/>
      <c r="LUL17" s="117"/>
      <c r="LUM17" s="117"/>
      <c r="LUN17" s="117"/>
      <c r="LUO17" s="117"/>
      <c r="LUP17" s="117"/>
      <c r="LUQ17" s="117"/>
      <c r="LUR17" s="117"/>
      <c r="LUS17" s="117"/>
      <c r="LUT17" s="117"/>
      <c r="LUU17" s="117"/>
      <c r="LUV17" s="117"/>
      <c r="LUW17" s="117"/>
      <c r="LUX17" s="117"/>
      <c r="LUY17" s="117"/>
      <c r="LUZ17" s="117"/>
      <c r="LVA17" s="117"/>
      <c r="LVB17" s="117"/>
      <c r="LVC17" s="117"/>
      <c r="LVD17" s="117"/>
      <c r="LVE17" s="117"/>
      <c r="LVF17" s="117"/>
      <c r="LVG17" s="117"/>
      <c r="LVH17" s="117"/>
      <c r="LVI17" s="117"/>
      <c r="LVJ17" s="117"/>
      <c r="LVK17" s="117"/>
      <c r="LVL17" s="117"/>
      <c r="LVM17" s="117"/>
      <c r="LVN17" s="117"/>
      <c r="LVO17" s="117"/>
      <c r="LVP17" s="117"/>
      <c r="LVQ17" s="117"/>
      <c r="LVR17" s="117"/>
      <c r="LVS17" s="117"/>
      <c r="LVT17" s="117"/>
      <c r="LVU17" s="117"/>
      <c r="LVV17" s="117"/>
      <c r="LVW17" s="117"/>
      <c r="LVX17" s="117"/>
      <c r="LVY17" s="117"/>
      <c r="LVZ17" s="117"/>
      <c r="LWA17" s="117"/>
      <c r="LWB17" s="117"/>
      <c r="LWC17" s="117"/>
      <c r="LWD17" s="117"/>
      <c r="LWE17" s="117"/>
      <c r="LWF17" s="117"/>
      <c r="LWG17" s="117"/>
      <c r="LWH17" s="117"/>
      <c r="LWI17" s="117"/>
      <c r="LWJ17" s="117"/>
      <c r="LWK17" s="117"/>
      <c r="LWL17" s="117"/>
      <c r="LWM17" s="117"/>
      <c r="LWN17" s="117"/>
      <c r="LWO17" s="117"/>
      <c r="LWP17" s="117"/>
      <c r="LWQ17" s="117"/>
      <c r="LWR17" s="117"/>
      <c r="LWS17" s="117"/>
      <c r="LWT17" s="117"/>
      <c r="LWU17" s="117"/>
      <c r="LWV17" s="117"/>
      <c r="LWW17" s="117"/>
      <c r="LWX17" s="117"/>
      <c r="LWY17" s="117"/>
      <c r="LWZ17" s="117"/>
      <c r="LXA17" s="117"/>
      <c r="LXB17" s="117"/>
      <c r="LXC17" s="117"/>
      <c r="LXD17" s="117"/>
      <c r="LXE17" s="117"/>
      <c r="LXF17" s="117"/>
      <c r="LXG17" s="117"/>
      <c r="LXH17" s="117"/>
      <c r="LXI17" s="117"/>
      <c r="LXJ17" s="117"/>
      <c r="LXK17" s="117"/>
      <c r="LXL17" s="117"/>
      <c r="LXM17" s="117"/>
      <c r="LXN17" s="117"/>
      <c r="LXO17" s="117"/>
      <c r="LXP17" s="117"/>
      <c r="LXQ17" s="117"/>
      <c r="LXR17" s="117"/>
      <c r="LXS17" s="117"/>
      <c r="LXT17" s="117"/>
      <c r="LXU17" s="117"/>
      <c r="LXV17" s="117"/>
      <c r="LXW17" s="117"/>
      <c r="LXX17" s="117"/>
      <c r="LXY17" s="117"/>
      <c r="LXZ17" s="117"/>
      <c r="LYA17" s="117"/>
      <c r="LYB17" s="117"/>
      <c r="LYC17" s="117"/>
      <c r="LYD17" s="117"/>
      <c r="LYE17" s="117"/>
      <c r="LYF17" s="117"/>
      <c r="LYG17" s="117"/>
      <c r="LYH17" s="117"/>
      <c r="LYI17" s="117"/>
      <c r="LYJ17" s="117"/>
      <c r="LYK17" s="117"/>
      <c r="LYL17" s="117"/>
      <c r="LYM17" s="117"/>
      <c r="LYN17" s="117"/>
      <c r="LYO17" s="117"/>
      <c r="LYP17" s="117"/>
      <c r="LYQ17" s="117"/>
      <c r="LYR17" s="117"/>
      <c r="LYS17" s="117"/>
      <c r="LYT17" s="117"/>
      <c r="LYU17" s="117"/>
      <c r="LYV17" s="117"/>
      <c r="LYW17" s="117"/>
      <c r="LYX17" s="117"/>
      <c r="LYY17" s="117"/>
      <c r="LYZ17" s="117"/>
      <c r="LZA17" s="117"/>
      <c r="LZB17" s="117"/>
      <c r="LZC17" s="117"/>
      <c r="LZD17" s="117"/>
      <c r="LZE17" s="117"/>
      <c r="LZF17" s="117"/>
      <c r="LZG17" s="117"/>
      <c r="LZH17" s="117"/>
      <c r="LZI17" s="117"/>
      <c r="LZJ17" s="117"/>
      <c r="LZK17" s="117"/>
      <c r="LZL17" s="117"/>
      <c r="LZM17" s="117"/>
      <c r="LZN17" s="117"/>
      <c r="LZO17" s="117"/>
      <c r="LZP17" s="117"/>
      <c r="LZQ17" s="117"/>
      <c r="LZR17" s="117"/>
      <c r="LZS17" s="117"/>
      <c r="LZT17" s="117"/>
      <c r="LZU17" s="117"/>
      <c r="LZV17" s="117"/>
      <c r="LZW17" s="117"/>
      <c r="LZX17" s="117"/>
      <c r="LZY17" s="117"/>
      <c r="LZZ17" s="117"/>
      <c r="MAA17" s="117"/>
      <c r="MAB17" s="117"/>
      <c r="MAC17" s="117"/>
      <c r="MAD17" s="117"/>
      <c r="MAE17" s="117"/>
      <c r="MAF17" s="117"/>
      <c r="MAG17" s="117"/>
      <c r="MAH17" s="117"/>
      <c r="MAI17" s="117"/>
      <c r="MAJ17" s="117"/>
      <c r="MAK17" s="117"/>
      <c r="MAL17" s="117"/>
      <c r="MAM17" s="117"/>
      <c r="MAN17" s="117"/>
      <c r="MAO17" s="117"/>
      <c r="MAP17" s="117"/>
      <c r="MAQ17" s="117"/>
      <c r="MAR17" s="117"/>
      <c r="MAS17" s="117"/>
      <c r="MAT17" s="117"/>
      <c r="MAU17" s="117"/>
      <c r="MAV17" s="117"/>
      <c r="MAW17" s="117"/>
      <c r="MAX17" s="117"/>
      <c r="MAY17" s="117"/>
      <c r="MAZ17" s="117"/>
      <c r="MBA17" s="117"/>
      <c r="MBB17" s="117"/>
      <c r="MBC17" s="117"/>
      <c r="MBD17" s="117"/>
      <c r="MBE17" s="117"/>
      <c r="MBF17" s="117"/>
      <c r="MBG17" s="117"/>
      <c r="MBH17" s="117"/>
      <c r="MBI17" s="117"/>
      <c r="MBJ17" s="117"/>
      <c r="MBK17" s="117"/>
      <c r="MBL17" s="117"/>
      <c r="MBM17" s="117"/>
      <c r="MBN17" s="117"/>
      <c r="MBO17" s="117"/>
      <c r="MBP17" s="117"/>
      <c r="MBQ17" s="117"/>
      <c r="MBR17" s="117"/>
      <c r="MBS17" s="117"/>
      <c r="MBT17" s="117"/>
      <c r="MBU17" s="117"/>
      <c r="MBV17" s="117"/>
      <c r="MBW17" s="117"/>
      <c r="MBX17" s="117"/>
      <c r="MBY17" s="117"/>
      <c r="MBZ17" s="117"/>
      <c r="MCA17" s="117"/>
      <c r="MCB17" s="117"/>
      <c r="MCC17" s="117"/>
      <c r="MCD17" s="117"/>
      <c r="MCE17" s="117"/>
      <c r="MCF17" s="117"/>
      <c r="MCG17" s="117"/>
      <c r="MCH17" s="117"/>
      <c r="MCI17" s="117"/>
      <c r="MCJ17" s="117"/>
      <c r="MCK17" s="117"/>
      <c r="MCL17" s="117"/>
      <c r="MCM17" s="117"/>
      <c r="MCN17" s="117"/>
      <c r="MCO17" s="117"/>
      <c r="MCP17" s="117"/>
      <c r="MCQ17" s="117"/>
      <c r="MCR17" s="117"/>
      <c r="MCS17" s="117"/>
      <c r="MCT17" s="117"/>
      <c r="MCU17" s="117"/>
      <c r="MCV17" s="117"/>
      <c r="MCW17" s="117"/>
      <c r="MCX17" s="117"/>
      <c r="MCY17" s="117"/>
      <c r="MCZ17" s="117"/>
      <c r="MDA17" s="117"/>
      <c r="MDB17" s="117"/>
      <c r="MDC17" s="117"/>
      <c r="MDD17" s="117"/>
      <c r="MDE17" s="117"/>
      <c r="MDF17" s="117"/>
      <c r="MDG17" s="117"/>
      <c r="MDH17" s="117"/>
      <c r="MDI17" s="117"/>
      <c r="MDJ17" s="117"/>
      <c r="MDK17" s="117"/>
      <c r="MDL17" s="117"/>
      <c r="MDM17" s="117"/>
      <c r="MDN17" s="117"/>
      <c r="MDO17" s="117"/>
      <c r="MDP17" s="117"/>
      <c r="MDQ17" s="117"/>
      <c r="MDR17" s="117"/>
      <c r="MDS17" s="117"/>
      <c r="MDT17" s="117"/>
      <c r="MDU17" s="117"/>
      <c r="MDV17" s="117"/>
      <c r="MDW17" s="117"/>
      <c r="MDX17" s="117"/>
      <c r="MDY17" s="117"/>
      <c r="MDZ17" s="117"/>
      <c r="MEA17" s="117"/>
      <c r="MEB17" s="117"/>
      <c r="MEC17" s="117"/>
      <c r="MED17" s="117"/>
      <c r="MEE17" s="117"/>
      <c r="MEF17" s="117"/>
      <c r="MEG17" s="117"/>
      <c r="MEH17" s="117"/>
      <c r="MEI17" s="117"/>
      <c r="MEJ17" s="117"/>
      <c r="MEK17" s="117"/>
      <c r="MEL17" s="117"/>
      <c r="MEM17" s="117"/>
      <c r="MEN17" s="117"/>
      <c r="MEO17" s="117"/>
      <c r="MEP17" s="117"/>
      <c r="MEQ17" s="117"/>
      <c r="MER17" s="117"/>
      <c r="MES17" s="117"/>
      <c r="MET17" s="117"/>
      <c r="MEU17" s="117"/>
      <c r="MEV17" s="117"/>
      <c r="MEW17" s="117"/>
      <c r="MEX17" s="117"/>
      <c r="MEY17" s="117"/>
      <c r="MEZ17" s="117"/>
      <c r="MFA17" s="117"/>
      <c r="MFB17" s="117"/>
      <c r="MFC17" s="117"/>
      <c r="MFD17" s="117"/>
      <c r="MFE17" s="117"/>
      <c r="MFF17" s="117"/>
      <c r="MFG17" s="117"/>
      <c r="MFH17" s="117"/>
      <c r="MFI17" s="117"/>
      <c r="MFJ17" s="117"/>
      <c r="MFK17" s="117"/>
      <c r="MFL17" s="117"/>
      <c r="MFM17" s="117"/>
      <c r="MFN17" s="117"/>
      <c r="MFO17" s="117"/>
      <c r="MFP17" s="117"/>
      <c r="MFQ17" s="117"/>
      <c r="MFR17" s="117"/>
      <c r="MFS17" s="117"/>
      <c r="MFT17" s="117"/>
      <c r="MFU17" s="117"/>
      <c r="MFV17" s="117"/>
      <c r="MFW17" s="117"/>
      <c r="MFX17" s="117"/>
      <c r="MFY17" s="117"/>
      <c r="MFZ17" s="117"/>
      <c r="MGA17" s="117"/>
      <c r="MGB17" s="117"/>
      <c r="MGC17" s="117"/>
      <c r="MGD17" s="117"/>
      <c r="MGE17" s="117"/>
      <c r="MGF17" s="117"/>
      <c r="MGG17" s="117"/>
      <c r="MGH17" s="117"/>
      <c r="MGI17" s="117"/>
      <c r="MGJ17" s="117"/>
      <c r="MGK17" s="117"/>
      <c r="MGL17" s="117"/>
      <c r="MGM17" s="117"/>
      <c r="MGN17" s="117"/>
      <c r="MGO17" s="117"/>
      <c r="MGP17" s="117"/>
      <c r="MGQ17" s="117"/>
      <c r="MGR17" s="117"/>
      <c r="MGS17" s="117"/>
      <c r="MGT17" s="117"/>
      <c r="MGU17" s="117"/>
      <c r="MGV17" s="117"/>
      <c r="MGW17" s="117"/>
      <c r="MGX17" s="117"/>
      <c r="MGY17" s="117"/>
      <c r="MGZ17" s="117"/>
      <c r="MHA17" s="117"/>
      <c r="MHB17" s="117"/>
      <c r="MHC17" s="117"/>
      <c r="MHD17" s="117"/>
      <c r="MHE17" s="117"/>
      <c r="MHF17" s="117"/>
      <c r="MHG17" s="117"/>
      <c r="MHH17" s="117"/>
      <c r="MHI17" s="117"/>
      <c r="MHJ17" s="117"/>
      <c r="MHK17" s="117"/>
      <c r="MHL17" s="117"/>
      <c r="MHM17" s="117"/>
      <c r="MHN17" s="117"/>
      <c r="MHO17" s="117"/>
      <c r="MHP17" s="117"/>
      <c r="MHQ17" s="117"/>
      <c r="MHR17" s="117"/>
      <c r="MHS17" s="117"/>
      <c r="MHT17" s="117"/>
      <c r="MHU17" s="117"/>
      <c r="MHV17" s="117"/>
      <c r="MHW17" s="117"/>
      <c r="MHX17" s="117"/>
      <c r="MHY17" s="117"/>
      <c r="MHZ17" s="117"/>
      <c r="MIA17" s="117"/>
      <c r="MIB17" s="117"/>
      <c r="MIC17" s="117"/>
      <c r="MID17" s="117"/>
      <c r="MIE17" s="117"/>
      <c r="MIF17" s="117"/>
      <c r="MIG17" s="117"/>
      <c r="MIH17" s="117"/>
      <c r="MII17" s="117"/>
      <c r="MIJ17" s="117"/>
      <c r="MIK17" s="117"/>
      <c r="MIL17" s="117"/>
      <c r="MIM17" s="117"/>
      <c r="MIN17" s="117"/>
      <c r="MIO17" s="117"/>
      <c r="MIP17" s="117"/>
      <c r="MIQ17" s="117"/>
      <c r="MIR17" s="117"/>
      <c r="MIS17" s="117"/>
      <c r="MIT17" s="117"/>
      <c r="MIU17" s="117"/>
      <c r="MIV17" s="117"/>
      <c r="MIW17" s="117"/>
      <c r="MIX17" s="117"/>
      <c r="MIY17" s="117"/>
      <c r="MIZ17" s="117"/>
      <c r="MJA17" s="117"/>
      <c r="MJB17" s="117"/>
      <c r="MJC17" s="117"/>
      <c r="MJD17" s="117"/>
      <c r="MJE17" s="117"/>
      <c r="MJF17" s="117"/>
      <c r="MJG17" s="117"/>
      <c r="MJH17" s="117"/>
      <c r="MJI17" s="117"/>
      <c r="MJJ17" s="117"/>
      <c r="MJK17" s="117"/>
      <c r="MJL17" s="117"/>
      <c r="MJM17" s="117"/>
      <c r="MJN17" s="117"/>
      <c r="MJO17" s="117"/>
      <c r="MJP17" s="117"/>
      <c r="MJQ17" s="117"/>
      <c r="MJR17" s="117"/>
      <c r="MJS17" s="117"/>
      <c r="MJT17" s="117"/>
      <c r="MJU17" s="117"/>
      <c r="MJV17" s="117"/>
      <c r="MJW17" s="117"/>
      <c r="MJX17" s="117"/>
      <c r="MJY17" s="117"/>
      <c r="MJZ17" s="117"/>
      <c r="MKA17" s="117"/>
      <c r="MKB17" s="117"/>
      <c r="MKC17" s="117"/>
      <c r="MKD17" s="117"/>
      <c r="MKE17" s="117"/>
      <c r="MKF17" s="117"/>
      <c r="MKG17" s="117"/>
      <c r="MKH17" s="117"/>
      <c r="MKI17" s="117"/>
      <c r="MKJ17" s="117"/>
      <c r="MKK17" s="117"/>
      <c r="MKL17" s="117"/>
      <c r="MKM17" s="117"/>
      <c r="MKN17" s="117"/>
      <c r="MKO17" s="117"/>
      <c r="MKP17" s="117"/>
      <c r="MKQ17" s="117"/>
      <c r="MKR17" s="117"/>
      <c r="MKS17" s="117"/>
      <c r="MKT17" s="117"/>
      <c r="MKU17" s="117"/>
      <c r="MKV17" s="117"/>
      <c r="MKW17" s="117"/>
      <c r="MKX17" s="117"/>
      <c r="MKY17" s="117"/>
      <c r="MKZ17" s="117"/>
      <c r="MLA17" s="117"/>
      <c r="MLB17" s="117"/>
      <c r="MLC17" s="117"/>
      <c r="MLD17" s="117"/>
      <c r="MLE17" s="117"/>
      <c r="MLF17" s="117"/>
      <c r="MLG17" s="117"/>
      <c r="MLH17" s="117"/>
      <c r="MLI17" s="117"/>
      <c r="MLJ17" s="117"/>
      <c r="MLK17" s="117"/>
      <c r="MLL17" s="117"/>
      <c r="MLM17" s="117"/>
      <c r="MLN17" s="117"/>
      <c r="MLO17" s="117"/>
      <c r="MLP17" s="117"/>
      <c r="MLQ17" s="117"/>
      <c r="MLR17" s="117"/>
      <c r="MLS17" s="117"/>
      <c r="MLT17" s="117"/>
      <c r="MLU17" s="117"/>
      <c r="MLV17" s="117"/>
      <c r="MLW17" s="117"/>
      <c r="MLX17" s="117"/>
      <c r="MLY17" s="117"/>
      <c r="MLZ17" s="117"/>
      <c r="MMA17" s="117"/>
      <c r="MMB17" s="117"/>
      <c r="MMC17" s="117"/>
      <c r="MMD17" s="117"/>
      <c r="MME17" s="117"/>
      <c r="MMF17" s="117"/>
      <c r="MMG17" s="117"/>
      <c r="MMH17" s="117"/>
      <c r="MMI17" s="117"/>
      <c r="MMJ17" s="117"/>
      <c r="MMK17" s="117"/>
      <c r="MML17" s="117"/>
      <c r="MMM17" s="117"/>
      <c r="MMN17" s="117"/>
      <c r="MMO17" s="117"/>
      <c r="MMP17" s="117"/>
      <c r="MMQ17" s="117"/>
      <c r="MMR17" s="117"/>
      <c r="MMS17" s="117"/>
      <c r="MMT17" s="117"/>
      <c r="MMU17" s="117"/>
      <c r="MMV17" s="117"/>
      <c r="MMW17" s="117"/>
      <c r="MMX17" s="117"/>
      <c r="MMY17" s="117"/>
      <c r="MMZ17" s="117"/>
      <c r="MNA17" s="117"/>
      <c r="MNB17" s="117"/>
      <c r="MNC17" s="117"/>
      <c r="MND17" s="117"/>
      <c r="MNE17" s="117"/>
      <c r="MNF17" s="117"/>
      <c r="MNG17" s="117"/>
      <c r="MNH17" s="117"/>
      <c r="MNI17" s="117"/>
      <c r="MNJ17" s="117"/>
      <c r="MNK17" s="117"/>
      <c r="MNL17" s="117"/>
      <c r="MNM17" s="117"/>
      <c r="MNN17" s="117"/>
      <c r="MNO17" s="117"/>
      <c r="MNP17" s="117"/>
      <c r="MNQ17" s="117"/>
      <c r="MNR17" s="117"/>
      <c r="MNS17" s="117"/>
      <c r="MNT17" s="117"/>
      <c r="MNU17" s="117"/>
      <c r="MNV17" s="117"/>
      <c r="MNW17" s="117"/>
      <c r="MNX17" s="117"/>
      <c r="MNY17" s="117"/>
      <c r="MNZ17" s="117"/>
      <c r="MOA17" s="117"/>
      <c r="MOB17" s="117"/>
      <c r="MOC17" s="117"/>
      <c r="MOD17" s="117"/>
      <c r="MOE17" s="117"/>
      <c r="MOF17" s="117"/>
      <c r="MOG17" s="117"/>
      <c r="MOH17" s="117"/>
      <c r="MOI17" s="117"/>
      <c r="MOJ17" s="117"/>
      <c r="MOK17" s="117"/>
      <c r="MOL17" s="117"/>
      <c r="MOM17" s="117"/>
      <c r="MON17" s="117"/>
      <c r="MOO17" s="117"/>
      <c r="MOP17" s="117"/>
      <c r="MOQ17" s="117"/>
      <c r="MOR17" s="117"/>
      <c r="MOS17" s="117"/>
      <c r="MOT17" s="117"/>
      <c r="MOU17" s="117"/>
      <c r="MOV17" s="117"/>
      <c r="MOW17" s="117"/>
      <c r="MOX17" s="117"/>
      <c r="MOY17" s="117"/>
      <c r="MOZ17" s="117"/>
      <c r="MPA17" s="117"/>
      <c r="MPB17" s="117"/>
      <c r="MPC17" s="117"/>
      <c r="MPD17" s="117"/>
      <c r="MPE17" s="117"/>
      <c r="MPF17" s="117"/>
      <c r="MPG17" s="117"/>
      <c r="MPH17" s="117"/>
      <c r="MPI17" s="117"/>
      <c r="MPJ17" s="117"/>
      <c r="MPK17" s="117"/>
      <c r="MPL17" s="117"/>
      <c r="MPM17" s="117"/>
      <c r="MPN17" s="117"/>
      <c r="MPO17" s="117"/>
      <c r="MPP17" s="117"/>
      <c r="MPQ17" s="117"/>
      <c r="MPR17" s="117"/>
      <c r="MPS17" s="117"/>
      <c r="MPT17" s="117"/>
      <c r="MPU17" s="117"/>
      <c r="MPV17" s="117"/>
      <c r="MPW17" s="117"/>
      <c r="MPX17" s="117"/>
      <c r="MPY17" s="117"/>
      <c r="MPZ17" s="117"/>
      <c r="MQA17" s="117"/>
      <c r="MQB17" s="117"/>
      <c r="MQC17" s="117"/>
      <c r="MQD17" s="117"/>
      <c r="MQE17" s="117"/>
      <c r="MQF17" s="117"/>
      <c r="MQG17" s="117"/>
      <c r="MQH17" s="117"/>
      <c r="MQI17" s="117"/>
      <c r="MQJ17" s="117"/>
      <c r="MQK17" s="117"/>
      <c r="MQL17" s="117"/>
      <c r="MQM17" s="117"/>
      <c r="MQN17" s="117"/>
      <c r="MQO17" s="117"/>
      <c r="MQP17" s="117"/>
      <c r="MQQ17" s="117"/>
      <c r="MQR17" s="117"/>
      <c r="MQS17" s="117"/>
      <c r="MQT17" s="117"/>
      <c r="MQU17" s="117"/>
      <c r="MQV17" s="117"/>
      <c r="MQW17" s="117"/>
      <c r="MQX17" s="117"/>
      <c r="MQY17" s="117"/>
      <c r="MQZ17" s="117"/>
      <c r="MRA17" s="117"/>
      <c r="MRB17" s="117"/>
      <c r="MRC17" s="117"/>
      <c r="MRD17" s="117"/>
      <c r="MRE17" s="117"/>
      <c r="MRF17" s="117"/>
      <c r="MRG17" s="117"/>
      <c r="MRH17" s="117"/>
      <c r="MRI17" s="117"/>
      <c r="MRJ17" s="117"/>
      <c r="MRK17" s="117"/>
      <c r="MRL17" s="117"/>
      <c r="MRM17" s="117"/>
      <c r="MRN17" s="117"/>
      <c r="MRO17" s="117"/>
      <c r="MRP17" s="117"/>
      <c r="MRQ17" s="117"/>
      <c r="MRR17" s="117"/>
      <c r="MRS17" s="117"/>
      <c r="MRT17" s="117"/>
      <c r="MRU17" s="117"/>
      <c r="MRV17" s="117"/>
      <c r="MRW17" s="117"/>
      <c r="MRX17" s="117"/>
      <c r="MRY17" s="117"/>
      <c r="MRZ17" s="117"/>
      <c r="MSA17" s="117"/>
      <c r="MSB17" s="117"/>
      <c r="MSC17" s="117"/>
      <c r="MSD17" s="117"/>
      <c r="MSE17" s="117"/>
      <c r="MSF17" s="117"/>
      <c r="MSG17" s="117"/>
      <c r="MSH17" s="117"/>
      <c r="MSI17" s="117"/>
      <c r="MSJ17" s="117"/>
      <c r="MSK17" s="117"/>
      <c r="MSL17" s="117"/>
      <c r="MSM17" s="117"/>
      <c r="MSN17" s="117"/>
      <c r="MSO17" s="117"/>
      <c r="MSP17" s="117"/>
      <c r="MSQ17" s="117"/>
      <c r="MSR17" s="117"/>
      <c r="MSS17" s="117"/>
      <c r="MST17" s="117"/>
      <c r="MSU17" s="117"/>
      <c r="MSV17" s="117"/>
      <c r="MSW17" s="117"/>
      <c r="MSX17" s="117"/>
      <c r="MSY17" s="117"/>
      <c r="MSZ17" s="117"/>
      <c r="MTA17" s="117"/>
      <c r="MTB17" s="117"/>
      <c r="MTC17" s="117"/>
      <c r="MTD17" s="117"/>
      <c r="MTE17" s="117"/>
      <c r="MTF17" s="117"/>
      <c r="MTG17" s="117"/>
      <c r="MTH17" s="117"/>
      <c r="MTI17" s="117"/>
      <c r="MTJ17" s="117"/>
      <c r="MTK17" s="117"/>
      <c r="MTL17" s="117"/>
      <c r="MTM17" s="117"/>
      <c r="MTN17" s="117"/>
      <c r="MTO17" s="117"/>
      <c r="MTP17" s="117"/>
      <c r="MTQ17" s="117"/>
      <c r="MTR17" s="117"/>
      <c r="MTS17" s="117"/>
      <c r="MTT17" s="117"/>
      <c r="MTU17" s="117"/>
      <c r="MTV17" s="117"/>
      <c r="MTW17" s="117"/>
      <c r="MTX17" s="117"/>
      <c r="MTY17" s="117"/>
      <c r="MTZ17" s="117"/>
      <c r="MUA17" s="117"/>
      <c r="MUB17" s="117"/>
      <c r="MUC17" s="117"/>
      <c r="MUD17" s="117"/>
      <c r="MUE17" s="117"/>
      <c r="MUF17" s="117"/>
      <c r="MUG17" s="117"/>
      <c r="MUH17" s="117"/>
      <c r="MUI17" s="117"/>
      <c r="MUJ17" s="117"/>
      <c r="MUK17" s="117"/>
      <c r="MUL17" s="117"/>
      <c r="MUM17" s="117"/>
      <c r="MUN17" s="117"/>
      <c r="MUO17" s="117"/>
      <c r="MUP17" s="117"/>
      <c r="MUQ17" s="117"/>
      <c r="MUR17" s="117"/>
      <c r="MUS17" s="117"/>
      <c r="MUT17" s="117"/>
      <c r="MUU17" s="117"/>
      <c r="MUV17" s="117"/>
      <c r="MUW17" s="117"/>
      <c r="MUX17" s="117"/>
      <c r="MUY17" s="117"/>
      <c r="MUZ17" s="117"/>
      <c r="MVA17" s="117"/>
      <c r="MVB17" s="117"/>
      <c r="MVC17" s="117"/>
      <c r="MVD17" s="117"/>
      <c r="MVE17" s="117"/>
      <c r="MVF17" s="117"/>
      <c r="MVG17" s="117"/>
      <c r="MVH17" s="117"/>
      <c r="MVI17" s="117"/>
      <c r="MVJ17" s="117"/>
      <c r="MVK17" s="117"/>
      <c r="MVL17" s="117"/>
      <c r="MVM17" s="117"/>
      <c r="MVN17" s="117"/>
      <c r="MVO17" s="117"/>
      <c r="MVP17" s="117"/>
      <c r="MVQ17" s="117"/>
      <c r="MVR17" s="117"/>
      <c r="MVS17" s="117"/>
      <c r="MVT17" s="117"/>
      <c r="MVU17" s="117"/>
      <c r="MVV17" s="117"/>
      <c r="MVW17" s="117"/>
      <c r="MVX17" s="117"/>
      <c r="MVY17" s="117"/>
      <c r="MVZ17" s="117"/>
      <c r="MWA17" s="117"/>
      <c r="MWB17" s="117"/>
      <c r="MWC17" s="117"/>
      <c r="MWD17" s="117"/>
      <c r="MWE17" s="117"/>
      <c r="MWF17" s="117"/>
      <c r="MWG17" s="117"/>
      <c r="MWH17" s="117"/>
      <c r="MWI17" s="117"/>
      <c r="MWJ17" s="117"/>
      <c r="MWK17" s="117"/>
      <c r="MWL17" s="117"/>
      <c r="MWM17" s="117"/>
      <c r="MWN17" s="117"/>
      <c r="MWO17" s="117"/>
      <c r="MWP17" s="117"/>
      <c r="MWQ17" s="117"/>
      <c r="MWR17" s="117"/>
      <c r="MWS17" s="117"/>
      <c r="MWT17" s="117"/>
      <c r="MWU17" s="117"/>
      <c r="MWV17" s="117"/>
      <c r="MWW17" s="117"/>
      <c r="MWX17" s="117"/>
      <c r="MWY17" s="117"/>
      <c r="MWZ17" s="117"/>
      <c r="MXA17" s="117"/>
      <c r="MXB17" s="117"/>
      <c r="MXC17" s="117"/>
      <c r="MXD17" s="117"/>
      <c r="MXE17" s="117"/>
      <c r="MXF17" s="117"/>
      <c r="MXG17" s="117"/>
      <c r="MXH17" s="117"/>
      <c r="MXI17" s="117"/>
      <c r="MXJ17" s="117"/>
      <c r="MXK17" s="117"/>
      <c r="MXL17" s="117"/>
      <c r="MXM17" s="117"/>
      <c r="MXN17" s="117"/>
      <c r="MXO17" s="117"/>
      <c r="MXP17" s="117"/>
      <c r="MXQ17" s="117"/>
      <c r="MXR17" s="117"/>
      <c r="MXS17" s="117"/>
      <c r="MXT17" s="117"/>
      <c r="MXU17" s="117"/>
      <c r="MXV17" s="117"/>
      <c r="MXW17" s="117"/>
      <c r="MXX17" s="117"/>
      <c r="MXY17" s="117"/>
      <c r="MXZ17" s="117"/>
      <c r="MYA17" s="117"/>
      <c r="MYB17" s="117"/>
      <c r="MYC17" s="117"/>
      <c r="MYD17" s="117"/>
      <c r="MYE17" s="117"/>
      <c r="MYF17" s="117"/>
      <c r="MYG17" s="117"/>
      <c r="MYH17" s="117"/>
      <c r="MYI17" s="117"/>
      <c r="MYJ17" s="117"/>
      <c r="MYK17" s="117"/>
      <c r="MYL17" s="117"/>
      <c r="MYM17" s="117"/>
      <c r="MYN17" s="117"/>
      <c r="MYO17" s="117"/>
      <c r="MYP17" s="117"/>
      <c r="MYQ17" s="117"/>
      <c r="MYR17" s="117"/>
      <c r="MYS17" s="117"/>
      <c r="MYT17" s="117"/>
      <c r="MYU17" s="117"/>
      <c r="MYV17" s="117"/>
      <c r="MYW17" s="117"/>
      <c r="MYX17" s="117"/>
      <c r="MYY17" s="117"/>
      <c r="MYZ17" s="117"/>
      <c r="MZA17" s="117"/>
      <c r="MZB17" s="117"/>
      <c r="MZC17" s="117"/>
      <c r="MZD17" s="117"/>
      <c r="MZE17" s="117"/>
      <c r="MZF17" s="117"/>
      <c r="MZG17" s="117"/>
      <c r="MZH17" s="117"/>
      <c r="MZI17" s="117"/>
      <c r="MZJ17" s="117"/>
      <c r="MZK17" s="117"/>
      <c r="MZL17" s="117"/>
      <c r="MZM17" s="117"/>
      <c r="MZN17" s="117"/>
      <c r="MZO17" s="117"/>
      <c r="MZP17" s="117"/>
      <c r="MZQ17" s="117"/>
      <c r="MZR17" s="117"/>
      <c r="MZS17" s="117"/>
      <c r="MZT17" s="117"/>
      <c r="MZU17" s="117"/>
      <c r="MZV17" s="117"/>
      <c r="MZW17" s="117"/>
      <c r="MZX17" s="117"/>
      <c r="MZY17" s="117"/>
      <c r="MZZ17" s="117"/>
      <c r="NAA17" s="117"/>
      <c r="NAB17" s="117"/>
      <c r="NAC17" s="117"/>
      <c r="NAD17" s="117"/>
      <c r="NAE17" s="117"/>
      <c r="NAF17" s="117"/>
      <c r="NAG17" s="117"/>
      <c r="NAH17" s="117"/>
      <c r="NAI17" s="117"/>
      <c r="NAJ17" s="117"/>
      <c r="NAK17" s="117"/>
      <c r="NAL17" s="117"/>
      <c r="NAM17" s="117"/>
      <c r="NAN17" s="117"/>
      <c r="NAO17" s="117"/>
      <c r="NAP17" s="117"/>
      <c r="NAQ17" s="117"/>
      <c r="NAR17" s="117"/>
      <c r="NAS17" s="117"/>
      <c r="NAT17" s="117"/>
      <c r="NAU17" s="117"/>
      <c r="NAV17" s="117"/>
      <c r="NAW17" s="117"/>
      <c r="NAX17" s="117"/>
      <c r="NAY17" s="117"/>
      <c r="NAZ17" s="117"/>
      <c r="NBA17" s="117"/>
      <c r="NBB17" s="117"/>
      <c r="NBC17" s="117"/>
      <c r="NBD17" s="117"/>
      <c r="NBE17" s="117"/>
      <c r="NBF17" s="117"/>
      <c r="NBG17" s="117"/>
      <c r="NBH17" s="117"/>
      <c r="NBI17" s="117"/>
      <c r="NBJ17" s="117"/>
      <c r="NBK17" s="117"/>
      <c r="NBL17" s="117"/>
      <c r="NBM17" s="117"/>
      <c r="NBN17" s="117"/>
      <c r="NBO17" s="117"/>
      <c r="NBP17" s="117"/>
      <c r="NBQ17" s="117"/>
      <c r="NBR17" s="117"/>
      <c r="NBS17" s="117"/>
      <c r="NBT17" s="117"/>
      <c r="NBU17" s="117"/>
      <c r="NBV17" s="117"/>
      <c r="NBW17" s="117"/>
      <c r="NBX17" s="117"/>
      <c r="NBY17" s="117"/>
      <c r="NBZ17" s="117"/>
      <c r="NCA17" s="117"/>
      <c r="NCB17" s="117"/>
      <c r="NCC17" s="117"/>
      <c r="NCD17" s="117"/>
      <c r="NCE17" s="117"/>
      <c r="NCF17" s="117"/>
      <c r="NCG17" s="117"/>
      <c r="NCH17" s="117"/>
      <c r="NCI17" s="117"/>
      <c r="NCJ17" s="117"/>
      <c r="NCK17" s="117"/>
      <c r="NCL17" s="117"/>
      <c r="NCM17" s="117"/>
      <c r="NCN17" s="117"/>
      <c r="NCO17" s="117"/>
      <c r="NCP17" s="117"/>
      <c r="NCQ17" s="117"/>
      <c r="NCR17" s="117"/>
      <c r="NCS17" s="117"/>
      <c r="NCT17" s="117"/>
      <c r="NCU17" s="117"/>
      <c r="NCV17" s="117"/>
      <c r="NCW17" s="117"/>
      <c r="NCX17" s="117"/>
      <c r="NCY17" s="117"/>
      <c r="NCZ17" s="117"/>
      <c r="NDA17" s="117"/>
      <c r="NDB17" s="117"/>
      <c r="NDC17" s="117"/>
      <c r="NDD17" s="117"/>
      <c r="NDE17" s="117"/>
      <c r="NDF17" s="117"/>
      <c r="NDG17" s="117"/>
      <c r="NDH17" s="117"/>
      <c r="NDI17" s="117"/>
      <c r="NDJ17" s="117"/>
      <c r="NDK17" s="117"/>
      <c r="NDL17" s="117"/>
      <c r="NDM17" s="117"/>
      <c r="NDN17" s="117"/>
      <c r="NDO17" s="117"/>
      <c r="NDP17" s="117"/>
      <c r="NDQ17" s="117"/>
      <c r="NDR17" s="117"/>
      <c r="NDS17" s="117"/>
      <c r="NDT17" s="117"/>
      <c r="NDU17" s="117"/>
      <c r="NDV17" s="117"/>
      <c r="NDW17" s="117"/>
      <c r="NDX17" s="117"/>
      <c r="NDY17" s="117"/>
      <c r="NDZ17" s="117"/>
      <c r="NEA17" s="117"/>
      <c r="NEB17" s="117"/>
      <c r="NEC17" s="117"/>
      <c r="NED17" s="117"/>
      <c r="NEE17" s="117"/>
      <c r="NEF17" s="117"/>
      <c r="NEG17" s="117"/>
      <c r="NEH17" s="117"/>
      <c r="NEI17" s="117"/>
      <c r="NEJ17" s="117"/>
      <c r="NEK17" s="117"/>
      <c r="NEL17" s="117"/>
      <c r="NEM17" s="117"/>
      <c r="NEN17" s="117"/>
      <c r="NEO17" s="117"/>
      <c r="NEP17" s="117"/>
      <c r="NEQ17" s="117"/>
      <c r="NER17" s="117"/>
      <c r="NES17" s="117"/>
      <c r="NET17" s="117"/>
      <c r="NEU17" s="117"/>
      <c r="NEV17" s="117"/>
      <c r="NEW17" s="117"/>
      <c r="NEX17" s="117"/>
      <c r="NEY17" s="117"/>
      <c r="NEZ17" s="117"/>
      <c r="NFA17" s="117"/>
      <c r="NFB17" s="117"/>
      <c r="NFC17" s="117"/>
      <c r="NFD17" s="117"/>
      <c r="NFE17" s="117"/>
      <c r="NFF17" s="117"/>
      <c r="NFG17" s="117"/>
      <c r="NFH17" s="117"/>
      <c r="NFI17" s="117"/>
      <c r="NFJ17" s="117"/>
      <c r="NFK17" s="117"/>
      <c r="NFL17" s="117"/>
      <c r="NFM17" s="117"/>
      <c r="NFN17" s="117"/>
      <c r="NFO17" s="117"/>
      <c r="NFP17" s="117"/>
      <c r="NFQ17" s="117"/>
      <c r="NFR17" s="117"/>
      <c r="NFS17" s="117"/>
      <c r="NFT17" s="117"/>
      <c r="NFU17" s="117"/>
      <c r="NFV17" s="117"/>
      <c r="NFW17" s="117"/>
      <c r="NFX17" s="117"/>
      <c r="NFY17" s="117"/>
      <c r="NFZ17" s="117"/>
      <c r="NGA17" s="117"/>
      <c r="NGB17" s="117"/>
      <c r="NGC17" s="117"/>
      <c r="NGD17" s="117"/>
      <c r="NGE17" s="117"/>
      <c r="NGF17" s="117"/>
      <c r="NGG17" s="117"/>
      <c r="NGH17" s="117"/>
      <c r="NGI17" s="117"/>
      <c r="NGJ17" s="117"/>
      <c r="NGK17" s="117"/>
      <c r="NGL17" s="117"/>
      <c r="NGM17" s="117"/>
      <c r="NGN17" s="117"/>
      <c r="NGO17" s="117"/>
      <c r="NGP17" s="117"/>
      <c r="NGQ17" s="117"/>
      <c r="NGR17" s="117"/>
      <c r="NGS17" s="117"/>
      <c r="NGT17" s="117"/>
      <c r="NGU17" s="117"/>
      <c r="NGV17" s="117"/>
      <c r="NGW17" s="117"/>
      <c r="NGX17" s="117"/>
      <c r="NGY17" s="117"/>
      <c r="NGZ17" s="117"/>
      <c r="NHA17" s="117"/>
      <c r="NHB17" s="117"/>
      <c r="NHC17" s="117"/>
      <c r="NHD17" s="117"/>
      <c r="NHE17" s="117"/>
      <c r="NHF17" s="117"/>
      <c r="NHG17" s="117"/>
      <c r="NHH17" s="117"/>
      <c r="NHI17" s="117"/>
      <c r="NHJ17" s="117"/>
      <c r="NHK17" s="117"/>
      <c r="NHL17" s="117"/>
      <c r="NHM17" s="117"/>
      <c r="NHN17" s="117"/>
      <c r="NHO17" s="117"/>
      <c r="NHP17" s="117"/>
      <c r="NHQ17" s="117"/>
      <c r="NHR17" s="117"/>
      <c r="NHS17" s="117"/>
      <c r="NHT17" s="117"/>
      <c r="NHU17" s="117"/>
      <c r="NHV17" s="117"/>
      <c r="NHW17" s="117"/>
      <c r="NHX17" s="117"/>
      <c r="NHY17" s="117"/>
      <c r="NHZ17" s="117"/>
      <c r="NIA17" s="117"/>
      <c r="NIB17" s="117"/>
      <c r="NIC17" s="117"/>
      <c r="NID17" s="117"/>
      <c r="NIE17" s="117"/>
      <c r="NIF17" s="117"/>
      <c r="NIG17" s="117"/>
      <c r="NIH17" s="117"/>
      <c r="NII17" s="117"/>
      <c r="NIJ17" s="117"/>
      <c r="NIK17" s="117"/>
      <c r="NIL17" s="117"/>
      <c r="NIM17" s="117"/>
      <c r="NIN17" s="117"/>
      <c r="NIO17" s="117"/>
      <c r="NIP17" s="117"/>
      <c r="NIQ17" s="117"/>
      <c r="NIR17" s="117"/>
      <c r="NIS17" s="117"/>
      <c r="NIT17" s="117"/>
      <c r="NIU17" s="117"/>
      <c r="NIV17" s="117"/>
      <c r="NIW17" s="117"/>
      <c r="NIX17" s="117"/>
      <c r="NIY17" s="117"/>
      <c r="NIZ17" s="117"/>
      <c r="NJA17" s="117"/>
      <c r="NJB17" s="117"/>
      <c r="NJC17" s="117"/>
      <c r="NJD17" s="117"/>
      <c r="NJE17" s="117"/>
      <c r="NJF17" s="117"/>
      <c r="NJG17" s="117"/>
      <c r="NJH17" s="117"/>
      <c r="NJI17" s="117"/>
      <c r="NJJ17" s="117"/>
      <c r="NJK17" s="117"/>
      <c r="NJL17" s="117"/>
      <c r="NJM17" s="117"/>
      <c r="NJN17" s="117"/>
      <c r="NJO17" s="117"/>
      <c r="NJP17" s="117"/>
      <c r="NJQ17" s="117"/>
      <c r="NJR17" s="117"/>
      <c r="NJS17" s="117"/>
      <c r="NJT17" s="117"/>
      <c r="NJU17" s="117"/>
      <c r="NJV17" s="117"/>
      <c r="NJW17" s="117"/>
      <c r="NJX17" s="117"/>
      <c r="NJY17" s="117"/>
      <c r="NJZ17" s="117"/>
      <c r="NKA17" s="117"/>
      <c r="NKB17" s="117"/>
      <c r="NKC17" s="117"/>
      <c r="NKD17" s="117"/>
      <c r="NKE17" s="117"/>
      <c r="NKF17" s="117"/>
      <c r="NKG17" s="117"/>
      <c r="NKH17" s="117"/>
      <c r="NKI17" s="117"/>
      <c r="NKJ17" s="117"/>
      <c r="NKK17" s="117"/>
      <c r="NKL17" s="117"/>
      <c r="NKM17" s="117"/>
      <c r="NKN17" s="117"/>
      <c r="NKO17" s="117"/>
      <c r="NKP17" s="117"/>
      <c r="NKQ17" s="117"/>
      <c r="NKR17" s="117"/>
      <c r="NKS17" s="117"/>
      <c r="NKT17" s="117"/>
      <c r="NKU17" s="117"/>
      <c r="NKV17" s="117"/>
      <c r="NKW17" s="117"/>
      <c r="NKX17" s="117"/>
      <c r="NKY17" s="117"/>
      <c r="NKZ17" s="117"/>
      <c r="NLA17" s="117"/>
      <c r="NLB17" s="117"/>
      <c r="NLC17" s="117"/>
      <c r="NLD17" s="117"/>
      <c r="NLE17" s="117"/>
      <c r="NLF17" s="117"/>
      <c r="NLG17" s="117"/>
      <c r="NLH17" s="117"/>
      <c r="NLI17" s="117"/>
      <c r="NLJ17" s="117"/>
      <c r="NLK17" s="117"/>
      <c r="NLL17" s="117"/>
      <c r="NLM17" s="117"/>
      <c r="NLN17" s="117"/>
      <c r="NLO17" s="117"/>
      <c r="NLP17" s="117"/>
      <c r="NLQ17" s="117"/>
      <c r="NLR17" s="117"/>
      <c r="NLS17" s="117"/>
      <c r="NLT17" s="117"/>
      <c r="NLU17" s="117"/>
      <c r="NLV17" s="117"/>
      <c r="NLW17" s="117"/>
      <c r="NLX17" s="117"/>
      <c r="NLY17" s="117"/>
      <c r="NLZ17" s="117"/>
      <c r="NMA17" s="117"/>
      <c r="NMB17" s="117"/>
      <c r="NMC17" s="117"/>
      <c r="NMD17" s="117"/>
      <c r="NME17" s="117"/>
      <c r="NMF17" s="117"/>
      <c r="NMG17" s="117"/>
      <c r="NMH17" s="117"/>
      <c r="NMI17" s="117"/>
      <c r="NMJ17" s="117"/>
      <c r="NMK17" s="117"/>
      <c r="NML17" s="117"/>
      <c r="NMM17" s="117"/>
      <c r="NMN17" s="117"/>
      <c r="NMO17" s="117"/>
      <c r="NMP17" s="117"/>
      <c r="NMQ17" s="117"/>
      <c r="NMR17" s="117"/>
      <c r="NMS17" s="117"/>
      <c r="NMT17" s="117"/>
      <c r="NMU17" s="117"/>
      <c r="NMV17" s="117"/>
      <c r="NMW17" s="117"/>
      <c r="NMX17" s="117"/>
      <c r="NMY17" s="117"/>
      <c r="NMZ17" s="117"/>
      <c r="NNA17" s="117"/>
      <c r="NNB17" s="117"/>
      <c r="NNC17" s="117"/>
      <c r="NND17" s="117"/>
      <c r="NNE17" s="117"/>
      <c r="NNF17" s="117"/>
      <c r="NNG17" s="117"/>
      <c r="NNH17" s="117"/>
      <c r="NNI17" s="117"/>
      <c r="NNJ17" s="117"/>
      <c r="NNK17" s="117"/>
      <c r="NNL17" s="117"/>
      <c r="NNM17" s="117"/>
      <c r="NNN17" s="117"/>
      <c r="NNO17" s="117"/>
      <c r="NNP17" s="117"/>
      <c r="NNQ17" s="117"/>
      <c r="NNR17" s="117"/>
      <c r="NNS17" s="117"/>
      <c r="NNT17" s="117"/>
      <c r="NNU17" s="117"/>
      <c r="NNV17" s="117"/>
      <c r="NNW17" s="117"/>
      <c r="NNX17" s="117"/>
      <c r="NNY17" s="117"/>
      <c r="NNZ17" s="117"/>
      <c r="NOA17" s="117"/>
      <c r="NOB17" s="117"/>
      <c r="NOC17" s="117"/>
      <c r="NOD17" s="117"/>
      <c r="NOE17" s="117"/>
      <c r="NOF17" s="117"/>
      <c r="NOG17" s="117"/>
      <c r="NOH17" s="117"/>
      <c r="NOI17" s="117"/>
      <c r="NOJ17" s="117"/>
      <c r="NOK17" s="117"/>
      <c r="NOL17" s="117"/>
      <c r="NOM17" s="117"/>
      <c r="NON17" s="117"/>
      <c r="NOO17" s="117"/>
      <c r="NOP17" s="117"/>
      <c r="NOQ17" s="117"/>
      <c r="NOR17" s="117"/>
      <c r="NOS17" s="117"/>
      <c r="NOT17" s="117"/>
      <c r="NOU17" s="117"/>
      <c r="NOV17" s="117"/>
      <c r="NOW17" s="117"/>
      <c r="NOX17" s="117"/>
      <c r="NOY17" s="117"/>
      <c r="NOZ17" s="117"/>
      <c r="NPA17" s="117"/>
      <c r="NPB17" s="117"/>
      <c r="NPC17" s="117"/>
      <c r="NPD17" s="117"/>
      <c r="NPE17" s="117"/>
      <c r="NPF17" s="117"/>
      <c r="NPG17" s="117"/>
      <c r="NPH17" s="117"/>
      <c r="NPI17" s="117"/>
      <c r="NPJ17" s="117"/>
      <c r="NPK17" s="117"/>
      <c r="NPL17" s="117"/>
      <c r="NPM17" s="117"/>
      <c r="NPN17" s="117"/>
      <c r="NPO17" s="117"/>
      <c r="NPP17" s="117"/>
      <c r="NPQ17" s="117"/>
      <c r="NPR17" s="117"/>
      <c r="NPS17" s="117"/>
      <c r="NPT17" s="117"/>
      <c r="NPU17" s="117"/>
      <c r="NPV17" s="117"/>
      <c r="NPW17" s="117"/>
      <c r="NPX17" s="117"/>
      <c r="NPY17" s="117"/>
      <c r="NPZ17" s="117"/>
      <c r="NQA17" s="117"/>
      <c r="NQB17" s="117"/>
      <c r="NQC17" s="117"/>
      <c r="NQD17" s="117"/>
      <c r="NQE17" s="117"/>
      <c r="NQF17" s="117"/>
      <c r="NQG17" s="117"/>
      <c r="NQH17" s="117"/>
      <c r="NQI17" s="117"/>
      <c r="NQJ17" s="117"/>
      <c r="NQK17" s="117"/>
      <c r="NQL17" s="117"/>
      <c r="NQM17" s="117"/>
      <c r="NQN17" s="117"/>
      <c r="NQO17" s="117"/>
      <c r="NQP17" s="117"/>
      <c r="NQQ17" s="117"/>
      <c r="NQR17" s="117"/>
      <c r="NQS17" s="117"/>
      <c r="NQT17" s="117"/>
      <c r="NQU17" s="117"/>
      <c r="NQV17" s="117"/>
      <c r="NQW17" s="117"/>
      <c r="NQX17" s="117"/>
      <c r="NQY17" s="117"/>
      <c r="NQZ17" s="117"/>
      <c r="NRA17" s="117"/>
      <c r="NRB17" s="117"/>
      <c r="NRC17" s="117"/>
      <c r="NRD17" s="117"/>
      <c r="NRE17" s="117"/>
      <c r="NRF17" s="117"/>
      <c r="NRG17" s="117"/>
      <c r="NRH17" s="117"/>
      <c r="NRI17" s="117"/>
      <c r="NRJ17" s="117"/>
      <c r="NRK17" s="117"/>
      <c r="NRL17" s="117"/>
      <c r="NRM17" s="117"/>
      <c r="NRN17" s="117"/>
      <c r="NRO17" s="117"/>
      <c r="NRP17" s="117"/>
      <c r="NRQ17" s="117"/>
      <c r="NRR17" s="117"/>
      <c r="NRS17" s="117"/>
      <c r="NRT17" s="117"/>
      <c r="NRU17" s="117"/>
      <c r="NRV17" s="117"/>
      <c r="NRW17" s="117"/>
      <c r="NRX17" s="117"/>
      <c r="NRY17" s="117"/>
      <c r="NRZ17" s="117"/>
      <c r="NSA17" s="117"/>
      <c r="NSB17" s="117"/>
      <c r="NSC17" s="117"/>
      <c r="NSD17" s="117"/>
      <c r="NSE17" s="117"/>
      <c r="NSF17" s="117"/>
      <c r="NSG17" s="117"/>
      <c r="NSH17" s="117"/>
      <c r="NSI17" s="117"/>
      <c r="NSJ17" s="117"/>
      <c r="NSK17" s="117"/>
      <c r="NSL17" s="117"/>
      <c r="NSM17" s="117"/>
      <c r="NSN17" s="117"/>
      <c r="NSO17" s="117"/>
      <c r="NSP17" s="117"/>
      <c r="NSQ17" s="117"/>
      <c r="NSR17" s="117"/>
      <c r="NSS17" s="117"/>
      <c r="NST17" s="117"/>
      <c r="NSU17" s="117"/>
      <c r="NSV17" s="117"/>
      <c r="NSW17" s="117"/>
      <c r="NSX17" s="117"/>
      <c r="NSY17" s="117"/>
      <c r="NSZ17" s="117"/>
      <c r="NTA17" s="117"/>
      <c r="NTB17" s="117"/>
      <c r="NTC17" s="117"/>
      <c r="NTD17" s="117"/>
      <c r="NTE17" s="117"/>
      <c r="NTF17" s="117"/>
      <c r="NTG17" s="117"/>
      <c r="NTH17" s="117"/>
      <c r="NTI17" s="117"/>
      <c r="NTJ17" s="117"/>
      <c r="NTK17" s="117"/>
      <c r="NTL17" s="117"/>
      <c r="NTM17" s="117"/>
      <c r="NTN17" s="117"/>
      <c r="NTO17" s="117"/>
      <c r="NTP17" s="117"/>
      <c r="NTQ17" s="117"/>
      <c r="NTR17" s="117"/>
      <c r="NTS17" s="117"/>
      <c r="NTT17" s="117"/>
      <c r="NTU17" s="117"/>
      <c r="NTV17" s="117"/>
      <c r="NTW17" s="117"/>
      <c r="NTX17" s="117"/>
      <c r="NTY17" s="117"/>
      <c r="NTZ17" s="117"/>
      <c r="NUA17" s="117"/>
      <c r="NUB17" s="117"/>
      <c r="NUC17" s="117"/>
      <c r="NUD17" s="117"/>
      <c r="NUE17" s="117"/>
      <c r="NUF17" s="117"/>
      <c r="NUG17" s="117"/>
      <c r="NUH17" s="117"/>
      <c r="NUI17" s="117"/>
      <c r="NUJ17" s="117"/>
      <c r="NUK17" s="117"/>
      <c r="NUL17" s="117"/>
      <c r="NUM17" s="117"/>
      <c r="NUN17" s="117"/>
      <c r="NUO17" s="117"/>
      <c r="NUP17" s="117"/>
      <c r="NUQ17" s="117"/>
      <c r="NUR17" s="117"/>
      <c r="NUS17" s="117"/>
      <c r="NUT17" s="117"/>
      <c r="NUU17" s="117"/>
      <c r="NUV17" s="117"/>
      <c r="NUW17" s="117"/>
      <c r="NUX17" s="117"/>
      <c r="NUY17" s="117"/>
      <c r="NUZ17" s="117"/>
      <c r="NVA17" s="117"/>
      <c r="NVB17" s="117"/>
      <c r="NVC17" s="117"/>
      <c r="NVD17" s="117"/>
      <c r="NVE17" s="117"/>
      <c r="NVF17" s="117"/>
      <c r="NVG17" s="117"/>
      <c r="NVH17" s="117"/>
      <c r="NVI17" s="117"/>
      <c r="NVJ17" s="117"/>
      <c r="NVK17" s="117"/>
      <c r="NVL17" s="117"/>
      <c r="NVM17" s="117"/>
      <c r="NVN17" s="117"/>
      <c r="NVO17" s="117"/>
      <c r="NVP17" s="117"/>
      <c r="NVQ17" s="117"/>
      <c r="NVR17" s="117"/>
      <c r="NVS17" s="117"/>
      <c r="NVT17" s="117"/>
      <c r="NVU17" s="117"/>
      <c r="NVV17" s="117"/>
      <c r="NVW17" s="117"/>
      <c r="NVX17" s="117"/>
      <c r="NVY17" s="117"/>
      <c r="NVZ17" s="117"/>
      <c r="NWA17" s="117"/>
      <c r="NWB17" s="117"/>
      <c r="NWC17" s="117"/>
      <c r="NWD17" s="117"/>
      <c r="NWE17" s="117"/>
      <c r="NWF17" s="117"/>
      <c r="NWG17" s="117"/>
      <c r="NWH17" s="117"/>
      <c r="NWI17" s="117"/>
      <c r="NWJ17" s="117"/>
      <c r="NWK17" s="117"/>
      <c r="NWL17" s="117"/>
      <c r="NWM17" s="117"/>
      <c r="NWN17" s="117"/>
      <c r="NWO17" s="117"/>
      <c r="NWP17" s="117"/>
      <c r="NWQ17" s="117"/>
      <c r="NWR17" s="117"/>
      <c r="NWS17" s="117"/>
      <c r="NWT17" s="117"/>
      <c r="NWU17" s="117"/>
      <c r="NWV17" s="117"/>
      <c r="NWW17" s="117"/>
      <c r="NWX17" s="117"/>
      <c r="NWY17" s="117"/>
      <c r="NWZ17" s="117"/>
      <c r="NXA17" s="117"/>
      <c r="NXB17" s="117"/>
      <c r="NXC17" s="117"/>
      <c r="NXD17" s="117"/>
      <c r="NXE17" s="117"/>
      <c r="NXF17" s="117"/>
      <c r="NXG17" s="117"/>
      <c r="NXH17" s="117"/>
      <c r="NXI17" s="117"/>
      <c r="NXJ17" s="117"/>
      <c r="NXK17" s="117"/>
      <c r="NXL17" s="117"/>
      <c r="NXM17" s="117"/>
      <c r="NXN17" s="117"/>
      <c r="NXO17" s="117"/>
      <c r="NXP17" s="117"/>
      <c r="NXQ17" s="117"/>
      <c r="NXR17" s="117"/>
      <c r="NXS17" s="117"/>
      <c r="NXT17" s="117"/>
      <c r="NXU17" s="117"/>
      <c r="NXV17" s="117"/>
      <c r="NXW17" s="117"/>
      <c r="NXX17" s="117"/>
      <c r="NXY17" s="117"/>
      <c r="NXZ17" s="117"/>
      <c r="NYA17" s="117"/>
      <c r="NYB17" s="117"/>
      <c r="NYC17" s="117"/>
      <c r="NYD17" s="117"/>
      <c r="NYE17" s="117"/>
      <c r="NYF17" s="117"/>
      <c r="NYG17" s="117"/>
      <c r="NYH17" s="117"/>
      <c r="NYI17" s="117"/>
      <c r="NYJ17" s="117"/>
      <c r="NYK17" s="117"/>
      <c r="NYL17" s="117"/>
      <c r="NYM17" s="117"/>
      <c r="NYN17" s="117"/>
      <c r="NYO17" s="117"/>
      <c r="NYP17" s="117"/>
      <c r="NYQ17" s="117"/>
      <c r="NYR17" s="117"/>
      <c r="NYS17" s="117"/>
      <c r="NYT17" s="117"/>
      <c r="NYU17" s="117"/>
      <c r="NYV17" s="117"/>
      <c r="NYW17" s="117"/>
      <c r="NYX17" s="117"/>
      <c r="NYY17" s="117"/>
      <c r="NYZ17" s="117"/>
      <c r="NZA17" s="117"/>
      <c r="NZB17" s="117"/>
      <c r="NZC17" s="117"/>
      <c r="NZD17" s="117"/>
      <c r="NZE17" s="117"/>
      <c r="NZF17" s="117"/>
      <c r="NZG17" s="117"/>
      <c r="NZH17" s="117"/>
      <c r="NZI17" s="117"/>
      <c r="NZJ17" s="117"/>
      <c r="NZK17" s="117"/>
      <c r="NZL17" s="117"/>
      <c r="NZM17" s="117"/>
      <c r="NZN17" s="117"/>
      <c r="NZO17" s="117"/>
      <c r="NZP17" s="117"/>
      <c r="NZQ17" s="117"/>
      <c r="NZR17" s="117"/>
      <c r="NZS17" s="117"/>
      <c r="NZT17" s="117"/>
      <c r="NZU17" s="117"/>
      <c r="NZV17" s="117"/>
      <c r="NZW17" s="117"/>
      <c r="NZX17" s="117"/>
      <c r="NZY17" s="117"/>
      <c r="NZZ17" s="117"/>
      <c r="OAA17" s="117"/>
      <c r="OAB17" s="117"/>
      <c r="OAC17" s="117"/>
      <c r="OAD17" s="117"/>
      <c r="OAE17" s="117"/>
      <c r="OAF17" s="117"/>
      <c r="OAG17" s="117"/>
      <c r="OAH17" s="117"/>
      <c r="OAI17" s="117"/>
      <c r="OAJ17" s="117"/>
      <c r="OAK17" s="117"/>
      <c r="OAL17" s="117"/>
      <c r="OAM17" s="117"/>
      <c r="OAN17" s="117"/>
      <c r="OAO17" s="117"/>
      <c r="OAP17" s="117"/>
      <c r="OAQ17" s="117"/>
      <c r="OAR17" s="117"/>
      <c r="OAS17" s="117"/>
      <c r="OAT17" s="117"/>
      <c r="OAU17" s="117"/>
      <c r="OAV17" s="117"/>
      <c r="OAW17" s="117"/>
      <c r="OAX17" s="117"/>
      <c r="OAY17" s="117"/>
      <c r="OAZ17" s="117"/>
      <c r="OBA17" s="117"/>
      <c r="OBB17" s="117"/>
      <c r="OBC17" s="117"/>
      <c r="OBD17" s="117"/>
      <c r="OBE17" s="117"/>
      <c r="OBF17" s="117"/>
      <c r="OBG17" s="117"/>
      <c r="OBH17" s="117"/>
      <c r="OBI17" s="117"/>
      <c r="OBJ17" s="117"/>
      <c r="OBK17" s="117"/>
      <c r="OBL17" s="117"/>
      <c r="OBM17" s="117"/>
      <c r="OBN17" s="117"/>
      <c r="OBO17" s="117"/>
      <c r="OBP17" s="117"/>
      <c r="OBQ17" s="117"/>
      <c r="OBR17" s="117"/>
      <c r="OBS17" s="117"/>
      <c r="OBT17" s="117"/>
      <c r="OBU17" s="117"/>
      <c r="OBV17" s="117"/>
      <c r="OBW17" s="117"/>
      <c r="OBX17" s="117"/>
      <c r="OBY17" s="117"/>
      <c r="OBZ17" s="117"/>
      <c r="OCA17" s="117"/>
      <c r="OCB17" s="117"/>
      <c r="OCC17" s="117"/>
      <c r="OCD17" s="117"/>
      <c r="OCE17" s="117"/>
      <c r="OCF17" s="117"/>
      <c r="OCG17" s="117"/>
      <c r="OCH17" s="117"/>
      <c r="OCI17" s="117"/>
      <c r="OCJ17" s="117"/>
      <c r="OCK17" s="117"/>
      <c r="OCL17" s="117"/>
      <c r="OCM17" s="117"/>
      <c r="OCN17" s="117"/>
      <c r="OCO17" s="117"/>
      <c r="OCP17" s="117"/>
      <c r="OCQ17" s="117"/>
      <c r="OCR17" s="117"/>
      <c r="OCS17" s="117"/>
      <c r="OCT17" s="117"/>
      <c r="OCU17" s="117"/>
      <c r="OCV17" s="117"/>
      <c r="OCW17" s="117"/>
      <c r="OCX17" s="117"/>
      <c r="OCY17" s="117"/>
      <c r="OCZ17" s="117"/>
      <c r="ODA17" s="117"/>
      <c r="ODB17" s="117"/>
      <c r="ODC17" s="117"/>
      <c r="ODD17" s="117"/>
      <c r="ODE17" s="117"/>
      <c r="ODF17" s="117"/>
      <c r="ODG17" s="117"/>
      <c r="ODH17" s="117"/>
      <c r="ODI17" s="117"/>
      <c r="ODJ17" s="117"/>
      <c r="ODK17" s="117"/>
      <c r="ODL17" s="117"/>
      <c r="ODM17" s="117"/>
      <c r="ODN17" s="117"/>
      <c r="ODO17" s="117"/>
      <c r="ODP17" s="117"/>
      <c r="ODQ17" s="117"/>
      <c r="ODR17" s="117"/>
      <c r="ODS17" s="117"/>
      <c r="ODT17" s="117"/>
      <c r="ODU17" s="117"/>
      <c r="ODV17" s="117"/>
      <c r="ODW17" s="117"/>
      <c r="ODX17" s="117"/>
      <c r="ODY17" s="117"/>
      <c r="ODZ17" s="117"/>
      <c r="OEA17" s="117"/>
      <c r="OEB17" s="117"/>
      <c r="OEC17" s="117"/>
      <c r="OED17" s="117"/>
      <c r="OEE17" s="117"/>
      <c r="OEF17" s="117"/>
      <c r="OEG17" s="117"/>
      <c r="OEH17" s="117"/>
      <c r="OEI17" s="117"/>
      <c r="OEJ17" s="117"/>
      <c r="OEK17" s="117"/>
      <c r="OEL17" s="117"/>
      <c r="OEM17" s="117"/>
      <c r="OEN17" s="117"/>
      <c r="OEO17" s="117"/>
      <c r="OEP17" s="117"/>
      <c r="OEQ17" s="117"/>
      <c r="OER17" s="117"/>
      <c r="OES17" s="117"/>
      <c r="OET17" s="117"/>
      <c r="OEU17" s="117"/>
      <c r="OEV17" s="117"/>
      <c r="OEW17" s="117"/>
      <c r="OEX17" s="117"/>
      <c r="OEY17" s="117"/>
      <c r="OEZ17" s="117"/>
      <c r="OFA17" s="117"/>
      <c r="OFB17" s="117"/>
      <c r="OFC17" s="117"/>
      <c r="OFD17" s="117"/>
      <c r="OFE17" s="117"/>
      <c r="OFF17" s="117"/>
      <c r="OFG17" s="117"/>
      <c r="OFH17" s="117"/>
      <c r="OFI17" s="117"/>
      <c r="OFJ17" s="117"/>
      <c r="OFK17" s="117"/>
      <c r="OFL17" s="117"/>
      <c r="OFM17" s="117"/>
      <c r="OFN17" s="117"/>
      <c r="OFO17" s="117"/>
      <c r="OFP17" s="117"/>
      <c r="OFQ17" s="117"/>
      <c r="OFR17" s="117"/>
      <c r="OFS17" s="117"/>
      <c r="OFT17" s="117"/>
      <c r="OFU17" s="117"/>
      <c r="OFV17" s="117"/>
      <c r="OFW17" s="117"/>
      <c r="OFX17" s="117"/>
      <c r="OFY17" s="117"/>
      <c r="OFZ17" s="117"/>
      <c r="OGA17" s="117"/>
      <c r="OGB17" s="117"/>
      <c r="OGC17" s="117"/>
      <c r="OGD17" s="117"/>
      <c r="OGE17" s="117"/>
      <c r="OGF17" s="117"/>
      <c r="OGG17" s="117"/>
      <c r="OGH17" s="117"/>
      <c r="OGI17" s="117"/>
      <c r="OGJ17" s="117"/>
      <c r="OGK17" s="117"/>
      <c r="OGL17" s="117"/>
      <c r="OGM17" s="117"/>
      <c r="OGN17" s="117"/>
      <c r="OGO17" s="117"/>
      <c r="OGP17" s="117"/>
      <c r="OGQ17" s="117"/>
      <c r="OGR17" s="117"/>
      <c r="OGS17" s="117"/>
      <c r="OGT17" s="117"/>
      <c r="OGU17" s="117"/>
      <c r="OGV17" s="117"/>
      <c r="OGW17" s="117"/>
      <c r="OGX17" s="117"/>
      <c r="OGY17" s="117"/>
      <c r="OGZ17" s="117"/>
      <c r="OHA17" s="117"/>
      <c r="OHB17" s="117"/>
      <c r="OHC17" s="117"/>
      <c r="OHD17" s="117"/>
      <c r="OHE17" s="117"/>
      <c r="OHF17" s="117"/>
      <c r="OHG17" s="117"/>
      <c r="OHH17" s="117"/>
      <c r="OHI17" s="117"/>
      <c r="OHJ17" s="117"/>
      <c r="OHK17" s="117"/>
      <c r="OHL17" s="117"/>
      <c r="OHM17" s="117"/>
      <c r="OHN17" s="117"/>
      <c r="OHO17" s="117"/>
      <c r="OHP17" s="117"/>
      <c r="OHQ17" s="117"/>
      <c r="OHR17" s="117"/>
      <c r="OHS17" s="117"/>
      <c r="OHT17" s="117"/>
      <c r="OHU17" s="117"/>
      <c r="OHV17" s="117"/>
      <c r="OHW17" s="117"/>
      <c r="OHX17" s="117"/>
      <c r="OHY17" s="117"/>
      <c r="OHZ17" s="117"/>
      <c r="OIA17" s="117"/>
      <c r="OIB17" s="117"/>
      <c r="OIC17" s="117"/>
      <c r="OID17" s="117"/>
      <c r="OIE17" s="117"/>
      <c r="OIF17" s="117"/>
      <c r="OIG17" s="117"/>
      <c r="OIH17" s="117"/>
      <c r="OII17" s="117"/>
      <c r="OIJ17" s="117"/>
      <c r="OIK17" s="117"/>
      <c r="OIL17" s="117"/>
      <c r="OIM17" s="117"/>
      <c r="OIN17" s="117"/>
      <c r="OIO17" s="117"/>
      <c r="OIP17" s="117"/>
      <c r="OIQ17" s="117"/>
      <c r="OIR17" s="117"/>
      <c r="OIS17" s="117"/>
      <c r="OIT17" s="117"/>
      <c r="OIU17" s="117"/>
      <c r="OIV17" s="117"/>
      <c r="OIW17" s="117"/>
      <c r="OIX17" s="117"/>
      <c r="OIY17" s="117"/>
      <c r="OIZ17" s="117"/>
      <c r="OJA17" s="117"/>
      <c r="OJB17" s="117"/>
      <c r="OJC17" s="117"/>
      <c r="OJD17" s="117"/>
      <c r="OJE17" s="117"/>
      <c r="OJF17" s="117"/>
      <c r="OJG17" s="117"/>
      <c r="OJH17" s="117"/>
      <c r="OJI17" s="117"/>
      <c r="OJJ17" s="117"/>
      <c r="OJK17" s="117"/>
      <c r="OJL17" s="117"/>
      <c r="OJM17" s="117"/>
      <c r="OJN17" s="117"/>
      <c r="OJO17" s="117"/>
      <c r="OJP17" s="117"/>
      <c r="OJQ17" s="117"/>
      <c r="OJR17" s="117"/>
      <c r="OJS17" s="117"/>
      <c r="OJT17" s="117"/>
      <c r="OJU17" s="117"/>
      <c r="OJV17" s="117"/>
      <c r="OJW17" s="117"/>
      <c r="OJX17" s="117"/>
      <c r="OJY17" s="117"/>
      <c r="OJZ17" s="117"/>
      <c r="OKA17" s="117"/>
      <c r="OKB17" s="117"/>
      <c r="OKC17" s="117"/>
      <c r="OKD17" s="117"/>
      <c r="OKE17" s="117"/>
      <c r="OKF17" s="117"/>
      <c r="OKG17" s="117"/>
      <c r="OKH17" s="117"/>
      <c r="OKI17" s="117"/>
      <c r="OKJ17" s="117"/>
      <c r="OKK17" s="117"/>
      <c r="OKL17" s="117"/>
      <c r="OKM17" s="117"/>
      <c r="OKN17" s="117"/>
      <c r="OKO17" s="117"/>
      <c r="OKP17" s="117"/>
      <c r="OKQ17" s="117"/>
      <c r="OKR17" s="117"/>
      <c r="OKS17" s="117"/>
      <c r="OKT17" s="117"/>
      <c r="OKU17" s="117"/>
      <c r="OKV17" s="117"/>
      <c r="OKW17" s="117"/>
      <c r="OKX17" s="117"/>
      <c r="OKY17" s="117"/>
      <c r="OKZ17" s="117"/>
      <c r="OLA17" s="117"/>
      <c r="OLB17" s="117"/>
      <c r="OLC17" s="117"/>
      <c r="OLD17" s="117"/>
      <c r="OLE17" s="117"/>
      <c r="OLF17" s="117"/>
      <c r="OLG17" s="117"/>
      <c r="OLH17" s="117"/>
      <c r="OLI17" s="117"/>
      <c r="OLJ17" s="117"/>
      <c r="OLK17" s="117"/>
      <c r="OLL17" s="117"/>
      <c r="OLM17" s="117"/>
      <c r="OLN17" s="117"/>
      <c r="OLO17" s="117"/>
      <c r="OLP17" s="117"/>
      <c r="OLQ17" s="117"/>
      <c r="OLR17" s="117"/>
      <c r="OLS17" s="117"/>
      <c r="OLT17" s="117"/>
      <c r="OLU17" s="117"/>
      <c r="OLV17" s="117"/>
      <c r="OLW17" s="117"/>
      <c r="OLX17" s="117"/>
      <c r="OLY17" s="117"/>
      <c r="OLZ17" s="117"/>
      <c r="OMA17" s="117"/>
      <c r="OMB17" s="117"/>
      <c r="OMC17" s="117"/>
      <c r="OMD17" s="117"/>
      <c r="OME17" s="117"/>
      <c r="OMF17" s="117"/>
      <c r="OMG17" s="117"/>
      <c r="OMH17" s="117"/>
      <c r="OMI17" s="117"/>
      <c r="OMJ17" s="117"/>
      <c r="OMK17" s="117"/>
      <c r="OML17" s="117"/>
      <c r="OMM17" s="117"/>
      <c r="OMN17" s="117"/>
      <c r="OMO17" s="117"/>
      <c r="OMP17" s="117"/>
      <c r="OMQ17" s="117"/>
      <c r="OMR17" s="117"/>
      <c r="OMS17" s="117"/>
      <c r="OMT17" s="117"/>
      <c r="OMU17" s="117"/>
      <c r="OMV17" s="117"/>
      <c r="OMW17" s="117"/>
      <c r="OMX17" s="117"/>
      <c r="OMY17" s="117"/>
      <c r="OMZ17" s="117"/>
      <c r="ONA17" s="117"/>
      <c r="ONB17" s="117"/>
      <c r="ONC17" s="117"/>
      <c r="OND17" s="117"/>
      <c r="ONE17" s="117"/>
      <c r="ONF17" s="117"/>
      <c r="ONG17" s="117"/>
      <c r="ONH17" s="117"/>
      <c r="ONI17" s="117"/>
      <c r="ONJ17" s="117"/>
      <c r="ONK17" s="117"/>
      <c r="ONL17" s="117"/>
      <c r="ONM17" s="117"/>
      <c r="ONN17" s="117"/>
      <c r="ONO17" s="117"/>
      <c r="ONP17" s="117"/>
      <c r="ONQ17" s="117"/>
      <c r="ONR17" s="117"/>
      <c r="ONS17" s="117"/>
      <c r="ONT17" s="117"/>
      <c r="ONU17" s="117"/>
      <c r="ONV17" s="117"/>
      <c r="ONW17" s="117"/>
      <c r="ONX17" s="117"/>
      <c r="ONY17" s="117"/>
      <c r="ONZ17" s="117"/>
      <c r="OOA17" s="117"/>
      <c r="OOB17" s="117"/>
      <c r="OOC17" s="117"/>
      <c r="OOD17" s="117"/>
      <c r="OOE17" s="117"/>
      <c r="OOF17" s="117"/>
      <c r="OOG17" s="117"/>
      <c r="OOH17" s="117"/>
      <c r="OOI17" s="117"/>
      <c r="OOJ17" s="117"/>
      <c r="OOK17" s="117"/>
      <c r="OOL17" s="117"/>
      <c r="OOM17" s="117"/>
      <c r="OON17" s="117"/>
      <c r="OOO17" s="117"/>
      <c r="OOP17" s="117"/>
      <c r="OOQ17" s="117"/>
      <c r="OOR17" s="117"/>
      <c r="OOS17" s="117"/>
      <c r="OOT17" s="117"/>
      <c r="OOU17" s="117"/>
      <c r="OOV17" s="117"/>
      <c r="OOW17" s="117"/>
      <c r="OOX17" s="117"/>
      <c r="OOY17" s="117"/>
      <c r="OOZ17" s="117"/>
      <c r="OPA17" s="117"/>
      <c r="OPB17" s="117"/>
      <c r="OPC17" s="117"/>
      <c r="OPD17" s="117"/>
      <c r="OPE17" s="117"/>
      <c r="OPF17" s="117"/>
      <c r="OPG17" s="117"/>
      <c r="OPH17" s="117"/>
      <c r="OPI17" s="117"/>
      <c r="OPJ17" s="117"/>
      <c r="OPK17" s="117"/>
      <c r="OPL17" s="117"/>
      <c r="OPM17" s="117"/>
      <c r="OPN17" s="117"/>
      <c r="OPO17" s="117"/>
      <c r="OPP17" s="117"/>
      <c r="OPQ17" s="117"/>
      <c r="OPR17" s="117"/>
      <c r="OPS17" s="117"/>
      <c r="OPT17" s="117"/>
      <c r="OPU17" s="117"/>
      <c r="OPV17" s="117"/>
      <c r="OPW17" s="117"/>
      <c r="OPX17" s="117"/>
      <c r="OPY17" s="117"/>
      <c r="OPZ17" s="117"/>
      <c r="OQA17" s="117"/>
      <c r="OQB17" s="117"/>
      <c r="OQC17" s="117"/>
      <c r="OQD17" s="117"/>
      <c r="OQE17" s="117"/>
      <c r="OQF17" s="117"/>
      <c r="OQG17" s="117"/>
      <c r="OQH17" s="117"/>
      <c r="OQI17" s="117"/>
      <c r="OQJ17" s="117"/>
      <c r="OQK17" s="117"/>
      <c r="OQL17" s="117"/>
      <c r="OQM17" s="117"/>
      <c r="OQN17" s="117"/>
      <c r="OQO17" s="117"/>
      <c r="OQP17" s="117"/>
      <c r="OQQ17" s="117"/>
      <c r="OQR17" s="117"/>
      <c r="OQS17" s="117"/>
      <c r="OQT17" s="117"/>
      <c r="OQU17" s="117"/>
      <c r="OQV17" s="117"/>
      <c r="OQW17" s="117"/>
      <c r="OQX17" s="117"/>
      <c r="OQY17" s="117"/>
      <c r="OQZ17" s="117"/>
      <c r="ORA17" s="117"/>
      <c r="ORB17" s="117"/>
      <c r="ORC17" s="117"/>
      <c r="ORD17" s="117"/>
      <c r="ORE17" s="117"/>
      <c r="ORF17" s="117"/>
      <c r="ORG17" s="117"/>
      <c r="ORH17" s="117"/>
      <c r="ORI17" s="117"/>
      <c r="ORJ17" s="117"/>
      <c r="ORK17" s="117"/>
      <c r="ORL17" s="117"/>
      <c r="ORM17" s="117"/>
      <c r="ORN17" s="117"/>
      <c r="ORO17" s="117"/>
      <c r="ORP17" s="117"/>
      <c r="ORQ17" s="117"/>
      <c r="ORR17" s="117"/>
      <c r="ORS17" s="117"/>
      <c r="ORT17" s="117"/>
      <c r="ORU17" s="117"/>
      <c r="ORV17" s="117"/>
      <c r="ORW17" s="117"/>
      <c r="ORX17" s="117"/>
      <c r="ORY17" s="117"/>
      <c r="ORZ17" s="117"/>
      <c r="OSA17" s="117"/>
      <c r="OSB17" s="117"/>
      <c r="OSC17" s="117"/>
      <c r="OSD17" s="117"/>
      <c r="OSE17" s="117"/>
      <c r="OSF17" s="117"/>
      <c r="OSG17" s="117"/>
      <c r="OSH17" s="117"/>
      <c r="OSI17" s="117"/>
      <c r="OSJ17" s="117"/>
      <c r="OSK17" s="117"/>
      <c r="OSL17" s="117"/>
      <c r="OSM17" s="117"/>
      <c r="OSN17" s="117"/>
      <c r="OSO17" s="117"/>
      <c r="OSP17" s="117"/>
      <c r="OSQ17" s="117"/>
      <c r="OSR17" s="117"/>
      <c r="OSS17" s="117"/>
      <c r="OST17" s="117"/>
      <c r="OSU17" s="117"/>
      <c r="OSV17" s="117"/>
      <c r="OSW17" s="117"/>
      <c r="OSX17" s="117"/>
      <c r="OSY17" s="117"/>
      <c r="OSZ17" s="117"/>
      <c r="OTA17" s="117"/>
      <c r="OTB17" s="117"/>
      <c r="OTC17" s="117"/>
      <c r="OTD17" s="117"/>
      <c r="OTE17" s="117"/>
      <c r="OTF17" s="117"/>
      <c r="OTG17" s="117"/>
      <c r="OTH17" s="117"/>
      <c r="OTI17" s="117"/>
      <c r="OTJ17" s="117"/>
      <c r="OTK17" s="117"/>
      <c r="OTL17" s="117"/>
      <c r="OTM17" s="117"/>
      <c r="OTN17" s="117"/>
      <c r="OTO17" s="117"/>
      <c r="OTP17" s="117"/>
      <c r="OTQ17" s="117"/>
      <c r="OTR17" s="117"/>
      <c r="OTS17" s="117"/>
      <c r="OTT17" s="117"/>
      <c r="OTU17" s="117"/>
      <c r="OTV17" s="117"/>
      <c r="OTW17" s="117"/>
      <c r="OTX17" s="117"/>
      <c r="OTY17" s="117"/>
      <c r="OTZ17" s="117"/>
      <c r="OUA17" s="117"/>
      <c r="OUB17" s="117"/>
      <c r="OUC17" s="117"/>
      <c r="OUD17" s="117"/>
      <c r="OUE17" s="117"/>
      <c r="OUF17" s="117"/>
      <c r="OUG17" s="117"/>
      <c r="OUH17" s="117"/>
      <c r="OUI17" s="117"/>
      <c r="OUJ17" s="117"/>
      <c r="OUK17" s="117"/>
      <c r="OUL17" s="117"/>
      <c r="OUM17" s="117"/>
      <c r="OUN17" s="117"/>
      <c r="OUO17" s="117"/>
      <c r="OUP17" s="117"/>
      <c r="OUQ17" s="117"/>
      <c r="OUR17" s="117"/>
      <c r="OUS17" s="117"/>
      <c r="OUT17" s="117"/>
      <c r="OUU17" s="117"/>
      <c r="OUV17" s="117"/>
      <c r="OUW17" s="117"/>
      <c r="OUX17" s="117"/>
      <c r="OUY17" s="117"/>
      <c r="OUZ17" s="117"/>
      <c r="OVA17" s="117"/>
      <c r="OVB17" s="117"/>
      <c r="OVC17" s="117"/>
      <c r="OVD17" s="117"/>
      <c r="OVE17" s="117"/>
      <c r="OVF17" s="117"/>
      <c r="OVG17" s="117"/>
      <c r="OVH17" s="117"/>
      <c r="OVI17" s="117"/>
      <c r="OVJ17" s="117"/>
      <c r="OVK17" s="117"/>
      <c r="OVL17" s="117"/>
      <c r="OVM17" s="117"/>
      <c r="OVN17" s="117"/>
      <c r="OVO17" s="117"/>
      <c r="OVP17" s="117"/>
      <c r="OVQ17" s="117"/>
      <c r="OVR17" s="117"/>
      <c r="OVS17" s="117"/>
      <c r="OVT17" s="117"/>
      <c r="OVU17" s="117"/>
      <c r="OVV17" s="117"/>
      <c r="OVW17" s="117"/>
      <c r="OVX17" s="117"/>
      <c r="OVY17" s="117"/>
      <c r="OVZ17" s="117"/>
      <c r="OWA17" s="117"/>
      <c r="OWB17" s="117"/>
      <c r="OWC17" s="117"/>
      <c r="OWD17" s="117"/>
      <c r="OWE17" s="117"/>
      <c r="OWF17" s="117"/>
      <c r="OWG17" s="117"/>
      <c r="OWH17" s="117"/>
      <c r="OWI17" s="117"/>
      <c r="OWJ17" s="117"/>
      <c r="OWK17" s="117"/>
      <c r="OWL17" s="117"/>
      <c r="OWM17" s="117"/>
      <c r="OWN17" s="117"/>
      <c r="OWO17" s="117"/>
      <c r="OWP17" s="117"/>
      <c r="OWQ17" s="117"/>
      <c r="OWR17" s="117"/>
      <c r="OWS17" s="117"/>
      <c r="OWT17" s="117"/>
      <c r="OWU17" s="117"/>
      <c r="OWV17" s="117"/>
      <c r="OWW17" s="117"/>
      <c r="OWX17" s="117"/>
      <c r="OWY17" s="117"/>
      <c r="OWZ17" s="117"/>
      <c r="OXA17" s="117"/>
      <c r="OXB17" s="117"/>
      <c r="OXC17" s="117"/>
      <c r="OXD17" s="117"/>
      <c r="OXE17" s="117"/>
      <c r="OXF17" s="117"/>
      <c r="OXG17" s="117"/>
      <c r="OXH17" s="117"/>
      <c r="OXI17" s="117"/>
      <c r="OXJ17" s="117"/>
      <c r="OXK17" s="117"/>
      <c r="OXL17" s="117"/>
      <c r="OXM17" s="117"/>
      <c r="OXN17" s="117"/>
      <c r="OXO17" s="117"/>
      <c r="OXP17" s="117"/>
      <c r="OXQ17" s="117"/>
      <c r="OXR17" s="117"/>
      <c r="OXS17" s="117"/>
      <c r="OXT17" s="117"/>
      <c r="OXU17" s="117"/>
      <c r="OXV17" s="117"/>
      <c r="OXW17" s="117"/>
      <c r="OXX17" s="117"/>
      <c r="OXY17" s="117"/>
      <c r="OXZ17" s="117"/>
      <c r="OYA17" s="117"/>
      <c r="OYB17" s="117"/>
      <c r="OYC17" s="117"/>
      <c r="OYD17" s="117"/>
      <c r="OYE17" s="117"/>
      <c r="OYF17" s="117"/>
      <c r="OYG17" s="117"/>
      <c r="OYH17" s="117"/>
      <c r="OYI17" s="117"/>
      <c r="OYJ17" s="117"/>
      <c r="OYK17" s="117"/>
      <c r="OYL17" s="117"/>
      <c r="OYM17" s="117"/>
      <c r="OYN17" s="117"/>
      <c r="OYO17" s="117"/>
      <c r="OYP17" s="117"/>
      <c r="OYQ17" s="117"/>
      <c r="OYR17" s="117"/>
      <c r="OYS17" s="117"/>
      <c r="OYT17" s="117"/>
      <c r="OYU17" s="117"/>
      <c r="OYV17" s="117"/>
      <c r="OYW17" s="117"/>
      <c r="OYX17" s="117"/>
      <c r="OYY17" s="117"/>
      <c r="OYZ17" s="117"/>
      <c r="OZA17" s="117"/>
      <c r="OZB17" s="117"/>
      <c r="OZC17" s="117"/>
      <c r="OZD17" s="117"/>
      <c r="OZE17" s="117"/>
      <c r="OZF17" s="117"/>
      <c r="OZG17" s="117"/>
      <c r="OZH17" s="117"/>
      <c r="OZI17" s="117"/>
      <c r="OZJ17" s="117"/>
      <c r="OZK17" s="117"/>
      <c r="OZL17" s="117"/>
      <c r="OZM17" s="117"/>
      <c r="OZN17" s="117"/>
      <c r="OZO17" s="117"/>
      <c r="OZP17" s="117"/>
      <c r="OZQ17" s="117"/>
      <c r="OZR17" s="117"/>
      <c r="OZS17" s="117"/>
      <c r="OZT17" s="117"/>
      <c r="OZU17" s="117"/>
      <c r="OZV17" s="117"/>
      <c r="OZW17" s="117"/>
      <c r="OZX17" s="117"/>
      <c r="OZY17" s="117"/>
      <c r="OZZ17" s="117"/>
      <c r="PAA17" s="117"/>
      <c r="PAB17" s="117"/>
      <c r="PAC17" s="117"/>
      <c r="PAD17" s="117"/>
      <c r="PAE17" s="117"/>
      <c r="PAF17" s="117"/>
      <c r="PAG17" s="117"/>
      <c r="PAH17" s="117"/>
      <c r="PAI17" s="117"/>
      <c r="PAJ17" s="117"/>
      <c r="PAK17" s="117"/>
      <c r="PAL17" s="117"/>
      <c r="PAM17" s="117"/>
      <c r="PAN17" s="117"/>
      <c r="PAO17" s="117"/>
      <c r="PAP17" s="117"/>
      <c r="PAQ17" s="117"/>
      <c r="PAR17" s="117"/>
      <c r="PAS17" s="117"/>
      <c r="PAT17" s="117"/>
      <c r="PAU17" s="117"/>
      <c r="PAV17" s="117"/>
      <c r="PAW17" s="117"/>
      <c r="PAX17" s="117"/>
      <c r="PAY17" s="117"/>
      <c r="PAZ17" s="117"/>
      <c r="PBA17" s="117"/>
      <c r="PBB17" s="117"/>
      <c r="PBC17" s="117"/>
      <c r="PBD17" s="117"/>
      <c r="PBE17" s="117"/>
      <c r="PBF17" s="117"/>
      <c r="PBG17" s="117"/>
      <c r="PBH17" s="117"/>
      <c r="PBI17" s="117"/>
      <c r="PBJ17" s="117"/>
      <c r="PBK17" s="117"/>
      <c r="PBL17" s="117"/>
      <c r="PBM17" s="117"/>
      <c r="PBN17" s="117"/>
      <c r="PBO17" s="117"/>
      <c r="PBP17" s="117"/>
      <c r="PBQ17" s="117"/>
      <c r="PBR17" s="117"/>
      <c r="PBS17" s="117"/>
      <c r="PBT17" s="117"/>
      <c r="PBU17" s="117"/>
      <c r="PBV17" s="117"/>
      <c r="PBW17" s="117"/>
      <c r="PBX17" s="117"/>
      <c r="PBY17" s="117"/>
      <c r="PBZ17" s="117"/>
      <c r="PCA17" s="117"/>
      <c r="PCB17" s="117"/>
      <c r="PCC17" s="117"/>
      <c r="PCD17" s="117"/>
      <c r="PCE17" s="117"/>
      <c r="PCF17" s="117"/>
      <c r="PCG17" s="117"/>
      <c r="PCH17" s="117"/>
      <c r="PCI17" s="117"/>
      <c r="PCJ17" s="117"/>
      <c r="PCK17" s="117"/>
      <c r="PCL17" s="117"/>
      <c r="PCM17" s="117"/>
      <c r="PCN17" s="117"/>
      <c r="PCO17" s="117"/>
      <c r="PCP17" s="117"/>
      <c r="PCQ17" s="117"/>
      <c r="PCR17" s="117"/>
      <c r="PCS17" s="117"/>
      <c r="PCT17" s="117"/>
      <c r="PCU17" s="117"/>
      <c r="PCV17" s="117"/>
      <c r="PCW17" s="117"/>
      <c r="PCX17" s="117"/>
      <c r="PCY17" s="117"/>
      <c r="PCZ17" s="117"/>
      <c r="PDA17" s="117"/>
      <c r="PDB17" s="117"/>
      <c r="PDC17" s="117"/>
      <c r="PDD17" s="117"/>
      <c r="PDE17" s="117"/>
      <c r="PDF17" s="117"/>
      <c r="PDG17" s="117"/>
      <c r="PDH17" s="117"/>
      <c r="PDI17" s="117"/>
      <c r="PDJ17" s="117"/>
      <c r="PDK17" s="117"/>
      <c r="PDL17" s="117"/>
      <c r="PDM17" s="117"/>
      <c r="PDN17" s="117"/>
      <c r="PDO17" s="117"/>
      <c r="PDP17" s="117"/>
      <c r="PDQ17" s="117"/>
      <c r="PDR17" s="117"/>
      <c r="PDS17" s="117"/>
      <c r="PDT17" s="117"/>
      <c r="PDU17" s="117"/>
      <c r="PDV17" s="117"/>
      <c r="PDW17" s="117"/>
      <c r="PDX17" s="117"/>
      <c r="PDY17" s="117"/>
      <c r="PDZ17" s="117"/>
      <c r="PEA17" s="117"/>
      <c r="PEB17" s="117"/>
      <c r="PEC17" s="117"/>
      <c r="PED17" s="117"/>
      <c r="PEE17" s="117"/>
      <c r="PEF17" s="117"/>
      <c r="PEG17" s="117"/>
      <c r="PEH17" s="117"/>
      <c r="PEI17" s="117"/>
      <c r="PEJ17" s="117"/>
      <c r="PEK17" s="117"/>
      <c r="PEL17" s="117"/>
      <c r="PEM17" s="117"/>
      <c r="PEN17" s="117"/>
      <c r="PEO17" s="117"/>
      <c r="PEP17" s="117"/>
      <c r="PEQ17" s="117"/>
      <c r="PER17" s="117"/>
      <c r="PES17" s="117"/>
      <c r="PET17" s="117"/>
      <c r="PEU17" s="117"/>
      <c r="PEV17" s="117"/>
      <c r="PEW17" s="117"/>
      <c r="PEX17" s="117"/>
      <c r="PEY17" s="117"/>
      <c r="PEZ17" s="117"/>
      <c r="PFA17" s="117"/>
      <c r="PFB17" s="117"/>
      <c r="PFC17" s="117"/>
      <c r="PFD17" s="117"/>
      <c r="PFE17" s="117"/>
      <c r="PFF17" s="117"/>
      <c r="PFG17" s="117"/>
      <c r="PFH17" s="117"/>
      <c r="PFI17" s="117"/>
      <c r="PFJ17" s="117"/>
      <c r="PFK17" s="117"/>
      <c r="PFL17" s="117"/>
      <c r="PFM17" s="117"/>
      <c r="PFN17" s="117"/>
      <c r="PFO17" s="117"/>
      <c r="PFP17" s="117"/>
      <c r="PFQ17" s="117"/>
      <c r="PFR17" s="117"/>
      <c r="PFS17" s="117"/>
      <c r="PFT17" s="117"/>
      <c r="PFU17" s="117"/>
      <c r="PFV17" s="117"/>
      <c r="PFW17" s="117"/>
      <c r="PFX17" s="117"/>
      <c r="PFY17" s="117"/>
      <c r="PFZ17" s="117"/>
      <c r="PGA17" s="117"/>
      <c r="PGB17" s="117"/>
      <c r="PGC17" s="117"/>
      <c r="PGD17" s="117"/>
      <c r="PGE17" s="117"/>
      <c r="PGF17" s="117"/>
      <c r="PGG17" s="117"/>
      <c r="PGH17" s="117"/>
      <c r="PGI17" s="117"/>
      <c r="PGJ17" s="117"/>
      <c r="PGK17" s="117"/>
      <c r="PGL17" s="117"/>
      <c r="PGM17" s="117"/>
      <c r="PGN17" s="117"/>
      <c r="PGO17" s="117"/>
      <c r="PGP17" s="117"/>
      <c r="PGQ17" s="117"/>
      <c r="PGR17" s="117"/>
      <c r="PGS17" s="117"/>
      <c r="PGT17" s="117"/>
      <c r="PGU17" s="117"/>
      <c r="PGV17" s="117"/>
      <c r="PGW17" s="117"/>
      <c r="PGX17" s="117"/>
      <c r="PGY17" s="117"/>
      <c r="PGZ17" s="117"/>
      <c r="PHA17" s="117"/>
      <c r="PHB17" s="117"/>
      <c r="PHC17" s="117"/>
      <c r="PHD17" s="117"/>
      <c r="PHE17" s="117"/>
      <c r="PHF17" s="117"/>
      <c r="PHG17" s="117"/>
      <c r="PHH17" s="117"/>
      <c r="PHI17" s="117"/>
      <c r="PHJ17" s="117"/>
      <c r="PHK17" s="117"/>
      <c r="PHL17" s="117"/>
      <c r="PHM17" s="117"/>
      <c r="PHN17" s="117"/>
      <c r="PHO17" s="117"/>
      <c r="PHP17" s="117"/>
      <c r="PHQ17" s="117"/>
      <c r="PHR17" s="117"/>
      <c r="PHS17" s="117"/>
      <c r="PHT17" s="117"/>
      <c r="PHU17" s="117"/>
      <c r="PHV17" s="117"/>
      <c r="PHW17" s="117"/>
      <c r="PHX17" s="117"/>
      <c r="PHY17" s="117"/>
      <c r="PHZ17" s="117"/>
      <c r="PIA17" s="117"/>
      <c r="PIB17" s="117"/>
      <c r="PIC17" s="117"/>
      <c r="PID17" s="117"/>
      <c r="PIE17" s="117"/>
      <c r="PIF17" s="117"/>
      <c r="PIG17" s="117"/>
      <c r="PIH17" s="117"/>
      <c r="PII17" s="117"/>
      <c r="PIJ17" s="117"/>
      <c r="PIK17" s="117"/>
      <c r="PIL17" s="117"/>
      <c r="PIM17" s="117"/>
      <c r="PIN17" s="117"/>
      <c r="PIO17" s="117"/>
      <c r="PIP17" s="117"/>
      <c r="PIQ17" s="117"/>
      <c r="PIR17" s="117"/>
      <c r="PIS17" s="117"/>
      <c r="PIT17" s="117"/>
      <c r="PIU17" s="117"/>
      <c r="PIV17" s="117"/>
      <c r="PIW17" s="117"/>
      <c r="PIX17" s="117"/>
      <c r="PIY17" s="117"/>
      <c r="PIZ17" s="117"/>
      <c r="PJA17" s="117"/>
      <c r="PJB17" s="117"/>
      <c r="PJC17" s="117"/>
      <c r="PJD17" s="117"/>
      <c r="PJE17" s="117"/>
      <c r="PJF17" s="117"/>
      <c r="PJG17" s="117"/>
      <c r="PJH17" s="117"/>
      <c r="PJI17" s="117"/>
      <c r="PJJ17" s="117"/>
      <c r="PJK17" s="117"/>
      <c r="PJL17" s="117"/>
      <c r="PJM17" s="117"/>
      <c r="PJN17" s="117"/>
      <c r="PJO17" s="117"/>
      <c r="PJP17" s="117"/>
      <c r="PJQ17" s="117"/>
      <c r="PJR17" s="117"/>
      <c r="PJS17" s="117"/>
      <c r="PJT17" s="117"/>
      <c r="PJU17" s="117"/>
      <c r="PJV17" s="117"/>
      <c r="PJW17" s="117"/>
      <c r="PJX17" s="117"/>
      <c r="PJY17" s="117"/>
      <c r="PJZ17" s="117"/>
      <c r="PKA17" s="117"/>
      <c r="PKB17" s="117"/>
      <c r="PKC17" s="117"/>
      <c r="PKD17" s="117"/>
      <c r="PKE17" s="117"/>
      <c r="PKF17" s="117"/>
      <c r="PKG17" s="117"/>
      <c r="PKH17" s="117"/>
      <c r="PKI17" s="117"/>
      <c r="PKJ17" s="117"/>
      <c r="PKK17" s="117"/>
      <c r="PKL17" s="117"/>
      <c r="PKM17" s="117"/>
      <c r="PKN17" s="117"/>
      <c r="PKO17" s="117"/>
      <c r="PKP17" s="117"/>
      <c r="PKQ17" s="117"/>
      <c r="PKR17" s="117"/>
      <c r="PKS17" s="117"/>
      <c r="PKT17" s="117"/>
      <c r="PKU17" s="117"/>
      <c r="PKV17" s="117"/>
      <c r="PKW17" s="117"/>
      <c r="PKX17" s="117"/>
      <c r="PKY17" s="117"/>
      <c r="PKZ17" s="117"/>
      <c r="PLA17" s="117"/>
      <c r="PLB17" s="117"/>
      <c r="PLC17" s="117"/>
      <c r="PLD17" s="117"/>
      <c r="PLE17" s="117"/>
      <c r="PLF17" s="117"/>
      <c r="PLG17" s="117"/>
      <c r="PLH17" s="117"/>
      <c r="PLI17" s="117"/>
      <c r="PLJ17" s="117"/>
      <c r="PLK17" s="117"/>
      <c r="PLL17" s="117"/>
      <c r="PLM17" s="117"/>
      <c r="PLN17" s="117"/>
      <c r="PLO17" s="117"/>
      <c r="PLP17" s="117"/>
      <c r="PLQ17" s="117"/>
      <c r="PLR17" s="117"/>
      <c r="PLS17" s="117"/>
      <c r="PLT17" s="117"/>
      <c r="PLU17" s="117"/>
      <c r="PLV17" s="117"/>
      <c r="PLW17" s="117"/>
      <c r="PLX17" s="117"/>
      <c r="PLY17" s="117"/>
      <c r="PLZ17" s="117"/>
      <c r="PMA17" s="117"/>
      <c r="PMB17" s="117"/>
      <c r="PMC17" s="117"/>
      <c r="PMD17" s="117"/>
      <c r="PME17" s="117"/>
      <c r="PMF17" s="117"/>
      <c r="PMG17" s="117"/>
      <c r="PMH17" s="117"/>
      <c r="PMI17" s="117"/>
      <c r="PMJ17" s="117"/>
      <c r="PMK17" s="117"/>
      <c r="PML17" s="117"/>
      <c r="PMM17" s="117"/>
      <c r="PMN17" s="117"/>
      <c r="PMO17" s="117"/>
      <c r="PMP17" s="117"/>
      <c r="PMQ17" s="117"/>
      <c r="PMR17" s="117"/>
      <c r="PMS17" s="117"/>
      <c r="PMT17" s="117"/>
      <c r="PMU17" s="117"/>
      <c r="PMV17" s="117"/>
      <c r="PMW17" s="117"/>
      <c r="PMX17" s="117"/>
      <c r="PMY17" s="117"/>
      <c r="PMZ17" s="117"/>
      <c r="PNA17" s="117"/>
      <c r="PNB17" s="117"/>
      <c r="PNC17" s="117"/>
      <c r="PND17" s="117"/>
      <c r="PNE17" s="117"/>
      <c r="PNF17" s="117"/>
      <c r="PNG17" s="117"/>
      <c r="PNH17" s="117"/>
      <c r="PNI17" s="117"/>
      <c r="PNJ17" s="117"/>
      <c r="PNK17" s="117"/>
      <c r="PNL17" s="117"/>
      <c r="PNM17" s="117"/>
      <c r="PNN17" s="117"/>
      <c r="PNO17" s="117"/>
      <c r="PNP17" s="117"/>
      <c r="PNQ17" s="117"/>
      <c r="PNR17" s="117"/>
      <c r="PNS17" s="117"/>
      <c r="PNT17" s="117"/>
      <c r="PNU17" s="117"/>
      <c r="PNV17" s="117"/>
      <c r="PNW17" s="117"/>
      <c r="PNX17" s="117"/>
      <c r="PNY17" s="117"/>
      <c r="PNZ17" s="117"/>
      <c r="POA17" s="117"/>
      <c r="POB17" s="117"/>
      <c r="POC17" s="117"/>
      <c r="POD17" s="117"/>
      <c r="POE17" s="117"/>
      <c r="POF17" s="117"/>
      <c r="POG17" s="117"/>
      <c r="POH17" s="117"/>
      <c r="POI17" s="117"/>
      <c r="POJ17" s="117"/>
      <c r="POK17" s="117"/>
      <c r="POL17" s="117"/>
      <c r="POM17" s="117"/>
      <c r="PON17" s="117"/>
      <c r="POO17" s="117"/>
      <c r="POP17" s="117"/>
      <c r="POQ17" s="117"/>
      <c r="POR17" s="117"/>
      <c r="POS17" s="117"/>
      <c r="POT17" s="117"/>
      <c r="POU17" s="117"/>
      <c r="POV17" s="117"/>
      <c r="POW17" s="117"/>
      <c r="POX17" s="117"/>
      <c r="POY17" s="117"/>
      <c r="POZ17" s="117"/>
      <c r="PPA17" s="117"/>
      <c r="PPB17" s="117"/>
      <c r="PPC17" s="117"/>
      <c r="PPD17" s="117"/>
      <c r="PPE17" s="117"/>
      <c r="PPF17" s="117"/>
      <c r="PPG17" s="117"/>
      <c r="PPH17" s="117"/>
      <c r="PPI17" s="117"/>
      <c r="PPJ17" s="117"/>
      <c r="PPK17" s="117"/>
      <c r="PPL17" s="117"/>
      <c r="PPM17" s="117"/>
      <c r="PPN17" s="117"/>
      <c r="PPO17" s="117"/>
      <c r="PPP17" s="117"/>
      <c r="PPQ17" s="117"/>
      <c r="PPR17" s="117"/>
      <c r="PPS17" s="117"/>
      <c r="PPT17" s="117"/>
      <c r="PPU17" s="117"/>
      <c r="PPV17" s="117"/>
      <c r="PPW17" s="117"/>
      <c r="PPX17" s="117"/>
      <c r="PPY17" s="117"/>
      <c r="PPZ17" s="117"/>
      <c r="PQA17" s="117"/>
      <c r="PQB17" s="117"/>
      <c r="PQC17" s="117"/>
      <c r="PQD17" s="117"/>
      <c r="PQE17" s="117"/>
      <c r="PQF17" s="117"/>
      <c r="PQG17" s="117"/>
      <c r="PQH17" s="117"/>
      <c r="PQI17" s="117"/>
      <c r="PQJ17" s="117"/>
      <c r="PQK17" s="117"/>
      <c r="PQL17" s="117"/>
      <c r="PQM17" s="117"/>
      <c r="PQN17" s="117"/>
      <c r="PQO17" s="117"/>
      <c r="PQP17" s="117"/>
      <c r="PQQ17" s="117"/>
      <c r="PQR17" s="117"/>
      <c r="PQS17" s="117"/>
      <c r="PQT17" s="117"/>
      <c r="PQU17" s="117"/>
      <c r="PQV17" s="117"/>
      <c r="PQW17" s="117"/>
      <c r="PQX17" s="117"/>
      <c r="PQY17" s="117"/>
      <c r="PQZ17" s="117"/>
      <c r="PRA17" s="117"/>
      <c r="PRB17" s="117"/>
      <c r="PRC17" s="117"/>
      <c r="PRD17" s="117"/>
      <c r="PRE17" s="117"/>
      <c r="PRF17" s="117"/>
      <c r="PRG17" s="117"/>
      <c r="PRH17" s="117"/>
      <c r="PRI17" s="117"/>
      <c r="PRJ17" s="117"/>
      <c r="PRK17" s="117"/>
      <c r="PRL17" s="117"/>
      <c r="PRM17" s="117"/>
      <c r="PRN17" s="117"/>
      <c r="PRO17" s="117"/>
      <c r="PRP17" s="117"/>
      <c r="PRQ17" s="117"/>
      <c r="PRR17" s="117"/>
      <c r="PRS17" s="117"/>
      <c r="PRT17" s="117"/>
      <c r="PRU17" s="117"/>
      <c r="PRV17" s="117"/>
      <c r="PRW17" s="117"/>
      <c r="PRX17" s="117"/>
      <c r="PRY17" s="117"/>
      <c r="PRZ17" s="117"/>
      <c r="PSA17" s="117"/>
      <c r="PSB17" s="117"/>
      <c r="PSC17" s="117"/>
      <c r="PSD17" s="117"/>
      <c r="PSE17" s="117"/>
      <c r="PSF17" s="117"/>
      <c r="PSG17" s="117"/>
      <c r="PSH17" s="117"/>
      <c r="PSI17" s="117"/>
      <c r="PSJ17" s="117"/>
      <c r="PSK17" s="117"/>
      <c r="PSL17" s="117"/>
      <c r="PSM17" s="117"/>
      <c r="PSN17" s="117"/>
      <c r="PSO17" s="117"/>
      <c r="PSP17" s="117"/>
      <c r="PSQ17" s="117"/>
      <c r="PSR17" s="117"/>
      <c r="PSS17" s="117"/>
      <c r="PST17" s="117"/>
      <c r="PSU17" s="117"/>
      <c r="PSV17" s="117"/>
      <c r="PSW17" s="117"/>
      <c r="PSX17" s="117"/>
      <c r="PSY17" s="117"/>
      <c r="PSZ17" s="117"/>
      <c r="PTA17" s="117"/>
      <c r="PTB17" s="117"/>
      <c r="PTC17" s="117"/>
      <c r="PTD17" s="117"/>
      <c r="PTE17" s="117"/>
      <c r="PTF17" s="117"/>
      <c r="PTG17" s="117"/>
      <c r="PTH17" s="117"/>
      <c r="PTI17" s="117"/>
      <c r="PTJ17" s="117"/>
      <c r="PTK17" s="117"/>
      <c r="PTL17" s="117"/>
      <c r="PTM17" s="117"/>
      <c r="PTN17" s="117"/>
      <c r="PTO17" s="117"/>
      <c r="PTP17" s="117"/>
      <c r="PTQ17" s="117"/>
      <c r="PTR17" s="117"/>
      <c r="PTS17" s="117"/>
      <c r="PTT17" s="117"/>
      <c r="PTU17" s="117"/>
      <c r="PTV17" s="117"/>
      <c r="PTW17" s="117"/>
      <c r="PTX17" s="117"/>
      <c r="PTY17" s="117"/>
      <c r="PTZ17" s="117"/>
      <c r="PUA17" s="117"/>
      <c r="PUB17" s="117"/>
      <c r="PUC17" s="117"/>
      <c r="PUD17" s="117"/>
      <c r="PUE17" s="117"/>
      <c r="PUF17" s="117"/>
      <c r="PUG17" s="117"/>
      <c r="PUH17" s="117"/>
      <c r="PUI17" s="117"/>
      <c r="PUJ17" s="117"/>
      <c r="PUK17" s="117"/>
      <c r="PUL17" s="117"/>
      <c r="PUM17" s="117"/>
      <c r="PUN17" s="117"/>
      <c r="PUO17" s="117"/>
      <c r="PUP17" s="117"/>
      <c r="PUQ17" s="117"/>
      <c r="PUR17" s="117"/>
      <c r="PUS17" s="117"/>
      <c r="PUT17" s="117"/>
      <c r="PUU17" s="117"/>
      <c r="PUV17" s="117"/>
      <c r="PUW17" s="117"/>
      <c r="PUX17" s="117"/>
      <c r="PUY17" s="117"/>
      <c r="PUZ17" s="117"/>
      <c r="PVA17" s="117"/>
      <c r="PVB17" s="117"/>
      <c r="PVC17" s="117"/>
      <c r="PVD17" s="117"/>
      <c r="PVE17" s="117"/>
      <c r="PVF17" s="117"/>
      <c r="PVG17" s="117"/>
      <c r="PVH17" s="117"/>
      <c r="PVI17" s="117"/>
      <c r="PVJ17" s="117"/>
      <c r="PVK17" s="117"/>
      <c r="PVL17" s="117"/>
      <c r="PVM17" s="117"/>
      <c r="PVN17" s="117"/>
      <c r="PVO17" s="117"/>
      <c r="PVP17" s="117"/>
      <c r="PVQ17" s="117"/>
      <c r="PVR17" s="117"/>
      <c r="PVS17" s="117"/>
      <c r="PVT17" s="117"/>
      <c r="PVU17" s="117"/>
      <c r="PVV17" s="117"/>
      <c r="PVW17" s="117"/>
      <c r="PVX17" s="117"/>
      <c r="PVY17" s="117"/>
      <c r="PVZ17" s="117"/>
      <c r="PWA17" s="117"/>
      <c r="PWB17" s="117"/>
      <c r="PWC17" s="117"/>
      <c r="PWD17" s="117"/>
      <c r="PWE17" s="117"/>
      <c r="PWF17" s="117"/>
      <c r="PWG17" s="117"/>
      <c r="PWH17" s="117"/>
      <c r="PWI17" s="117"/>
      <c r="PWJ17" s="117"/>
      <c r="PWK17" s="117"/>
      <c r="PWL17" s="117"/>
      <c r="PWM17" s="117"/>
      <c r="PWN17" s="117"/>
      <c r="PWO17" s="117"/>
      <c r="PWP17" s="117"/>
      <c r="PWQ17" s="117"/>
      <c r="PWR17" s="117"/>
      <c r="PWS17" s="117"/>
      <c r="PWT17" s="117"/>
      <c r="PWU17" s="117"/>
      <c r="PWV17" s="117"/>
      <c r="PWW17" s="117"/>
      <c r="PWX17" s="117"/>
      <c r="PWY17" s="117"/>
      <c r="PWZ17" s="117"/>
      <c r="PXA17" s="117"/>
      <c r="PXB17" s="117"/>
      <c r="PXC17" s="117"/>
      <c r="PXD17" s="117"/>
      <c r="PXE17" s="117"/>
      <c r="PXF17" s="117"/>
      <c r="PXG17" s="117"/>
      <c r="PXH17" s="117"/>
      <c r="PXI17" s="117"/>
      <c r="PXJ17" s="117"/>
      <c r="PXK17" s="117"/>
      <c r="PXL17" s="117"/>
      <c r="PXM17" s="117"/>
      <c r="PXN17" s="117"/>
      <c r="PXO17" s="117"/>
      <c r="PXP17" s="117"/>
      <c r="PXQ17" s="117"/>
      <c r="PXR17" s="117"/>
      <c r="PXS17" s="117"/>
      <c r="PXT17" s="117"/>
      <c r="PXU17" s="117"/>
      <c r="PXV17" s="117"/>
      <c r="PXW17" s="117"/>
      <c r="PXX17" s="117"/>
      <c r="PXY17" s="117"/>
      <c r="PXZ17" s="117"/>
      <c r="PYA17" s="117"/>
      <c r="PYB17" s="117"/>
      <c r="PYC17" s="117"/>
      <c r="PYD17" s="117"/>
      <c r="PYE17" s="117"/>
      <c r="PYF17" s="117"/>
      <c r="PYG17" s="117"/>
      <c r="PYH17" s="117"/>
      <c r="PYI17" s="117"/>
      <c r="PYJ17" s="117"/>
      <c r="PYK17" s="117"/>
      <c r="PYL17" s="117"/>
      <c r="PYM17" s="117"/>
      <c r="PYN17" s="117"/>
      <c r="PYO17" s="117"/>
      <c r="PYP17" s="117"/>
      <c r="PYQ17" s="117"/>
      <c r="PYR17" s="117"/>
      <c r="PYS17" s="117"/>
      <c r="PYT17" s="117"/>
      <c r="PYU17" s="117"/>
      <c r="PYV17" s="117"/>
      <c r="PYW17" s="117"/>
      <c r="PYX17" s="117"/>
      <c r="PYY17" s="117"/>
      <c r="PYZ17" s="117"/>
      <c r="PZA17" s="117"/>
      <c r="PZB17" s="117"/>
      <c r="PZC17" s="117"/>
      <c r="PZD17" s="117"/>
      <c r="PZE17" s="117"/>
      <c r="PZF17" s="117"/>
      <c r="PZG17" s="117"/>
      <c r="PZH17" s="117"/>
      <c r="PZI17" s="117"/>
      <c r="PZJ17" s="117"/>
      <c r="PZK17" s="117"/>
      <c r="PZL17" s="117"/>
      <c r="PZM17" s="117"/>
      <c r="PZN17" s="117"/>
      <c r="PZO17" s="117"/>
      <c r="PZP17" s="117"/>
      <c r="PZQ17" s="117"/>
      <c r="PZR17" s="117"/>
      <c r="PZS17" s="117"/>
      <c r="PZT17" s="117"/>
      <c r="PZU17" s="117"/>
      <c r="PZV17" s="117"/>
      <c r="PZW17" s="117"/>
      <c r="PZX17" s="117"/>
      <c r="PZY17" s="117"/>
      <c r="PZZ17" s="117"/>
      <c r="QAA17" s="117"/>
      <c r="QAB17" s="117"/>
      <c r="QAC17" s="117"/>
      <c r="QAD17" s="117"/>
      <c r="QAE17" s="117"/>
      <c r="QAF17" s="117"/>
      <c r="QAG17" s="117"/>
      <c r="QAH17" s="117"/>
      <c r="QAI17" s="117"/>
      <c r="QAJ17" s="117"/>
      <c r="QAK17" s="117"/>
      <c r="QAL17" s="117"/>
      <c r="QAM17" s="117"/>
      <c r="QAN17" s="117"/>
      <c r="QAO17" s="117"/>
      <c r="QAP17" s="117"/>
      <c r="QAQ17" s="117"/>
      <c r="QAR17" s="117"/>
      <c r="QAS17" s="117"/>
      <c r="QAT17" s="117"/>
      <c r="QAU17" s="117"/>
      <c r="QAV17" s="117"/>
      <c r="QAW17" s="117"/>
      <c r="QAX17" s="117"/>
      <c r="QAY17" s="117"/>
      <c r="QAZ17" s="117"/>
      <c r="QBA17" s="117"/>
      <c r="QBB17" s="117"/>
      <c r="QBC17" s="117"/>
      <c r="QBD17" s="117"/>
      <c r="QBE17" s="117"/>
      <c r="QBF17" s="117"/>
      <c r="QBG17" s="117"/>
      <c r="QBH17" s="117"/>
      <c r="QBI17" s="117"/>
      <c r="QBJ17" s="117"/>
      <c r="QBK17" s="117"/>
      <c r="QBL17" s="117"/>
      <c r="QBM17" s="117"/>
      <c r="QBN17" s="117"/>
      <c r="QBO17" s="117"/>
      <c r="QBP17" s="117"/>
      <c r="QBQ17" s="117"/>
      <c r="QBR17" s="117"/>
      <c r="QBS17" s="117"/>
      <c r="QBT17" s="117"/>
      <c r="QBU17" s="117"/>
      <c r="QBV17" s="117"/>
      <c r="QBW17" s="117"/>
      <c r="QBX17" s="117"/>
      <c r="QBY17" s="117"/>
      <c r="QBZ17" s="117"/>
      <c r="QCA17" s="117"/>
      <c r="QCB17" s="117"/>
      <c r="QCC17" s="117"/>
      <c r="QCD17" s="117"/>
      <c r="QCE17" s="117"/>
      <c r="QCF17" s="117"/>
      <c r="QCG17" s="117"/>
      <c r="QCH17" s="117"/>
      <c r="QCI17" s="117"/>
      <c r="QCJ17" s="117"/>
      <c r="QCK17" s="117"/>
      <c r="QCL17" s="117"/>
      <c r="QCM17" s="117"/>
      <c r="QCN17" s="117"/>
      <c r="QCO17" s="117"/>
      <c r="QCP17" s="117"/>
      <c r="QCQ17" s="117"/>
      <c r="QCR17" s="117"/>
      <c r="QCS17" s="117"/>
      <c r="QCT17" s="117"/>
      <c r="QCU17" s="117"/>
      <c r="QCV17" s="117"/>
      <c r="QCW17" s="117"/>
      <c r="QCX17" s="117"/>
      <c r="QCY17" s="117"/>
      <c r="QCZ17" s="117"/>
      <c r="QDA17" s="117"/>
      <c r="QDB17" s="117"/>
      <c r="QDC17" s="117"/>
      <c r="QDD17" s="117"/>
      <c r="QDE17" s="117"/>
      <c r="QDF17" s="117"/>
      <c r="QDG17" s="117"/>
      <c r="QDH17" s="117"/>
      <c r="QDI17" s="117"/>
      <c r="QDJ17" s="117"/>
      <c r="QDK17" s="117"/>
      <c r="QDL17" s="117"/>
      <c r="QDM17" s="117"/>
      <c r="QDN17" s="117"/>
      <c r="QDO17" s="117"/>
      <c r="QDP17" s="117"/>
      <c r="QDQ17" s="117"/>
      <c r="QDR17" s="117"/>
      <c r="QDS17" s="117"/>
      <c r="QDT17" s="117"/>
      <c r="QDU17" s="117"/>
      <c r="QDV17" s="117"/>
      <c r="QDW17" s="117"/>
      <c r="QDX17" s="117"/>
      <c r="QDY17" s="117"/>
      <c r="QDZ17" s="117"/>
      <c r="QEA17" s="117"/>
      <c r="QEB17" s="117"/>
      <c r="QEC17" s="117"/>
      <c r="QED17" s="117"/>
      <c r="QEE17" s="117"/>
      <c r="QEF17" s="117"/>
      <c r="QEG17" s="117"/>
      <c r="QEH17" s="117"/>
      <c r="QEI17" s="117"/>
      <c r="QEJ17" s="117"/>
      <c r="QEK17" s="117"/>
      <c r="QEL17" s="117"/>
      <c r="QEM17" s="117"/>
      <c r="QEN17" s="117"/>
      <c r="QEO17" s="117"/>
      <c r="QEP17" s="117"/>
      <c r="QEQ17" s="117"/>
      <c r="QER17" s="117"/>
      <c r="QES17" s="117"/>
      <c r="QET17" s="117"/>
      <c r="QEU17" s="117"/>
      <c r="QEV17" s="117"/>
      <c r="QEW17" s="117"/>
      <c r="QEX17" s="117"/>
      <c r="QEY17" s="117"/>
      <c r="QEZ17" s="117"/>
      <c r="QFA17" s="117"/>
      <c r="QFB17" s="117"/>
      <c r="QFC17" s="117"/>
      <c r="QFD17" s="117"/>
      <c r="QFE17" s="117"/>
      <c r="QFF17" s="117"/>
      <c r="QFG17" s="117"/>
      <c r="QFH17" s="117"/>
      <c r="QFI17" s="117"/>
      <c r="QFJ17" s="117"/>
      <c r="QFK17" s="117"/>
      <c r="QFL17" s="117"/>
      <c r="QFM17" s="117"/>
      <c r="QFN17" s="117"/>
      <c r="QFO17" s="117"/>
      <c r="QFP17" s="117"/>
      <c r="QFQ17" s="117"/>
      <c r="QFR17" s="117"/>
      <c r="QFS17" s="117"/>
      <c r="QFT17" s="117"/>
      <c r="QFU17" s="117"/>
      <c r="QFV17" s="117"/>
      <c r="QFW17" s="117"/>
      <c r="QFX17" s="117"/>
      <c r="QFY17" s="117"/>
      <c r="QFZ17" s="117"/>
      <c r="QGA17" s="117"/>
      <c r="QGB17" s="117"/>
      <c r="QGC17" s="117"/>
      <c r="QGD17" s="117"/>
      <c r="QGE17" s="117"/>
      <c r="QGF17" s="117"/>
      <c r="QGG17" s="117"/>
      <c r="QGH17" s="117"/>
      <c r="QGI17" s="117"/>
      <c r="QGJ17" s="117"/>
      <c r="QGK17" s="117"/>
      <c r="QGL17" s="117"/>
      <c r="QGM17" s="117"/>
      <c r="QGN17" s="117"/>
      <c r="QGO17" s="117"/>
      <c r="QGP17" s="117"/>
      <c r="QGQ17" s="117"/>
      <c r="QGR17" s="117"/>
      <c r="QGS17" s="117"/>
      <c r="QGT17" s="117"/>
      <c r="QGU17" s="117"/>
      <c r="QGV17" s="117"/>
      <c r="QGW17" s="117"/>
      <c r="QGX17" s="117"/>
      <c r="QGY17" s="117"/>
      <c r="QGZ17" s="117"/>
      <c r="QHA17" s="117"/>
      <c r="QHB17" s="117"/>
      <c r="QHC17" s="117"/>
      <c r="QHD17" s="117"/>
      <c r="QHE17" s="117"/>
      <c r="QHF17" s="117"/>
      <c r="QHG17" s="117"/>
      <c r="QHH17" s="117"/>
      <c r="QHI17" s="117"/>
      <c r="QHJ17" s="117"/>
      <c r="QHK17" s="117"/>
      <c r="QHL17" s="117"/>
      <c r="QHM17" s="117"/>
      <c r="QHN17" s="117"/>
      <c r="QHO17" s="117"/>
      <c r="QHP17" s="117"/>
      <c r="QHQ17" s="117"/>
      <c r="QHR17" s="117"/>
      <c r="QHS17" s="117"/>
      <c r="QHT17" s="117"/>
      <c r="QHU17" s="117"/>
      <c r="QHV17" s="117"/>
      <c r="QHW17" s="117"/>
      <c r="QHX17" s="117"/>
      <c r="QHY17" s="117"/>
      <c r="QHZ17" s="117"/>
      <c r="QIA17" s="117"/>
      <c r="QIB17" s="117"/>
      <c r="QIC17" s="117"/>
      <c r="QID17" s="117"/>
      <c r="QIE17" s="117"/>
      <c r="QIF17" s="117"/>
      <c r="QIG17" s="117"/>
      <c r="QIH17" s="117"/>
      <c r="QII17" s="117"/>
      <c r="QIJ17" s="117"/>
      <c r="QIK17" s="117"/>
      <c r="QIL17" s="117"/>
      <c r="QIM17" s="117"/>
      <c r="QIN17" s="117"/>
      <c r="QIO17" s="117"/>
      <c r="QIP17" s="117"/>
      <c r="QIQ17" s="117"/>
      <c r="QIR17" s="117"/>
      <c r="QIS17" s="117"/>
      <c r="QIT17" s="117"/>
      <c r="QIU17" s="117"/>
      <c r="QIV17" s="117"/>
      <c r="QIW17" s="117"/>
      <c r="QIX17" s="117"/>
      <c r="QIY17" s="117"/>
      <c r="QIZ17" s="117"/>
      <c r="QJA17" s="117"/>
      <c r="QJB17" s="117"/>
      <c r="QJC17" s="117"/>
      <c r="QJD17" s="117"/>
      <c r="QJE17" s="117"/>
      <c r="QJF17" s="117"/>
      <c r="QJG17" s="117"/>
      <c r="QJH17" s="117"/>
      <c r="QJI17" s="117"/>
      <c r="QJJ17" s="117"/>
      <c r="QJK17" s="117"/>
      <c r="QJL17" s="117"/>
      <c r="QJM17" s="117"/>
      <c r="QJN17" s="117"/>
      <c r="QJO17" s="117"/>
      <c r="QJP17" s="117"/>
      <c r="QJQ17" s="117"/>
      <c r="QJR17" s="117"/>
      <c r="QJS17" s="117"/>
      <c r="QJT17" s="117"/>
      <c r="QJU17" s="117"/>
      <c r="QJV17" s="117"/>
      <c r="QJW17" s="117"/>
      <c r="QJX17" s="117"/>
      <c r="QJY17" s="117"/>
      <c r="QJZ17" s="117"/>
      <c r="QKA17" s="117"/>
      <c r="QKB17" s="117"/>
      <c r="QKC17" s="117"/>
      <c r="QKD17" s="117"/>
      <c r="QKE17" s="117"/>
      <c r="QKF17" s="117"/>
      <c r="QKG17" s="117"/>
      <c r="QKH17" s="117"/>
      <c r="QKI17" s="117"/>
      <c r="QKJ17" s="117"/>
      <c r="QKK17" s="117"/>
      <c r="QKL17" s="117"/>
      <c r="QKM17" s="117"/>
      <c r="QKN17" s="117"/>
      <c r="QKO17" s="117"/>
      <c r="QKP17" s="117"/>
      <c r="QKQ17" s="117"/>
      <c r="QKR17" s="117"/>
      <c r="QKS17" s="117"/>
      <c r="QKT17" s="117"/>
      <c r="QKU17" s="117"/>
      <c r="QKV17" s="117"/>
      <c r="QKW17" s="117"/>
      <c r="QKX17" s="117"/>
      <c r="QKY17" s="117"/>
      <c r="QKZ17" s="117"/>
      <c r="QLA17" s="117"/>
      <c r="QLB17" s="117"/>
      <c r="QLC17" s="117"/>
      <c r="QLD17" s="117"/>
      <c r="QLE17" s="117"/>
      <c r="QLF17" s="117"/>
      <c r="QLG17" s="117"/>
      <c r="QLH17" s="117"/>
      <c r="QLI17" s="117"/>
      <c r="QLJ17" s="117"/>
      <c r="QLK17" s="117"/>
      <c r="QLL17" s="117"/>
      <c r="QLM17" s="117"/>
      <c r="QLN17" s="117"/>
      <c r="QLO17" s="117"/>
      <c r="QLP17" s="117"/>
      <c r="QLQ17" s="117"/>
      <c r="QLR17" s="117"/>
      <c r="QLS17" s="117"/>
      <c r="QLT17" s="117"/>
      <c r="QLU17" s="117"/>
      <c r="QLV17" s="117"/>
      <c r="QLW17" s="117"/>
      <c r="QLX17" s="117"/>
      <c r="QLY17" s="117"/>
      <c r="QLZ17" s="117"/>
      <c r="QMA17" s="117"/>
      <c r="QMB17" s="117"/>
      <c r="QMC17" s="117"/>
      <c r="QMD17" s="117"/>
      <c r="QME17" s="117"/>
      <c r="QMF17" s="117"/>
      <c r="QMG17" s="117"/>
      <c r="QMH17" s="117"/>
      <c r="QMI17" s="117"/>
      <c r="QMJ17" s="117"/>
      <c r="QMK17" s="117"/>
      <c r="QML17" s="117"/>
      <c r="QMM17" s="117"/>
      <c r="QMN17" s="117"/>
      <c r="QMO17" s="117"/>
      <c r="QMP17" s="117"/>
      <c r="QMQ17" s="117"/>
      <c r="QMR17" s="117"/>
      <c r="QMS17" s="117"/>
      <c r="QMT17" s="117"/>
      <c r="QMU17" s="117"/>
      <c r="QMV17" s="117"/>
      <c r="QMW17" s="117"/>
      <c r="QMX17" s="117"/>
      <c r="QMY17" s="117"/>
      <c r="QMZ17" s="117"/>
      <c r="QNA17" s="117"/>
      <c r="QNB17" s="117"/>
      <c r="QNC17" s="117"/>
      <c r="QND17" s="117"/>
      <c r="QNE17" s="117"/>
      <c r="QNF17" s="117"/>
      <c r="QNG17" s="117"/>
      <c r="QNH17" s="117"/>
      <c r="QNI17" s="117"/>
      <c r="QNJ17" s="117"/>
      <c r="QNK17" s="117"/>
      <c r="QNL17" s="117"/>
      <c r="QNM17" s="117"/>
      <c r="QNN17" s="117"/>
      <c r="QNO17" s="117"/>
      <c r="QNP17" s="117"/>
      <c r="QNQ17" s="117"/>
      <c r="QNR17" s="117"/>
      <c r="QNS17" s="117"/>
      <c r="QNT17" s="117"/>
      <c r="QNU17" s="117"/>
      <c r="QNV17" s="117"/>
      <c r="QNW17" s="117"/>
      <c r="QNX17" s="117"/>
      <c r="QNY17" s="117"/>
      <c r="QNZ17" s="117"/>
      <c r="QOA17" s="117"/>
      <c r="QOB17" s="117"/>
      <c r="QOC17" s="117"/>
      <c r="QOD17" s="117"/>
      <c r="QOE17" s="117"/>
      <c r="QOF17" s="117"/>
      <c r="QOG17" s="117"/>
      <c r="QOH17" s="117"/>
      <c r="QOI17" s="117"/>
      <c r="QOJ17" s="117"/>
      <c r="QOK17" s="117"/>
      <c r="QOL17" s="117"/>
      <c r="QOM17" s="117"/>
      <c r="QON17" s="117"/>
      <c r="QOO17" s="117"/>
      <c r="QOP17" s="117"/>
      <c r="QOQ17" s="117"/>
      <c r="QOR17" s="117"/>
      <c r="QOS17" s="117"/>
      <c r="QOT17" s="117"/>
      <c r="QOU17" s="117"/>
      <c r="QOV17" s="117"/>
      <c r="QOW17" s="117"/>
      <c r="QOX17" s="117"/>
      <c r="QOY17" s="117"/>
      <c r="QOZ17" s="117"/>
      <c r="QPA17" s="117"/>
      <c r="QPB17" s="117"/>
      <c r="QPC17" s="117"/>
      <c r="QPD17" s="117"/>
      <c r="QPE17" s="117"/>
      <c r="QPF17" s="117"/>
      <c r="QPG17" s="117"/>
      <c r="QPH17" s="117"/>
      <c r="QPI17" s="117"/>
      <c r="QPJ17" s="117"/>
      <c r="QPK17" s="117"/>
      <c r="QPL17" s="117"/>
      <c r="QPM17" s="117"/>
      <c r="QPN17" s="117"/>
      <c r="QPO17" s="117"/>
      <c r="QPP17" s="117"/>
      <c r="QPQ17" s="117"/>
      <c r="QPR17" s="117"/>
      <c r="QPS17" s="117"/>
      <c r="QPT17" s="117"/>
      <c r="QPU17" s="117"/>
      <c r="QPV17" s="117"/>
      <c r="QPW17" s="117"/>
      <c r="QPX17" s="117"/>
      <c r="QPY17" s="117"/>
      <c r="QPZ17" s="117"/>
      <c r="QQA17" s="117"/>
      <c r="QQB17" s="117"/>
      <c r="QQC17" s="117"/>
      <c r="QQD17" s="117"/>
      <c r="QQE17" s="117"/>
      <c r="QQF17" s="117"/>
      <c r="QQG17" s="117"/>
      <c r="QQH17" s="117"/>
      <c r="QQI17" s="117"/>
      <c r="QQJ17" s="117"/>
      <c r="QQK17" s="117"/>
      <c r="QQL17" s="117"/>
      <c r="QQM17" s="117"/>
      <c r="QQN17" s="117"/>
      <c r="QQO17" s="117"/>
      <c r="QQP17" s="117"/>
      <c r="QQQ17" s="117"/>
      <c r="QQR17" s="117"/>
      <c r="QQS17" s="117"/>
      <c r="QQT17" s="117"/>
      <c r="QQU17" s="117"/>
      <c r="QQV17" s="117"/>
      <c r="QQW17" s="117"/>
      <c r="QQX17" s="117"/>
      <c r="QQY17" s="117"/>
      <c r="QQZ17" s="117"/>
      <c r="QRA17" s="117"/>
      <c r="QRB17" s="117"/>
      <c r="QRC17" s="117"/>
      <c r="QRD17" s="117"/>
      <c r="QRE17" s="117"/>
      <c r="QRF17" s="117"/>
      <c r="QRG17" s="117"/>
      <c r="QRH17" s="117"/>
      <c r="QRI17" s="117"/>
      <c r="QRJ17" s="117"/>
      <c r="QRK17" s="117"/>
      <c r="QRL17" s="117"/>
      <c r="QRM17" s="117"/>
      <c r="QRN17" s="117"/>
      <c r="QRO17" s="117"/>
      <c r="QRP17" s="117"/>
      <c r="QRQ17" s="117"/>
      <c r="QRR17" s="117"/>
      <c r="QRS17" s="117"/>
      <c r="QRT17" s="117"/>
      <c r="QRU17" s="117"/>
      <c r="QRV17" s="117"/>
      <c r="QRW17" s="117"/>
      <c r="QRX17" s="117"/>
      <c r="QRY17" s="117"/>
      <c r="QRZ17" s="117"/>
      <c r="QSA17" s="117"/>
      <c r="QSB17" s="117"/>
      <c r="QSC17" s="117"/>
      <c r="QSD17" s="117"/>
      <c r="QSE17" s="117"/>
      <c r="QSF17" s="117"/>
      <c r="QSG17" s="117"/>
      <c r="QSH17" s="117"/>
      <c r="QSI17" s="117"/>
      <c r="QSJ17" s="117"/>
      <c r="QSK17" s="117"/>
      <c r="QSL17" s="117"/>
      <c r="QSM17" s="117"/>
      <c r="QSN17" s="117"/>
      <c r="QSO17" s="117"/>
      <c r="QSP17" s="117"/>
      <c r="QSQ17" s="117"/>
      <c r="QSR17" s="117"/>
      <c r="QSS17" s="117"/>
      <c r="QST17" s="117"/>
      <c r="QSU17" s="117"/>
      <c r="QSV17" s="117"/>
      <c r="QSW17" s="117"/>
      <c r="QSX17" s="117"/>
      <c r="QSY17" s="117"/>
      <c r="QSZ17" s="117"/>
      <c r="QTA17" s="117"/>
      <c r="QTB17" s="117"/>
      <c r="QTC17" s="117"/>
      <c r="QTD17" s="117"/>
      <c r="QTE17" s="117"/>
      <c r="QTF17" s="117"/>
      <c r="QTG17" s="117"/>
      <c r="QTH17" s="117"/>
      <c r="QTI17" s="117"/>
      <c r="QTJ17" s="117"/>
      <c r="QTK17" s="117"/>
      <c r="QTL17" s="117"/>
      <c r="QTM17" s="117"/>
      <c r="QTN17" s="117"/>
      <c r="QTO17" s="117"/>
      <c r="QTP17" s="117"/>
      <c r="QTQ17" s="117"/>
      <c r="QTR17" s="117"/>
      <c r="QTS17" s="117"/>
      <c r="QTT17" s="117"/>
      <c r="QTU17" s="117"/>
      <c r="QTV17" s="117"/>
      <c r="QTW17" s="117"/>
      <c r="QTX17" s="117"/>
      <c r="QTY17" s="117"/>
      <c r="QTZ17" s="117"/>
      <c r="QUA17" s="117"/>
      <c r="QUB17" s="117"/>
      <c r="QUC17" s="117"/>
      <c r="QUD17" s="117"/>
      <c r="QUE17" s="117"/>
      <c r="QUF17" s="117"/>
      <c r="QUG17" s="117"/>
      <c r="QUH17" s="117"/>
      <c r="QUI17" s="117"/>
      <c r="QUJ17" s="117"/>
      <c r="QUK17" s="117"/>
      <c r="QUL17" s="117"/>
      <c r="QUM17" s="117"/>
      <c r="QUN17" s="117"/>
      <c r="QUO17" s="117"/>
      <c r="QUP17" s="117"/>
      <c r="QUQ17" s="117"/>
      <c r="QUR17" s="117"/>
      <c r="QUS17" s="117"/>
      <c r="QUT17" s="117"/>
      <c r="QUU17" s="117"/>
      <c r="QUV17" s="117"/>
      <c r="QUW17" s="117"/>
      <c r="QUX17" s="117"/>
      <c r="QUY17" s="117"/>
      <c r="QUZ17" s="117"/>
      <c r="QVA17" s="117"/>
      <c r="QVB17" s="117"/>
      <c r="QVC17" s="117"/>
      <c r="QVD17" s="117"/>
      <c r="QVE17" s="117"/>
      <c r="QVF17" s="117"/>
      <c r="QVG17" s="117"/>
      <c r="QVH17" s="117"/>
      <c r="QVI17" s="117"/>
      <c r="QVJ17" s="117"/>
      <c r="QVK17" s="117"/>
      <c r="QVL17" s="117"/>
      <c r="QVM17" s="117"/>
      <c r="QVN17" s="117"/>
      <c r="QVO17" s="117"/>
      <c r="QVP17" s="117"/>
      <c r="QVQ17" s="117"/>
      <c r="QVR17" s="117"/>
      <c r="QVS17" s="117"/>
      <c r="QVT17" s="117"/>
      <c r="QVU17" s="117"/>
      <c r="QVV17" s="117"/>
      <c r="QVW17" s="117"/>
      <c r="QVX17" s="117"/>
      <c r="QVY17" s="117"/>
      <c r="QVZ17" s="117"/>
      <c r="QWA17" s="117"/>
      <c r="QWB17" s="117"/>
      <c r="QWC17" s="117"/>
      <c r="QWD17" s="117"/>
      <c r="QWE17" s="117"/>
      <c r="QWF17" s="117"/>
      <c r="QWG17" s="117"/>
      <c r="QWH17" s="117"/>
      <c r="QWI17" s="117"/>
      <c r="QWJ17" s="117"/>
      <c r="QWK17" s="117"/>
      <c r="QWL17" s="117"/>
      <c r="QWM17" s="117"/>
      <c r="QWN17" s="117"/>
      <c r="QWO17" s="117"/>
      <c r="QWP17" s="117"/>
      <c r="QWQ17" s="117"/>
      <c r="QWR17" s="117"/>
      <c r="QWS17" s="117"/>
      <c r="QWT17" s="117"/>
      <c r="QWU17" s="117"/>
      <c r="QWV17" s="117"/>
      <c r="QWW17" s="117"/>
      <c r="QWX17" s="117"/>
      <c r="QWY17" s="117"/>
      <c r="QWZ17" s="117"/>
      <c r="QXA17" s="117"/>
      <c r="QXB17" s="117"/>
      <c r="QXC17" s="117"/>
      <c r="QXD17" s="117"/>
      <c r="QXE17" s="117"/>
      <c r="QXF17" s="117"/>
      <c r="QXG17" s="117"/>
      <c r="QXH17" s="117"/>
      <c r="QXI17" s="117"/>
      <c r="QXJ17" s="117"/>
      <c r="QXK17" s="117"/>
      <c r="QXL17" s="117"/>
      <c r="QXM17" s="117"/>
      <c r="QXN17" s="117"/>
      <c r="QXO17" s="117"/>
      <c r="QXP17" s="117"/>
      <c r="QXQ17" s="117"/>
      <c r="QXR17" s="117"/>
      <c r="QXS17" s="117"/>
      <c r="QXT17" s="117"/>
      <c r="QXU17" s="117"/>
      <c r="QXV17" s="117"/>
      <c r="QXW17" s="117"/>
      <c r="QXX17" s="117"/>
      <c r="QXY17" s="117"/>
      <c r="QXZ17" s="117"/>
      <c r="QYA17" s="117"/>
      <c r="QYB17" s="117"/>
      <c r="QYC17" s="117"/>
      <c r="QYD17" s="117"/>
      <c r="QYE17" s="117"/>
      <c r="QYF17" s="117"/>
      <c r="QYG17" s="117"/>
      <c r="QYH17" s="117"/>
      <c r="QYI17" s="117"/>
      <c r="QYJ17" s="117"/>
      <c r="QYK17" s="117"/>
      <c r="QYL17" s="117"/>
      <c r="QYM17" s="117"/>
      <c r="QYN17" s="117"/>
      <c r="QYO17" s="117"/>
      <c r="QYP17" s="117"/>
      <c r="QYQ17" s="117"/>
      <c r="QYR17" s="117"/>
      <c r="QYS17" s="117"/>
      <c r="QYT17" s="117"/>
      <c r="QYU17" s="117"/>
      <c r="QYV17" s="117"/>
      <c r="QYW17" s="117"/>
      <c r="QYX17" s="117"/>
      <c r="QYY17" s="117"/>
      <c r="QYZ17" s="117"/>
      <c r="QZA17" s="117"/>
      <c r="QZB17" s="117"/>
      <c r="QZC17" s="117"/>
      <c r="QZD17" s="117"/>
      <c r="QZE17" s="117"/>
      <c r="QZF17" s="117"/>
      <c r="QZG17" s="117"/>
      <c r="QZH17" s="117"/>
      <c r="QZI17" s="117"/>
      <c r="QZJ17" s="117"/>
      <c r="QZK17" s="117"/>
      <c r="QZL17" s="117"/>
      <c r="QZM17" s="117"/>
      <c r="QZN17" s="117"/>
      <c r="QZO17" s="117"/>
      <c r="QZP17" s="117"/>
      <c r="QZQ17" s="117"/>
      <c r="QZR17" s="117"/>
      <c r="QZS17" s="117"/>
      <c r="QZT17" s="117"/>
      <c r="QZU17" s="117"/>
      <c r="QZV17" s="117"/>
      <c r="QZW17" s="117"/>
      <c r="QZX17" s="117"/>
      <c r="QZY17" s="117"/>
      <c r="QZZ17" s="117"/>
      <c r="RAA17" s="117"/>
      <c r="RAB17" s="117"/>
      <c r="RAC17" s="117"/>
      <c r="RAD17" s="117"/>
      <c r="RAE17" s="117"/>
      <c r="RAF17" s="117"/>
      <c r="RAG17" s="117"/>
      <c r="RAH17" s="117"/>
      <c r="RAI17" s="117"/>
      <c r="RAJ17" s="117"/>
      <c r="RAK17" s="117"/>
      <c r="RAL17" s="117"/>
      <c r="RAM17" s="117"/>
      <c r="RAN17" s="117"/>
      <c r="RAO17" s="117"/>
      <c r="RAP17" s="117"/>
      <c r="RAQ17" s="117"/>
      <c r="RAR17" s="117"/>
      <c r="RAS17" s="117"/>
      <c r="RAT17" s="117"/>
      <c r="RAU17" s="117"/>
      <c r="RAV17" s="117"/>
      <c r="RAW17" s="117"/>
      <c r="RAX17" s="117"/>
      <c r="RAY17" s="117"/>
      <c r="RAZ17" s="117"/>
      <c r="RBA17" s="117"/>
      <c r="RBB17" s="117"/>
      <c r="RBC17" s="117"/>
      <c r="RBD17" s="117"/>
      <c r="RBE17" s="117"/>
      <c r="RBF17" s="117"/>
      <c r="RBG17" s="117"/>
      <c r="RBH17" s="117"/>
      <c r="RBI17" s="117"/>
      <c r="RBJ17" s="117"/>
      <c r="RBK17" s="117"/>
      <c r="RBL17" s="117"/>
      <c r="RBM17" s="117"/>
      <c r="RBN17" s="117"/>
      <c r="RBO17" s="117"/>
      <c r="RBP17" s="117"/>
      <c r="RBQ17" s="117"/>
      <c r="RBR17" s="117"/>
      <c r="RBS17" s="117"/>
      <c r="RBT17" s="117"/>
      <c r="RBU17" s="117"/>
      <c r="RBV17" s="117"/>
      <c r="RBW17" s="117"/>
      <c r="RBX17" s="117"/>
      <c r="RBY17" s="117"/>
      <c r="RBZ17" s="117"/>
      <c r="RCA17" s="117"/>
      <c r="RCB17" s="117"/>
      <c r="RCC17" s="117"/>
      <c r="RCD17" s="117"/>
      <c r="RCE17" s="117"/>
      <c r="RCF17" s="117"/>
      <c r="RCG17" s="117"/>
      <c r="RCH17" s="117"/>
      <c r="RCI17" s="117"/>
      <c r="RCJ17" s="117"/>
      <c r="RCK17" s="117"/>
      <c r="RCL17" s="117"/>
      <c r="RCM17" s="117"/>
      <c r="RCN17" s="117"/>
      <c r="RCO17" s="117"/>
      <c r="RCP17" s="117"/>
      <c r="RCQ17" s="117"/>
      <c r="RCR17" s="117"/>
      <c r="RCS17" s="117"/>
      <c r="RCT17" s="117"/>
      <c r="RCU17" s="117"/>
      <c r="RCV17" s="117"/>
      <c r="RCW17" s="117"/>
      <c r="RCX17" s="117"/>
      <c r="RCY17" s="117"/>
      <c r="RCZ17" s="117"/>
      <c r="RDA17" s="117"/>
      <c r="RDB17" s="117"/>
      <c r="RDC17" s="117"/>
      <c r="RDD17" s="117"/>
      <c r="RDE17" s="117"/>
      <c r="RDF17" s="117"/>
      <c r="RDG17" s="117"/>
      <c r="RDH17" s="117"/>
      <c r="RDI17" s="117"/>
      <c r="RDJ17" s="117"/>
      <c r="RDK17" s="117"/>
      <c r="RDL17" s="117"/>
      <c r="RDM17" s="117"/>
      <c r="RDN17" s="117"/>
      <c r="RDO17" s="117"/>
      <c r="RDP17" s="117"/>
      <c r="RDQ17" s="117"/>
      <c r="RDR17" s="117"/>
      <c r="RDS17" s="117"/>
      <c r="RDT17" s="117"/>
      <c r="RDU17" s="117"/>
      <c r="RDV17" s="117"/>
      <c r="RDW17" s="117"/>
      <c r="RDX17" s="117"/>
      <c r="RDY17" s="117"/>
      <c r="RDZ17" s="117"/>
      <c r="REA17" s="117"/>
      <c r="REB17" s="117"/>
      <c r="REC17" s="117"/>
      <c r="RED17" s="117"/>
      <c r="REE17" s="117"/>
      <c r="REF17" s="117"/>
      <c r="REG17" s="117"/>
      <c r="REH17" s="117"/>
      <c r="REI17" s="117"/>
      <c r="REJ17" s="117"/>
      <c r="REK17" s="117"/>
      <c r="REL17" s="117"/>
      <c r="REM17" s="117"/>
      <c r="REN17" s="117"/>
      <c r="REO17" s="117"/>
      <c r="REP17" s="117"/>
      <c r="REQ17" s="117"/>
      <c r="RER17" s="117"/>
      <c r="RES17" s="117"/>
      <c r="RET17" s="117"/>
      <c r="REU17" s="117"/>
      <c r="REV17" s="117"/>
      <c r="REW17" s="117"/>
      <c r="REX17" s="117"/>
      <c r="REY17" s="117"/>
      <c r="REZ17" s="117"/>
      <c r="RFA17" s="117"/>
      <c r="RFB17" s="117"/>
      <c r="RFC17" s="117"/>
      <c r="RFD17" s="117"/>
      <c r="RFE17" s="117"/>
      <c r="RFF17" s="117"/>
      <c r="RFG17" s="117"/>
      <c r="RFH17" s="117"/>
      <c r="RFI17" s="117"/>
      <c r="RFJ17" s="117"/>
      <c r="RFK17" s="117"/>
      <c r="RFL17" s="117"/>
      <c r="RFM17" s="117"/>
      <c r="RFN17" s="117"/>
      <c r="RFO17" s="117"/>
      <c r="RFP17" s="117"/>
      <c r="RFQ17" s="117"/>
      <c r="RFR17" s="117"/>
      <c r="RFS17" s="117"/>
      <c r="RFT17" s="117"/>
      <c r="RFU17" s="117"/>
      <c r="RFV17" s="117"/>
      <c r="RFW17" s="117"/>
      <c r="RFX17" s="117"/>
      <c r="RFY17" s="117"/>
      <c r="RFZ17" s="117"/>
      <c r="RGA17" s="117"/>
      <c r="RGB17" s="117"/>
      <c r="RGC17" s="117"/>
      <c r="RGD17" s="117"/>
      <c r="RGE17" s="117"/>
      <c r="RGF17" s="117"/>
      <c r="RGG17" s="117"/>
      <c r="RGH17" s="117"/>
      <c r="RGI17" s="117"/>
      <c r="RGJ17" s="117"/>
      <c r="RGK17" s="117"/>
      <c r="RGL17" s="117"/>
      <c r="RGM17" s="117"/>
      <c r="RGN17" s="117"/>
      <c r="RGO17" s="117"/>
      <c r="RGP17" s="117"/>
      <c r="RGQ17" s="117"/>
      <c r="RGR17" s="117"/>
      <c r="RGS17" s="117"/>
      <c r="RGT17" s="117"/>
      <c r="RGU17" s="117"/>
      <c r="RGV17" s="117"/>
      <c r="RGW17" s="117"/>
      <c r="RGX17" s="117"/>
      <c r="RGY17" s="117"/>
      <c r="RGZ17" s="117"/>
      <c r="RHA17" s="117"/>
      <c r="RHB17" s="117"/>
      <c r="RHC17" s="117"/>
      <c r="RHD17" s="117"/>
      <c r="RHE17" s="117"/>
      <c r="RHF17" s="117"/>
      <c r="RHG17" s="117"/>
      <c r="RHH17" s="117"/>
      <c r="RHI17" s="117"/>
      <c r="RHJ17" s="117"/>
      <c r="RHK17" s="117"/>
      <c r="RHL17" s="117"/>
      <c r="RHM17" s="117"/>
      <c r="RHN17" s="117"/>
      <c r="RHO17" s="117"/>
      <c r="RHP17" s="117"/>
      <c r="RHQ17" s="117"/>
      <c r="RHR17" s="117"/>
      <c r="RHS17" s="117"/>
      <c r="RHT17" s="117"/>
      <c r="RHU17" s="117"/>
      <c r="RHV17" s="117"/>
      <c r="RHW17" s="117"/>
      <c r="RHX17" s="117"/>
      <c r="RHY17" s="117"/>
      <c r="RHZ17" s="117"/>
      <c r="RIA17" s="117"/>
      <c r="RIB17" s="117"/>
      <c r="RIC17" s="117"/>
      <c r="RID17" s="117"/>
      <c r="RIE17" s="117"/>
      <c r="RIF17" s="117"/>
      <c r="RIG17" s="117"/>
      <c r="RIH17" s="117"/>
      <c r="RII17" s="117"/>
      <c r="RIJ17" s="117"/>
      <c r="RIK17" s="117"/>
      <c r="RIL17" s="117"/>
      <c r="RIM17" s="117"/>
      <c r="RIN17" s="117"/>
      <c r="RIO17" s="117"/>
      <c r="RIP17" s="117"/>
      <c r="RIQ17" s="117"/>
      <c r="RIR17" s="117"/>
      <c r="RIS17" s="117"/>
      <c r="RIT17" s="117"/>
      <c r="RIU17" s="117"/>
      <c r="RIV17" s="117"/>
      <c r="RIW17" s="117"/>
      <c r="RIX17" s="117"/>
      <c r="RIY17" s="117"/>
      <c r="RIZ17" s="117"/>
      <c r="RJA17" s="117"/>
      <c r="RJB17" s="117"/>
      <c r="RJC17" s="117"/>
      <c r="RJD17" s="117"/>
      <c r="RJE17" s="117"/>
      <c r="RJF17" s="117"/>
      <c r="RJG17" s="117"/>
      <c r="RJH17" s="117"/>
      <c r="RJI17" s="117"/>
      <c r="RJJ17" s="117"/>
      <c r="RJK17" s="117"/>
      <c r="RJL17" s="117"/>
      <c r="RJM17" s="117"/>
      <c r="RJN17" s="117"/>
      <c r="RJO17" s="117"/>
      <c r="RJP17" s="117"/>
      <c r="RJQ17" s="117"/>
      <c r="RJR17" s="117"/>
      <c r="RJS17" s="117"/>
      <c r="RJT17" s="117"/>
      <c r="RJU17" s="117"/>
      <c r="RJV17" s="117"/>
      <c r="RJW17" s="117"/>
      <c r="RJX17" s="117"/>
      <c r="RJY17" s="117"/>
      <c r="RJZ17" s="117"/>
      <c r="RKA17" s="117"/>
      <c r="RKB17" s="117"/>
      <c r="RKC17" s="117"/>
      <c r="RKD17" s="117"/>
      <c r="RKE17" s="117"/>
      <c r="RKF17" s="117"/>
      <c r="RKG17" s="117"/>
      <c r="RKH17" s="117"/>
      <c r="RKI17" s="117"/>
      <c r="RKJ17" s="117"/>
      <c r="RKK17" s="117"/>
      <c r="RKL17" s="117"/>
      <c r="RKM17" s="117"/>
      <c r="RKN17" s="117"/>
      <c r="RKO17" s="117"/>
      <c r="RKP17" s="117"/>
      <c r="RKQ17" s="117"/>
      <c r="RKR17" s="117"/>
      <c r="RKS17" s="117"/>
      <c r="RKT17" s="117"/>
      <c r="RKU17" s="117"/>
      <c r="RKV17" s="117"/>
      <c r="RKW17" s="117"/>
      <c r="RKX17" s="117"/>
      <c r="RKY17" s="117"/>
      <c r="RKZ17" s="117"/>
      <c r="RLA17" s="117"/>
      <c r="RLB17" s="117"/>
      <c r="RLC17" s="117"/>
      <c r="RLD17" s="117"/>
      <c r="RLE17" s="117"/>
      <c r="RLF17" s="117"/>
      <c r="RLG17" s="117"/>
      <c r="RLH17" s="117"/>
      <c r="RLI17" s="117"/>
      <c r="RLJ17" s="117"/>
      <c r="RLK17" s="117"/>
      <c r="RLL17" s="117"/>
      <c r="RLM17" s="117"/>
      <c r="RLN17" s="117"/>
      <c r="RLO17" s="117"/>
      <c r="RLP17" s="117"/>
      <c r="RLQ17" s="117"/>
      <c r="RLR17" s="117"/>
      <c r="RLS17" s="117"/>
      <c r="RLT17" s="117"/>
      <c r="RLU17" s="117"/>
      <c r="RLV17" s="117"/>
      <c r="RLW17" s="117"/>
      <c r="RLX17" s="117"/>
      <c r="RLY17" s="117"/>
      <c r="RLZ17" s="117"/>
      <c r="RMA17" s="117"/>
      <c r="RMB17" s="117"/>
      <c r="RMC17" s="117"/>
      <c r="RMD17" s="117"/>
      <c r="RME17" s="117"/>
      <c r="RMF17" s="117"/>
      <c r="RMG17" s="117"/>
      <c r="RMH17" s="117"/>
      <c r="RMI17" s="117"/>
      <c r="RMJ17" s="117"/>
      <c r="RMK17" s="117"/>
      <c r="RML17" s="117"/>
      <c r="RMM17" s="117"/>
      <c r="RMN17" s="117"/>
      <c r="RMO17" s="117"/>
      <c r="RMP17" s="117"/>
      <c r="RMQ17" s="117"/>
      <c r="RMR17" s="117"/>
      <c r="RMS17" s="117"/>
      <c r="RMT17" s="117"/>
      <c r="RMU17" s="117"/>
      <c r="RMV17" s="117"/>
      <c r="RMW17" s="117"/>
      <c r="RMX17" s="117"/>
      <c r="RMY17" s="117"/>
      <c r="RMZ17" s="117"/>
      <c r="RNA17" s="117"/>
      <c r="RNB17" s="117"/>
      <c r="RNC17" s="117"/>
      <c r="RND17" s="117"/>
      <c r="RNE17" s="117"/>
      <c r="RNF17" s="117"/>
      <c r="RNG17" s="117"/>
      <c r="RNH17" s="117"/>
      <c r="RNI17" s="117"/>
      <c r="RNJ17" s="117"/>
      <c r="RNK17" s="117"/>
      <c r="RNL17" s="117"/>
      <c r="RNM17" s="117"/>
      <c r="RNN17" s="117"/>
      <c r="RNO17" s="117"/>
      <c r="RNP17" s="117"/>
      <c r="RNQ17" s="117"/>
      <c r="RNR17" s="117"/>
      <c r="RNS17" s="117"/>
      <c r="RNT17" s="117"/>
      <c r="RNU17" s="117"/>
      <c r="RNV17" s="117"/>
      <c r="RNW17" s="117"/>
      <c r="RNX17" s="117"/>
      <c r="RNY17" s="117"/>
      <c r="RNZ17" s="117"/>
      <c r="ROA17" s="117"/>
      <c r="ROB17" s="117"/>
      <c r="ROC17" s="117"/>
      <c r="ROD17" s="117"/>
      <c r="ROE17" s="117"/>
      <c r="ROF17" s="117"/>
      <c r="ROG17" s="117"/>
      <c r="ROH17" s="117"/>
      <c r="ROI17" s="117"/>
      <c r="ROJ17" s="117"/>
      <c r="ROK17" s="117"/>
      <c r="ROL17" s="117"/>
      <c r="ROM17" s="117"/>
      <c r="RON17" s="117"/>
      <c r="ROO17" s="117"/>
      <c r="ROP17" s="117"/>
      <c r="ROQ17" s="117"/>
      <c r="ROR17" s="117"/>
      <c r="ROS17" s="117"/>
      <c r="ROT17" s="117"/>
      <c r="ROU17" s="117"/>
      <c r="ROV17" s="117"/>
      <c r="ROW17" s="117"/>
      <c r="ROX17" s="117"/>
      <c r="ROY17" s="117"/>
      <c r="ROZ17" s="117"/>
      <c r="RPA17" s="117"/>
      <c r="RPB17" s="117"/>
      <c r="RPC17" s="117"/>
      <c r="RPD17" s="117"/>
      <c r="RPE17" s="117"/>
      <c r="RPF17" s="117"/>
      <c r="RPG17" s="117"/>
      <c r="RPH17" s="117"/>
      <c r="RPI17" s="117"/>
      <c r="RPJ17" s="117"/>
      <c r="RPK17" s="117"/>
      <c r="RPL17" s="117"/>
      <c r="RPM17" s="117"/>
      <c r="RPN17" s="117"/>
      <c r="RPO17" s="117"/>
      <c r="RPP17" s="117"/>
      <c r="RPQ17" s="117"/>
      <c r="RPR17" s="117"/>
      <c r="RPS17" s="117"/>
      <c r="RPT17" s="117"/>
      <c r="RPU17" s="117"/>
      <c r="RPV17" s="117"/>
      <c r="RPW17" s="117"/>
      <c r="RPX17" s="117"/>
      <c r="RPY17" s="117"/>
      <c r="RPZ17" s="117"/>
      <c r="RQA17" s="117"/>
      <c r="RQB17" s="117"/>
      <c r="RQC17" s="117"/>
      <c r="RQD17" s="117"/>
      <c r="RQE17" s="117"/>
      <c r="RQF17" s="117"/>
      <c r="RQG17" s="117"/>
      <c r="RQH17" s="117"/>
      <c r="RQI17" s="117"/>
      <c r="RQJ17" s="117"/>
      <c r="RQK17" s="117"/>
      <c r="RQL17" s="117"/>
      <c r="RQM17" s="117"/>
      <c r="RQN17" s="117"/>
      <c r="RQO17" s="117"/>
      <c r="RQP17" s="117"/>
      <c r="RQQ17" s="117"/>
      <c r="RQR17" s="117"/>
      <c r="RQS17" s="117"/>
      <c r="RQT17" s="117"/>
      <c r="RQU17" s="117"/>
      <c r="RQV17" s="117"/>
      <c r="RQW17" s="117"/>
      <c r="RQX17" s="117"/>
      <c r="RQY17" s="117"/>
      <c r="RQZ17" s="117"/>
      <c r="RRA17" s="117"/>
      <c r="RRB17" s="117"/>
      <c r="RRC17" s="117"/>
      <c r="RRD17" s="117"/>
      <c r="RRE17" s="117"/>
      <c r="RRF17" s="117"/>
      <c r="RRG17" s="117"/>
      <c r="RRH17" s="117"/>
      <c r="RRI17" s="117"/>
      <c r="RRJ17" s="117"/>
      <c r="RRK17" s="117"/>
      <c r="RRL17" s="117"/>
      <c r="RRM17" s="117"/>
      <c r="RRN17" s="117"/>
      <c r="RRO17" s="117"/>
      <c r="RRP17" s="117"/>
      <c r="RRQ17" s="117"/>
      <c r="RRR17" s="117"/>
      <c r="RRS17" s="117"/>
      <c r="RRT17" s="117"/>
      <c r="RRU17" s="117"/>
      <c r="RRV17" s="117"/>
      <c r="RRW17" s="117"/>
      <c r="RRX17" s="117"/>
      <c r="RRY17" s="117"/>
      <c r="RRZ17" s="117"/>
      <c r="RSA17" s="117"/>
      <c r="RSB17" s="117"/>
      <c r="RSC17" s="117"/>
      <c r="RSD17" s="117"/>
      <c r="RSE17" s="117"/>
      <c r="RSF17" s="117"/>
      <c r="RSG17" s="117"/>
      <c r="RSH17" s="117"/>
      <c r="RSI17" s="117"/>
      <c r="RSJ17" s="117"/>
      <c r="RSK17" s="117"/>
      <c r="RSL17" s="117"/>
      <c r="RSM17" s="117"/>
      <c r="RSN17" s="117"/>
      <c r="RSO17" s="117"/>
      <c r="RSP17" s="117"/>
      <c r="RSQ17" s="117"/>
      <c r="RSR17" s="117"/>
      <c r="RSS17" s="117"/>
      <c r="RST17" s="117"/>
      <c r="RSU17" s="117"/>
      <c r="RSV17" s="117"/>
      <c r="RSW17" s="117"/>
      <c r="RSX17" s="117"/>
      <c r="RSY17" s="117"/>
      <c r="RSZ17" s="117"/>
      <c r="RTA17" s="117"/>
      <c r="RTB17" s="117"/>
      <c r="RTC17" s="117"/>
      <c r="RTD17" s="117"/>
      <c r="RTE17" s="117"/>
      <c r="RTF17" s="117"/>
      <c r="RTG17" s="117"/>
      <c r="RTH17" s="117"/>
      <c r="RTI17" s="117"/>
      <c r="RTJ17" s="117"/>
      <c r="RTK17" s="117"/>
      <c r="RTL17" s="117"/>
      <c r="RTM17" s="117"/>
      <c r="RTN17" s="117"/>
      <c r="RTO17" s="117"/>
      <c r="RTP17" s="117"/>
      <c r="RTQ17" s="117"/>
      <c r="RTR17" s="117"/>
      <c r="RTS17" s="117"/>
      <c r="RTT17" s="117"/>
      <c r="RTU17" s="117"/>
      <c r="RTV17" s="117"/>
      <c r="RTW17" s="117"/>
      <c r="RTX17" s="117"/>
      <c r="RTY17" s="117"/>
      <c r="RTZ17" s="117"/>
      <c r="RUA17" s="117"/>
      <c r="RUB17" s="117"/>
      <c r="RUC17" s="117"/>
      <c r="RUD17" s="117"/>
      <c r="RUE17" s="117"/>
      <c r="RUF17" s="117"/>
      <c r="RUG17" s="117"/>
      <c r="RUH17" s="117"/>
      <c r="RUI17" s="117"/>
      <c r="RUJ17" s="117"/>
      <c r="RUK17" s="117"/>
      <c r="RUL17" s="117"/>
      <c r="RUM17" s="117"/>
      <c r="RUN17" s="117"/>
      <c r="RUO17" s="117"/>
      <c r="RUP17" s="117"/>
      <c r="RUQ17" s="117"/>
      <c r="RUR17" s="117"/>
      <c r="RUS17" s="117"/>
      <c r="RUT17" s="117"/>
      <c r="RUU17" s="117"/>
      <c r="RUV17" s="117"/>
      <c r="RUW17" s="117"/>
      <c r="RUX17" s="117"/>
      <c r="RUY17" s="117"/>
      <c r="RUZ17" s="117"/>
      <c r="RVA17" s="117"/>
      <c r="RVB17" s="117"/>
      <c r="RVC17" s="117"/>
      <c r="RVD17" s="117"/>
      <c r="RVE17" s="117"/>
      <c r="RVF17" s="117"/>
      <c r="RVG17" s="117"/>
      <c r="RVH17" s="117"/>
      <c r="RVI17" s="117"/>
      <c r="RVJ17" s="117"/>
      <c r="RVK17" s="117"/>
      <c r="RVL17" s="117"/>
      <c r="RVM17" s="117"/>
      <c r="RVN17" s="117"/>
      <c r="RVO17" s="117"/>
      <c r="RVP17" s="117"/>
      <c r="RVQ17" s="117"/>
      <c r="RVR17" s="117"/>
      <c r="RVS17" s="117"/>
      <c r="RVT17" s="117"/>
      <c r="RVU17" s="117"/>
      <c r="RVV17" s="117"/>
      <c r="RVW17" s="117"/>
      <c r="RVX17" s="117"/>
      <c r="RVY17" s="117"/>
      <c r="RVZ17" s="117"/>
      <c r="RWA17" s="117"/>
      <c r="RWB17" s="117"/>
      <c r="RWC17" s="117"/>
      <c r="RWD17" s="117"/>
      <c r="RWE17" s="117"/>
      <c r="RWF17" s="117"/>
      <c r="RWG17" s="117"/>
      <c r="RWH17" s="117"/>
      <c r="RWI17" s="117"/>
      <c r="RWJ17" s="117"/>
      <c r="RWK17" s="117"/>
      <c r="RWL17" s="117"/>
      <c r="RWM17" s="117"/>
      <c r="RWN17" s="117"/>
      <c r="RWO17" s="117"/>
      <c r="RWP17" s="117"/>
      <c r="RWQ17" s="117"/>
      <c r="RWR17" s="117"/>
      <c r="RWS17" s="117"/>
      <c r="RWT17" s="117"/>
      <c r="RWU17" s="117"/>
      <c r="RWV17" s="117"/>
      <c r="RWW17" s="117"/>
      <c r="RWX17" s="117"/>
      <c r="RWY17" s="117"/>
      <c r="RWZ17" s="117"/>
      <c r="RXA17" s="117"/>
      <c r="RXB17" s="117"/>
      <c r="RXC17" s="117"/>
      <c r="RXD17" s="117"/>
      <c r="RXE17" s="117"/>
      <c r="RXF17" s="117"/>
      <c r="RXG17" s="117"/>
      <c r="RXH17" s="117"/>
      <c r="RXI17" s="117"/>
      <c r="RXJ17" s="117"/>
      <c r="RXK17" s="117"/>
      <c r="RXL17" s="117"/>
      <c r="RXM17" s="117"/>
      <c r="RXN17" s="117"/>
      <c r="RXO17" s="117"/>
      <c r="RXP17" s="117"/>
      <c r="RXQ17" s="117"/>
      <c r="RXR17" s="117"/>
      <c r="RXS17" s="117"/>
      <c r="RXT17" s="117"/>
      <c r="RXU17" s="117"/>
      <c r="RXV17" s="117"/>
      <c r="RXW17" s="117"/>
      <c r="RXX17" s="117"/>
      <c r="RXY17" s="117"/>
      <c r="RXZ17" s="117"/>
      <c r="RYA17" s="117"/>
      <c r="RYB17" s="117"/>
      <c r="RYC17" s="117"/>
      <c r="RYD17" s="117"/>
      <c r="RYE17" s="117"/>
      <c r="RYF17" s="117"/>
      <c r="RYG17" s="117"/>
      <c r="RYH17" s="117"/>
      <c r="RYI17" s="117"/>
      <c r="RYJ17" s="117"/>
      <c r="RYK17" s="117"/>
      <c r="RYL17" s="117"/>
      <c r="RYM17" s="117"/>
      <c r="RYN17" s="117"/>
      <c r="RYO17" s="117"/>
      <c r="RYP17" s="117"/>
      <c r="RYQ17" s="117"/>
      <c r="RYR17" s="117"/>
      <c r="RYS17" s="117"/>
      <c r="RYT17" s="117"/>
      <c r="RYU17" s="117"/>
      <c r="RYV17" s="117"/>
      <c r="RYW17" s="117"/>
      <c r="RYX17" s="117"/>
      <c r="RYY17" s="117"/>
      <c r="RYZ17" s="117"/>
      <c r="RZA17" s="117"/>
      <c r="RZB17" s="117"/>
      <c r="RZC17" s="117"/>
      <c r="RZD17" s="117"/>
      <c r="RZE17" s="117"/>
      <c r="RZF17" s="117"/>
      <c r="RZG17" s="117"/>
      <c r="RZH17" s="117"/>
      <c r="RZI17" s="117"/>
      <c r="RZJ17" s="117"/>
      <c r="RZK17" s="117"/>
      <c r="RZL17" s="117"/>
      <c r="RZM17" s="117"/>
      <c r="RZN17" s="117"/>
      <c r="RZO17" s="117"/>
      <c r="RZP17" s="117"/>
      <c r="RZQ17" s="117"/>
      <c r="RZR17" s="117"/>
      <c r="RZS17" s="117"/>
      <c r="RZT17" s="117"/>
      <c r="RZU17" s="117"/>
      <c r="RZV17" s="117"/>
      <c r="RZW17" s="117"/>
      <c r="RZX17" s="117"/>
      <c r="RZY17" s="117"/>
      <c r="RZZ17" s="117"/>
      <c r="SAA17" s="117"/>
      <c r="SAB17" s="117"/>
      <c r="SAC17" s="117"/>
      <c r="SAD17" s="117"/>
      <c r="SAE17" s="117"/>
      <c r="SAF17" s="117"/>
      <c r="SAG17" s="117"/>
      <c r="SAH17" s="117"/>
      <c r="SAI17" s="117"/>
      <c r="SAJ17" s="117"/>
      <c r="SAK17" s="117"/>
      <c r="SAL17" s="117"/>
      <c r="SAM17" s="117"/>
      <c r="SAN17" s="117"/>
      <c r="SAO17" s="117"/>
      <c r="SAP17" s="117"/>
      <c r="SAQ17" s="117"/>
      <c r="SAR17" s="117"/>
      <c r="SAS17" s="117"/>
      <c r="SAT17" s="117"/>
      <c r="SAU17" s="117"/>
      <c r="SAV17" s="117"/>
      <c r="SAW17" s="117"/>
      <c r="SAX17" s="117"/>
      <c r="SAY17" s="117"/>
      <c r="SAZ17" s="117"/>
      <c r="SBA17" s="117"/>
      <c r="SBB17" s="117"/>
      <c r="SBC17" s="117"/>
      <c r="SBD17" s="117"/>
      <c r="SBE17" s="117"/>
      <c r="SBF17" s="117"/>
      <c r="SBG17" s="117"/>
      <c r="SBH17" s="117"/>
      <c r="SBI17" s="117"/>
      <c r="SBJ17" s="117"/>
      <c r="SBK17" s="117"/>
      <c r="SBL17" s="117"/>
      <c r="SBM17" s="117"/>
      <c r="SBN17" s="117"/>
      <c r="SBO17" s="117"/>
      <c r="SBP17" s="117"/>
      <c r="SBQ17" s="117"/>
      <c r="SBR17" s="117"/>
      <c r="SBS17" s="117"/>
      <c r="SBT17" s="117"/>
      <c r="SBU17" s="117"/>
      <c r="SBV17" s="117"/>
      <c r="SBW17" s="117"/>
      <c r="SBX17" s="117"/>
      <c r="SBY17" s="117"/>
      <c r="SBZ17" s="117"/>
      <c r="SCA17" s="117"/>
      <c r="SCB17" s="117"/>
      <c r="SCC17" s="117"/>
      <c r="SCD17" s="117"/>
      <c r="SCE17" s="117"/>
      <c r="SCF17" s="117"/>
      <c r="SCG17" s="117"/>
      <c r="SCH17" s="117"/>
      <c r="SCI17" s="117"/>
      <c r="SCJ17" s="117"/>
      <c r="SCK17" s="117"/>
      <c r="SCL17" s="117"/>
      <c r="SCM17" s="117"/>
      <c r="SCN17" s="117"/>
      <c r="SCO17" s="117"/>
      <c r="SCP17" s="117"/>
      <c r="SCQ17" s="117"/>
      <c r="SCR17" s="117"/>
      <c r="SCS17" s="117"/>
      <c r="SCT17" s="117"/>
      <c r="SCU17" s="117"/>
      <c r="SCV17" s="117"/>
      <c r="SCW17" s="117"/>
      <c r="SCX17" s="117"/>
      <c r="SCY17" s="117"/>
      <c r="SCZ17" s="117"/>
      <c r="SDA17" s="117"/>
      <c r="SDB17" s="117"/>
      <c r="SDC17" s="117"/>
      <c r="SDD17" s="117"/>
      <c r="SDE17" s="117"/>
      <c r="SDF17" s="117"/>
      <c r="SDG17" s="117"/>
      <c r="SDH17" s="117"/>
      <c r="SDI17" s="117"/>
      <c r="SDJ17" s="117"/>
      <c r="SDK17" s="117"/>
      <c r="SDL17" s="117"/>
      <c r="SDM17" s="117"/>
      <c r="SDN17" s="117"/>
      <c r="SDO17" s="117"/>
      <c r="SDP17" s="117"/>
      <c r="SDQ17" s="117"/>
      <c r="SDR17" s="117"/>
      <c r="SDS17" s="117"/>
      <c r="SDT17" s="117"/>
      <c r="SDU17" s="117"/>
      <c r="SDV17" s="117"/>
      <c r="SDW17" s="117"/>
      <c r="SDX17" s="117"/>
      <c r="SDY17" s="117"/>
      <c r="SDZ17" s="117"/>
      <c r="SEA17" s="117"/>
      <c r="SEB17" s="117"/>
      <c r="SEC17" s="117"/>
      <c r="SED17" s="117"/>
      <c r="SEE17" s="117"/>
      <c r="SEF17" s="117"/>
      <c r="SEG17" s="117"/>
      <c r="SEH17" s="117"/>
      <c r="SEI17" s="117"/>
      <c r="SEJ17" s="117"/>
      <c r="SEK17" s="117"/>
      <c r="SEL17" s="117"/>
      <c r="SEM17" s="117"/>
      <c r="SEN17" s="117"/>
      <c r="SEO17" s="117"/>
      <c r="SEP17" s="117"/>
      <c r="SEQ17" s="117"/>
      <c r="SER17" s="117"/>
      <c r="SES17" s="117"/>
      <c r="SET17" s="117"/>
      <c r="SEU17" s="117"/>
      <c r="SEV17" s="117"/>
      <c r="SEW17" s="117"/>
      <c r="SEX17" s="117"/>
      <c r="SEY17" s="117"/>
      <c r="SEZ17" s="117"/>
      <c r="SFA17" s="117"/>
      <c r="SFB17" s="117"/>
      <c r="SFC17" s="117"/>
      <c r="SFD17" s="117"/>
      <c r="SFE17" s="117"/>
      <c r="SFF17" s="117"/>
      <c r="SFG17" s="117"/>
      <c r="SFH17" s="117"/>
      <c r="SFI17" s="117"/>
      <c r="SFJ17" s="117"/>
      <c r="SFK17" s="117"/>
      <c r="SFL17" s="117"/>
      <c r="SFM17" s="117"/>
      <c r="SFN17" s="117"/>
      <c r="SFO17" s="117"/>
      <c r="SFP17" s="117"/>
      <c r="SFQ17" s="117"/>
      <c r="SFR17" s="117"/>
      <c r="SFS17" s="117"/>
      <c r="SFT17" s="117"/>
      <c r="SFU17" s="117"/>
      <c r="SFV17" s="117"/>
      <c r="SFW17" s="117"/>
      <c r="SFX17" s="117"/>
      <c r="SFY17" s="117"/>
      <c r="SFZ17" s="117"/>
      <c r="SGA17" s="117"/>
      <c r="SGB17" s="117"/>
      <c r="SGC17" s="117"/>
      <c r="SGD17" s="117"/>
      <c r="SGE17" s="117"/>
      <c r="SGF17" s="117"/>
      <c r="SGG17" s="117"/>
      <c r="SGH17" s="117"/>
      <c r="SGI17" s="117"/>
      <c r="SGJ17" s="117"/>
      <c r="SGK17" s="117"/>
      <c r="SGL17" s="117"/>
      <c r="SGM17" s="117"/>
      <c r="SGN17" s="117"/>
      <c r="SGO17" s="117"/>
      <c r="SGP17" s="117"/>
      <c r="SGQ17" s="117"/>
      <c r="SGR17" s="117"/>
      <c r="SGS17" s="117"/>
      <c r="SGT17" s="117"/>
      <c r="SGU17" s="117"/>
      <c r="SGV17" s="117"/>
      <c r="SGW17" s="117"/>
      <c r="SGX17" s="117"/>
      <c r="SGY17" s="117"/>
      <c r="SGZ17" s="117"/>
      <c r="SHA17" s="117"/>
      <c r="SHB17" s="117"/>
      <c r="SHC17" s="117"/>
      <c r="SHD17" s="117"/>
      <c r="SHE17" s="117"/>
      <c r="SHF17" s="117"/>
      <c r="SHG17" s="117"/>
      <c r="SHH17" s="117"/>
      <c r="SHI17" s="117"/>
      <c r="SHJ17" s="117"/>
      <c r="SHK17" s="117"/>
      <c r="SHL17" s="117"/>
      <c r="SHM17" s="117"/>
      <c r="SHN17" s="117"/>
      <c r="SHO17" s="117"/>
      <c r="SHP17" s="117"/>
      <c r="SHQ17" s="117"/>
      <c r="SHR17" s="117"/>
      <c r="SHS17" s="117"/>
      <c r="SHT17" s="117"/>
      <c r="SHU17" s="117"/>
      <c r="SHV17" s="117"/>
      <c r="SHW17" s="117"/>
      <c r="SHX17" s="117"/>
      <c r="SHY17" s="117"/>
      <c r="SHZ17" s="117"/>
      <c r="SIA17" s="117"/>
      <c r="SIB17" s="117"/>
      <c r="SIC17" s="117"/>
      <c r="SID17" s="117"/>
      <c r="SIE17" s="117"/>
      <c r="SIF17" s="117"/>
      <c r="SIG17" s="117"/>
      <c r="SIH17" s="117"/>
      <c r="SII17" s="117"/>
      <c r="SIJ17" s="117"/>
      <c r="SIK17" s="117"/>
      <c r="SIL17" s="117"/>
      <c r="SIM17" s="117"/>
      <c r="SIN17" s="117"/>
      <c r="SIO17" s="117"/>
      <c r="SIP17" s="117"/>
      <c r="SIQ17" s="117"/>
      <c r="SIR17" s="117"/>
      <c r="SIS17" s="117"/>
      <c r="SIT17" s="117"/>
      <c r="SIU17" s="117"/>
      <c r="SIV17" s="117"/>
      <c r="SIW17" s="117"/>
      <c r="SIX17" s="117"/>
      <c r="SIY17" s="117"/>
      <c r="SIZ17" s="117"/>
      <c r="SJA17" s="117"/>
      <c r="SJB17" s="117"/>
      <c r="SJC17" s="117"/>
      <c r="SJD17" s="117"/>
      <c r="SJE17" s="117"/>
      <c r="SJF17" s="117"/>
      <c r="SJG17" s="117"/>
      <c r="SJH17" s="117"/>
      <c r="SJI17" s="117"/>
      <c r="SJJ17" s="117"/>
      <c r="SJK17" s="117"/>
      <c r="SJL17" s="117"/>
      <c r="SJM17" s="117"/>
      <c r="SJN17" s="117"/>
      <c r="SJO17" s="117"/>
      <c r="SJP17" s="117"/>
      <c r="SJQ17" s="117"/>
      <c r="SJR17" s="117"/>
      <c r="SJS17" s="117"/>
      <c r="SJT17" s="117"/>
      <c r="SJU17" s="117"/>
      <c r="SJV17" s="117"/>
      <c r="SJW17" s="117"/>
      <c r="SJX17" s="117"/>
      <c r="SJY17" s="117"/>
      <c r="SJZ17" s="117"/>
      <c r="SKA17" s="117"/>
      <c r="SKB17" s="117"/>
      <c r="SKC17" s="117"/>
      <c r="SKD17" s="117"/>
      <c r="SKE17" s="117"/>
      <c r="SKF17" s="117"/>
      <c r="SKG17" s="117"/>
      <c r="SKH17" s="117"/>
      <c r="SKI17" s="117"/>
      <c r="SKJ17" s="117"/>
      <c r="SKK17" s="117"/>
      <c r="SKL17" s="117"/>
      <c r="SKM17" s="117"/>
      <c r="SKN17" s="117"/>
      <c r="SKO17" s="117"/>
      <c r="SKP17" s="117"/>
      <c r="SKQ17" s="117"/>
      <c r="SKR17" s="117"/>
      <c r="SKS17" s="117"/>
      <c r="SKT17" s="117"/>
      <c r="SKU17" s="117"/>
      <c r="SKV17" s="117"/>
      <c r="SKW17" s="117"/>
      <c r="SKX17" s="117"/>
      <c r="SKY17" s="117"/>
      <c r="SKZ17" s="117"/>
      <c r="SLA17" s="117"/>
      <c r="SLB17" s="117"/>
      <c r="SLC17" s="117"/>
      <c r="SLD17" s="117"/>
      <c r="SLE17" s="117"/>
      <c r="SLF17" s="117"/>
      <c r="SLG17" s="117"/>
      <c r="SLH17" s="117"/>
      <c r="SLI17" s="117"/>
      <c r="SLJ17" s="117"/>
      <c r="SLK17" s="117"/>
      <c r="SLL17" s="117"/>
      <c r="SLM17" s="117"/>
      <c r="SLN17" s="117"/>
      <c r="SLO17" s="117"/>
      <c r="SLP17" s="117"/>
      <c r="SLQ17" s="117"/>
      <c r="SLR17" s="117"/>
      <c r="SLS17" s="117"/>
      <c r="SLT17" s="117"/>
      <c r="SLU17" s="117"/>
      <c r="SLV17" s="117"/>
      <c r="SLW17" s="117"/>
      <c r="SLX17" s="117"/>
      <c r="SLY17" s="117"/>
      <c r="SLZ17" s="117"/>
      <c r="SMA17" s="117"/>
      <c r="SMB17" s="117"/>
      <c r="SMC17" s="117"/>
      <c r="SMD17" s="117"/>
      <c r="SME17" s="117"/>
      <c r="SMF17" s="117"/>
      <c r="SMG17" s="117"/>
      <c r="SMH17" s="117"/>
      <c r="SMI17" s="117"/>
      <c r="SMJ17" s="117"/>
      <c r="SMK17" s="117"/>
      <c r="SML17" s="117"/>
      <c r="SMM17" s="117"/>
      <c r="SMN17" s="117"/>
      <c r="SMO17" s="117"/>
      <c r="SMP17" s="117"/>
      <c r="SMQ17" s="117"/>
      <c r="SMR17" s="117"/>
      <c r="SMS17" s="117"/>
      <c r="SMT17" s="117"/>
      <c r="SMU17" s="117"/>
      <c r="SMV17" s="117"/>
      <c r="SMW17" s="117"/>
      <c r="SMX17" s="117"/>
      <c r="SMY17" s="117"/>
      <c r="SMZ17" s="117"/>
      <c r="SNA17" s="117"/>
      <c r="SNB17" s="117"/>
      <c r="SNC17" s="117"/>
      <c r="SND17" s="117"/>
      <c r="SNE17" s="117"/>
      <c r="SNF17" s="117"/>
      <c r="SNG17" s="117"/>
      <c r="SNH17" s="117"/>
      <c r="SNI17" s="117"/>
      <c r="SNJ17" s="117"/>
      <c r="SNK17" s="117"/>
      <c r="SNL17" s="117"/>
      <c r="SNM17" s="117"/>
      <c r="SNN17" s="117"/>
      <c r="SNO17" s="117"/>
      <c r="SNP17" s="117"/>
      <c r="SNQ17" s="117"/>
      <c r="SNR17" s="117"/>
      <c r="SNS17" s="117"/>
      <c r="SNT17" s="117"/>
      <c r="SNU17" s="117"/>
      <c r="SNV17" s="117"/>
      <c r="SNW17" s="117"/>
      <c r="SNX17" s="117"/>
      <c r="SNY17" s="117"/>
      <c r="SNZ17" s="117"/>
      <c r="SOA17" s="117"/>
      <c r="SOB17" s="117"/>
      <c r="SOC17" s="117"/>
      <c r="SOD17" s="117"/>
      <c r="SOE17" s="117"/>
      <c r="SOF17" s="117"/>
      <c r="SOG17" s="117"/>
      <c r="SOH17" s="117"/>
      <c r="SOI17" s="117"/>
      <c r="SOJ17" s="117"/>
      <c r="SOK17" s="117"/>
      <c r="SOL17" s="117"/>
      <c r="SOM17" s="117"/>
      <c r="SON17" s="117"/>
      <c r="SOO17" s="117"/>
      <c r="SOP17" s="117"/>
      <c r="SOQ17" s="117"/>
      <c r="SOR17" s="117"/>
      <c r="SOS17" s="117"/>
      <c r="SOT17" s="117"/>
      <c r="SOU17" s="117"/>
      <c r="SOV17" s="117"/>
      <c r="SOW17" s="117"/>
      <c r="SOX17" s="117"/>
      <c r="SOY17" s="117"/>
      <c r="SOZ17" s="117"/>
      <c r="SPA17" s="117"/>
      <c r="SPB17" s="117"/>
      <c r="SPC17" s="117"/>
      <c r="SPD17" s="117"/>
      <c r="SPE17" s="117"/>
      <c r="SPF17" s="117"/>
      <c r="SPG17" s="117"/>
      <c r="SPH17" s="117"/>
      <c r="SPI17" s="117"/>
      <c r="SPJ17" s="117"/>
      <c r="SPK17" s="117"/>
      <c r="SPL17" s="117"/>
      <c r="SPM17" s="117"/>
      <c r="SPN17" s="117"/>
      <c r="SPO17" s="117"/>
      <c r="SPP17" s="117"/>
      <c r="SPQ17" s="117"/>
      <c r="SPR17" s="117"/>
      <c r="SPS17" s="117"/>
      <c r="SPT17" s="117"/>
      <c r="SPU17" s="117"/>
      <c r="SPV17" s="117"/>
      <c r="SPW17" s="117"/>
      <c r="SPX17" s="117"/>
      <c r="SPY17" s="117"/>
      <c r="SPZ17" s="117"/>
      <c r="SQA17" s="117"/>
      <c r="SQB17" s="117"/>
      <c r="SQC17" s="117"/>
      <c r="SQD17" s="117"/>
      <c r="SQE17" s="117"/>
      <c r="SQF17" s="117"/>
      <c r="SQG17" s="117"/>
      <c r="SQH17" s="117"/>
      <c r="SQI17" s="117"/>
      <c r="SQJ17" s="117"/>
      <c r="SQK17" s="117"/>
      <c r="SQL17" s="117"/>
      <c r="SQM17" s="117"/>
      <c r="SQN17" s="117"/>
      <c r="SQO17" s="117"/>
      <c r="SQP17" s="117"/>
      <c r="SQQ17" s="117"/>
      <c r="SQR17" s="117"/>
      <c r="SQS17" s="117"/>
      <c r="SQT17" s="117"/>
      <c r="SQU17" s="117"/>
      <c r="SQV17" s="117"/>
      <c r="SQW17" s="117"/>
      <c r="SQX17" s="117"/>
      <c r="SQY17" s="117"/>
      <c r="SQZ17" s="117"/>
      <c r="SRA17" s="117"/>
      <c r="SRB17" s="117"/>
      <c r="SRC17" s="117"/>
      <c r="SRD17" s="117"/>
      <c r="SRE17" s="117"/>
      <c r="SRF17" s="117"/>
      <c r="SRG17" s="117"/>
      <c r="SRH17" s="117"/>
      <c r="SRI17" s="117"/>
      <c r="SRJ17" s="117"/>
      <c r="SRK17" s="117"/>
      <c r="SRL17" s="117"/>
      <c r="SRM17" s="117"/>
      <c r="SRN17" s="117"/>
      <c r="SRO17" s="117"/>
      <c r="SRP17" s="117"/>
      <c r="SRQ17" s="117"/>
      <c r="SRR17" s="117"/>
      <c r="SRS17" s="117"/>
      <c r="SRT17" s="117"/>
      <c r="SRU17" s="117"/>
      <c r="SRV17" s="117"/>
      <c r="SRW17" s="117"/>
      <c r="SRX17" s="117"/>
      <c r="SRY17" s="117"/>
      <c r="SRZ17" s="117"/>
      <c r="SSA17" s="117"/>
      <c r="SSB17" s="117"/>
      <c r="SSC17" s="117"/>
      <c r="SSD17" s="117"/>
      <c r="SSE17" s="117"/>
      <c r="SSF17" s="117"/>
      <c r="SSG17" s="117"/>
      <c r="SSH17" s="117"/>
      <c r="SSI17" s="117"/>
      <c r="SSJ17" s="117"/>
      <c r="SSK17" s="117"/>
      <c r="SSL17" s="117"/>
      <c r="SSM17" s="117"/>
      <c r="SSN17" s="117"/>
      <c r="SSO17" s="117"/>
      <c r="SSP17" s="117"/>
      <c r="SSQ17" s="117"/>
      <c r="SSR17" s="117"/>
      <c r="SSS17" s="117"/>
      <c r="SST17" s="117"/>
      <c r="SSU17" s="117"/>
      <c r="SSV17" s="117"/>
      <c r="SSW17" s="117"/>
      <c r="SSX17" s="117"/>
      <c r="SSY17" s="117"/>
      <c r="SSZ17" s="117"/>
      <c r="STA17" s="117"/>
      <c r="STB17" s="117"/>
      <c r="STC17" s="117"/>
      <c r="STD17" s="117"/>
      <c r="STE17" s="117"/>
      <c r="STF17" s="117"/>
      <c r="STG17" s="117"/>
      <c r="STH17" s="117"/>
      <c r="STI17" s="117"/>
      <c r="STJ17" s="117"/>
      <c r="STK17" s="117"/>
      <c r="STL17" s="117"/>
      <c r="STM17" s="117"/>
      <c r="STN17" s="117"/>
      <c r="STO17" s="117"/>
      <c r="STP17" s="117"/>
      <c r="STQ17" s="117"/>
      <c r="STR17" s="117"/>
      <c r="STS17" s="117"/>
      <c r="STT17" s="117"/>
      <c r="STU17" s="117"/>
      <c r="STV17" s="117"/>
      <c r="STW17" s="117"/>
      <c r="STX17" s="117"/>
      <c r="STY17" s="117"/>
      <c r="STZ17" s="117"/>
      <c r="SUA17" s="117"/>
      <c r="SUB17" s="117"/>
      <c r="SUC17" s="117"/>
      <c r="SUD17" s="117"/>
      <c r="SUE17" s="117"/>
      <c r="SUF17" s="117"/>
      <c r="SUG17" s="117"/>
      <c r="SUH17" s="117"/>
      <c r="SUI17" s="117"/>
      <c r="SUJ17" s="117"/>
      <c r="SUK17" s="117"/>
      <c r="SUL17" s="117"/>
      <c r="SUM17" s="117"/>
      <c r="SUN17" s="117"/>
      <c r="SUO17" s="117"/>
      <c r="SUP17" s="117"/>
      <c r="SUQ17" s="117"/>
      <c r="SUR17" s="117"/>
      <c r="SUS17" s="117"/>
      <c r="SUT17" s="117"/>
      <c r="SUU17" s="117"/>
      <c r="SUV17" s="117"/>
      <c r="SUW17" s="117"/>
      <c r="SUX17" s="117"/>
      <c r="SUY17" s="117"/>
      <c r="SUZ17" s="117"/>
      <c r="SVA17" s="117"/>
      <c r="SVB17" s="117"/>
      <c r="SVC17" s="117"/>
      <c r="SVD17" s="117"/>
      <c r="SVE17" s="117"/>
      <c r="SVF17" s="117"/>
      <c r="SVG17" s="117"/>
      <c r="SVH17" s="117"/>
      <c r="SVI17" s="117"/>
      <c r="SVJ17" s="117"/>
      <c r="SVK17" s="117"/>
      <c r="SVL17" s="117"/>
      <c r="SVM17" s="117"/>
      <c r="SVN17" s="117"/>
      <c r="SVO17" s="117"/>
      <c r="SVP17" s="117"/>
      <c r="SVQ17" s="117"/>
      <c r="SVR17" s="117"/>
      <c r="SVS17" s="117"/>
      <c r="SVT17" s="117"/>
      <c r="SVU17" s="117"/>
      <c r="SVV17" s="117"/>
      <c r="SVW17" s="117"/>
      <c r="SVX17" s="117"/>
      <c r="SVY17" s="117"/>
      <c r="SVZ17" s="117"/>
      <c r="SWA17" s="117"/>
      <c r="SWB17" s="117"/>
      <c r="SWC17" s="117"/>
      <c r="SWD17" s="117"/>
      <c r="SWE17" s="117"/>
      <c r="SWF17" s="117"/>
      <c r="SWG17" s="117"/>
      <c r="SWH17" s="117"/>
      <c r="SWI17" s="117"/>
      <c r="SWJ17" s="117"/>
      <c r="SWK17" s="117"/>
      <c r="SWL17" s="117"/>
      <c r="SWM17" s="117"/>
      <c r="SWN17" s="117"/>
      <c r="SWO17" s="117"/>
      <c r="SWP17" s="117"/>
      <c r="SWQ17" s="117"/>
      <c r="SWR17" s="117"/>
      <c r="SWS17" s="117"/>
      <c r="SWT17" s="117"/>
      <c r="SWU17" s="117"/>
      <c r="SWV17" s="117"/>
      <c r="SWW17" s="117"/>
      <c r="SWX17" s="117"/>
      <c r="SWY17" s="117"/>
      <c r="SWZ17" s="117"/>
      <c r="SXA17" s="117"/>
      <c r="SXB17" s="117"/>
      <c r="SXC17" s="117"/>
      <c r="SXD17" s="117"/>
      <c r="SXE17" s="117"/>
      <c r="SXF17" s="117"/>
      <c r="SXG17" s="117"/>
      <c r="SXH17" s="117"/>
      <c r="SXI17" s="117"/>
      <c r="SXJ17" s="117"/>
      <c r="SXK17" s="117"/>
      <c r="SXL17" s="117"/>
      <c r="SXM17" s="117"/>
      <c r="SXN17" s="117"/>
      <c r="SXO17" s="117"/>
      <c r="SXP17" s="117"/>
      <c r="SXQ17" s="117"/>
      <c r="SXR17" s="117"/>
      <c r="SXS17" s="117"/>
      <c r="SXT17" s="117"/>
      <c r="SXU17" s="117"/>
      <c r="SXV17" s="117"/>
      <c r="SXW17" s="117"/>
      <c r="SXX17" s="117"/>
      <c r="SXY17" s="117"/>
      <c r="SXZ17" s="117"/>
      <c r="SYA17" s="117"/>
      <c r="SYB17" s="117"/>
      <c r="SYC17" s="117"/>
      <c r="SYD17" s="117"/>
      <c r="SYE17" s="117"/>
      <c r="SYF17" s="117"/>
      <c r="SYG17" s="117"/>
      <c r="SYH17" s="117"/>
      <c r="SYI17" s="117"/>
      <c r="SYJ17" s="117"/>
      <c r="SYK17" s="117"/>
      <c r="SYL17" s="117"/>
      <c r="SYM17" s="117"/>
      <c r="SYN17" s="117"/>
      <c r="SYO17" s="117"/>
      <c r="SYP17" s="117"/>
      <c r="SYQ17" s="117"/>
      <c r="SYR17" s="117"/>
      <c r="SYS17" s="117"/>
      <c r="SYT17" s="117"/>
      <c r="SYU17" s="117"/>
      <c r="SYV17" s="117"/>
      <c r="SYW17" s="117"/>
      <c r="SYX17" s="117"/>
      <c r="SYY17" s="117"/>
      <c r="SYZ17" s="117"/>
      <c r="SZA17" s="117"/>
      <c r="SZB17" s="117"/>
      <c r="SZC17" s="117"/>
      <c r="SZD17" s="117"/>
      <c r="SZE17" s="117"/>
      <c r="SZF17" s="117"/>
      <c r="SZG17" s="117"/>
      <c r="SZH17" s="117"/>
      <c r="SZI17" s="117"/>
      <c r="SZJ17" s="117"/>
      <c r="SZK17" s="117"/>
      <c r="SZL17" s="117"/>
      <c r="SZM17" s="117"/>
      <c r="SZN17" s="117"/>
      <c r="SZO17" s="117"/>
      <c r="SZP17" s="117"/>
      <c r="SZQ17" s="117"/>
      <c r="SZR17" s="117"/>
      <c r="SZS17" s="117"/>
      <c r="SZT17" s="117"/>
      <c r="SZU17" s="117"/>
      <c r="SZV17" s="117"/>
      <c r="SZW17" s="117"/>
      <c r="SZX17" s="117"/>
      <c r="SZY17" s="117"/>
      <c r="SZZ17" s="117"/>
      <c r="TAA17" s="117"/>
      <c r="TAB17" s="117"/>
      <c r="TAC17" s="117"/>
      <c r="TAD17" s="117"/>
      <c r="TAE17" s="117"/>
      <c r="TAF17" s="117"/>
      <c r="TAG17" s="117"/>
      <c r="TAH17" s="117"/>
      <c r="TAI17" s="117"/>
      <c r="TAJ17" s="117"/>
      <c r="TAK17" s="117"/>
      <c r="TAL17" s="117"/>
      <c r="TAM17" s="117"/>
      <c r="TAN17" s="117"/>
      <c r="TAO17" s="117"/>
      <c r="TAP17" s="117"/>
      <c r="TAQ17" s="117"/>
      <c r="TAR17" s="117"/>
      <c r="TAS17" s="117"/>
      <c r="TAT17" s="117"/>
      <c r="TAU17" s="117"/>
      <c r="TAV17" s="117"/>
      <c r="TAW17" s="117"/>
      <c r="TAX17" s="117"/>
      <c r="TAY17" s="117"/>
      <c r="TAZ17" s="117"/>
      <c r="TBA17" s="117"/>
      <c r="TBB17" s="117"/>
      <c r="TBC17" s="117"/>
      <c r="TBD17" s="117"/>
      <c r="TBE17" s="117"/>
      <c r="TBF17" s="117"/>
      <c r="TBG17" s="117"/>
      <c r="TBH17" s="117"/>
      <c r="TBI17" s="117"/>
      <c r="TBJ17" s="117"/>
      <c r="TBK17" s="117"/>
      <c r="TBL17" s="117"/>
      <c r="TBM17" s="117"/>
      <c r="TBN17" s="117"/>
      <c r="TBO17" s="117"/>
      <c r="TBP17" s="117"/>
      <c r="TBQ17" s="117"/>
      <c r="TBR17" s="117"/>
      <c r="TBS17" s="117"/>
      <c r="TBT17" s="117"/>
      <c r="TBU17" s="117"/>
      <c r="TBV17" s="117"/>
      <c r="TBW17" s="117"/>
      <c r="TBX17" s="117"/>
      <c r="TBY17" s="117"/>
      <c r="TBZ17" s="117"/>
      <c r="TCA17" s="117"/>
      <c r="TCB17" s="117"/>
      <c r="TCC17" s="117"/>
      <c r="TCD17" s="117"/>
      <c r="TCE17" s="117"/>
      <c r="TCF17" s="117"/>
      <c r="TCG17" s="117"/>
      <c r="TCH17" s="117"/>
      <c r="TCI17" s="117"/>
      <c r="TCJ17" s="117"/>
      <c r="TCK17" s="117"/>
      <c r="TCL17" s="117"/>
      <c r="TCM17" s="117"/>
      <c r="TCN17" s="117"/>
      <c r="TCO17" s="117"/>
      <c r="TCP17" s="117"/>
      <c r="TCQ17" s="117"/>
      <c r="TCR17" s="117"/>
      <c r="TCS17" s="117"/>
      <c r="TCT17" s="117"/>
      <c r="TCU17" s="117"/>
      <c r="TCV17" s="117"/>
      <c r="TCW17" s="117"/>
      <c r="TCX17" s="117"/>
      <c r="TCY17" s="117"/>
      <c r="TCZ17" s="117"/>
      <c r="TDA17" s="117"/>
      <c r="TDB17" s="117"/>
      <c r="TDC17" s="117"/>
      <c r="TDD17" s="117"/>
      <c r="TDE17" s="117"/>
      <c r="TDF17" s="117"/>
      <c r="TDG17" s="117"/>
      <c r="TDH17" s="117"/>
      <c r="TDI17" s="117"/>
      <c r="TDJ17" s="117"/>
      <c r="TDK17" s="117"/>
      <c r="TDL17" s="117"/>
      <c r="TDM17" s="117"/>
      <c r="TDN17" s="117"/>
      <c r="TDO17" s="117"/>
      <c r="TDP17" s="117"/>
      <c r="TDQ17" s="117"/>
      <c r="TDR17" s="117"/>
      <c r="TDS17" s="117"/>
      <c r="TDT17" s="117"/>
      <c r="TDU17" s="117"/>
      <c r="TDV17" s="117"/>
      <c r="TDW17" s="117"/>
      <c r="TDX17" s="117"/>
      <c r="TDY17" s="117"/>
      <c r="TDZ17" s="117"/>
      <c r="TEA17" s="117"/>
      <c r="TEB17" s="117"/>
      <c r="TEC17" s="117"/>
      <c r="TED17" s="117"/>
      <c r="TEE17" s="117"/>
      <c r="TEF17" s="117"/>
      <c r="TEG17" s="117"/>
      <c r="TEH17" s="117"/>
      <c r="TEI17" s="117"/>
      <c r="TEJ17" s="117"/>
      <c r="TEK17" s="117"/>
      <c r="TEL17" s="117"/>
      <c r="TEM17" s="117"/>
      <c r="TEN17" s="117"/>
      <c r="TEO17" s="117"/>
      <c r="TEP17" s="117"/>
      <c r="TEQ17" s="117"/>
      <c r="TER17" s="117"/>
      <c r="TES17" s="117"/>
      <c r="TET17" s="117"/>
      <c r="TEU17" s="117"/>
      <c r="TEV17" s="117"/>
      <c r="TEW17" s="117"/>
      <c r="TEX17" s="117"/>
      <c r="TEY17" s="117"/>
      <c r="TEZ17" s="117"/>
      <c r="TFA17" s="117"/>
      <c r="TFB17" s="117"/>
      <c r="TFC17" s="117"/>
      <c r="TFD17" s="117"/>
      <c r="TFE17" s="117"/>
      <c r="TFF17" s="117"/>
      <c r="TFG17" s="117"/>
      <c r="TFH17" s="117"/>
      <c r="TFI17" s="117"/>
      <c r="TFJ17" s="117"/>
      <c r="TFK17" s="117"/>
      <c r="TFL17" s="117"/>
      <c r="TFM17" s="117"/>
      <c r="TFN17" s="117"/>
      <c r="TFO17" s="117"/>
      <c r="TFP17" s="117"/>
      <c r="TFQ17" s="117"/>
      <c r="TFR17" s="117"/>
      <c r="TFS17" s="117"/>
      <c r="TFT17" s="117"/>
      <c r="TFU17" s="117"/>
      <c r="TFV17" s="117"/>
      <c r="TFW17" s="117"/>
      <c r="TFX17" s="117"/>
      <c r="TFY17" s="117"/>
      <c r="TFZ17" s="117"/>
      <c r="TGA17" s="117"/>
      <c r="TGB17" s="117"/>
      <c r="TGC17" s="117"/>
      <c r="TGD17" s="117"/>
      <c r="TGE17" s="117"/>
      <c r="TGF17" s="117"/>
      <c r="TGG17" s="117"/>
      <c r="TGH17" s="117"/>
      <c r="TGI17" s="117"/>
      <c r="TGJ17" s="117"/>
      <c r="TGK17" s="117"/>
      <c r="TGL17" s="117"/>
      <c r="TGM17" s="117"/>
      <c r="TGN17" s="117"/>
      <c r="TGO17" s="117"/>
      <c r="TGP17" s="117"/>
      <c r="TGQ17" s="117"/>
      <c r="TGR17" s="117"/>
      <c r="TGS17" s="117"/>
      <c r="TGT17" s="117"/>
      <c r="TGU17" s="117"/>
      <c r="TGV17" s="117"/>
      <c r="TGW17" s="117"/>
      <c r="TGX17" s="117"/>
      <c r="TGY17" s="117"/>
      <c r="TGZ17" s="117"/>
      <c r="THA17" s="117"/>
      <c r="THB17" s="117"/>
      <c r="THC17" s="117"/>
      <c r="THD17" s="117"/>
      <c r="THE17" s="117"/>
      <c r="THF17" s="117"/>
      <c r="THG17" s="117"/>
      <c r="THH17" s="117"/>
      <c r="THI17" s="117"/>
      <c r="THJ17" s="117"/>
      <c r="THK17" s="117"/>
      <c r="THL17" s="117"/>
      <c r="THM17" s="117"/>
      <c r="THN17" s="117"/>
      <c r="THO17" s="117"/>
      <c r="THP17" s="117"/>
      <c r="THQ17" s="117"/>
      <c r="THR17" s="117"/>
      <c r="THS17" s="117"/>
      <c r="THT17" s="117"/>
      <c r="THU17" s="117"/>
      <c r="THV17" s="117"/>
      <c r="THW17" s="117"/>
      <c r="THX17" s="117"/>
      <c r="THY17" s="117"/>
      <c r="THZ17" s="117"/>
      <c r="TIA17" s="117"/>
      <c r="TIB17" s="117"/>
      <c r="TIC17" s="117"/>
      <c r="TID17" s="117"/>
      <c r="TIE17" s="117"/>
      <c r="TIF17" s="117"/>
      <c r="TIG17" s="117"/>
      <c r="TIH17" s="117"/>
      <c r="TII17" s="117"/>
      <c r="TIJ17" s="117"/>
      <c r="TIK17" s="117"/>
      <c r="TIL17" s="117"/>
      <c r="TIM17" s="117"/>
      <c r="TIN17" s="117"/>
      <c r="TIO17" s="117"/>
      <c r="TIP17" s="117"/>
      <c r="TIQ17" s="117"/>
      <c r="TIR17" s="117"/>
      <c r="TIS17" s="117"/>
      <c r="TIT17" s="117"/>
      <c r="TIU17" s="117"/>
      <c r="TIV17" s="117"/>
      <c r="TIW17" s="117"/>
      <c r="TIX17" s="117"/>
      <c r="TIY17" s="117"/>
      <c r="TIZ17" s="117"/>
      <c r="TJA17" s="117"/>
      <c r="TJB17" s="117"/>
      <c r="TJC17" s="117"/>
      <c r="TJD17" s="117"/>
      <c r="TJE17" s="117"/>
      <c r="TJF17" s="117"/>
      <c r="TJG17" s="117"/>
      <c r="TJH17" s="117"/>
      <c r="TJI17" s="117"/>
      <c r="TJJ17" s="117"/>
      <c r="TJK17" s="117"/>
      <c r="TJL17" s="117"/>
      <c r="TJM17" s="117"/>
      <c r="TJN17" s="117"/>
      <c r="TJO17" s="117"/>
      <c r="TJP17" s="117"/>
      <c r="TJQ17" s="117"/>
      <c r="TJR17" s="117"/>
      <c r="TJS17" s="117"/>
      <c r="TJT17" s="117"/>
      <c r="TJU17" s="117"/>
      <c r="TJV17" s="117"/>
      <c r="TJW17" s="117"/>
      <c r="TJX17" s="117"/>
      <c r="TJY17" s="117"/>
      <c r="TJZ17" s="117"/>
      <c r="TKA17" s="117"/>
      <c r="TKB17" s="117"/>
      <c r="TKC17" s="117"/>
      <c r="TKD17" s="117"/>
      <c r="TKE17" s="117"/>
      <c r="TKF17" s="117"/>
      <c r="TKG17" s="117"/>
      <c r="TKH17" s="117"/>
      <c r="TKI17" s="117"/>
      <c r="TKJ17" s="117"/>
      <c r="TKK17" s="117"/>
      <c r="TKL17" s="117"/>
      <c r="TKM17" s="117"/>
      <c r="TKN17" s="117"/>
      <c r="TKO17" s="117"/>
      <c r="TKP17" s="117"/>
      <c r="TKQ17" s="117"/>
      <c r="TKR17" s="117"/>
      <c r="TKS17" s="117"/>
      <c r="TKT17" s="117"/>
      <c r="TKU17" s="117"/>
      <c r="TKV17" s="117"/>
      <c r="TKW17" s="117"/>
      <c r="TKX17" s="117"/>
      <c r="TKY17" s="117"/>
      <c r="TKZ17" s="117"/>
      <c r="TLA17" s="117"/>
      <c r="TLB17" s="117"/>
      <c r="TLC17" s="117"/>
      <c r="TLD17" s="117"/>
      <c r="TLE17" s="117"/>
      <c r="TLF17" s="117"/>
      <c r="TLG17" s="117"/>
      <c r="TLH17" s="117"/>
      <c r="TLI17" s="117"/>
      <c r="TLJ17" s="117"/>
      <c r="TLK17" s="117"/>
      <c r="TLL17" s="117"/>
      <c r="TLM17" s="117"/>
      <c r="TLN17" s="117"/>
      <c r="TLO17" s="117"/>
      <c r="TLP17" s="117"/>
      <c r="TLQ17" s="117"/>
      <c r="TLR17" s="117"/>
      <c r="TLS17" s="117"/>
      <c r="TLT17" s="117"/>
      <c r="TLU17" s="117"/>
      <c r="TLV17" s="117"/>
      <c r="TLW17" s="117"/>
      <c r="TLX17" s="117"/>
      <c r="TLY17" s="117"/>
      <c r="TLZ17" s="117"/>
      <c r="TMA17" s="117"/>
      <c r="TMB17" s="117"/>
      <c r="TMC17" s="117"/>
      <c r="TMD17" s="117"/>
      <c r="TME17" s="117"/>
      <c r="TMF17" s="117"/>
      <c r="TMG17" s="117"/>
      <c r="TMH17" s="117"/>
      <c r="TMI17" s="117"/>
      <c r="TMJ17" s="117"/>
      <c r="TMK17" s="117"/>
      <c r="TML17" s="117"/>
      <c r="TMM17" s="117"/>
      <c r="TMN17" s="117"/>
      <c r="TMO17" s="117"/>
      <c r="TMP17" s="117"/>
      <c r="TMQ17" s="117"/>
      <c r="TMR17" s="117"/>
      <c r="TMS17" s="117"/>
      <c r="TMT17" s="117"/>
      <c r="TMU17" s="117"/>
      <c r="TMV17" s="117"/>
      <c r="TMW17" s="117"/>
      <c r="TMX17" s="117"/>
      <c r="TMY17" s="117"/>
      <c r="TMZ17" s="117"/>
      <c r="TNA17" s="117"/>
      <c r="TNB17" s="117"/>
      <c r="TNC17" s="117"/>
      <c r="TND17" s="117"/>
      <c r="TNE17" s="117"/>
      <c r="TNF17" s="117"/>
      <c r="TNG17" s="117"/>
      <c r="TNH17" s="117"/>
      <c r="TNI17" s="117"/>
      <c r="TNJ17" s="117"/>
      <c r="TNK17" s="117"/>
      <c r="TNL17" s="117"/>
      <c r="TNM17" s="117"/>
      <c r="TNN17" s="117"/>
      <c r="TNO17" s="117"/>
      <c r="TNP17" s="117"/>
      <c r="TNQ17" s="117"/>
      <c r="TNR17" s="117"/>
      <c r="TNS17" s="117"/>
      <c r="TNT17" s="117"/>
      <c r="TNU17" s="117"/>
      <c r="TNV17" s="117"/>
      <c r="TNW17" s="117"/>
      <c r="TNX17" s="117"/>
      <c r="TNY17" s="117"/>
      <c r="TNZ17" s="117"/>
      <c r="TOA17" s="117"/>
      <c r="TOB17" s="117"/>
      <c r="TOC17" s="117"/>
      <c r="TOD17" s="117"/>
      <c r="TOE17" s="117"/>
      <c r="TOF17" s="117"/>
      <c r="TOG17" s="117"/>
      <c r="TOH17" s="117"/>
      <c r="TOI17" s="117"/>
      <c r="TOJ17" s="117"/>
      <c r="TOK17" s="117"/>
      <c r="TOL17" s="117"/>
      <c r="TOM17" s="117"/>
      <c r="TON17" s="117"/>
      <c r="TOO17" s="117"/>
      <c r="TOP17" s="117"/>
      <c r="TOQ17" s="117"/>
      <c r="TOR17" s="117"/>
      <c r="TOS17" s="117"/>
      <c r="TOT17" s="117"/>
      <c r="TOU17" s="117"/>
      <c r="TOV17" s="117"/>
      <c r="TOW17" s="117"/>
      <c r="TOX17" s="117"/>
      <c r="TOY17" s="117"/>
      <c r="TOZ17" s="117"/>
      <c r="TPA17" s="117"/>
      <c r="TPB17" s="117"/>
      <c r="TPC17" s="117"/>
      <c r="TPD17" s="117"/>
      <c r="TPE17" s="117"/>
      <c r="TPF17" s="117"/>
      <c r="TPG17" s="117"/>
      <c r="TPH17" s="117"/>
      <c r="TPI17" s="117"/>
      <c r="TPJ17" s="117"/>
      <c r="TPK17" s="117"/>
      <c r="TPL17" s="117"/>
      <c r="TPM17" s="117"/>
      <c r="TPN17" s="117"/>
      <c r="TPO17" s="117"/>
      <c r="TPP17" s="117"/>
      <c r="TPQ17" s="117"/>
      <c r="TPR17" s="117"/>
      <c r="TPS17" s="117"/>
      <c r="TPT17" s="117"/>
      <c r="TPU17" s="117"/>
      <c r="TPV17" s="117"/>
      <c r="TPW17" s="117"/>
      <c r="TPX17" s="117"/>
      <c r="TPY17" s="117"/>
      <c r="TPZ17" s="117"/>
      <c r="TQA17" s="117"/>
      <c r="TQB17" s="117"/>
      <c r="TQC17" s="117"/>
      <c r="TQD17" s="117"/>
      <c r="TQE17" s="117"/>
      <c r="TQF17" s="117"/>
      <c r="TQG17" s="117"/>
      <c r="TQH17" s="117"/>
      <c r="TQI17" s="117"/>
      <c r="TQJ17" s="117"/>
      <c r="TQK17" s="117"/>
      <c r="TQL17" s="117"/>
      <c r="TQM17" s="117"/>
      <c r="TQN17" s="117"/>
      <c r="TQO17" s="117"/>
      <c r="TQP17" s="117"/>
      <c r="TQQ17" s="117"/>
      <c r="TQR17" s="117"/>
      <c r="TQS17" s="117"/>
      <c r="TQT17" s="117"/>
      <c r="TQU17" s="117"/>
      <c r="TQV17" s="117"/>
      <c r="TQW17" s="117"/>
      <c r="TQX17" s="117"/>
      <c r="TQY17" s="117"/>
      <c r="TQZ17" s="117"/>
      <c r="TRA17" s="117"/>
      <c r="TRB17" s="117"/>
      <c r="TRC17" s="117"/>
      <c r="TRD17" s="117"/>
      <c r="TRE17" s="117"/>
      <c r="TRF17" s="117"/>
      <c r="TRG17" s="117"/>
      <c r="TRH17" s="117"/>
      <c r="TRI17" s="117"/>
      <c r="TRJ17" s="117"/>
      <c r="TRK17" s="117"/>
      <c r="TRL17" s="117"/>
      <c r="TRM17" s="117"/>
      <c r="TRN17" s="117"/>
      <c r="TRO17" s="117"/>
      <c r="TRP17" s="117"/>
      <c r="TRQ17" s="117"/>
      <c r="TRR17" s="117"/>
      <c r="TRS17" s="117"/>
      <c r="TRT17" s="117"/>
      <c r="TRU17" s="117"/>
      <c r="TRV17" s="117"/>
      <c r="TRW17" s="117"/>
      <c r="TRX17" s="117"/>
      <c r="TRY17" s="117"/>
      <c r="TRZ17" s="117"/>
      <c r="TSA17" s="117"/>
      <c r="TSB17" s="117"/>
      <c r="TSC17" s="117"/>
      <c r="TSD17" s="117"/>
      <c r="TSE17" s="117"/>
      <c r="TSF17" s="117"/>
      <c r="TSG17" s="117"/>
      <c r="TSH17" s="117"/>
      <c r="TSI17" s="117"/>
      <c r="TSJ17" s="117"/>
      <c r="TSK17" s="117"/>
      <c r="TSL17" s="117"/>
      <c r="TSM17" s="117"/>
      <c r="TSN17" s="117"/>
      <c r="TSO17" s="117"/>
      <c r="TSP17" s="117"/>
      <c r="TSQ17" s="117"/>
      <c r="TSR17" s="117"/>
      <c r="TSS17" s="117"/>
      <c r="TST17" s="117"/>
      <c r="TSU17" s="117"/>
      <c r="TSV17" s="117"/>
      <c r="TSW17" s="117"/>
      <c r="TSX17" s="117"/>
      <c r="TSY17" s="117"/>
      <c r="TSZ17" s="117"/>
      <c r="TTA17" s="117"/>
      <c r="TTB17" s="117"/>
      <c r="TTC17" s="117"/>
      <c r="TTD17" s="117"/>
      <c r="TTE17" s="117"/>
      <c r="TTF17" s="117"/>
      <c r="TTG17" s="117"/>
      <c r="TTH17" s="117"/>
      <c r="TTI17" s="117"/>
      <c r="TTJ17" s="117"/>
      <c r="TTK17" s="117"/>
      <c r="TTL17" s="117"/>
      <c r="TTM17" s="117"/>
      <c r="TTN17" s="117"/>
      <c r="TTO17" s="117"/>
      <c r="TTP17" s="117"/>
      <c r="TTQ17" s="117"/>
      <c r="TTR17" s="117"/>
      <c r="TTS17" s="117"/>
      <c r="TTT17" s="117"/>
      <c r="TTU17" s="117"/>
      <c r="TTV17" s="117"/>
      <c r="TTW17" s="117"/>
      <c r="TTX17" s="117"/>
      <c r="TTY17" s="117"/>
      <c r="TTZ17" s="117"/>
      <c r="TUA17" s="117"/>
      <c r="TUB17" s="117"/>
      <c r="TUC17" s="117"/>
      <c r="TUD17" s="117"/>
      <c r="TUE17" s="117"/>
      <c r="TUF17" s="117"/>
      <c r="TUG17" s="117"/>
      <c r="TUH17" s="117"/>
      <c r="TUI17" s="117"/>
      <c r="TUJ17" s="117"/>
      <c r="TUK17" s="117"/>
      <c r="TUL17" s="117"/>
      <c r="TUM17" s="117"/>
      <c r="TUN17" s="117"/>
      <c r="TUO17" s="117"/>
      <c r="TUP17" s="117"/>
      <c r="TUQ17" s="117"/>
      <c r="TUR17" s="117"/>
      <c r="TUS17" s="117"/>
      <c r="TUT17" s="117"/>
      <c r="TUU17" s="117"/>
      <c r="TUV17" s="117"/>
      <c r="TUW17" s="117"/>
      <c r="TUX17" s="117"/>
      <c r="TUY17" s="117"/>
      <c r="TUZ17" s="117"/>
      <c r="TVA17" s="117"/>
      <c r="TVB17" s="117"/>
      <c r="TVC17" s="117"/>
      <c r="TVD17" s="117"/>
      <c r="TVE17" s="117"/>
      <c r="TVF17" s="117"/>
      <c r="TVG17" s="117"/>
      <c r="TVH17" s="117"/>
      <c r="TVI17" s="117"/>
      <c r="TVJ17" s="117"/>
      <c r="TVK17" s="117"/>
      <c r="TVL17" s="117"/>
      <c r="TVM17" s="117"/>
      <c r="TVN17" s="117"/>
      <c r="TVO17" s="117"/>
      <c r="TVP17" s="117"/>
      <c r="TVQ17" s="117"/>
      <c r="TVR17" s="117"/>
      <c r="TVS17" s="117"/>
      <c r="TVT17" s="117"/>
      <c r="TVU17" s="117"/>
      <c r="TVV17" s="117"/>
      <c r="TVW17" s="117"/>
      <c r="TVX17" s="117"/>
      <c r="TVY17" s="117"/>
      <c r="TVZ17" s="117"/>
      <c r="TWA17" s="117"/>
      <c r="TWB17" s="117"/>
      <c r="TWC17" s="117"/>
      <c r="TWD17" s="117"/>
      <c r="TWE17" s="117"/>
      <c r="TWF17" s="117"/>
      <c r="TWG17" s="117"/>
      <c r="TWH17" s="117"/>
      <c r="TWI17" s="117"/>
      <c r="TWJ17" s="117"/>
      <c r="TWK17" s="117"/>
      <c r="TWL17" s="117"/>
      <c r="TWM17" s="117"/>
      <c r="TWN17" s="117"/>
      <c r="TWO17" s="117"/>
      <c r="TWP17" s="117"/>
      <c r="TWQ17" s="117"/>
      <c r="TWR17" s="117"/>
      <c r="TWS17" s="117"/>
      <c r="TWT17" s="117"/>
      <c r="TWU17" s="117"/>
      <c r="TWV17" s="117"/>
      <c r="TWW17" s="117"/>
      <c r="TWX17" s="117"/>
      <c r="TWY17" s="117"/>
      <c r="TWZ17" s="117"/>
      <c r="TXA17" s="117"/>
      <c r="TXB17" s="117"/>
      <c r="TXC17" s="117"/>
      <c r="TXD17" s="117"/>
      <c r="TXE17" s="117"/>
      <c r="TXF17" s="117"/>
      <c r="TXG17" s="117"/>
      <c r="TXH17" s="117"/>
      <c r="TXI17" s="117"/>
      <c r="TXJ17" s="117"/>
      <c r="TXK17" s="117"/>
      <c r="TXL17" s="117"/>
      <c r="TXM17" s="117"/>
      <c r="TXN17" s="117"/>
      <c r="TXO17" s="117"/>
      <c r="TXP17" s="117"/>
      <c r="TXQ17" s="117"/>
      <c r="TXR17" s="117"/>
      <c r="TXS17" s="117"/>
      <c r="TXT17" s="117"/>
      <c r="TXU17" s="117"/>
      <c r="TXV17" s="117"/>
      <c r="TXW17" s="117"/>
      <c r="TXX17" s="117"/>
      <c r="TXY17" s="117"/>
      <c r="TXZ17" s="117"/>
      <c r="TYA17" s="117"/>
      <c r="TYB17" s="117"/>
      <c r="TYC17" s="117"/>
      <c r="TYD17" s="117"/>
      <c r="TYE17" s="117"/>
      <c r="TYF17" s="117"/>
      <c r="TYG17" s="117"/>
      <c r="TYH17" s="117"/>
      <c r="TYI17" s="117"/>
      <c r="TYJ17" s="117"/>
      <c r="TYK17" s="117"/>
      <c r="TYL17" s="117"/>
      <c r="TYM17" s="117"/>
      <c r="TYN17" s="117"/>
      <c r="TYO17" s="117"/>
      <c r="TYP17" s="117"/>
      <c r="TYQ17" s="117"/>
      <c r="TYR17" s="117"/>
      <c r="TYS17" s="117"/>
      <c r="TYT17" s="117"/>
      <c r="TYU17" s="117"/>
      <c r="TYV17" s="117"/>
      <c r="TYW17" s="117"/>
      <c r="TYX17" s="117"/>
      <c r="TYY17" s="117"/>
      <c r="TYZ17" s="117"/>
      <c r="TZA17" s="117"/>
      <c r="TZB17" s="117"/>
      <c r="TZC17" s="117"/>
      <c r="TZD17" s="117"/>
      <c r="TZE17" s="117"/>
      <c r="TZF17" s="117"/>
      <c r="TZG17" s="117"/>
      <c r="TZH17" s="117"/>
      <c r="TZI17" s="117"/>
      <c r="TZJ17" s="117"/>
      <c r="TZK17" s="117"/>
      <c r="TZL17" s="117"/>
      <c r="TZM17" s="117"/>
      <c r="TZN17" s="117"/>
      <c r="TZO17" s="117"/>
      <c r="TZP17" s="117"/>
      <c r="TZQ17" s="117"/>
      <c r="TZR17" s="117"/>
      <c r="TZS17" s="117"/>
      <c r="TZT17" s="117"/>
      <c r="TZU17" s="117"/>
      <c r="TZV17" s="117"/>
      <c r="TZW17" s="117"/>
      <c r="TZX17" s="117"/>
      <c r="TZY17" s="117"/>
      <c r="TZZ17" s="117"/>
      <c r="UAA17" s="117"/>
      <c r="UAB17" s="117"/>
      <c r="UAC17" s="117"/>
      <c r="UAD17" s="117"/>
      <c r="UAE17" s="117"/>
      <c r="UAF17" s="117"/>
      <c r="UAG17" s="117"/>
      <c r="UAH17" s="117"/>
      <c r="UAI17" s="117"/>
      <c r="UAJ17" s="117"/>
      <c r="UAK17" s="117"/>
      <c r="UAL17" s="117"/>
      <c r="UAM17" s="117"/>
      <c r="UAN17" s="117"/>
      <c r="UAO17" s="117"/>
      <c r="UAP17" s="117"/>
      <c r="UAQ17" s="117"/>
      <c r="UAR17" s="117"/>
      <c r="UAS17" s="117"/>
      <c r="UAT17" s="117"/>
      <c r="UAU17" s="117"/>
      <c r="UAV17" s="117"/>
      <c r="UAW17" s="117"/>
      <c r="UAX17" s="117"/>
      <c r="UAY17" s="117"/>
      <c r="UAZ17" s="117"/>
      <c r="UBA17" s="117"/>
      <c r="UBB17" s="117"/>
      <c r="UBC17" s="117"/>
      <c r="UBD17" s="117"/>
      <c r="UBE17" s="117"/>
      <c r="UBF17" s="117"/>
      <c r="UBG17" s="117"/>
      <c r="UBH17" s="117"/>
      <c r="UBI17" s="117"/>
      <c r="UBJ17" s="117"/>
      <c r="UBK17" s="117"/>
      <c r="UBL17" s="117"/>
      <c r="UBM17" s="117"/>
      <c r="UBN17" s="117"/>
      <c r="UBO17" s="117"/>
      <c r="UBP17" s="117"/>
      <c r="UBQ17" s="117"/>
      <c r="UBR17" s="117"/>
      <c r="UBS17" s="117"/>
      <c r="UBT17" s="117"/>
      <c r="UBU17" s="117"/>
      <c r="UBV17" s="117"/>
      <c r="UBW17" s="117"/>
      <c r="UBX17" s="117"/>
      <c r="UBY17" s="117"/>
      <c r="UBZ17" s="117"/>
      <c r="UCA17" s="117"/>
      <c r="UCB17" s="117"/>
      <c r="UCC17" s="117"/>
      <c r="UCD17" s="117"/>
      <c r="UCE17" s="117"/>
      <c r="UCF17" s="117"/>
      <c r="UCG17" s="117"/>
      <c r="UCH17" s="117"/>
      <c r="UCI17" s="117"/>
      <c r="UCJ17" s="117"/>
      <c r="UCK17" s="117"/>
      <c r="UCL17" s="117"/>
      <c r="UCM17" s="117"/>
      <c r="UCN17" s="117"/>
      <c r="UCO17" s="117"/>
      <c r="UCP17" s="117"/>
      <c r="UCQ17" s="117"/>
      <c r="UCR17" s="117"/>
      <c r="UCS17" s="117"/>
      <c r="UCT17" s="117"/>
      <c r="UCU17" s="117"/>
      <c r="UCV17" s="117"/>
      <c r="UCW17" s="117"/>
      <c r="UCX17" s="117"/>
      <c r="UCY17" s="117"/>
      <c r="UCZ17" s="117"/>
      <c r="UDA17" s="117"/>
      <c r="UDB17" s="117"/>
      <c r="UDC17" s="117"/>
      <c r="UDD17" s="117"/>
      <c r="UDE17" s="117"/>
      <c r="UDF17" s="117"/>
      <c r="UDG17" s="117"/>
      <c r="UDH17" s="117"/>
      <c r="UDI17" s="117"/>
      <c r="UDJ17" s="117"/>
      <c r="UDK17" s="117"/>
      <c r="UDL17" s="117"/>
      <c r="UDM17" s="117"/>
      <c r="UDN17" s="117"/>
      <c r="UDO17" s="117"/>
      <c r="UDP17" s="117"/>
      <c r="UDQ17" s="117"/>
      <c r="UDR17" s="117"/>
      <c r="UDS17" s="117"/>
      <c r="UDT17" s="117"/>
      <c r="UDU17" s="117"/>
      <c r="UDV17" s="117"/>
      <c r="UDW17" s="117"/>
      <c r="UDX17" s="117"/>
      <c r="UDY17" s="117"/>
      <c r="UDZ17" s="117"/>
      <c r="UEA17" s="117"/>
      <c r="UEB17" s="117"/>
      <c r="UEC17" s="117"/>
      <c r="UED17" s="117"/>
      <c r="UEE17" s="117"/>
      <c r="UEF17" s="117"/>
      <c r="UEG17" s="117"/>
      <c r="UEH17" s="117"/>
      <c r="UEI17" s="117"/>
      <c r="UEJ17" s="117"/>
      <c r="UEK17" s="117"/>
      <c r="UEL17" s="117"/>
      <c r="UEM17" s="117"/>
      <c r="UEN17" s="117"/>
      <c r="UEO17" s="117"/>
      <c r="UEP17" s="117"/>
      <c r="UEQ17" s="117"/>
      <c r="UER17" s="117"/>
      <c r="UES17" s="117"/>
      <c r="UET17" s="117"/>
      <c r="UEU17" s="117"/>
      <c r="UEV17" s="117"/>
      <c r="UEW17" s="117"/>
      <c r="UEX17" s="117"/>
      <c r="UEY17" s="117"/>
      <c r="UEZ17" s="117"/>
      <c r="UFA17" s="117"/>
      <c r="UFB17" s="117"/>
      <c r="UFC17" s="117"/>
      <c r="UFD17" s="117"/>
      <c r="UFE17" s="117"/>
      <c r="UFF17" s="117"/>
      <c r="UFG17" s="117"/>
      <c r="UFH17" s="117"/>
      <c r="UFI17" s="117"/>
      <c r="UFJ17" s="117"/>
      <c r="UFK17" s="117"/>
      <c r="UFL17" s="117"/>
      <c r="UFM17" s="117"/>
      <c r="UFN17" s="117"/>
      <c r="UFO17" s="117"/>
      <c r="UFP17" s="117"/>
      <c r="UFQ17" s="117"/>
      <c r="UFR17" s="117"/>
      <c r="UFS17" s="117"/>
      <c r="UFT17" s="117"/>
      <c r="UFU17" s="117"/>
      <c r="UFV17" s="117"/>
      <c r="UFW17" s="117"/>
      <c r="UFX17" s="117"/>
      <c r="UFY17" s="117"/>
      <c r="UFZ17" s="117"/>
      <c r="UGA17" s="117"/>
      <c r="UGB17" s="117"/>
      <c r="UGC17" s="117"/>
      <c r="UGD17" s="117"/>
      <c r="UGE17" s="117"/>
      <c r="UGF17" s="117"/>
      <c r="UGG17" s="117"/>
      <c r="UGH17" s="117"/>
      <c r="UGI17" s="117"/>
      <c r="UGJ17" s="117"/>
      <c r="UGK17" s="117"/>
      <c r="UGL17" s="117"/>
      <c r="UGM17" s="117"/>
      <c r="UGN17" s="117"/>
      <c r="UGO17" s="117"/>
      <c r="UGP17" s="117"/>
      <c r="UGQ17" s="117"/>
      <c r="UGR17" s="117"/>
      <c r="UGS17" s="117"/>
      <c r="UGT17" s="117"/>
      <c r="UGU17" s="117"/>
      <c r="UGV17" s="117"/>
      <c r="UGW17" s="117"/>
      <c r="UGX17" s="117"/>
      <c r="UGY17" s="117"/>
      <c r="UGZ17" s="117"/>
      <c r="UHA17" s="117"/>
      <c r="UHB17" s="117"/>
      <c r="UHC17" s="117"/>
      <c r="UHD17" s="117"/>
      <c r="UHE17" s="117"/>
      <c r="UHF17" s="117"/>
      <c r="UHG17" s="117"/>
      <c r="UHH17" s="117"/>
      <c r="UHI17" s="117"/>
      <c r="UHJ17" s="117"/>
      <c r="UHK17" s="117"/>
      <c r="UHL17" s="117"/>
      <c r="UHM17" s="117"/>
      <c r="UHN17" s="117"/>
      <c r="UHO17" s="117"/>
      <c r="UHP17" s="117"/>
      <c r="UHQ17" s="117"/>
      <c r="UHR17" s="117"/>
      <c r="UHS17" s="117"/>
      <c r="UHT17" s="117"/>
      <c r="UHU17" s="117"/>
      <c r="UHV17" s="117"/>
      <c r="UHW17" s="117"/>
      <c r="UHX17" s="117"/>
      <c r="UHY17" s="117"/>
      <c r="UHZ17" s="117"/>
      <c r="UIA17" s="117"/>
      <c r="UIB17" s="117"/>
      <c r="UIC17" s="117"/>
      <c r="UID17" s="117"/>
      <c r="UIE17" s="117"/>
      <c r="UIF17" s="117"/>
      <c r="UIG17" s="117"/>
      <c r="UIH17" s="117"/>
      <c r="UII17" s="117"/>
      <c r="UIJ17" s="117"/>
      <c r="UIK17" s="117"/>
      <c r="UIL17" s="117"/>
      <c r="UIM17" s="117"/>
      <c r="UIN17" s="117"/>
      <c r="UIO17" s="117"/>
      <c r="UIP17" s="117"/>
      <c r="UIQ17" s="117"/>
      <c r="UIR17" s="117"/>
      <c r="UIS17" s="117"/>
      <c r="UIT17" s="117"/>
      <c r="UIU17" s="117"/>
      <c r="UIV17" s="117"/>
      <c r="UIW17" s="117"/>
      <c r="UIX17" s="117"/>
      <c r="UIY17" s="117"/>
      <c r="UIZ17" s="117"/>
      <c r="UJA17" s="117"/>
      <c r="UJB17" s="117"/>
      <c r="UJC17" s="117"/>
      <c r="UJD17" s="117"/>
      <c r="UJE17" s="117"/>
      <c r="UJF17" s="117"/>
      <c r="UJG17" s="117"/>
      <c r="UJH17" s="117"/>
      <c r="UJI17" s="117"/>
      <c r="UJJ17" s="117"/>
      <c r="UJK17" s="117"/>
      <c r="UJL17" s="117"/>
      <c r="UJM17" s="117"/>
      <c r="UJN17" s="117"/>
      <c r="UJO17" s="117"/>
      <c r="UJP17" s="117"/>
      <c r="UJQ17" s="117"/>
      <c r="UJR17" s="117"/>
      <c r="UJS17" s="117"/>
      <c r="UJT17" s="117"/>
      <c r="UJU17" s="117"/>
      <c r="UJV17" s="117"/>
      <c r="UJW17" s="117"/>
      <c r="UJX17" s="117"/>
      <c r="UJY17" s="117"/>
      <c r="UJZ17" s="117"/>
      <c r="UKA17" s="117"/>
      <c r="UKB17" s="117"/>
      <c r="UKC17" s="117"/>
      <c r="UKD17" s="117"/>
      <c r="UKE17" s="117"/>
      <c r="UKF17" s="117"/>
      <c r="UKG17" s="117"/>
      <c r="UKH17" s="117"/>
      <c r="UKI17" s="117"/>
      <c r="UKJ17" s="117"/>
      <c r="UKK17" s="117"/>
      <c r="UKL17" s="117"/>
      <c r="UKM17" s="117"/>
      <c r="UKN17" s="117"/>
      <c r="UKO17" s="117"/>
      <c r="UKP17" s="117"/>
      <c r="UKQ17" s="117"/>
      <c r="UKR17" s="117"/>
      <c r="UKS17" s="117"/>
      <c r="UKT17" s="117"/>
      <c r="UKU17" s="117"/>
      <c r="UKV17" s="117"/>
      <c r="UKW17" s="117"/>
      <c r="UKX17" s="117"/>
      <c r="UKY17" s="117"/>
      <c r="UKZ17" s="117"/>
      <c r="ULA17" s="117"/>
      <c r="ULB17" s="117"/>
      <c r="ULC17" s="117"/>
      <c r="ULD17" s="117"/>
      <c r="ULE17" s="117"/>
      <c r="ULF17" s="117"/>
      <c r="ULG17" s="117"/>
      <c r="ULH17" s="117"/>
      <c r="ULI17" s="117"/>
      <c r="ULJ17" s="117"/>
      <c r="ULK17" s="117"/>
      <c r="ULL17" s="117"/>
      <c r="ULM17" s="117"/>
      <c r="ULN17" s="117"/>
      <c r="ULO17" s="117"/>
      <c r="ULP17" s="117"/>
      <c r="ULQ17" s="117"/>
      <c r="ULR17" s="117"/>
      <c r="ULS17" s="117"/>
      <c r="ULT17" s="117"/>
      <c r="ULU17" s="117"/>
      <c r="ULV17" s="117"/>
      <c r="ULW17" s="117"/>
      <c r="ULX17" s="117"/>
      <c r="ULY17" s="117"/>
      <c r="ULZ17" s="117"/>
      <c r="UMA17" s="117"/>
      <c r="UMB17" s="117"/>
      <c r="UMC17" s="117"/>
      <c r="UMD17" s="117"/>
      <c r="UME17" s="117"/>
      <c r="UMF17" s="117"/>
      <c r="UMG17" s="117"/>
      <c r="UMH17" s="117"/>
      <c r="UMI17" s="117"/>
      <c r="UMJ17" s="117"/>
      <c r="UMK17" s="117"/>
      <c r="UML17" s="117"/>
      <c r="UMM17" s="117"/>
      <c r="UMN17" s="117"/>
      <c r="UMO17" s="117"/>
      <c r="UMP17" s="117"/>
      <c r="UMQ17" s="117"/>
      <c r="UMR17" s="117"/>
      <c r="UMS17" s="117"/>
      <c r="UMT17" s="117"/>
      <c r="UMU17" s="117"/>
      <c r="UMV17" s="117"/>
      <c r="UMW17" s="117"/>
      <c r="UMX17" s="117"/>
      <c r="UMY17" s="117"/>
      <c r="UMZ17" s="117"/>
      <c r="UNA17" s="117"/>
      <c r="UNB17" s="117"/>
      <c r="UNC17" s="117"/>
      <c r="UND17" s="117"/>
      <c r="UNE17" s="117"/>
      <c r="UNF17" s="117"/>
      <c r="UNG17" s="117"/>
      <c r="UNH17" s="117"/>
      <c r="UNI17" s="117"/>
      <c r="UNJ17" s="117"/>
      <c r="UNK17" s="117"/>
      <c r="UNL17" s="117"/>
      <c r="UNM17" s="117"/>
      <c r="UNN17" s="117"/>
      <c r="UNO17" s="117"/>
      <c r="UNP17" s="117"/>
      <c r="UNQ17" s="117"/>
      <c r="UNR17" s="117"/>
      <c r="UNS17" s="117"/>
      <c r="UNT17" s="117"/>
      <c r="UNU17" s="117"/>
      <c r="UNV17" s="117"/>
      <c r="UNW17" s="117"/>
      <c r="UNX17" s="117"/>
      <c r="UNY17" s="117"/>
      <c r="UNZ17" s="117"/>
      <c r="UOA17" s="117"/>
      <c r="UOB17" s="117"/>
      <c r="UOC17" s="117"/>
      <c r="UOD17" s="117"/>
      <c r="UOE17" s="117"/>
      <c r="UOF17" s="117"/>
      <c r="UOG17" s="117"/>
      <c r="UOH17" s="117"/>
      <c r="UOI17" s="117"/>
      <c r="UOJ17" s="117"/>
      <c r="UOK17" s="117"/>
      <c r="UOL17" s="117"/>
      <c r="UOM17" s="117"/>
      <c r="UON17" s="117"/>
      <c r="UOO17" s="117"/>
      <c r="UOP17" s="117"/>
      <c r="UOQ17" s="117"/>
      <c r="UOR17" s="117"/>
      <c r="UOS17" s="117"/>
      <c r="UOT17" s="117"/>
      <c r="UOU17" s="117"/>
      <c r="UOV17" s="117"/>
      <c r="UOW17" s="117"/>
      <c r="UOX17" s="117"/>
      <c r="UOY17" s="117"/>
      <c r="UOZ17" s="117"/>
      <c r="UPA17" s="117"/>
      <c r="UPB17" s="117"/>
      <c r="UPC17" s="117"/>
      <c r="UPD17" s="117"/>
      <c r="UPE17" s="117"/>
      <c r="UPF17" s="117"/>
      <c r="UPG17" s="117"/>
      <c r="UPH17" s="117"/>
      <c r="UPI17" s="117"/>
      <c r="UPJ17" s="117"/>
      <c r="UPK17" s="117"/>
      <c r="UPL17" s="117"/>
      <c r="UPM17" s="117"/>
      <c r="UPN17" s="117"/>
      <c r="UPO17" s="117"/>
      <c r="UPP17" s="117"/>
      <c r="UPQ17" s="117"/>
      <c r="UPR17" s="117"/>
      <c r="UPS17" s="117"/>
      <c r="UPT17" s="117"/>
      <c r="UPU17" s="117"/>
      <c r="UPV17" s="117"/>
      <c r="UPW17" s="117"/>
      <c r="UPX17" s="117"/>
      <c r="UPY17" s="117"/>
      <c r="UPZ17" s="117"/>
      <c r="UQA17" s="117"/>
      <c r="UQB17" s="117"/>
      <c r="UQC17" s="117"/>
      <c r="UQD17" s="117"/>
      <c r="UQE17" s="117"/>
      <c r="UQF17" s="117"/>
      <c r="UQG17" s="117"/>
      <c r="UQH17" s="117"/>
      <c r="UQI17" s="117"/>
      <c r="UQJ17" s="117"/>
      <c r="UQK17" s="117"/>
      <c r="UQL17" s="117"/>
      <c r="UQM17" s="117"/>
      <c r="UQN17" s="117"/>
      <c r="UQO17" s="117"/>
      <c r="UQP17" s="117"/>
      <c r="UQQ17" s="117"/>
      <c r="UQR17" s="117"/>
      <c r="UQS17" s="117"/>
      <c r="UQT17" s="117"/>
      <c r="UQU17" s="117"/>
      <c r="UQV17" s="117"/>
      <c r="UQW17" s="117"/>
      <c r="UQX17" s="117"/>
      <c r="UQY17" s="117"/>
      <c r="UQZ17" s="117"/>
      <c r="URA17" s="117"/>
      <c r="URB17" s="117"/>
      <c r="URC17" s="117"/>
      <c r="URD17" s="117"/>
      <c r="URE17" s="117"/>
      <c r="URF17" s="117"/>
      <c r="URG17" s="117"/>
      <c r="URH17" s="117"/>
      <c r="URI17" s="117"/>
      <c r="URJ17" s="117"/>
      <c r="URK17" s="117"/>
      <c r="URL17" s="117"/>
      <c r="URM17" s="117"/>
      <c r="URN17" s="117"/>
      <c r="URO17" s="117"/>
      <c r="URP17" s="117"/>
      <c r="URQ17" s="117"/>
      <c r="URR17" s="117"/>
      <c r="URS17" s="117"/>
      <c r="URT17" s="117"/>
      <c r="URU17" s="117"/>
      <c r="URV17" s="117"/>
      <c r="URW17" s="117"/>
      <c r="URX17" s="117"/>
      <c r="URY17" s="117"/>
      <c r="URZ17" s="117"/>
      <c r="USA17" s="117"/>
      <c r="USB17" s="117"/>
      <c r="USC17" s="117"/>
      <c r="USD17" s="117"/>
      <c r="USE17" s="117"/>
      <c r="USF17" s="117"/>
      <c r="USG17" s="117"/>
      <c r="USH17" s="117"/>
      <c r="USI17" s="117"/>
      <c r="USJ17" s="117"/>
      <c r="USK17" s="117"/>
      <c r="USL17" s="117"/>
      <c r="USM17" s="117"/>
      <c r="USN17" s="117"/>
      <c r="USO17" s="117"/>
      <c r="USP17" s="117"/>
      <c r="USQ17" s="117"/>
      <c r="USR17" s="117"/>
      <c r="USS17" s="117"/>
      <c r="UST17" s="117"/>
      <c r="USU17" s="117"/>
      <c r="USV17" s="117"/>
      <c r="USW17" s="117"/>
      <c r="USX17" s="117"/>
      <c r="USY17" s="117"/>
      <c r="USZ17" s="117"/>
      <c r="UTA17" s="117"/>
      <c r="UTB17" s="117"/>
      <c r="UTC17" s="117"/>
      <c r="UTD17" s="117"/>
      <c r="UTE17" s="117"/>
      <c r="UTF17" s="117"/>
      <c r="UTG17" s="117"/>
      <c r="UTH17" s="117"/>
      <c r="UTI17" s="117"/>
      <c r="UTJ17" s="117"/>
      <c r="UTK17" s="117"/>
      <c r="UTL17" s="117"/>
      <c r="UTM17" s="117"/>
      <c r="UTN17" s="117"/>
      <c r="UTO17" s="117"/>
      <c r="UTP17" s="117"/>
      <c r="UTQ17" s="117"/>
      <c r="UTR17" s="117"/>
      <c r="UTS17" s="117"/>
      <c r="UTT17" s="117"/>
      <c r="UTU17" s="117"/>
      <c r="UTV17" s="117"/>
      <c r="UTW17" s="117"/>
      <c r="UTX17" s="117"/>
      <c r="UTY17" s="117"/>
      <c r="UTZ17" s="117"/>
      <c r="UUA17" s="117"/>
      <c r="UUB17" s="117"/>
      <c r="UUC17" s="117"/>
      <c r="UUD17" s="117"/>
      <c r="UUE17" s="117"/>
      <c r="UUF17" s="117"/>
      <c r="UUG17" s="117"/>
      <c r="UUH17" s="117"/>
      <c r="UUI17" s="117"/>
      <c r="UUJ17" s="117"/>
      <c r="UUK17" s="117"/>
      <c r="UUL17" s="117"/>
      <c r="UUM17" s="117"/>
      <c r="UUN17" s="117"/>
      <c r="UUO17" s="117"/>
      <c r="UUP17" s="117"/>
      <c r="UUQ17" s="117"/>
      <c r="UUR17" s="117"/>
      <c r="UUS17" s="117"/>
      <c r="UUT17" s="117"/>
      <c r="UUU17" s="117"/>
      <c r="UUV17" s="117"/>
      <c r="UUW17" s="117"/>
      <c r="UUX17" s="117"/>
      <c r="UUY17" s="117"/>
      <c r="UUZ17" s="117"/>
      <c r="UVA17" s="117"/>
      <c r="UVB17" s="117"/>
      <c r="UVC17" s="117"/>
      <c r="UVD17" s="117"/>
      <c r="UVE17" s="117"/>
      <c r="UVF17" s="117"/>
      <c r="UVG17" s="117"/>
      <c r="UVH17" s="117"/>
      <c r="UVI17" s="117"/>
      <c r="UVJ17" s="117"/>
      <c r="UVK17" s="117"/>
      <c r="UVL17" s="117"/>
      <c r="UVM17" s="117"/>
      <c r="UVN17" s="117"/>
      <c r="UVO17" s="117"/>
      <c r="UVP17" s="117"/>
      <c r="UVQ17" s="117"/>
      <c r="UVR17" s="117"/>
      <c r="UVS17" s="117"/>
      <c r="UVT17" s="117"/>
      <c r="UVU17" s="117"/>
      <c r="UVV17" s="117"/>
      <c r="UVW17" s="117"/>
      <c r="UVX17" s="117"/>
      <c r="UVY17" s="117"/>
      <c r="UVZ17" s="117"/>
      <c r="UWA17" s="117"/>
      <c r="UWB17" s="117"/>
      <c r="UWC17" s="117"/>
      <c r="UWD17" s="117"/>
      <c r="UWE17" s="117"/>
      <c r="UWF17" s="117"/>
      <c r="UWG17" s="117"/>
      <c r="UWH17" s="117"/>
      <c r="UWI17" s="117"/>
      <c r="UWJ17" s="117"/>
      <c r="UWK17" s="117"/>
      <c r="UWL17" s="117"/>
      <c r="UWM17" s="117"/>
      <c r="UWN17" s="117"/>
      <c r="UWO17" s="117"/>
      <c r="UWP17" s="117"/>
      <c r="UWQ17" s="117"/>
      <c r="UWR17" s="117"/>
      <c r="UWS17" s="117"/>
      <c r="UWT17" s="117"/>
      <c r="UWU17" s="117"/>
      <c r="UWV17" s="117"/>
      <c r="UWW17" s="117"/>
      <c r="UWX17" s="117"/>
      <c r="UWY17" s="117"/>
      <c r="UWZ17" s="117"/>
      <c r="UXA17" s="117"/>
      <c r="UXB17" s="117"/>
      <c r="UXC17" s="117"/>
      <c r="UXD17" s="117"/>
      <c r="UXE17" s="117"/>
      <c r="UXF17" s="117"/>
      <c r="UXG17" s="117"/>
      <c r="UXH17" s="117"/>
      <c r="UXI17" s="117"/>
      <c r="UXJ17" s="117"/>
      <c r="UXK17" s="117"/>
      <c r="UXL17" s="117"/>
      <c r="UXM17" s="117"/>
      <c r="UXN17" s="117"/>
      <c r="UXO17" s="117"/>
      <c r="UXP17" s="117"/>
      <c r="UXQ17" s="117"/>
      <c r="UXR17" s="117"/>
      <c r="UXS17" s="117"/>
      <c r="UXT17" s="117"/>
      <c r="UXU17" s="117"/>
      <c r="UXV17" s="117"/>
      <c r="UXW17" s="117"/>
      <c r="UXX17" s="117"/>
      <c r="UXY17" s="117"/>
      <c r="UXZ17" s="117"/>
      <c r="UYA17" s="117"/>
      <c r="UYB17" s="117"/>
      <c r="UYC17" s="117"/>
      <c r="UYD17" s="117"/>
      <c r="UYE17" s="117"/>
      <c r="UYF17" s="117"/>
      <c r="UYG17" s="117"/>
      <c r="UYH17" s="117"/>
      <c r="UYI17" s="117"/>
      <c r="UYJ17" s="117"/>
      <c r="UYK17" s="117"/>
      <c r="UYL17" s="117"/>
      <c r="UYM17" s="117"/>
      <c r="UYN17" s="117"/>
      <c r="UYO17" s="117"/>
      <c r="UYP17" s="117"/>
      <c r="UYQ17" s="117"/>
      <c r="UYR17" s="117"/>
      <c r="UYS17" s="117"/>
      <c r="UYT17" s="117"/>
      <c r="UYU17" s="117"/>
      <c r="UYV17" s="117"/>
      <c r="UYW17" s="117"/>
      <c r="UYX17" s="117"/>
      <c r="UYY17" s="117"/>
      <c r="UYZ17" s="117"/>
      <c r="UZA17" s="117"/>
      <c r="UZB17" s="117"/>
      <c r="UZC17" s="117"/>
      <c r="UZD17" s="117"/>
      <c r="UZE17" s="117"/>
      <c r="UZF17" s="117"/>
      <c r="UZG17" s="117"/>
      <c r="UZH17" s="117"/>
      <c r="UZI17" s="117"/>
      <c r="UZJ17" s="117"/>
      <c r="UZK17" s="117"/>
      <c r="UZL17" s="117"/>
      <c r="UZM17" s="117"/>
      <c r="UZN17" s="117"/>
      <c r="UZO17" s="117"/>
      <c r="UZP17" s="117"/>
      <c r="UZQ17" s="117"/>
      <c r="UZR17" s="117"/>
      <c r="UZS17" s="117"/>
      <c r="UZT17" s="117"/>
      <c r="UZU17" s="117"/>
      <c r="UZV17" s="117"/>
      <c r="UZW17" s="117"/>
      <c r="UZX17" s="117"/>
      <c r="UZY17" s="117"/>
      <c r="UZZ17" s="117"/>
      <c r="VAA17" s="117"/>
      <c r="VAB17" s="117"/>
      <c r="VAC17" s="117"/>
      <c r="VAD17" s="117"/>
      <c r="VAE17" s="117"/>
      <c r="VAF17" s="117"/>
      <c r="VAG17" s="117"/>
      <c r="VAH17" s="117"/>
      <c r="VAI17" s="117"/>
      <c r="VAJ17" s="117"/>
      <c r="VAK17" s="117"/>
      <c r="VAL17" s="117"/>
      <c r="VAM17" s="117"/>
      <c r="VAN17" s="117"/>
      <c r="VAO17" s="117"/>
      <c r="VAP17" s="117"/>
      <c r="VAQ17" s="117"/>
      <c r="VAR17" s="117"/>
      <c r="VAS17" s="117"/>
      <c r="VAT17" s="117"/>
      <c r="VAU17" s="117"/>
      <c r="VAV17" s="117"/>
      <c r="VAW17" s="117"/>
      <c r="VAX17" s="117"/>
      <c r="VAY17" s="117"/>
      <c r="VAZ17" s="117"/>
      <c r="VBA17" s="117"/>
      <c r="VBB17" s="117"/>
      <c r="VBC17" s="117"/>
      <c r="VBD17" s="117"/>
      <c r="VBE17" s="117"/>
      <c r="VBF17" s="117"/>
      <c r="VBG17" s="117"/>
      <c r="VBH17" s="117"/>
      <c r="VBI17" s="117"/>
      <c r="VBJ17" s="117"/>
      <c r="VBK17" s="117"/>
      <c r="VBL17" s="117"/>
      <c r="VBM17" s="117"/>
      <c r="VBN17" s="117"/>
      <c r="VBO17" s="117"/>
      <c r="VBP17" s="117"/>
      <c r="VBQ17" s="117"/>
      <c r="VBR17" s="117"/>
      <c r="VBS17" s="117"/>
      <c r="VBT17" s="117"/>
      <c r="VBU17" s="117"/>
      <c r="VBV17" s="117"/>
      <c r="VBW17" s="117"/>
      <c r="VBX17" s="117"/>
      <c r="VBY17" s="117"/>
      <c r="VBZ17" s="117"/>
      <c r="VCA17" s="117"/>
      <c r="VCB17" s="117"/>
      <c r="VCC17" s="117"/>
      <c r="VCD17" s="117"/>
      <c r="VCE17" s="117"/>
      <c r="VCF17" s="117"/>
      <c r="VCG17" s="117"/>
      <c r="VCH17" s="117"/>
      <c r="VCI17" s="117"/>
      <c r="VCJ17" s="117"/>
      <c r="VCK17" s="117"/>
      <c r="VCL17" s="117"/>
      <c r="VCM17" s="117"/>
      <c r="VCN17" s="117"/>
      <c r="VCO17" s="117"/>
      <c r="VCP17" s="117"/>
      <c r="VCQ17" s="117"/>
      <c r="VCR17" s="117"/>
      <c r="VCS17" s="117"/>
      <c r="VCT17" s="117"/>
      <c r="VCU17" s="117"/>
      <c r="VCV17" s="117"/>
      <c r="VCW17" s="117"/>
      <c r="VCX17" s="117"/>
      <c r="VCY17" s="117"/>
      <c r="VCZ17" s="117"/>
      <c r="VDA17" s="117"/>
      <c r="VDB17" s="117"/>
      <c r="VDC17" s="117"/>
      <c r="VDD17" s="117"/>
      <c r="VDE17" s="117"/>
      <c r="VDF17" s="117"/>
      <c r="VDG17" s="117"/>
      <c r="VDH17" s="117"/>
      <c r="VDI17" s="117"/>
      <c r="VDJ17" s="117"/>
      <c r="VDK17" s="117"/>
      <c r="VDL17" s="117"/>
      <c r="VDM17" s="117"/>
      <c r="VDN17" s="117"/>
      <c r="VDO17" s="117"/>
      <c r="VDP17" s="117"/>
      <c r="VDQ17" s="117"/>
      <c r="VDR17" s="117"/>
      <c r="VDS17" s="117"/>
      <c r="VDT17" s="117"/>
      <c r="VDU17" s="117"/>
      <c r="VDV17" s="117"/>
      <c r="VDW17" s="117"/>
      <c r="VDX17" s="117"/>
      <c r="VDY17" s="117"/>
      <c r="VDZ17" s="117"/>
      <c r="VEA17" s="117"/>
      <c r="VEB17" s="117"/>
      <c r="VEC17" s="117"/>
      <c r="VED17" s="117"/>
      <c r="VEE17" s="117"/>
      <c r="VEF17" s="117"/>
      <c r="VEG17" s="117"/>
      <c r="VEH17" s="117"/>
      <c r="VEI17" s="117"/>
      <c r="VEJ17" s="117"/>
      <c r="VEK17" s="117"/>
      <c r="VEL17" s="117"/>
      <c r="VEM17" s="117"/>
      <c r="VEN17" s="117"/>
      <c r="VEO17" s="117"/>
      <c r="VEP17" s="117"/>
      <c r="VEQ17" s="117"/>
      <c r="VER17" s="117"/>
      <c r="VES17" s="117"/>
      <c r="VET17" s="117"/>
      <c r="VEU17" s="117"/>
      <c r="VEV17" s="117"/>
      <c r="VEW17" s="117"/>
      <c r="VEX17" s="117"/>
      <c r="VEY17" s="117"/>
      <c r="VEZ17" s="117"/>
      <c r="VFA17" s="117"/>
      <c r="VFB17" s="117"/>
      <c r="VFC17" s="117"/>
      <c r="VFD17" s="117"/>
      <c r="VFE17" s="117"/>
      <c r="VFF17" s="117"/>
      <c r="VFG17" s="117"/>
      <c r="VFH17" s="117"/>
      <c r="VFI17" s="117"/>
      <c r="VFJ17" s="117"/>
      <c r="VFK17" s="117"/>
      <c r="VFL17" s="117"/>
      <c r="VFM17" s="117"/>
      <c r="VFN17" s="117"/>
      <c r="VFO17" s="117"/>
      <c r="VFP17" s="117"/>
      <c r="VFQ17" s="117"/>
      <c r="VFR17" s="117"/>
      <c r="VFS17" s="117"/>
      <c r="VFT17" s="117"/>
      <c r="VFU17" s="117"/>
      <c r="VFV17" s="117"/>
      <c r="VFW17" s="117"/>
      <c r="VFX17" s="117"/>
      <c r="VFY17" s="117"/>
      <c r="VFZ17" s="117"/>
      <c r="VGA17" s="117"/>
      <c r="VGB17" s="117"/>
      <c r="VGC17" s="117"/>
      <c r="VGD17" s="117"/>
      <c r="VGE17" s="117"/>
      <c r="VGF17" s="117"/>
      <c r="VGG17" s="117"/>
      <c r="VGH17" s="117"/>
      <c r="VGI17" s="117"/>
      <c r="VGJ17" s="117"/>
      <c r="VGK17" s="117"/>
      <c r="VGL17" s="117"/>
      <c r="VGM17" s="117"/>
      <c r="VGN17" s="117"/>
      <c r="VGO17" s="117"/>
      <c r="VGP17" s="117"/>
      <c r="VGQ17" s="117"/>
      <c r="VGR17" s="117"/>
      <c r="VGS17" s="117"/>
      <c r="VGT17" s="117"/>
      <c r="VGU17" s="117"/>
      <c r="VGV17" s="117"/>
      <c r="VGW17" s="117"/>
      <c r="VGX17" s="117"/>
      <c r="VGY17" s="117"/>
      <c r="VGZ17" s="117"/>
      <c r="VHA17" s="117"/>
      <c r="VHB17" s="117"/>
      <c r="VHC17" s="117"/>
      <c r="VHD17" s="117"/>
      <c r="VHE17" s="117"/>
      <c r="VHF17" s="117"/>
      <c r="VHG17" s="117"/>
      <c r="VHH17" s="117"/>
      <c r="VHI17" s="117"/>
      <c r="VHJ17" s="117"/>
      <c r="VHK17" s="117"/>
      <c r="VHL17" s="117"/>
      <c r="VHM17" s="117"/>
      <c r="VHN17" s="117"/>
      <c r="VHO17" s="117"/>
      <c r="VHP17" s="117"/>
      <c r="VHQ17" s="117"/>
      <c r="VHR17" s="117"/>
      <c r="VHS17" s="117"/>
      <c r="VHT17" s="117"/>
      <c r="VHU17" s="117"/>
      <c r="VHV17" s="117"/>
      <c r="VHW17" s="117"/>
      <c r="VHX17" s="117"/>
      <c r="VHY17" s="117"/>
      <c r="VHZ17" s="117"/>
      <c r="VIA17" s="117"/>
      <c r="VIB17" s="117"/>
      <c r="VIC17" s="117"/>
      <c r="VID17" s="117"/>
      <c r="VIE17" s="117"/>
      <c r="VIF17" s="117"/>
      <c r="VIG17" s="117"/>
      <c r="VIH17" s="117"/>
      <c r="VII17" s="117"/>
      <c r="VIJ17" s="117"/>
      <c r="VIK17" s="117"/>
      <c r="VIL17" s="117"/>
      <c r="VIM17" s="117"/>
      <c r="VIN17" s="117"/>
      <c r="VIO17" s="117"/>
      <c r="VIP17" s="117"/>
      <c r="VIQ17" s="117"/>
      <c r="VIR17" s="117"/>
      <c r="VIS17" s="117"/>
      <c r="VIT17" s="117"/>
      <c r="VIU17" s="117"/>
      <c r="VIV17" s="117"/>
      <c r="VIW17" s="117"/>
      <c r="VIX17" s="117"/>
      <c r="VIY17" s="117"/>
      <c r="VIZ17" s="117"/>
      <c r="VJA17" s="117"/>
      <c r="VJB17" s="117"/>
      <c r="VJC17" s="117"/>
      <c r="VJD17" s="117"/>
      <c r="VJE17" s="117"/>
      <c r="VJF17" s="117"/>
      <c r="VJG17" s="117"/>
      <c r="VJH17" s="117"/>
      <c r="VJI17" s="117"/>
      <c r="VJJ17" s="117"/>
      <c r="VJK17" s="117"/>
      <c r="VJL17" s="117"/>
      <c r="VJM17" s="117"/>
      <c r="VJN17" s="117"/>
      <c r="VJO17" s="117"/>
      <c r="VJP17" s="117"/>
      <c r="VJQ17" s="117"/>
      <c r="VJR17" s="117"/>
      <c r="VJS17" s="117"/>
      <c r="VJT17" s="117"/>
      <c r="VJU17" s="117"/>
      <c r="VJV17" s="117"/>
      <c r="VJW17" s="117"/>
      <c r="VJX17" s="117"/>
      <c r="VJY17" s="117"/>
      <c r="VJZ17" s="117"/>
      <c r="VKA17" s="117"/>
      <c r="VKB17" s="117"/>
      <c r="VKC17" s="117"/>
      <c r="VKD17" s="117"/>
      <c r="VKE17" s="117"/>
      <c r="VKF17" s="117"/>
      <c r="VKG17" s="117"/>
      <c r="VKH17" s="117"/>
      <c r="VKI17" s="117"/>
      <c r="VKJ17" s="117"/>
      <c r="VKK17" s="117"/>
      <c r="VKL17" s="117"/>
      <c r="VKM17" s="117"/>
      <c r="VKN17" s="117"/>
      <c r="VKO17" s="117"/>
      <c r="VKP17" s="117"/>
      <c r="VKQ17" s="117"/>
      <c r="VKR17" s="117"/>
      <c r="VKS17" s="117"/>
      <c r="VKT17" s="117"/>
      <c r="VKU17" s="117"/>
      <c r="VKV17" s="117"/>
      <c r="VKW17" s="117"/>
      <c r="VKX17" s="117"/>
      <c r="VKY17" s="117"/>
      <c r="VKZ17" s="117"/>
      <c r="VLA17" s="117"/>
      <c r="VLB17" s="117"/>
      <c r="VLC17" s="117"/>
      <c r="VLD17" s="117"/>
      <c r="VLE17" s="117"/>
      <c r="VLF17" s="117"/>
      <c r="VLG17" s="117"/>
      <c r="VLH17" s="117"/>
      <c r="VLI17" s="117"/>
      <c r="VLJ17" s="117"/>
      <c r="VLK17" s="117"/>
      <c r="VLL17" s="117"/>
      <c r="VLM17" s="117"/>
      <c r="VLN17" s="117"/>
      <c r="VLO17" s="117"/>
      <c r="VLP17" s="117"/>
      <c r="VLQ17" s="117"/>
      <c r="VLR17" s="117"/>
      <c r="VLS17" s="117"/>
      <c r="VLT17" s="117"/>
      <c r="VLU17" s="117"/>
      <c r="VLV17" s="117"/>
      <c r="VLW17" s="117"/>
      <c r="VLX17" s="117"/>
      <c r="VLY17" s="117"/>
      <c r="VLZ17" s="117"/>
      <c r="VMA17" s="117"/>
      <c r="VMB17" s="117"/>
      <c r="VMC17" s="117"/>
      <c r="VMD17" s="117"/>
      <c r="VME17" s="117"/>
      <c r="VMF17" s="117"/>
      <c r="VMG17" s="117"/>
      <c r="VMH17" s="117"/>
      <c r="VMI17" s="117"/>
      <c r="VMJ17" s="117"/>
      <c r="VMK17" s="117"/>
      <c r="VML17" s="117"/>
      <c r="VMM17" s="117"/>
      <c r="VMN17" s="117"/>
      <c r="VMO17" s="117"/>
      <c r="VMP17" s="117"/>
      <c r="VMQ17" s="117"/>
      <c r="VMR17" s="117"/>
      <c r="VMS17" s="117"/>
      <c r="VMT17" s="117"/>
      <c r="VMU17" s="117"/>
      <c r="VMV17" s="117"/>
      <c r="VMW17" s="117"/>
      <c r="VMX17" s="117"/>
      <c r="VMY17" s="117"/>
      <c r="VMZ17" s="117"/>
      <c r="VNA17" s="117"/>
      <c r="VNB17" s="117"/>
      <c r="VNC17" s="117"/>
      <c r="VND17" s="117"/>
      <c r="VNE17" s="117"/>
      <c r="VNF17" s="117"/>
      <c r="VNG17" s="117"/>
      <c r="VNH17" s="117"/>
      <c r="VNI17" s="117"/>
      <c r="VNJ17" s="117"/>
      <c r="VNK17" s="117"/>
      <c r="VNL17" s="117"/>
      <c r="VNM17" s="117"/>
      <c r="VNN17" s="117"/>
      <c r="VNO17" s="117"/>
      <c r="VNP17" s="117"/>
      <c r="VNQ17" s="117"/>
      <c r="VNR17" s="117"/>
      <c r="VNS17" s="117"/>
      <c r="VNT17" s="117"/>
      <c r="VNU17" s="117"/>
      <c r="VNV17" s="117"/>
      <c r="VNW17" s="117"/>
      <c r="VNX17" s="117"/>
      <c r="VNY17" s="117"/>
      <c r="VNZ17" s="117"/>
      <c r="VOA17" s="117"/>
      <c r="VOB17" s="117"/>
      <c r="VOC17" s="117"/>
      <c r="VOD17" s="117"/>
      <c r="VOE17" s="117"/>
      <c r="VOF17" s="117"/>
      <c r="VOG17" s="117"/>
      <c r="VOH17" s="117"/>
      <c r="VOI17" s="117"/>
      <c r="VOJ17" s="117"/>
      <c r="VOK17" s="117"/>
      <c r="VOL17" s="117"/>
      <c r="VOM17" s="117"/>
      <c r="VON17" s="117"/>
      <c r="VOO17" s="117"/>
      <c r="VOP17" s="117"/>
      <c r="VOQ17" s="117"/>
      <c r="VOR17" s="117"/>
      <c r="VOS17" s="117"/>
      <c r="VOT17" s="117"/>
      <c r="VOU17" s="117"/>
      <c r="VOV17" s="117"/>
      <c r="VOW17" s="117"/>
      <c r="VOX17" s="117"/>
      <c r="VOY17" s="117"/>
      <c r="VOZ17" s="117"/>
      <c r="VPA17" s="117"/>
      <c r="VPB17" s="117"/>
      <c r="VPC17" s="117"/>
      <c r="VPD17" s="117"/>
      <c r="VPE17" s="117"/>
      <c r="VPF17" s="117"/>
      <c r="VPG17" s="117"/>
      <c r="VPH17" s="117"/>
      <c r="VPI17" s="117"/>
      <c r="VPJ17" s="117"/>
      <c r="VPK17" s="117"/>
      <c r="VPL17" s="117"/>
      <c r="VPM17" s="117"/>
      <c r="VPN17" s="117"/>
      <c r="VPO17" s="117"/>
      <c r="VPP17" s="117"/>
      <c r="VPQ17" s="117"/>
      <c r="VPR17" s="117"/>
      <c r="VPS17" s="117"/>
      <c r="VPT17" s="117"/>
      <c r="VPU17" s="117"/>
      <c r="VPV17" s="117"/>
      <c r="VPW17" s="117"/>
      <c r="VPX17" s="117"/>
      <c r="VPY17" s="117"/>
      <c r="VPZ17" s="117"/>
      <c r="VQA17" s="117"/>
      <c r="VQB17" s="117"/>
      <c r="VQC17" s="117"/>
      <c r="VQD17" s="117"/>
      <c r="VQE17" s="117"/>
      <c r="VQF17" s="117"/>
      <c r="VQG17" s="117"/>
      <c r="VQH17" s="117"/>
      <c r="VQI17" s="117"/>
      <c r="VQJ17" s="117"/>
      <c r="VQK17" s="117"/>
      <c r="VQL17" s="117"/>
      <c r="VQM17" s="117"/>
      <c r="VQN17" s="117"/>
      <c r="VQO17" s="117"/>
      <c r="VQP17" s="117"/>
      <c r="VQQ17" s="117"/>
      <c r="VQR17" s="117"/>
      <c r="VQS17" s="117"/>
      <c r="VQT17" s="117"/>
      <c r="VQU17" s="117"/>
      <c r="VQV17" s="117"/>
      <c r="VQW17" s="117"/>
      <c r="VQX17" s="117"/>
      <c r="VQY17" s="117"/>
      <c r="VQZ17" s="117"/>
      <c r="VRA17" s="117"/>
      <c r="VRB17" s="117"/>
      <c r="VRC17" s="117"/>
      <c r="VRD17" s="117"/>
      <c r="VRE17" s="117"/>
      <c r="VRF17" s="117"/>
      <c r="VRG17" s="117"/>
      <c r="VRH17" s="117"/>
      <c r="VRI17" s="117"/>
      <c r="VRJ17" s="117"/>
      <c r="VRK17" s="117"/>
      <c r="VRL17" s="117"/>
      <c r="VRM17" s="117"/>
      <c r="VRN17" s="117"/>
      <c r="VRO17" s="117"/>
      <c r="VRP17" s="117"/>
      <c r="VRQ17" s="117"/>
      <c r="VRR17" s="117"/>
      <c r="VRS17" s="117"/>
      <c r="VRT17" s="117"/>
      <c r="VRU17" s="117"/>
      <c r="VRV17" s="117"/>
      <c r="VRW17" s="117"/>
      <c r="VRX17" s="117"/>
      <c r="VRY17" s="117"/>
      <c r="VRZ17" s="117"/>
      <c r="VSA17" s="117"/>
      <c r="VSB17" s="117"/>
      <c r="VSC17" s="117"/>
      <c r="VSD17" s="117"/>
      <c r="VSE17" s="117"/>
      <c r="VSF17" s="117"/>
      <c r="VSG17" s="117"/>
      <c r="VSH17" s="117"/>
      <c r="VSI17" s="117"/>
      <c r="VSJ17" s="117"/>
      <c r="VSK17" s="117"/>
      <c r="VSL17" s="117"/>
      <c r="VSM17" s="117"/>
      <c r="VSN17" s="117"/>
      <c r="VSO17" s="117"/>
      <c r="VSP17" s="117"/>
      <c r="VSQ17" s="117"/>
      <c r="VSR17" s="117"/>
      <c r="VSS17" s="117"/>
      <c r="VST17" s="117"/>
      <c r="VSU17" s="117"/>
      <c r="VSV17" s="117"/>
      <c r="VSW17" s="117"/>
      <c r="VSX17" s="117"/>
      <c r="VSY17" s="117"/>
      <c r="VSZ17" s="117"/>
      <c r="VTA17" s="117"/>
      <c r="VTB17" s="117"/>
      <c r="VTC17" s="117"/>
      <c r="VTD17" s="117"/>
      <c r="VTE17" s="117"/>
      <c r="VTF17" s="117"/>
      <c r="VTG17" s="117"/>
      <c r="VTH17" s="117"/>
      <c r="VTI17" s="117"/>
      <c r="VTJ17" s="117"/>
      <c r="VTK17" s="117"/>
      <c r="VTL17" s="117"/>
      <c r="VTM17" s="117"/>
      <c r="VTN17" s="117"/>
      <c r="VTO17" s="117"/>
      <c r="VTP17" s="117"/>
      <c r="VTQ17" s="117"/>
      <c r="VTR17" s="117"/>
      <c r="VTS17" s="117"/>
      <c r="VTT17" s="117"/>
      <c r="VTU17" s="117"/>
      <c r="VTV17" s="117"/>
      <c r="VTW17" s="117"/>
      <c r="VTX17" s="117"/>
      <c r="VTY17" s="117"/>
      <c r="VTZ17" s="117"/>
      <c r="VUA17" s="117"/>
      <c r="VUB17" s="117"/>
      <c r="VUC17" s="117"/>
      <c r="VUD17" s="117"/>
      <c r="VUE17" s="117"/>
      <c r="VUF17" s="117"/>
      <c r="VUG17" s="117"/>
      <c r="VUH17" s="117"/>
      <c r="VUI17" s="117"/>
      <c r="VUJ17" s="117"/>
      <c r="VUK17" s="117"/>
      <c r="VUL17" s="117"/>
      <c r="VUM17" s="117"/>
      <c r="VUN17" s="117"/>
      <c r="VUO17" s="117"/>
      <c r="VUP17" s="117"/>
      <c r="VUQ17" s="117"/>
      <c r="VUR17" s="117"/>
      <c r="VUS17" s="117"/>
      <c r="VUT17" s="117"/>
      <c r="VUU17" s="117"/>
      <c r="VUV17" s="117"/>
      <c r="VUW17" s="117"/>
      <c r="VUX17" s="117"/>
      <c r="VUY17" s="117"/>
      <c r="VUZ17" s="117"/>
      <c r="VVA17" s="117"/>
      <c r="VVB17" s="117"/>
      <c r="VVC17" s="117"/>
      <c r="VVD17" s="117"/>
      <c r="VVE17" s="117"/>
      <c r="VVF17" s="117"/>
      <c r="VVG17" s="117"/>
      <c r="VVH17" s="117"/>
      <c r="VVI17" s="117"/>
      <c r="VVJ17" s="117"/>
      <c r="VVK17" s="117"/>
      <c r="VVL17" s="117"/>
      <c r="VVM17" s="117"/>
      <c r="VVN17" s="117"/>
      <c r="VVO17" s="117"/>
      <c r="VVP17" s="117"/>
      <c r="VVQ17" s="117"/>
      <c r="VVR17" s="117"/>
      <c r="VVS17" s="117"/>
      <c r="VVT17" s="117"/>
      <c r="VVU17" s="117"/>
      <c r="VVV17" s="117"/>
      <c r="VVW17" s="117"/>
      <c r="VVX17" s="117"/>
      <c r="VVY17" s="117"/>
      <c r="VVZ17" s="117"/>
      <c r="VWA17" s="117"/>
      <c r="VWB17" s="117"/>
      <c r="VWC17" s="117"/>
      <c r="VWD17" s="117"/>
      <c r="VWE17" s="117"/>
      <c r="VWF17" s="117"/>
      <c r="VWG17" s="117"/>
      <c r="VWH17" s="117"/>
      <c r="VWI17" s="117"/>
      <c r="VWJ17" s="117"/>
      <c r="VWK17" s="117"/>
      <c r="VWL17" s="117"/>
      <c r="VWM17" s="117"/>
      <c r="VWN17" s="117"/>
      <c r="VWO17" s="117"/>
      <c r="VWP17" s="117"/>
      <c r="VWQ17" s="117"/>
      <c r="VWR17" s="117"/>
      <c r="VWS17" s="117"/>
      <c r="VWT17" s="117"/>
      <c r="VWU17" s="117"/>
      <c r="VWV17" s="117"/>
      <c r="VWW17" s="117"/>
      <c r="VWX17" s="117"/>
      <c r="VWY17" s="117"/>
      <c r="VWZ17" s="117"/>
      <c r="VXA17" s="117"/>
      <c r="VXB17" s="117"/>
      <c r="VXC17" s="117"/>
      <c r="VXD17" s="117"/>
      <c r="VXE17" s="117"/>
      <c r="VXF17" s="117"/>
      <c r="VXG17" s="117"/>
      <c r="VXH17" s="117"/>
      <c r="VXI17" s="117"/>
      <c r="VXJ17" s="117"/>
      <c r="VXK17" s="117"/>
      <c r="VXL17" s="117"/>
      <c r="VXM17" s="117"/>
      <c r="VXN17" s="117"/>
      <c r="VXO17" s="117"/>
      <c r="VXP17" s="117"/>
      <c r="VXQ17" s="117"/>
      <c r="VXR17" s="117"/>
      <c r="VXS17" s="117"/>
      <c r="VXT17" s="117"/>
      <c r="VXU17" s="117"/>
      <c r="VXV17" s="117"/>
      <c r="VXW17" s="117"/>
      <c r="VXX17" s="117"/>
      <c r="VXY17" s="117"/>
      <c r="VXZ17" s="117"/>
      <c r="VYA17" s="117"/>
      <c r="VYB17" s="117"/>
      <c r="VYC17" s="117"/>
      <c r="VYD17" s="117"/>
      <c r="VYE17" s="117"/>
      <c r="VYF17" s="117"/>
      <c r="VYG17" s="117"/>
      <c r="VYH17" s="117"/>
      <c r="VYI17" s="117"/>
      <c r="VYJ17" s="117"/>
      <c r="VYK17" s="117"/>
      <c r="VYL17" s="117"/>
      <c r="VYM17" s="117"/>
      <c r="VYN17" s="117"/>
      <c r="VYO17" s="117"/>
      <c r="VYP17" s="117"/>
      <c r="VYQ17" s="117"/>
      <c r="VYR17" s="117"/>
      <c r="VYS17" s="117"/>
      <c r="VYT17" s="117"/>
      <c r="VYU17" s="117"/>
      <c r="VYV17" s="117"/>
      <c r="VYW17" s="117"/>
      <c r="VYX17" s="117"/>
      <c r="VYY17" s="117"/>
      <c r="VYZ17" s="117"/>
      <c r="VZA17" s="117"/>
      <c r="VZB17" s="117"/>
      <c r="VZC17" s="117"/>
      <c r="VZD17" s="117"/>
      <c r="VZE17" s="117"/>
      <c r="VZF17" s="117"/>
      <c r="VZG17" s="117"/>
      <c r="VZH17" s="117"/>
      <c r="VZI17" s="117"/>
      <c r="VZJ17" s="117"/>
      <c r="VZK17" s="117"/>
      <c r="VZL17" s="117"/>
      <c r="VZM17" s="117"/>
      <c r="VZN17" s="117"/>
      <c r="VZO17" s="117"/>
      <c r="VZP17" s="117"/>
      <c r="VZQ17" s="117"/>
      <c r="VZR17" s="117"/>
      <c r="VZS17" s="117"/>
      <c r="VZT17" s="117"/>
      <c r="VZU17" s="117"/>
      <c r="VZV17" s="117"/>
      <c r="VZW17" s="117"/>
      <c r="VZX17" s="117"/>
      <c r="VZY17" s="117"/>
      <c r="VZZ17" s="117"/>
      <c r="WAA17" s="117"/>
      <c r="WAB17" s="117"/>
      <c r="WAC17" s="117"/>
      <c r="WAD17" s="117"/>
      <c r="WAE17" s="117"/>
      <c r="WAF17" s="117"/>
      <c r="WAG17" s="117"/>
      <c r="WAH17" s="117"/>
      <c r="WAI17" s="117"/>
      <c r="WAJ17" s="117"/>
      <c r="WAK17" s="117"/>
      <c r="WAL17" s="117"/>
      <c r="WAM17" s="117"/>
      <c r="WAN17" s="117"/>
      <c r="WAO17" s="117"/>
      <c r="WAP17" s="117"/>
      <c r="WAQ17" s="117"/>
      <c r="WAR17" s="117"/>
      <c r="WAS17" s="117"/>
      <c r="WAT17" s="117"/>
      <c r="WAU17" s="117"/>
      <c r="WAV17" s="117"/>
      <c r="WAW17" s="117"/>
      <c r="WAX17" s="117"/>
      <c r="WAY17" s="117"/>
      <c r="WAZ17" s="117"/>
      <c r="WBA17" s="117"/>
      <c r="WBB17" s="117"/>
      <c r="WBC17" s="117"/>
      <c r="WBD17" s="117"/>
      <c r="WBE17" s="117"/>
      <c r="WBF17" s="117"/>
      <c r="WBG17" s="117"/>
      <c r="WBH17" s="117"/>
      <c r="WBI17" s="117"/>
      <c r="WBJ17" s="117"/>
      <c r="WBK17" s="117"/>
      <c r="WBL17" s="117"/>
      <c r="WBM17" s="117"/>
      <c r="WBN17" s="117"/>
      <c r="WBO17" s="117"/>
      <c r="WBP17" s="117"/>
      <c r="WBQ17" s="117"/>
      <c r="WBR17" s="117"/>
      <c r="WBS17" s="117"/>
      <c r="WBT17" s="117"/>
      <c r="WBU17" s="117"/>
      <c r="WBV17" s="117"/>
      <c r="WBW17" s="117"/>
      <c r="WBX17" s="117"/>
      <c r="WBY17" s="117"/>
      <c r="WBZ17" s="117"/>
      <c r="WCA17" s="117"/>
      <c r="WCB17" s="117"/>
      <c r="WCC17" s="117"/>
      <c r="WCD17" s="117"/>
      <c r="WCE17" s="117"/>
      <c r="WCF17" s="117"/>
      <c r="WCG17" s="117"/>
      <c r="WCH17" s="117"/>
      <c r="WCI17" s="117"/>
      <c r="WCJ17" s="117"/>
      <c r="WCK17" s="117"/>
      <c r="WCL17" s="117"/>
      <c r="WCM17" s="117"/>
      <c r="WCN17" s="117"/>
      <c r="WCO17" s="117"/>
      <c r="WCP17" s="117"/>
      <c r="WCQ17" s="117"/>
      <c r="WCR17" s="117"/>
      <c r="WCS17" s="117"/>
      <c r="WCT17" s="117"/>
      <c r="WCU17" s="117"/>
      <c r="WCV17" s="117"/>
      <c r="WCW17" s="117"/>
      <c r="WCX17" s="117"/>
      <c r="WCY17" s="117"/>
      <c r="WCZ17" s="117"/>
      <c r="WDA17" s="117"/>
      <c r="WDB17" s="117"/>
      <c r="WDC17" s="117"/>
      <c r="WDD17" s="117"/>
      <c r="WDE17" s="117"/>
      <c r="WDF17" s="117"/>
      <c r="WDG17" s="117"/>
      <c r="WDH17" s="117"/>
      <c r="WDI17" s="117"/>
      <c r="WDJ17" s="117"/>
      <c r="WDK17" s="117"/>
      <c r="WDL17" s="117"/>
      <c r="WDM17" s="117"/>
      <c r="WDN17" s="117"/>
      <c r="WDO17" s="117"/>
      <c r="WDP17" s="117"/>
      <c r="WDQ17" s="117"/>
      <c r="WDR17" s="117"/>
      <c r="WDS17" s="117"/>
      <c r="WDT17" s="117"/>
      <c r="WDU17" s="117"/>
      <c r="WDV17" s="117"/>
      <c r="WDW17" s="117"/>
      <c r="WDX17" s="117"/>
      <c r="WDY17" s="117"/>
      <c r="WDZ17" s="117"/>
      <c r="WEA17" s="117"/>
      <c r="WEB17" s="117"/>
      <c r="WEC17" s="117"/>
      <c r="WED17" s="117"/>
      <c r="WEE17" s="117"/>
      <c r="WEF17" s="117"/>
      <c r="WEG17" s="117"/>
      <c r="WEH17" s="117"/>
      <c r="WEI17" s="117"/>
      <c r="WEJ17" s="117"/>
      <c r="WEK17" s="117"/>
      <c r="WEL17" s="117"/>
      <c r="WEM17" s="117"/>
      <c r="WEN17" s="117"/>
      <c r="WEO17" s="117"/>
      <c r="WEP17" s="117"/>
      <c r="WEQ17" s="117"/>
      <c r="WER17" s="117"/>
      <c r="WES17" s="117"/>
      <c r="WET17" s="117"/>
      <c r="WEU17" s="117"/>
      <c r="WEV17" s="117"/>
      <c r="WEW17" s="117"/>
      <c r="WEX17" s="117"/>
      <c r="WEY17" s="117"/>
      <c r="WEZ17" s="117"/>
      <c r="WFA17" s="117"/>
      <c r="WFB17" s="117"/>
      <c r="WFC17" s="117"/>
      <c r="WFD17" s="117"/>
      <c r="WFE17" s="117"/>
      <c r="WFF17" s="117"/>
      <c r="WFG17" s="117"/>
      <c r="WFH17" s="117"/>
      <c r="WFI17" s="117"/>
      <c r="WFJ17" s="117"/>
      <c r="WFK17" s="117"/>
      <c r="WFL17" s="117"/>
      <c r="WFM17" s="117"/>
      <c r="WFN17" s="117"/>
      <c r="WFO17" s="117"/>
      <c r="WFP17" s="117"/>
      <c r="WFQ17" s="117"/>
      <c r="WFR17" s="117"/>
      <c r="WFS17" s="117"/>
      <c r="WFT17" s="117"/>
      <c r="WFU17" s="117"/>
      <c r="WFV17" s="117"/>
      <c r="WFW17" s="117"/>
      <c r="WFX17" s="117"/>
      <c r="WFY17" s="117"/>
      <c r="WFZ17" s="117"/>
      <c r="WGA17" s="117"/>
      <c r="WGB17" s="117"/>
      <c r="WGC17" s="117"/>
      <c r="WGD17" s="117"/>
      <c r="WGE17" s="117"/>
      <c r="WGF17" s="117"/>
      <c r="WGG17" s="117"/>
      <c r="WGH17" s="117"/>
      <c r="WGI17" s="117"/>
      <c r="WGJ17" s="117"/>
      <c r="WGK17" s="117"/>
      <c r="WGL17" s="117"/>
      <c r="WGM17" s="117"/>
      <c r="WGN17" s="117"/>
      <c r="WGO17" s="117"/>
      <c r="WGP17" s="117"/>
      <c r="WGQ17" s="117"/>
      <c r="WGR17" s="117"/>
      <c r="WGS17" s="117"/>
      <c r="WGT17" s="117"/>
      <c r="WGU17" s="117"/>
      <c r="WGV17" s="117"/>
      <c r="WGW17" s="117"/>
      <c r="WGX17" s="117"/>
      <c r="WGY17" s="117"/>
      <c r="WGZ17" s="117"/>
      <c r="WHA17" s="117"/>
      <c r="WHB17" s="117"/>
      <c r="WHC17" s="117"/>
      <c r="WHD17" s="117"/>
      <c r="WHE17" s="117"/>
      <c r="WHF17" s="117"/>
      <c r="WHG17" s="117"/>
      <c r="WHH17" s="117"/>
      <c r="WHI17" s="117"/>
      <c r="WHJ17" s="117"/>
      <c r="WHK17" s="117"/>
      <c r="WHL17" s="117"/>
      <c r="WHM17" s="117"/>
      <c r="WHN17" s="117"/>
      <c r="WHO17" s="117"/>
      <c r="WHP17" s="117"/>
      <c r="WHQ17" s="117"/>
      <c r="WHR17" s="117"/>
      <c r="WHS17" s="117"/>
      <c r="WHT17" s="117"/>
      <c r="WHU17" s="117"/>
      <c r="WHV17" s="117"/>
      <c r="WHW17" s="117"/>
      <c r="WHX17" s="117"/>
      <c r="WHY17" s="117"/>
      <c r="WHZ17" s="117"/>
      <c r="WIA17" s="117"/>
      <c r="WIB17" s="117"/>
      <c r="WIC17" s="117"/>
      <c r="WID17" s="117"/>
      <c r="WIE17" s="117"/>
      <c r="WIF17" s="117"/>
      <c r="WIG17" s="117"/>
      <c r="WIH17" s="117"/>
      <c r="WII17" s="117"/>
      <c r="WIJ17" s="117"/>
      <c r="WIK17" s="117"/>
      <c r="WIL17" s="117"/>
      <c r="WIM17" s="117"/>
      <c r="WIN17" s="117"/>
      <c r="WIO17" s="117"/>
      <c r="WIP17" s="117"/>
      <c r="WIQ17" s="117"/>
      <c r="WIR17" s="117"/>
      <c r="WIS17" s="117"/>
      <c r="WIT17" s="117"/>
      <c r="WIU17" s="117"/>
      <c r="WIV17" s="117"/>
      <c r="WIW17" s="117"/>
      <c r="WIX17" s="117"/>
      <c r="WIY17" s="117"/>
      <c r="WIZ17" s="117"/>
      <c r="WJA17" s="117"/>
      <c r="WJB17" s="117"/>
      <c r="WJC17" s="117"/>
      <c r="WJD17" s="117"/>
      <c r="WJE17" s="117"/>
      <c r="WJF17" s="117"/>
      <c r="WJG17" s="117"/>
      <c r="WJH17" s="117"/>
      <c r="WJI17" s="117"/>
      <c r="WJJ17" s="117"/>
      <c r="WJK17" s="117"/>
      <c r="WJL17" s="117"/>
      <c r="WJM17" s="117"/>
      <c r="WJN17" s="117"/>
      <c r="WJO17" s="117"/>
      <c r="WJP17" s="117"/>
      <c r="WJQ17" s="117"/>
      <c r="WJR17" s="117"/>
      <c r="WJS17" s="117"/>
      <c r="WJT17" s="117"/>
      <c r="WJU17" s="117"/>
      <c r="WJV17" s="117"/>
      <c r="WJW17" s="117"/>
      <c r="WJX17" s="117"/>
      <c r="WJY17" s="117"/>
      <c r="WJZ17" s="117"/>
      <c r="WKA17" s="117"/>
      <c r="WKB17" s="117"/>
      <c r="WKC17" s="117"/>
      <c r="WKD17" s="117"/>
      <c r="WKE17" s="117"/>
      <c r="WKF17" s="117"/>
      <c r="WKG17" s="117"/>
      <c r="WKH17" s="117"/>
      <c r="WKI17" s="117"/>
      <c r="WKJ17" s="117"/>
      <c r="WKK17" s="117"/>
      <c r="WKL17" s="117"/>
      <c r="WKM17" s="117"/>
      <c r="WKN17" s="117"/>
      <c r="WKO17" s="117"/>
      <c r="WKP17" s="117"/>
      <c r="WKQ17" s="117"/>
      <c r="WKR17" s="117"/>
      <c r="WKS17" s="117"/>
      <c r="WKT17" s="117"/>
      <c r="WKU17" s="117"/>
      <c r="WKV17" s="117"/>
      <c r="WKW17" s="117"/>
      <c r="WKX17" s="117"/>
      <c r="WKY17" s="117"/>
      <c r="WKZ17" s="117"/>
      <c r="WLA17" s="117"/>
      <c r="WLB17" s="117"/>
      <c r="WLC17" s="117"/>
      <c r="WLD17" s="117"/>
      <c r="WLE17" s="117"/>
      <c r="WLF17" s="117"/>
      <c r="WLG17" s="117"/>
      <c r="WLH17" s="117"/>
      <c r="WLI17" s="117"/>
      <c r="WLJ17" s="117"/>
      <c r="WLK17" s="117"/>
      <c r="WLL17" s="117"/>
      <c r="WLM17" s="117"/>
      <c r="WLN17" s="117"/>
      <c r="WLO17" s="117"/>
      <c r="WLP17" s="117"/>
      <c r="WLQ17" s="117"/>
      <c r="WLR17" s="117"/>
      <c r="WLS17" s="117"/>
      <c r="WLT17" s="117"/>
      <c r="WLU17" s="117"/>
      <c r="WLV17" s="117"/>
      <c r="WLW17" s="117"/>
      <c r="WLX17" s="117"/>
      <c r="WLY17" s="117"/>
      <c r="WLZ17" s="117"/>
      <c r="WMA17" s="117"/>
      <c r="WMB17" s="117"/>
      <c r="WMC17" s="117"/>
      <c r="WMD17" s="117"/>
      <c r="WME17" s="117"/>
      <c r="WMF17" s="117"/>
      <c r="WMG17" s="117"/>
      <c r="WMH17" s="117"/>
      <c r="WMI17" s="117"/>
      <c r="WMJ17" s="117"/>
      <c r="WMK17" s="117"/>
      <c r="WML17" s="117"/>
      <c r="WMM17" s="117"/>
      <c r="WMN17" s="117"/>
      <c r="WMO17" s="117"/>
      <c r="WMP17" s="117"/>
      <c r="WMQ17" s="117"/>
      <c r="WMR17" s="117"/>
      <c r="WMS17" s="117"/>
      <c r="WMT17" s="117"/>
      <c r="WMU17" s="117"/>
      <c r="WMV17" s="117"/>
      <c r="WMW17" s="117"/>
      <c r="WMX17" s="117"/>
      <c r="WMY17" s="117"/>
      <c r="WMZ17" s="117"/>
      <c r="WNA17" s="117"/>
      <c r="WNB17" s="117"/>
      <c r="WNC17" s="117"/>
      <c r="WND17" s="117"/>
      <c r="WNE17" s="117"/>
      <c r="WNF17" s="117"/>
      <c r="WNG17" s="117"/>
      <c r="WNH17" s="117"/>
      <c r="WNI17" s="117"/>
      <c r="WNJ17" s="117"/>
      <c r="WNK17" s="117"/>
      <c r="WNL17" s="117"/>
      <c r="WNM17" s="117"/>
      <c r="WNN17" s="117"/>
      <c r="WNO17" s="117"/>
      <c r="WNP17" s="117"/>
      <c r="WNQ17" s="117"/>
      <c r="WNR17" s="117"/>
      <c r="WNS17" s="117"/>
      <c r="WNT17" s="117"/>
      <c r="WNU17" s="117"/>
      <c r="WNV17" s="117"/>
      <c r="WNW17" s="117"/>
      <c r="WNX17" s="117"/>
      <c r="WNY17" s="117"/>
      <c r="WNZ17" s="117"/>
      <c r="WOA17" s="117"/>
      <c r="WOB17" s="117"/>
      <c r="WOC17" s="117"/>
      <c r="WOD17" s="117"/>
      <c r="WOE17" s="117"/>
      <c r="WOF17" s="117"/>
      <c r="WOG17" s="117"/>
      <c r="WOH17" s="117"/>
      <c r="WOI17" s="117"/>
      <c r="WOJ17" s="117"/>
      <c r="WOK17" s="117"/>
      <c r="WOL17" s="117"/>
      <c r="WOM17" s="117"/>
      <c r="WON17" s="117"/>
      <c r="WOO17" s="117"/>
      <c r="WOP17" s="117"/>
      <c r="WOQ17" s="117"/>
      <c r="WOR17" s="117"/>
      <c r="WOS17" s="117"/>
      <c r="WOT17" s="117"/>
      <c r="WOU17" s="117"/>
      <c r="WOV17" s="117"/>
      <c r="WOW17" s="117"/>
      <c r="WOX17" s="117"/>
      <c r="WOY17" s="117"/>
      <c r="WOZ17" s="117"/>
      <c r="WPA17" s="117"/>
      <c r="WPB17" s="117"/>
      <c r="WPC17" s="117"/>
      <c r="WPD17" s="117"/>
      <c r="WPE17" s="117"/>
      <c r="WPF17" s="117"/>
      <c r="WPG17" s="117"/>
      <c r="WPH17" s="117"/>
      <c r="WPI17" s="117"/>
      <c r="WPJ17" s="117"/>
      <c r="WPK17" s="117"/>
      <c r="WPL17" s="117"/>
      <c r="WPM17" s="117"/>
      <c r="WPN17" s="117"/>
      <c r="WPO17" s="117"/>
      <c r="WPP17" s="117"/>
      <c r="WPQ17" s="117"/>
      <c r="WPR17" s="117"/>
      <c r="WPS17" s="117"/>
      <c r="WPT17" s="117"/>
      <c r="WPU17" s="117"/>
      <c r="WPV17" s="117"/>
      <c r="WPW17" s="117"/>
      <c r="WPX17" s="117"/>
      <c r="WPY17" s="117"/>
      <c r="WPZ17" s="117"/>
      <c r="WQA17" s="117"/>
      <c r="WQB17" s="117"/>
      <c r="WQC17" s="117"/>
      <c r="WQD17" s="117"/>
      <c r="WQE17" s="117"/>
      <c r="WQF17" s="117"/>
      <c r="WQG17" s="117"/>
      <c r="WQH17" s="117"/>
      <c r="WQI17" s="117"/>
      <c r="WQJ17" s="117"/>
      <c r="WQK17" s="117"/>
      <c r="WQL17" s="117"/>
      <c r="WQM17" s="117"/>
      <c r="WQN17" s="117"/>
      <c r="WQO17" s="117"/>
      <c r="WQP17" s="117"/>
      <c r="WQQ17" s="117"/>
      <c r="WQR17" s="117"/>
      <c r="WQS17" s="117"/>
      <c r="WQT17" s="117"/>
      <c r="WQU17" s="117"/>
      <c r="WQV17" s="117"/>
      <c r="WQW17" s="117"/>
      <c r="WQX17" s="117"/>
      <c r="WQY17" s="117"/>
      <c r="WQZ17" s="117"/>
      <c r="WRA17" s="117"/>
      <c r="WRB17" s="117"/>
      <c r="WRC17" s="117"/>
      <c r="WRD17" s="117"/>
      <c r="WRE17" s="117"/>
      <c r="WRF17" s="117"/>
      <c r="WRG17" s="117"/>
      <c r="WRH17" s="117"/>
      <c r="WRI17" s="117"/>
      <c r="WRJ17" s="117"/>
      <c r="WRK17" s="117"/>
      <c r="WRL17" s="117"/>
      <c r="WRM17" s="117"/>
      <c r="WRN17" s="117"/>
      <c r="WRO17" s="117"/>
      <c r="WRP17" s="117"/>
      <c r="WRQ17" s="117"/>
      <c r="WRR17" s="117"/>
      <c r="WRS17" s="117"/>
      <c r="WRT17" s="117"/>
      <c r="WRU17" s="117"/>
      <c r="WRV17" s="117"/>
      <c r="WRW17" s="117"/>
      <c r="WRX17" s="117"/>
      <c r="WRY17" s="117"/>
      <c r="WRZ17" s="117"/>
      <c r="WSA17" s="117"/>
      <c r="WSB17" s="117"/>
      <c r="WSC17" s="117"/>
      <c r="WSD17" s="117"/>
      <c r="WSE17" s="117"/>
      <c r="WSF17" s="117"/>
      <c r="WSG17" s="117"/>
      <c r="WSH17" s="117"/>
      <c r="WSI17" s="117"/>
      <c r="WSJ17" s="117"/>
      <c r="WSK17" s="117"/>
      <c r="WSL17" s="117"/>
      <c r="WSM17" s="117"/>
      <c r="WSN17" s="117"/>
      <c r="WSO17" s="117"/>
      <c r="WSP17" s="117"/>
      <c r="WSQ17" s="117"/>
      <c r="WSR17" s="117"/>
      <c r="WSS17" s="117"/>
      <c r="WST17" s="117"/>
      <c r="WSU17" s="117"/>
      <c r="WSV17" s="117"/>
      <c r="WSW17" s="117"/>
      <c r="WSX17" s="117"/>
      <c r="WSY17" s="117"/>
      <c r="WSZ17" s="117"/>
      <c r="WTA17" s="117"/>
      <c r="WTB17" s="117"/>
      <c r="WTC17" s="117"/>
      <c r="WTD17" s="117"/>
      <c r="WTE17" s="117"/>
      <c r="WTF17" s="117"/>
      <c r="WTG17" s="117"/>
      <c r="WTH17" s="117"/>
      <c r="WTI17" s="117"/>
      <c r="WTJ17" s="117"/>
      <c r="WTK17" s="117"/>
      <c r="WTL17" s="117"/>
      <c r="WTM17" s="117"/>
      <c r="WTN17" s="117"/>
      <c r="WTO17" s="117"/>
      <c r="WTP17" s="117"/>
      <c r="WTQ17" s="117"/>
      <c r="WTR17" s="117"/>
      <c r="WTS17" s="117"/>
      <c r="WTT17" s="117"/>
      <c r="WTU17" s="117"/>
      <c r="WTV17" s="117"/>
      <c r="WTW17" s="117"/>
      <c r="WTX17" s="117"/>
      <c r="WTY17" s="117"/>
      <c r="WTZ17" s="117"/>
      <c r="WUA17" s="117"/>
      <c r="WUB17" s="117"/>
      <c r="WUC17" s="117"/>
      <c r="WUD17" s="117"/>
      <c r="WUE17" s="117"/>
      <c r="WUF17" s="117"/>
      <c r="WUG17" s="117"/>
      <c r="WUH17" s="117"/>
      <c r="WUI17" s="117"/>
      <c r="WUJ17" s="117"/>
      <c r="WUK17" s="117"/>
      <c r="WUL17" s="117"/>
      <c r="WUM17" s="117"/>
      <c r="WUN17" s="117"/>
      <c r="WUO17" s="117"/>
      <c r="WUP17" s="117"/>
      <c r="WUQ17" s="117"/>
      <c r="WUR17" s="117"/>
      <c r="WUS17" s="117"/>
      <c r="WUT17" s="117"/>
      <c r="WUU17" s="117"/>
      <c r="WUV17" s="117"/>
      <c r="WUW17" s="117"/>
      <c r="WUX17" s="117"/>
      <c r="WUY17" s="117"/>
      <c r="WUZ17" s="117"/>
      <c r="WVA17" s="117"/>
      <c r="WVB17" s="117"/>
      <c r="WVC17" s="117"/>
      <c r="WVD17" s="117"/>
      <c r="WVE17" s="117"/>
      <c r="WVF17" s="117"/>
      <c r="WVG17" s="117"/>
      <c r="WVH17" s="117"/>
      <c r="WVI17" s="117"/>
      <c r="WVJ17" s="117"/>
      <c r="WVK17" s="117"/>
      <c r="WVL17" s="117"/>
      <c r="WVM17" s="117"/>
      <c r="WVN17" s="117"/>
      <c r="WVO17" s="117"/>
      <c r="WVP17" s="117"/>
      <c r="WVQ17" s="117"/>
      <c r="WVR17" s="117"/>
      <c r="WVS17" s="117"/>
      <c r="WVT17" s="117"/>
      <c r="WVU17" s="117"/>
      <c r="WVV17" s="117"/>
      <c r="WVW17" s="117"/>
      <c r="WVX17" s="117"/>
      <c r="WVY17" s="117"/>
      <c r="WVZ17" s="117"/>
      <c r="WWA17" s="117"/>
      <c r="WWB17" s="117"/>
      <c r="WWC17" s="117"/>
      <c r="WWD17" s="117"/>
      <c r="WWE17" s="117"/>
      <c r="WWF17" s="117"/>
      <c r="WWG17" s="117"/>
      <c r="WWH17" s="117"/>
      <c r="WWI17" s="117"/>
      <c r="WWJ17" s="117"/>
      <c r="WWK17" s="117"/>
      <c r="WWL17" s="117"/>
      <c r="WWM17" s="117"/>
      <c r="WWN17" s="117"/>
      <c r="WWO17" s="117"/>
      <c r="WWP17" s="117"/>
      <c r="WWQ17" s="117"/>
      <c r="WWR17" s="117"/>
      <c r="WWS17" s="117"/>
      <c r="WWT17" s="117"/>
      <c r="WWU17" s="117"/>
      <c r="WWV17" s="117"/>
      <c r="WWW17" s="117"/>
      <c r="WWX17" s="117"/>
      <c r="WWY17" s="117"/>
      <c r="WWZ17" s="117"/>
      <c r="WXA17" s="117"/>
      <c r="WXB17" s="117"/>
      <c r="WXC17" s="117"/>
      <c r="WXD17" s="117"/>
      <c r="WXE17" s="117"/>
      <c r="WXF17" s="117"/>
      <c r="WXG17" s="117"/>
      <c r="WXH17" s="117"/>
      <c r="WXI17" s="117"/>
      <c r="WXJ17" s="117"/>
      <c r="WXK17" s="117"/>
      <c r="WXL17" s="117"/>
      <c r="WXM17" s="117"/>
      <c r="WXN17" s="117"/>
      <c r="WXO17" s="117"/>
      <c r="WXP17" s="117"/>
      <c r="WXQ17" s="117"/>
      <c r="WXR17" s="117"/>
      <c r="WXS17" s="117"/>
      <c r="WXT17" s="117"/>
      <c r="WXU17" s="117"/>
      <c r="WXV17" s="117"/>
      <c r="WXW17" s="117"/>
      <c r="WXX17" s="117"/>
      <c r="WXY17" s="117"/>
      <c r="WXZ17" s="117"/>
      <c r="WYA17" s="117"/>
      <c r="WYB17" s="117"/>
      <c r="WYC17" s="117"/>
      <c r="WYD17" s="117"/>
      <c r="WYE17" s="117"/>
      <c r="WYF17" s="117"/>
      <c r="WYG17" s="117"/>
      <c r="WYH17" s="117"/>
      <c r="WYI17" s="117"/>
      <c r="WYJ17" s="117"/>
      <c r="WYK17" s="117"/>
      <c r="WYL17" s="117"/>
      <c r="WYM17" s="117"/>
      <c r="WYN17" s="117"/>
      <c r="WYO17" s="117"/>
      <c r="WYP17" s="117"/>
      <c r="WYQ17" s="117"/>
      <c r="WYR17" s="117"/>
      <c r="WYS17" s="117"/>
      <c r="WYT17" s="117"/>
      <c r="WYU17" s="117"/>
      <c r="WYV17" s="117"/>
      <c r="WYW17" s="117"/>
      <c r="WYX17" s="117"/>
      <c r="WYY17" s="117"/>
      <c r="WYZ17" s="117"/>
      <c r="WZA17" s="117"/>
      <c r="WZB17" s="117"/>
      <c r="WZC17" s="117"/>
      <c r="WZD17" s="117"/>
      <c r="WZE17" s="117"/>
      <c r="WZF17" s="117"/>
      <c r="WZG17" s="117"/>
      <c r="WZH17" s="117"/>
      <c r="WZI17" s="117"/>
      <c r="WZJ17" s="117"/>
      <c r="WZK17" s="117"/>
      <c r="WZL17" s="117"/>
      <c r="WZM17" s="117"/>
      <c r="WZN17" s="117"/>
      <c r="WZO17" s="117"/>
      <c r="WZP17" s="117"/>
      <c r="WZQ17" s="117"/>
      <c r="WZR17" s="117"/>
      <c r="WZS17" s="117"/>
      <c r="WZT17" s="117"/>
      <c r="WZU17" s="117"/>
      <c r="WZV17" s="117"/>
      <c r="WZW17" s="117"/>
      <c r="WZX17" s="117"/>
      <c r="WZY17" s="117"/>
      <c r="WZZ17" s="117"/>
      <c r="XAA17" s="117"/>
      <c r="XAB17" s="117"/>
      <c r="XAC17" s="117"/>
      <c r="XAD17" s="117"/>
      <c r="XAE17" s="117"/>
      <c r="XAF17" s="117"/>
      <c r="XAG17" s="117"/>
      <c r="XAH17" s="117"/>
      <c r="XAI17" s="117"/>
      <c r="XAJ17" s="117"/>
      <c r="XAK17" s="117"/>
      <c r="XAL17" s="117"/>
      <c r="XAM17" s="117"/>
      <c r="XAN17" s="117"/>
      <c r="XAO17" s="117"/>
      <c r="XAP17" s="117"/>
      <c r="XAQ17" s="117"/>
      <c r="XAR17" s="117"/>
      <c r="XAS17" s="117"/>
      <c r="XAT17" s="117"/>
      <c r="XAU17" s="117"/>
      <c r="XAV17" s="117"/>
      <c r="XAW17" s="117"/>
      <c r="XAX17" s="117"/>
      <c r="XAY17" s="117"/>
      <c r="XAZ17" s="117"/>
      <c r="XBA17" s="117"/>
      <c r="XBB17" s="117"/>
      <c r="XBC17" s="117"/>
      <c r="XBD17" s="117"/>
      <c r="XBE17" s="117"/>
      <c r="XBF17" s="117"/>
      <c r="XBG17" s="117"/>
      <c r="XBH17" s="117"/>
      <c r="XBI17" s="117"/>
      <c r="XBJ17" s="117"/>
      <c r="XBK17" s="117"/>
      <c r="XBL17" s="117"/>
      <c r="XBM17" s="117"/>
      <c r="XBN17" s="117"/>
      <c r="XBO17" s="117"/>
      <c r="XBP17" s="117"/>
      <c r="XBQ17" s="117"/>
      <c r="XBR17" s="117"/>
      <c r="XBS17" s="117"/>
      <c r="XBT17" s="117"/>
      <c r="XBU17" s="117"/>
      <c r="XBV17" s="117"/>
      <c r="XBW17" s="117"/>
      <c r="XBX17" s="117"/>
      <c r="XBY17" s="117"/>
      <c r="XBZ17" s="117"/>
      <c r="XCA17" s="117"/>
      <c r="XCB17" s="117"/>
      <c r="XCC17" s="117"/>
      <c r="XCD17" s="117"/>
      <c r="XCE17" s="117"/>
      <c r="XCF17" s="117"/>
      <c r="XCG17" s="117"/>
      <c r="XCH17" s="117"/>
      <c r="XCI17" s="117"/>
      <c r="XCJ17" s="117"/>
      <c r="XCK17" s="117"/>
      <c r="XCL17" s="117"/>
      <c r="XCM17" s="117"/>
      <c r="XCN17" s="117"/>
      <c r="XCO17" s="117"/>
      <c r="XCP17" s="117"/>
      <c r="XCQ17" s="117"/>
      <c r="XCR17" s="117"/>
      <c r="XCS17" s="117"/>
      <c r="XCT17" s="117"/>
      <c r="XCU17" s="117"/>
      <c r="XCV17" s="117"/>
      <c r="XCW17" s="117"/>
      <c r="XCX17" s="117"/>
      <c r="XCY17" s="117"/>
      <c r="XCZ17" s="117"/>
      <c r="XDA17" s="117"/>
      <c r="XDB17" s="117"/>
      <c r="XDC17" s="117"/>
      <c r="XDD17" s="117"/>
      <c r="XDE17" s="117"/>
      <c r="XDF17" s="117"/>
      <c r="XDG17" s="117"/>
      <c r="XDH17" s="117"/>
      <c r="XDI17" s="117"/>
      <c r="XDJ17" s="117"/>
      <c r="XDK17" s="117"/>
      <c r="XDL17" s="117"/>
      <c r="XDM17" s="117"/>
      <c r="XDN17" s="117"/>
      <c r="XDO17" s="117"/>
      <c r="XDP17" s="117"/>
      <c r="XDQ17" s="117"/>
      <c r="XDR17" s="117"/>
      <c r="XDS17" s="117"/>
      <c r="XDT17" s="117"/>
      <c r="XDU17" s="117"/>
      <c r="XDV17" s="117"/>
      <c r="XDW17" s="117"/>
      <c r="XDX17" s="117"/>
      <c r="XDY17" s="117"/>
      <c r="XDZ17" s="117"/>
      <c r="XEA17" s="117"/>
      <c r="XEB17" s="117"/>
      <c r="XEC17" s="117"/>
      <c r="XED17" s="117"/>
      <c r="XEE17" s="117"/>
      <c r="XEF17" s="117"/>
      <c r="XEG17" s="117"/>
      <c r="XEH17" s="117"/>
      <c r="XEI17" s="117"/>
      <c r="XEJ17" s="117"/>
      <c r="XEK17" s="117"/>
      <c r="XEL17" s="117"/>
      <c r="XEM17" s="117"/>
      <c r="XEN17" s="117"/>
      <c r="XEO17" s="117"/>
      <c r="XEP17" s="117"/>
      <c r="XEQ17" s="117"/>
      <c r="XER17" s="117"/>
      <c r="XES17" s="117"/>
      <c r="XET17" s="117"/>
      <c r="XEU17" s="117"/>
      <c r="XEV17" s="117"/>
      <c r="XEW17" s="117"/>
    </row>
    <row r="18" s="79" customFormat="1" ht="26" customHeight="1" spans="1:31">
      <c r="A18" s="95">
        <v>12</v>
      </c>
      <c r="B18" s="95" t="s">
        <v>75</v>
      </c>
      <c r="C18" s="95">
        <v>25</v>
      </c>
      <c r="D18" s="97" t="s">
        <v>76</v>
      </c>
      <c r="E18" s="95" t="s">
        <v>77</v>
      </c>
      <c r="F18" s="95" t="s">
        <v>77</v>
      </c>
      <c r="G18" s="95">
        <v>5</v>
      </c>
      <c r="H18" s="95" t="s">
        <v>43</v>
      </c>
      <c r="I18" s="95">
        <v>142</v>
      </c>
      <c r="J18" s="95">
        <v>1</v>
      </c>
      <c r="K18" s="95" t="s">
        <v>78</v>
      </c>
      <c r="L18" s="95"/>
      <c r="M18" s="95" t="s">
        <v>44</v>
      </c>
      <c r="N18" s="108" t="s">
        <v>50</v>
      </c>
      <c r="O18" s="95"/>
      <c r="P18" s="95"/>
      <c r="Q18" s="95"/>
      <c r="R18" s="95"/>
      <c r="S18" s="95">
        <v>12</v>
      </c>
      <c r="T18" s="95">
        <v>138</v>
      </c>
      <c r="U18" s="108">
        <v>150</v>
      </c>
      <c r="V18" s="108">
        <v>150</v>
      </c>
      <c r="W18" s="95">
        <v>3</v>
      </c>
      <c r="X18" s="108">
        <v>450</v>
      </c>
      <c r="Y18" s="95"/>
      <c r="Z18" s="118">
        <v>44992</v>
      </c>
      <c r="AA18" s="95"/>
      <c r="AB18" s="95" t="s">
        <v>46</v>
      </c>
      <c r="AC18" s="118">
        <v>45030</v>
      </c>
      <c r="AD18" s="120"/>
      <c r="AE18" s="63"/>
    </row>
    <row r="19" s="79" customFormat="1" ht="26" customHeight="1" spans="1:31">
      <c r="A19" s="95">
        <v>13</v>
      </c>
      <c r="B19" s="95" t="s">
        <v>75</v>
      </c>
      <c r="C19" s="95">
        <v>26</v>
      </c>
      <c r="D19" s="97" t="s">
        <v>79</v>
      </c>
      <c r="E19" s="95" t="s">
        <v>80</v>
      </c>
      <c r="F19" s="95" t="s">
        <v>80</v>
      </c>
      <c r="G19" s="95">
        <v>5</v>
      </c>
      <c r="H19" s="95" t="s">
        <v>43</v>
      </c>
      <c r="I19" s="95">
        <v>112.6</v>
      </c>
      <c r="J19" s="95">
        <v>1</v>
      </c>
      <c r="K19" s="95" t="s">
        <v>81</v>
      </c>
      <c r="L19" s="95"/>
      <c r="M19" s="95" t="s">
        <v>44</v>
      </c>
      <c r="N19" s="108" t="s">
        <v>50</v>
      </c>
      <c r="O19" s="95"/>
      <c r="P19" s="95"/>
      <c r="Q19" s="95"/>
      <c r="R19" s="95"/>
      <c r="S19" s="95">
        <v>67</v>
      </c>
      <c r="T19" s="95">
        <v>83</v>
      </c>
      <c r="U19" s="108">
        <v>150</v>
      </c>
      <c r="V19" s="108">
        <v>150</v>
      </c>
      <c r="W19" s="95">
        <v>3</v>
      </c>
      <c r="X19" s="108">
        <v>450</v>
      </c>
      <c r="Y19" s="95"/>
      <c r="Z19" s="118">
        <v>44992</v>
      </c>
      <c r="AA19" s="95"/>
      <c r="AB19" s="95" t="s">
        <v>46</v>
      </c>
      <c r="AC19" s="118">
        <v>45030</v>
      </c>
      <c r="AD19" s="120"/>
      <c r="AE19" s="63"/>
    </row>
    <row r="20" s="79" customFormat="1" ht="26" customHeight="1" spans="1:31">
      <c r="A20" s="95">
        <v>14</v>
      </c>
      <c r="B20" s="95" t="s">
        <v>75</v>
      </c>
      <c r="C20" s="95">
        <v>34</v>
      </c>
      <c r="D20" s="97" t="s">
        <v>82</v>
      </c>
      <c r="E20" s="95" t="s">
        <v>83</v>
      </c>
      <c r="F20" s="95" t="s">
        <v>83</v>
      </c>
      <c r="G20" s="95">
        <v>4</v>
      </c>
      <c r="H20" s="95" t="s">
        <v>43</v>
      </c>
      <c r="I20" s="95">
        <v>112</v>
      </c>
      <c r="J20" s="95">
        <v>1</v>
      </c>
      <c r="K20" s="95" t="s">
        <v>81</v>
      </c>
      <c r="L20" s="95"/>
      <c r="M20" s="95" t="s">
        <v>44</v>
      </c>
      <c r="N20" s="108" t="s">
        <v>50</v>
      </c>
      <c r="O20" s="95"/>
      <c r="P20" s="95"/>
      <c r="Q20" s="95"/>
      <c r="R20" s="95"/>
      <c r="S20" s="95">
        <v>8</v>
      </c>
      <c r="T20" s="95">
        <v>112</v>
      </c>
      <c r="U20" s="108">
        <v>120</v>
      </c>
      <c r="V20" s="108">
        <v>120</v>
      </c>
      <c r="W20" s="95">
        <v>3</v>
      </c>
      <c r="X20" s="108">
        <v>360</v>
      </c>
      <c r="Y20" s="95"/>
      <c r="Z20" s="118">
        <v>44992</v>
      </c>
      <c r="AA20" s="95"/>
      <c r="AB20" s="95" t="s">
        <v>46</v>
      </c>
      <c r="AC20" s="118">
        <v>45030</v>
      </c>
      <c r="AD20" s="120"/>
      <c r="AE20" s="63"/>
    </row>
    <row r="21" s="79" customFormat="1" ht="26" customHeight="1" spans="1:31">
      <c r="A21" s="95">
        <v>15</v>
      </c>
      <c r="B21" s="95" t="s">
        <v>75</v>
      </c>
      <c r="C21" s="95">
        <v>34</v>
      </c>
      <c r="D21" s="97" t="s">
        <v>82</v>
      </c>
      <c r="E21" s="95" t="s">
        <v>84</v>
      </c>
      <c r="F21" s="95" t="s">
        <v>84</v>
      </c>
      <c r="G21" s="95">
        <v>4</v>
      </c>
      <c r="H21" s="95" t="s">
        <v>43</v>
      </c>
      <c r="I21" s="95">
        <v>115.13</v>
      </c>
      <c r="J21" s="95">
        <v>1</v>
      </c>
      <c r="K21" s="95" t="s">
        <v>81</v>
      </c>
      <c r="L21" s="95"/>
      <c r="M21" s="95" t="s">
        <v>44</v>
      </c>
      <c r="N21" s="108" t="s">
        <v>50</v>
      </c>
      <c r="O21" s="95"/>
      <c r="P21" s="95"/>
      <c r="Q21" s="95">
        <v>4</v>
      </c>
      <c r="R21" s="95"/>
      <c r="S21" s="95">
        <v>4</v>
      </c>
      <c r="T21" s="95">
        <v>112</v>
      </c>
      <c r="U21" s="108">
        <v>120</v>
      </c>
      <c r="V21" s="108">
        <v>120</v>
      </c>
      <c r="W21" s="95">
        <v>3</v>
      </c>
      <c r="X21" s="108">
        <v>360</v>
      </c>
      <c r="Y21" s="95"/>
      <c r="Z21" s="118">
        <v>44992</v>
      </c>
      <c r="AA21" s="95"/>
      <c r="AB21" s="95" t="s">
        <v>46</v>
      </c>
      <c r="AC21" s="118">
        <v>45030</v>
      </c>
      <c r="AD21" s="120"/>
      <c r="AE21" s="63"/>
    </row>
    <row r="22" s="79" customFormat="1" ht="26" customHeight="1" spans="1:31">
      <c r="A22" s="95">
        <v>16</v>
      </c>
      <c r="B22" s="98" t="s">
        <v>75</v>
      </c>
      <c r="C22" s="98">
        <v>8</v>
      </c>
      <c r="D22" s="96" t="s">
        <v>85</v>
      </c>
      <c r="E22" s="98" t="s">
        <v>86</v>
      </c>
      <c r="F22" s="98" t="s">
        <v>86</v>
      </c>
      <c r="G22" s="98">
        <v>4</v>
      </c>
      <c r="H22" s="98" t="s">
        <v>43</v>
      </c>
      <c r="I22" s="98">
        <v>237</v>
      </c>
      <c r="J22" s="98"/>
      <c r="K22" s="98" t="s">
        <v>87</v>
      </c>
      <c r="L22" s="98"/>
      <c r="M22" s="98" t="s">
        <v>44</v>
      </c>
      <c r="N22" s="108" t="s">
        <v>50</v>
      </c>
      <c r="O22" s="98"/>
      <c r="P22" s="98"/>
      <c r="Q22" s="98"/>
      <c r="R22" s="98"/>
      <c r="S22" s="98">
        <v>7</v>
      </c>
      <c r="T22" s="98">
        <v>143</v>
      </c>
      <c r="U22" s="112">
        <v>150</v>
      </c>
      <c r="V22" s="112">
        <v>150</v>
      </c>
      <c r="W22" s="98">
        <v>3</v>
      </c>
      <c r="X22" s="112">
        <v>450</v>
      </c>
      <c r="Y22" s="98"/>
      <c r="Z22" s="95"/>
      <c r="AA22" s="95"/>
      <c r="AB22" s="95" t="s">
        <v>46</v>
      </c>
      <c r="AC22" s="118">
        <v>45030</v>
      </c>
      <c r="AD22" s="120"/>
      <c r="AE22" s="63"/>
    </row>
    <row r="23" s="77" customFormat="1" ht="26" customHeight="1" spans="1:16377">
      <c r="A23" s="95">
        <v>17</v>
      </c>
      <c r="B23" s="95" t="s">
        <v>88</v>
      </c>
      <c r="C23" s="95">
        <v>7</v>
      </c>
      <c r="D23" s="96" t="s">
        <v>89</v>
      </c>
      <c r="E23" s="95" t="s">
        <v>90</v>
      </c>
      <c r="F23" s="95" t="s">
        <v>90</v>
      </c>
      <c r="G23" s="95">
        <v>1</v>
      </c>
      <c r="H23" s="95" t="s">
        <v>43</v>
      </c>
      <c r="I23" s="95">
        <v>64.9</v>
      </c>
      <c r="J23" s="95">
        <v>1</v>
      </c>
      <c r="K23" s="95" t="s">
        <v>68</v>
      </c>
      <c r="L23" s="95"/>
      <c r="M23" s="95" t="s">
        <v>44</v>
      </c>
      <c r="N23" s="108" t="s">
        <v>58</v>
      </c>
      <c r="O23" s="95"/>
      <c r="P23" s="95"/>
      <c r="Q23" s="95"/>
      <c r="R23" s="95"/>
      <c r="S23" s="95"/>
      <c r="T23" s="95">
        <v>110</v>
      </c>
      <c r="U23" s="108">
        <v>110</v>
      </c>
      <c r="V23" s="108">
        <v>110</v>
      </c>
      <c r="W23" s="95">
        <v>3</v>
      </c>
      <c r="X23" s="108">
        <v>330</v>
      </c>
      <c r="Y23" s="95"/>
      <c r="Z23" s="95"/>
      <c r="AA23" s="95"/>
      <c r="AB23" s="95" t="s">
        <v>46</v>
      </c>
      <c r="AC23" s="118">
        <v>45030</v>
      </c>
      <c r="AD23" s="95" t="s">
        <v>47</v>
      </c>
      <c r="AE23" s="46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  <c r="AAA23" s="117"/>
      <c r="AAB23" s="117"/>
      <c r="AAC23" s="117"/>
      <c r="AAD23" s="117"/>
      <c r="AAE23" s="117"/>
      <c r="AAF23" s="117"/>
      <c r="AAG23" s="117"/>
      <c r="AAH23" s="117"/>
      <c r="AAI23" s="117"/>
      <c r="AAJ23" s="117"/>
      <c r="AAK23" s="117"/>
      <c r="AAL23" s="117"/>
      <c r="AAM23" s="117"/>
      <c r="AAN23" s="117"/>
      <c r="AAO23" s="117"/>
      <c r="AAP23" s="117"/>
      <c r="AAQ23" s="117"/>
      <c r="AAR23" s="117"/>
      <c r="AAS23" s="117"/>
      <c r="AAT23" s="117"/>
      <c r="AAU23" s="117"/>
      <c r="AAV23" s="117"/>
      <c r="AAW23" s="117"/>
      <c r="AAX23" s="117"/>
      <c r="AAY23" s="117"/>
      <c r="AAZ23" s="117"/>
      <c r="ABA23" s="117"/>
      <c r="ABB23" s="117"/>
      <c r="ABC23" s="117"/>
      <c r="ABD23" s="117"/>
      <c r="ABE23" s="117"/>
      <c r="ABF23" s="117"/>
      <c r="ABG23" s="117"/>
      <c r="ABH23" s="117"/>
      <c r="ABI23" s="117"/>
      <c r="ABJ23" s="117"/>
      <c r="ABK23" s="117"/>
      <c r="ABL23" s="117"/>
      <c r="ABM23" s="117"/>
      <c r="ABN23" s="117"/>
      <c r="ABO23" s="117"/>
      <c r="ABP23" s="117"/>
      <c r="ABQ23" s="117"/>
      <c r="ABR23" s="117"/>
      <c r="ABS23" s="117"/>
      <c r="ABT23" s="117"/>
      <c r="ABU23" s="117"/>
      <c r="ABV23" s="117"/>
      <c r="ABW23" s="117"/>
      <c r="ABX23" s="117"/>
      <c r="ABY23" s="117"/>
      <c r="ABZ23" s="117"/>
      <c r="ACA23" s="117"/>
      <c r="ACB23" s="117"/>
      <c r="ACC23" s="117"/>
      <c r="ACD23" s="117"/>
      <c r="ACE23" s="117"/>
      <c r="ACF23" s="117"/>
      <c r="ACG23" s="117"/>
      <c r="ACH23" s="117"/>
      <c r="ACI23" s="117"/>
      <c r="ACJ23" s="117"/>
      <c r="ACK23" s="117"/>
      <c r="ACL23" s="117"/>
      <c r="ACM23" s="117"/>
      <c r="ACN23" s="117"/>
      <c r="ACO23" s="117"/>
      <c r="ACP23" s="117"/>
      <c r="ACQ23" s="117"/>
      <c r="ACR23" s="117"/>
      <c r="ACS23" s="117"/>
      <c r="ACT23" s="117"/>
      <c r="ACU23" s="117"/>
      <c r="ACV23" s="117"/>
      <c r="ACW23" s="117"/>
      <c r="ACX23" s="117"/>
      <c r="ACY23" s="117"/>
      <c r="ACZ23" s="117"/>
      <c r="ADA23" s="117"/>
      <c r="ADB23" s="117"/>
      <c r="ADC23" s="117"/>
      <c r="ADD23" s="117"/>
      <c r="ADE23" s="117"/>
      <c r="ADF23" s="117"/>
      <c r="ADG23" s="117"/>
      <c r="ADH23" s="117"/>
      <c r="ADI23" s="117"/>
      <c r="ADJ23" s="117"/>
      <c r="ADK23" s="117"/>
      <c r="ADL23" s="117"/>
      <c r="ADM23" s="117"/>
      <c r="ADN23" s="117"/>
      <c r="ADO23" s="117"/>
      <c r="ADP23" s="117"/>
      <c r="ADQ23" s="117"/>
      <c r="ADR23" s="117"/>
      <c r="ADS23" s="117"/>
      <c r="ADT23" s="117"/>
      <c r="ADU23" s="117"/>
      <c r="ADV23" s="117"/>
      <c r="ADW23" s="117"/>
      <c r="ADX23" s="117"/>
      <c r="ADY23" s="117"/>
      <c r="ADZ23" s="117"/>
      <c r="AEA23" s="117"/>
      <c r="AEB23" s="117"/>
      <c r="AEC23" s="117"/>
      <c r="AED23" s="117"/>
      <c r="AEE23" s="117"/>
      <c r="AEF23" s="117"/>
      <c r="AEG23" s="117"/>
      <c r="AEH23" s="117"/>
      <c r="AEI23" s="117"/>
      <c r="AEJ23" s="117"/>
      <c r="AEK23" s="117"/>
      <c r="AEL23" s="117"/>
      <c r="AEM23" s="117"/>
      <c r="AEN23" s="117"/>
      <c r="AEO23" s="117"/>
      <c r="AEP23" s="117"/>
      <c r="AEQ23" s="117"/>
      <c r="AER23" s="117"/>
      <c r="AES23" s="117"/>
      <c r="AET23" s="117"/>
      <c r="AEU23" s="117"/>
      <c r="AEV23" s="117"/>
      <c r="AEW23" s="117"/>
      <c r="AEX23" s="117"/>
      <c r="AEY23" s="117"/>
      <c r="AEZ23" s="117"/>
      <c r="AFA23" s="117"/>
      <c r="AFB23" s="117"/>
      <c r="AFC23" s="117"/>
      <c r="AFD23" s="117"/>
      <c r="AFE23" s="117"/>
      <c r="AFF23" s="117"/>
      <c r="AFG23" s="117"/>
      <c r="AFH23" s="117"/>
      <c r="AFI23" s="117"/>
      <c r="AFJ23" s="117"/>
      <c r="AFK23" s="117"/>
      <c r="AFL23" s="117"/>
      <c r="AFM23" s="117"/>
      <c r="AFN23" s="117"/>
      <c r="AFO23" s="117"/>
      <c r="AFP23" s="117"/>
      <c r="AFQ23" s="117"/>
      <c r="AFR23" s="117"/>
      <c r="AFS23" s="117"/>
      <c r="AFT23" s="117"/>
      <c r="AFU23" s="117"/>
      <c r="AFV23" s="117"/>
      <c r="AFW23" s="117"/>
      <c r="AFX23" s="117"/>
      <c r="AFY23" s="117"/>
      <c r="AFZ23" s="117"/>
      <c r="AGA23" s="117"/>
      <c r="AGB23" s="117"/>
      <c r="AGC23" s="117"/>
      <c r="AGD23" s="117"/>
      <c r="AGE23" s="117"/>
      <c r="AGF23" s="117"/>
      <c r="AGG23" s="117"/>
      <c r="AGH23" s="117"/>
      <c r="AGI23" s="117"/>
      <c r="AGJ23" s="117"/>
      <c r="AGK23" s="117"/>
      <c r="AGL23" s="117"/>
      <c r="AGM23" s="117"/>
      <c r="AGN23" s="117"/>
      <c r="AGO23" s="117"/>
      <c r="AGP23" s="117"/>
      <c r="AGQ23" s="117"/>
      <c r="AGR23" s="117"/>
      <c r="AGS23" s="117"/>
      <c r="AGT23" s="117"/>
      <c r="AGU23" s="117"/>
      <c r="AGV23" s="117"/>
      <c r="AGW23" s="117"/>
      <c r="AGX23" s="117"/>
      <c r="AGY23" s="117"/>
      <c r="AGZ23" s="117"/>
      <c r="AHA23" s="117"/>
      <c r="AHB23" s="117"/>
      <c r="AHC23" s="117"/>
      <c r="AHD23" s="117"/>
      <c r="AHE23" s="117"/>
      <c r="AHF23" s="117"/>
      <c r="AHG23" s="117"/>
      <c r="AHH23" s="117"/>
      <c r="AHI23" s="117"/>
      <c r="AHJ23" s="117"/>
      <c r="AHK23" s="117"/>
      <c r="AHL23" s="117"/>
      <c r="AHM23" s="117"/>
      <c r="AHN23" s="117"/>
      <c r="AHO23" s="117"/>
      <c r="AHP23" s="117"/>
      <c r="AHQ23" s="117"/>
      <c r="AHR23" s="117"/>
      <c r="AHS23" s="117"/>
      <c r="AHT23" s="117"/>
      <c r="AHU23" s="117"/>
      <c r="AHV23" s="117"/>
      <c r="AHW23" s="117"/>
      <c r="AHX23" s="117"/>
      <c r="AHY23" s="117"/>
      <c r="AHZ23" s="117"/>
      <c r="AIA23" s="117"/>
      <c r="AIB23" s="117"/>
      <c r="AIC23" s="117"/>
      <c r="AID23" s="117"/>
      <c r="AIE23" s="117"/>
      <c r="AIF23" s="117"/>
      <c r="AIG23" s="117"/>
      <c r="AIH23" s="117"/>
      <c r="AII23" s="117"/>
      <c r="AIJ23" s="117"/>
      <c r="AIK23" s="117"/>
      <c r="AIL23" s="117"/>
      <c r="AIM23" s="117"/>
      <c r="AIN23" s="117"/>
      <c r="AIO23" s="117"/>
      <c r="AIP23" s="117"/>
      <c r="AIQ23" s="117"/>
      <c r="AIR23" s="117"/>
      <c r="AIS23" s="117"/>
      <c r="AIT23" s="117"/>
      <c r="AIU23" s="117"/>
      <c r="AIV23" s="117"/>
      <c r="AIW23" s="117"/>
      <c r="AIX23" s="117"/>
      <c r="AIY23" s="117"/>
      <c r="AIZ23" s="117"/>
      <c r="AJA23" s="117"/>
      <c r="AJB23" s="117"/>
      <c r="AJC23" s="117"/>
      <c r="AJD23" s="117"/>
      <c r="AJE23" s="117"/>
      <c r="AJF23" s="117"/>
      <c r="AJG23" s="117"/>
      <c r="AJH23" s="117"/>
      <c r="AJI23" s="117"/>
      <c r="AJJ23" s="117"/>
      <c r="AJK23" s="117"/>
      <c r="AJL23" s="117"/>
      <c r="AJM23" s="117"/>
      <c r="AJN23" s="117"/>
      <c r="AJO23" s="117"/>
      <c r="AJP23" s="117"/>
      <c r="AJQ23" s="117"/>
      <c r="AJR23" s="117"/>
      <c r="AJS23" s="117"/>
      <c r="AJT23" s="117"/>
      <c r="AJU23" s="117"/>
      <c r="AJV23" s="117"/>
      <c r="AJW23" s="117"/>
      <c r="AJX23" s="117"/>
      <c r="AJY23" s="117"/>
      <c r="AJZ23" s="117"/>
      <c r="AKA23" s="117"/>
      <c r="AKB23" s="117"/>
      <c r="AKC23" s="117"/>
      <c r="AKD23" s="117"/>
      <c r="AKE23" s="117"/>
      <c r="AKF23" s="117"/>
      <c r="AKG23" s="117"/>
      <c r="AKH23" s="117"/>
      <c r="AKI23" s="117"/>
      <c r="AKJ23" s="117"/>
      <c r="AKK23" s="117"/>
      <c r="AKL23" s="117"/>
      <c r="AKM23" s="117"/>
      <c r="AKN23" s="117"/>
      <c r="AKO23" s="117"/>
      <c r="AKP23" s="117"/>
      <c r="AKQ23" s="117"/>
      <c r="AKR23" s="117"/>
      <c r="AKS23" s="117"/>
      <c r="AKT23" s="117"/>
      <c r="AKU23" s="117"/>
      <c r="AKV23" s="117"/>
      <c r="AKW23" s="117"/>
      <c r="AKX23" s="117"/>
      <c r="AKY23" s="117"/>
      <c r="AKZ23" s="117"/>
      <c r="ALA23" s="117"/>
      <c r="ALB23" s="117"/>
      <c r="ALC23" s="117"/>
      <c r="ALD23" s="117"/>
      <c r="ALE23" s="117"/>
      <c r="ALF23" s="117"/>
      <c r="ALG23" s="117"/>
      <c r="ALH23" s="117"/>
      <c r="ALI23" s="117"/>
      <c r="ALJ23" s="117"/>
      <c r="ALK23" s="117"/>
      <c r="ALL23" s="117"/>
      <c r="ALM23" s="117"/>
      <c r="ALN23" s="117"/>
      <c r="ALO23" s="117"/>
      <c r="ALP23" s="117"/>
      <c r="ALQ23" s="117"/>
      <c r="ALR23" s="117"/>
      <c r="ALS23" s="117"/>
      <c r="ALT23" s="117"/>
      <c r="ALU23" s="117"/>
      <c r="ALV23" s="117"/>
      <c r="ALW23" s="117"/>
      <c r="ALX23" s="117"/>
      <c r="ALY23" s="117"/>
      <c r="ALZ23" s="117"/>
      <c r="AMA23" s="117"/>
      <c r="AMB23" s="117"/>
      <c r="AMC23" s="117"/>
      <c r="AMD23" s="117"/>
      <c r="AME23" s="117"/>
      <c r="AMF23" s="117"/>
      <c r="AMG23" s="117"/>
      <c r="AMH23" s="117"/>
      <c r="AMI23" s="117"/>
      <c r="AMJ23" s="117"/>
      <c r="AMK23" s="117"/>
      <c r="AML23" s="117"/>
      <c r="AMM23" s="117"/>
      <c r="AMN23" s="117"/>
      <c r="AMO23" s="117"/>
      <c r="AMP23" s="117"/>
      <c r="AMQ23" s="117"/>
      <c r="AMR23" s="117"/>
      <c r="AMS23" s="117"/>
      <c r="AMT23" s="117"/>
      <c r="AMU23" s="117"/>
      <c r="AMV23" s="117"/>
      <c r="AMW23" s="117"/>
      <c r="AMX23" s="117"/>
      <c r="AMY23" s="117"/>
      <c r="AMZ23" s="117"/>
      <c r="ANA23" s="117"/>
      <c r="ANB23" s="117"/>
      <c r="ANC23" s="117"/>
      <c r="AND23" s="117"/>
      <c r="ANE23" s="117"/>
      <c r="ANF23" s="117"/>
      <c r="ANG23" s="117"/>
      <c r="ANH23" s="117"/>
      <c r="ANI23" s="117"/>
      <c r="ANJ23" s="117"/>
      <c r="ANK23" s="117"/>
      <c r="ANL23" s="117"/>
      <c r="ANM23" s="117"/>
      <c r="ANN23" s="117"/>
      <c r="ANO23" s="117"/>
      <c r="ANP23" s="117"/>
      <c r="ANQ23" s="117"/>
      <c r="ANR23" s="117"/>
      <c r="ANS23" s="117"/>
      <c r="ANT23" s="117"/>
      <c r="ANU23" s="117"/>
      <c r="ANV23" s="117"/>
      <c r="ANW23" s="117"/>
      <c r="ANX23" s="117"/>
      <c r="ANY23" s="117"/>
      <c r="ANZ23" s="117"/>
      <c r="AOA23" s="117"/>
      <c r="AOB23" s="117"/>
      <c r="AOC23" s="117"/>
      <c r="AOD23" s="117"/>
      <c r="AOE23" s="117"/>
      <c r="AOF23" s="117"/>
      <c r="AOG23" s="117"/>
      <c r="AOH23" s="117"/>
      <c r="AOI23" s="117"/>
      <c r="AOJ23" s="117"/>
      <c r="AOK23" s="117"/>
      <c r="AOL23" s="117"/>
      <c r="AOM23" s="117"/>
      <c r="AON23" s="117"/>
      <c r="AOO23" s="117"/>
      <c r="AOP23" s="117"/>
      <c r="AOQ23" s="117"/>
      <c r="AOR23" s="117"/>
      <c r="AOS23" s="117"/>
      <c r="AOT23" s="117"/>
      <c r="AOU23" s="117"/>
      <c r="AOV23" s="117"/>
      <c r="AOW23" s="117"/>
      <c r="AOX23" s="117"/>
      <c r="AOY23" s="117"/>
      <c r="AOZ23" s="117"/>
      <c r="APA23" s="117"/>
      <c r="APB23" s="117"/>
      <c r="APC23" s="117"/>
      <c r="APD23" s="117"/>
      <c r="APE23" s="117"/>
      <c r="APF23" s="117"/>
      <c r="APG23" s="117"/>
      <c r="APH23" s="117"/>
      <c r="API23" s="117"/>
      <c r="APJ23" s="117"/>
      <c r="APK23" s="117"/>
      <c r="APL23" s="117"/>
      <c r="APM23" s="117"/>
      <c r="APN23" s="117"/>
      <c r="APO23" s="117"/>
      <c r="APP23" s="117"/>
      <c r="APQ23" s="117"/>
      <c r="APR23" s="117"/>
      <c r="APS23" s="117"/>
      <c r="APT23" s="117"/>
      <c r="APU23" s="117"/>
      <c r="APV23" s="117"/>
      <c r="APW23" s="117"/>
      <c r="APX23" s="117"/>
      <c r="APY23" s="117"/>
      <c r="APZ23" s="117"/>
      <c r="AQA23" s="117"/>
      <c r="AQB23" s="117"/>
      <c r="AQC23" s="117"/>
      <c r="AQD23" s="117"/>
      <c r="AQE23" s="117"/>
      <c r="AQF23" s="117"/>
      <c r="AQG23" s="117"/>
      <c r="AQH23" s="117"/>
      <c r="AQI23" s="117"/>
      <c r="AQJ23" s="117"/>
      <c r="AQK23" s="117"/>
      <c r="AQL23" s="117"/>
      <c r="AQM23" s="117"/>
      <c r="AQN23" s="117"/>
      <c r="AQO23" s="117"/>
      <c r="AQP23" s="117"/>
      <c r="AQQ23" s="117"/>
      <c r="AQR23" s="117"/>
      <c r="AQS23" s="117"/>
      <c r="AQT23" s="117"/>
      <c r="AQU23" s="117"/>
      <c r="AQV23" s="117"/>
      <c r="AQW23" s="117"/>
      <c r="AQX23" s="117"/>
      <c r="AQY23" s="117"/>
      <c r="AQZ23" s="117"/>
      <c r="ARA23" s="117"/>
      <c r="ARB23" s="117"/>
      <c r="ARC23" s="117"/>
      <c r="ARD23" s="117"/>
      <c r="ARE23" s="117"/>
      <c r="ARF23" s="117"/>
      <c r="ARG23" s="117"/>
      <c r="ARH23" s="117"/>
      <c r="ARI23" s="117"/>
      <c r="ARJ23" s="117"/>
      <c r="ARK23" s="117"/>
      <c r="ARL23" s="117"/>
      <c r="ARM23" s="117"/>
      <c r="ARN23" s="117"/>
      <c r="ARO23" s="117"/>
      <c r="ARP23" s="117"/>
      <c r="ARQ23" s="117"/>
      <c r="ARR23" s="117"/>
      <c r="ARS23" s="117"/>
      <c r="ART23" s="117"/>
      <c r="ARU23" s="117"/>
      <c r="ARV23" s="117"/>
      <c r="ARW23" s="117"/>
      <c r="ARX23" s="117"/>
      <c r="ARY23" s="117"/>
      <c r="ARZ23" s="117"/>
      <c r="ASA23" s="117"/>
      <c r="ASB23" s="117"/>
      <c r="ASC23" s="117"/>
      <c r="ASD23" s="117"/>
      <c r="ASE23" s="117"/>
      <c r="ASF23" s="117"/>
      <c r="ASG23" s="117"/>
      <c r="ASH23" s="117"/>
      <c r="ASI23" s="117"/>
      <c r="ASJ23" s="117"/>
      <c r="ASK23" s="117"/>
      <c r="ASL23" s="117"/>
      <c r="ASM23" s="117"/>
      <c r="ASN23" s="117"/>
      <c r="ASO23" s="117"/>
      <c r="ASP23" s="117"/>
      <c r="ASQ23" s="117"/>
      <c r="ASR23" s="117"/>
      <c r="ASS23" s="117"/>
      <c r="AST23" s="117"/>
      <c r="ASU23" s="117"/>
      <c r="ASV23" s="117"/>
      <c r="ASW23" s="117"/>
      <c r="ASX23" s="117"/>
      <c r="ASY23" s="117"/>
      <c r="ASZ23" s="117"/>
      <c r="ATA23" s="117"/>
      <c r="ATB23" s="117"/>
      <c r="ATC23" s="117"/>
      <c r="ATD23" s="117"/>
      <c r="ATE23" s="117"/>
      <c r="ATF23" s="117"/>
      <c r="ATG23" s="117"/>
      <c r="ATH23" s="117"/>
      <c r="ATI23" s="117"/>
      <c r="ATJ23" s="117"/>
      <c r="ATK23" s="117"/>
      <c r="ATL23" s="117"/>
      <c r="ATM23" s="117"/>
      <c r="ATN23" s="117"/>
      <c r="ATO23" s="117"/>
      <c r="ATP23" s="117"/>
      <c r="ATQ23" s="117"/>
      <c r="ATR23" s="117"/>
      <c r="ATS23" s="117"/>
      <c r="ATT23" s="117"/>
      <c r="ATU23" s="117"/>
      <c r="ATV23" s="117"/>
      <c r="ATW23" s="117"/>
      <c r="ATX23" s="117"/>
      <c r="ATY23" s="117"/>
      <c r="ATZ23" s="117"/>
      <c r="AUA23" s="117"/>
      <c r="AUB23" s="117"/>
      <c r="AUC23" s="117"/>
      <c r="AUD23" s="117"/>
      <c r="AUE23" s="117"/>
      <c r="AUF23" s="117"/>
      <c r="AUG23" s="117"/>
      <c r="AUH23" s="117"/>
      <c r="AUI23" s="117"/>
      <c r="AUJ23" s="117"/>
      <c r="AUK23" s="117"/>
      <c r="AUL23" s="117"/>
      <c r="AUM23" s="117"/>
      <c r="AUN23" s="117"/>
      <c r="AUO23" s="117"/>
      <c r="AUP23" s="117"/>
      <c r="AUQ23" s="117"/>
      <c r="AUR23" s="117"/>
      <c r="AUS23" s="117"/>
      <c r="AUT23" s="117"/>
      <c r="AUU23" s="117"/>
      <c r="AUV23" s="117"/>
      <c r="AUW23" s="117"/>
      <c r="AUX23" s="117"/>
      <c r="AUY23" s="117"/>
      <c r="AUZ23" s="117"/>
      <c r="AVA23" s="117"/>
      <c r="AVB23" s="117"/>
      <c r="AVC23" s="117"/>
      <c r="AVD23" s="117"/>
      <c r="AVE23" s="117"/>
      <c r="AVF23" s="117"/>
      <c r="AVG23" s="117"/>
      <c r="AVH23" s="117"/>
      <c r="AVI23" s="117"/>
      <c r="AVJ23" s="117"/>
      <c r="AVK23" s="117"/>
      <c r="AVL23" s="117"/>
      <c r="AVM23" s="117"/>
      <c r="AVN23" s="117"/>
      <c r="AVO23" s="117"/>
      <c r="AVP23" s="117"/>
      <c r="AVQ23" s="117"/>
      <c r="AVR23" s="117"/>
      <c r="AVS23" s="117"/>
      <c r="AVT23" s="117"/>
      <c r="AVU23" s="117"/>
      <c r="AVV23" s="117"/>
      <c r="AVW23" s="117"/>
      <c r="AVX23" s="117"/>
      <c r="AVY23" s="117"/>
      <c r="AVZ23" s="117"/>
      <c r="AWA23" s="117"/>
      <c r="AWB23" s="117"/>
      <c r="AWC23" s="117"/>
      <c r="AWD23" s="117"/>
      <c r="AWE23" s="117"/>
      <c r="AWF23" s="117"/>
      <c r="AWG23" s="117"/>
      <c r="AWH23" s="117"/>
      <c r="AWI23" s="117"/>
      <c r="AWJ23" s="117"/>
      <c r="AWK23" s="117"/>
      <c r="AWL23" s="117"/>
      <c r="AWM23" s="117"/>
      <c r="AWN23" s="117"/>
      <c r="AWO23" s="117"/>
      <c r="AWP23" s="117"/>
      <c r="AWQ23" s="117"/>
      <c r="AWR23" s="117"/>
      <c r="AWS23" s="117"/>
      <c r="AWT23" s="117"/>
      <c r="AWU23" s="117"/>
      <c r="AWV23" s="117"/>
      <c r="AWW23" s="117"/>
      <c r="AWX23" s="117"/>
      <c r="AWY23" s="117"/>
      <c r="AWZ23" s="117"/>
      <c r="AXA23" s="117"/>
      <c r="AXB23" s="117"/>
      <c r="AXC23" s="117"/>
      <c r="AXD23" s="117"/>
      <c r="AXE23" s="117"/>
      <c r="AXF23" s="117"/>
      <c r="AXG23" s="117"/>
      <c r="AXH23" s="117"/>
      <c r="AXI23" s="117"/>
      <c r="AXJ23" s="117"/>
      <c r="AXK23" s="117"/>
      <c r="AXL23" s="117"/>
      <c r="AXM23" s="117"/>
      <c r="AXN23" s="117"/>
      <c r="AXO23" s="117"/>
      <c r="AXP23" s="117"/>
      <c r="AXQ23" s="117"/>
      <c r="AXR23" s="117"/>
      <c r="AXS23" s="117"/>
      <c r="AXT23" s="117"/>
      <c r="AXU23" s="117"/>
      <c r="AXV23" s="117"/>
      <c r="AXW23" s="117"/>
      <c r="AXX23" s="117"/>
      <c r="AXY23" s="117"/>
      <c r="AXZ23" s="117"/>
      <c r="AYA23" s="117"/>
      <c r="AYB23" s="117"/>
      <c r="AYC23" s="117"/>
      <c r="AYD23" s="117"/>
      <c r="AYE23" s="117"/>
      <c r="AYF23" s="117"/>
      <c r="AYG23" s="117"/>
      <c r="AYH23" s="117"/>
      <c r="AYI23" s="117"/>
      <c r="AYJ23" s="117"/>
      <c r="AYK23" s="117"/>
      <c r="AYL23" s="117"/>
      <c r="AYM23" s="117"/>
      <c r="AYN23" s="117"/>
      <c r="AYO23" s="117"/>
      <c r="AYP23" s="117"/>
      <c r="AYQ23" s="117"/>
      <c r="AYR23" s="117"/>
      <c r="AYS23" s="117"/>
      <c r="AYT23" s="117"/>
      <c r="AYU23" s="117"/>
      <c r="AYV23" s="117"/>
      <c r="AYW23" s="117"/>
      <c r="AYX23" s="117"/>
      <c r="AYY23" s="117"/>
      <c r="AYZ23" s="117"/>
      <c r="AZA23" s="117"/>
      <c r="AZB23" s="117"/>
      <c r="AZC23" s="117"/>
      <c r="AZD23" s="117"/>
      <c r="AZE23" s="117"/>
      <c r="AZF23" s="117"/>
      <c r="AZG23" s="117"/>
      <c r="AZH23" s="117"/>
      <c r="AZI23" s="117"/>
      <c r="AZJ23" s="117"/>
      <c r="AZK23" s="117"/>
      <c r="AZL23" s="117"/>
      <c r="AZM23" s="117"/>
      <c r="AZN23" s="117"/>
      <c r="AZO23" s="117"/>
      <c r="AZP23" s="117"/>
      <c r="AZQ23" s="117"/>
      <c r="AZR23" s="117"/>
      <c r="AZS23" s="117"/>
      <c r="AZT23" s="117"/>
      <c r="AZU23" s="117"/>
      <c r="AZV23" s="117"/>
      <c r="AZW23" s="117"/>
      <c r="AZX23" s="117"/>
      <c r="AZY23" s="117"/>
      <c r="AZZ23" s="117"/>
      <c r="BAA23" s="117"/>
      <c r="BAB23" s="117"/>
      <c r="BAC23" s="117"/>
      <c r="BAD23" s="117"/>
      <c r="BAE23" s="117"/>
      <c r="BAF23" s="117"/>
      <c r="BAG23" s="117"/>
      <c r="BAH23" s="117"/>
      <c r="BAI23" s="117"/>
      <c r="BAJ23" s="117"/>
      <c r="BAK23" s="117"/>
      <c r="BAL23" s="117"/>
      <c r="BAM23" s="117"/>
      <c r="BAN23" s="117"/>
      <c r="BAO23" s="117"/>
      <c r="BAP23" s="117"/>
      <c r="BAQ23" s="117"/>
      <c r="BAR23" s="117"/>
      <c r="BAS23" s="117"/>
      <c r="BAT23" s="117"/>
      <c r="BAU23" s="117"/>
      <c r="BAV23" s="117"/>
      <c r="BAW23" s="117"/>
      <c r="BAX23" s="117"/>
      <c r="BAY23" s="117"/>
      <c r="BAZ23" s="117"/>
      <c r="BBA23" s="117"/>
      <c r="BBB23" s="117"/>
      <c r="BBC23" s="117"/>
      <c r="BBD23" s="117"/>
      <c r="BBE23" s="117"/>
      <c r="BBF23" s="117"/>
      <c r="BBG23" s="117"/>
      <c r="BBH23" s="117"/>
      <c r="BBI23" s="117"/>
      <c r="BBJ23" s="117"/>
      <c r="BBK23" s="117"/>
      <c r="BBL23" s="117"/>
      <c r="BBM23" s="117"/>
      <c r="BBN23" s="117"/>
      <c r="BBO23" s="117"/>
      <c r="BBP23" s="117"/>
      <c r="BBQ23" s="117"/>
      <c r="BBR23" s="117"/>
      <c r="BBS23" s="117"/>
      <c r="BBT23" s="117"/>
      <c r="BBU23" s="117"/>
      <c r="BBV23" s="117"/>
      <c r="BBW23" s="117"/>
      <c r="BBX23" s="117"/>
      <c r="BBY23" s="117"/>
      <c r="BBZ23" s="117"/>
      <c r="BCA23" s="117"/>
      <c r="BCB23" s="117"/>
      <c r="BCC23" s="117"/>
      <c r="BCD23" s="117"/>
      <c r="BCE23" s="117"/>
      <c r="BCF23" s="117"/>
      <c r="BCG23" s="117"/>
      <c r="BCH23" s="117"/>
      <c r="BCI23" s="117"/>
      <c r="BCJ23" s="117"/>
      <c r="BCK23" s="117"/>
      <c r="BCL23" s="117"/>
      <c r="BCM23" s="117"/>
      <c r="BCN23" s="117"/>
      <c r="BCO23" s="117"/>
      <c r="BCP23" s="117"/>
      <c r="BCQ23" s="117"/>
      <c r="BCR23" s="117"/>
      <c r="BCS23" s="117"/>
      <c r="BCT23" s="117"/>
      <c r="BCU23" s="117"/>
      <c r="BCV23" s="117"/>
      <c r="BCW23" s="117"/>
      <c r="BCX23" s="117"/>
      <c r="BCY23" s="117"/>
      <c r="BCZ23" s="117"/>
      <c r="BDA23" s="117"/>
      <c r="BDB23" s="117"/>
      <c r="BDC23" s="117"/>
      <c r="BDD23" s="117"/>
      <c r="BDE23" s="117"/>
      <c r="BDF23" s="117"/>
      <c r="BDG23" s="117"/>
      <c r="BDH23" s="117"/>
      <c r="BDI23" s="117"/>
      <c r="BDJ23" s="117"/>
      <c r="BDK23" s="117"/>
      <c r="BDL23" s="117"/>
      <c r="BDM23" s="117"/>
      <c r="BDN23" s="117"/>
      <c r="BDO23" s="117"/>
      <c r="BDP23" s="117"/>
      <c r="BDQ23" s="117"/>
      <c r="BDR23" s="117"/>
      <c r="BDS23" s="117"/>
      <c r="BDT23" s="117"/>
      <c r="BDU23" s="117"/>
      <c r="BDV23" s="117"/>
      <c r="BDW23" s="117"/>
      <c r="BDX23" s="117"/>
      <c r="BDY23" s="117"/>
      <c r="BDZ23" s="117"/>
      <c r="BEA23" s="117"/>
      <c r="BEB23" s="117"/>
      <c r="BEC23" s="117"/>
      <c r="BED23" s="117"/>
      <c r="BEE23" s="117"/>
      <c r="BEF23" s="117"/>
      <c r="BEG23" s="117"/>
      <c r="BEH23" s="117"/>
      <c r="BEI23" s="117"/>
      <c r="BEJ23" s="117"/>
      <c r="BEK23" s="117"/>
      <c r="BEL23" s="117"/>
      <c r="BEM23" s="117"/>
      <c r="BEN23" s="117"/>
      <c r="BEO23" s="117"/>
      <c r="BEP23" s="117"/>
      <c r="BEQ23" s="117"/>
      <c r="BER23" s="117"/>
      <c r="BES23" s="117"/>
      <c r="BET23" s="117"/>
      <c r="BEU23" s="117"/>
      <c r="BEV23" s="117"/>
      <c r="BEW23" s="117"/>
      <c r="BEX23" s="117"/>
      <c r="BEY23" s="117"/>
      <c r="BEZ23" s="117"/>
      <c r="BFA23" s="117"/>
      <c r="BFB23" s="117"/>
      <c r="BFC23" s="117"/>
      <c r="BFD23" s="117"/>
      <c r="BFE23" s="117"/>
      <c r="BFF23" s="117"/>
      <c r="BFG23" s="117"/>
      <c r="BFH23" s="117"/>
      <c r="BFI23" s="117"/>
      <c r="BFJ23" s="117"/>
      <c r="BFK23" s="117"/>
      <c r="BFL23" s="117"/>
      <c r="BFM23" s="117"/>
      <c r="BFN23" s="117"/>
      <c r="BFO23" s="117"/>
      <c r="BFP23" s="117"/>
      <c r="BFQ23" s="117"/>
      <c r="BFR23" s="117"/>
      <c r="BFS23" s="117"/>
      <c r="BFT23" s="117"/>
      <c r="BFU23" s="117"/>
      <c r="BFV23" s="117"/>
      <c r="BFW23" s="117"/>
      <c r="BFX23" s="117"/>
      <c r="BFY23" s="117"/>
      <c r="BFZ23" s="117"/>
      <c r="BGA23" s="117"/>
      <c r="BGB23" s="117"/>
      <c r="BGC23" s="117"/>
      <c r="BGD23" s="117"/>
      <c r="BGE23" s="117"/>
      <c r="BGF23" s="117"/>
      <c r="BGG23" s="117"/>
      <c r="BGH23" s="117"/>
      <c r="BGI23" s="117"/>
      <c r="BGJ23" s="117"/>
      <c r="BGK23" s="117"/>
      <c r="BGL23" s="117"/>
      <c r="BGM23" s="117"/>
      <c r="BGN23" s="117"/>
      <c r="BGO23" s="117"/>
      <c r="BGP23" s="117"/>
      <c r="BGQ23" s="117"/>
      <c r="BGR23" s="117"/>
      <c r="BGS23" s="117"/>
      <c r="BGT23" s="117"/>
      <c r="BGU23" s="117"/>
      <c r="BGV23" s="117"/>
      <c r="BGW23" s="117"/>
      <c r="BGX23" s="117"/>
      <c r="BGY23" s="117"/>
      <c r="BGZ23" s="117"/>
      <c r="BHA23" s="117"/>
      <c r="BHB23" s="117"/>
      <c r="BHC23" s="117"/>
      <c r="BHD23" s="117"/>
      <c r="BHE23" s="117"/>
      <c r="BHF23" s="117"/>
      <c r="BHG23" s="117"/>
      <c r="BHH23" s="117"/>
      <c r="BHI23" s="117"/>
      <c r="BHJ23" s="117"/>
      <c r="BHK23" s="117"/>
      <c r="BHL23" s="117"/>
      <c r="BHM23" s="117"/>
      <c r="BHN23" s="117"/>
      <c r="BHO23" s="117"/>
      <c r="BHP23" s="117"/>
      <c r="BHQ23" s="117"/>
      <c r="BHR23" s="117"/>
      <c r="BHS23" s="117"/>
      <c r="BHT23" s="117"/>
      <c r="BHU23" s="117"/>
      <c r="BHV23" s="117"/>
      <c r="BHW23" s="117"/>
      <c r="BHX23" s="117"/>
      <c r="BHY23" s="117"/>
      <c r="BHZ23" s="117"/>
      <c r="BIA23" s="117"/>
      <c r="BIB23" s="117"/>
      <c r="BIC23" s="117"/>
      <c r="BID23" s="117"/>
      <c r="BIE23" s="117"/>
      <c r="BIF23" s="117"/>
      <c r="BIG23" s="117"/>
      <c r="BIH23" s="117"/>
      <c r="BII23" s="117"/>
      <c r="BIJ23" s="117"/>
      <c r="BIK23" s="117"/>
      <c r="BIL23" s="117"/>
      <c r="BIM23" s="117"/>
      <c r="BIN23" s="117"/>
      <c r="BIO23" s="117"/>
      <c r="BIP23" s="117"/>
      <c r="BIQ23" s="117"/>
      <c r="BIR23" s="117"/>
      <c r="BIS23" s="117"/>
      <c r="BIT23" s="117"/>
      <c r="BIU23" s="117"/>
      <c r="BIV23" s="117"/>
      <c r="BIW23" s="117"/>
      <c r="BIX23" s="117"/>
      <c r="BIY23" s="117"/>
      <c r="BIZ23" s="117"/>
      <c r="BJA23" s="117"/>
      <c r="BJB23" s="117"/>
      <c r="BJC23" s="117"/>
      <c r="BJD23" s="117"/>
      <c r="BJE23" s="117"/>
      <c r="BJF23" s="117"/>
      <c r="BJG23" s="117"/>
      <c r="BJH23" s="117"/>
      <c r="BJI23" s="117"/>
      <c r="BJJ23" s="117"/>
      <c r="BJK23" s="117"/>
      <c r="BJL23" s="117"/>
      <c r="BJM23" s="117"/>
      <c r="BJN23" s="117"/>
      <c r="BJO23" s="117"/>
      <c r="BJP23" s="117"/>
      <c r="BJQ23" s="117"/>
      <c r="BJR23" s="117"/>
      <c r="BJS23" s="117"/>
      <c r="BJT23" s="117"/>
      <c r="BJU23" s="117"/>
      <c r="BJV23" s="117"/>
      <c r="BJW23" s="117"/>
      <c r="BJX23" s="117"/>
      <c r="BJY23" s="117"/>
      <c r="BJZ23" s="117"/>
      <c r="BKA23" s="117"/>
      <c r="BKB23" s="117"/>
      <c r="BKC23" s="117"/>
      <c r="BKD23" s="117"/>
      <c r="BKE23" s="117"/>
      <c r="BKF23" s="117"/>
      <c r="BKG23" s="117"/>
      <c r="BKH23" s="117"/>
      <c r="BKI23" s="117"/>
      <c r="BKJ23" s="117"/>
      <c r="BKK23" s="117"/>
      <c r="BKL23" s="117"/>
      <c r="BKM23" s="117"/>
      <c r="BKN23" s="117"/>
      <c r="BKO23" s="117"/>
      <c r="BKP23" s="117"/>
      <c r="BKQ23" s="117"/>
      <c r="BKR23" s="117"/>
      <c r="BKS23" s="117"/>
      <c r="BKT23" s="117"/>
      <c r="BKU23" s="117"/>
      <c r="BKV23" s="117"/>
      <c r="BKW23" s="117"/>
      <c r="BKX23" s="117"/>
      <c r="BKY23" s="117"/>
      <c r="BKZ23" s="117"/>
      <c r="BLA23" s="117"/>
      <c r="BLB23" s="117"/>
      <c r="BLC23" s="117"/>
      <c r="BLD23" s="117"/>
      <c r="BLE23" s="117"/>
      <c r="BLF23" s="117"/>
      <c r="BLG23" s="117"/>
      <c r="BLH23" s="117"/>
      <c r="BLI23" s="117"/>
      <c r="BLJ23" s="117"/>
      <c r="BLK23" s="117"/>
      <c r="BLL23" s="117"/>
      <c r="BLM23" s="117"/>
      <c r="BLN23" s="117"/>
      <c r="BLO23" s="117"/>
      <c r="BLP23" s="117"/>
      <c r="BLQ23" s="117"/>
      <c r="BLR23" s="117"/>
      <c r="BLS23" s="117"/>
      <c r="BLT23" s="117"/>
      <c r="BLU23" s="117"/>
      <c r="BLV23" s="117"/>
      <c r="BLW23" s="117"/>
      <c r="BLX23" s="117"/>
      <c r="BLY23" s="117"/>
      <c r="BLZ23" s="117"/>
      <c r="BMA23" s="117"/>
      <c r="BMB23" s="117"/>
      <c r="BMC23" s="117"/>
      <c r="BMD23" s="117"/>
      <c r="BME23" s="117"/>
      <c r="BMF23" s="117"/>
      <c r="BMG23" s="117"/>
      <c r="BMH23" s="117"/>
      <c r="BMI23" s="117"/>
      <c r="BMJ23" s="117"/>
      <c r="BMK23" s="117"/>
      <c r="BML23" s="117"/>
      <c r="BMM23" s="117"/>
      <c r="BMN23" s="117"/>
      <c r="BMO23" s="117"/>
      <c r="BMP23" s="117"/>
      <c r="BMQ23" s="117"/>
      <c r="BMR23" s="117"/>
      <c r="BMS23" s="117"/>
      <c r="BMT23" s="117"/>
      <c r="BMU23" s="117"/>
      <c r="BMV23" s="117"/>
      <c r="BMW23" s="117"/>
      <c r="BMX23" s="117"/>
      <c r="BMY23" s="117"/>
      <c r="BMZ23" s="117"/>
      <c r="BNA23" s="117"/>
      <c r="BNB23" s="117"/>
      <c r="BNC23" s="117"/>
      <c r="BND23" s="117"/>
      <c r="BNE23" s="117"/>
      <c r="BNF23" s="117"/>
      <c r="BNG23" s="117"/>
      <c r="BNH23" s="117"/>
      <c r="BNI23" s="117"/>
      <c r="BNJ23" s="117"/>
      <c r="BNK23" s="117"/>
      <c r="BNL23" s="117"/>
      <c r="BNM23" s="117"/>
      <c r="BNN23" s="117"/>
      <c r="BNO23" s="117"/>
      <c r="BNP23" s="117"/>
      <c r="BNQ23" s="117"/>
      <c r="BNR23" s="117"/>
      <c r="BNS23" s="117"/>
      <c r="BNT23" s="117"/>
      <c r="BNU23" s="117"/>
      <c r="BNV23" s="117"/>
      <c r="BNW23" s="117"/>
      <c r="BNX23" s="117"/>
      <c r="BNY23" s="117"/>
      <c r="BNZ23" s="117"/>
      <c r="BOA23" s="117"/>
      <c r="BOB23" s="117"/>
      <c r="BOC23" s="117"/>
      <c r="BOD23" s="117"/>
      <c r="BOE23" s="117"/>
      <c r="BOF23" s="117"/>
      <c r="BOG23" s="117"/>
      <c r="BOH23" s="117"/>
      <c r="BOI23" s="117"/>
      <c r="BOJ23" s="117"/>
      <c r="BOK23" s="117"/>
      <c r="BOL23" s="117"/>
      <c r="BOM23" s="117"/>
      <c r="BON23" s="117"/>
      <c r="BOO23" s="117"/>
      <c r="BOP23" s="117"/>
      <c r="BOQ23" s="117"/>
      <c r="BOR23" s="117"/>
      <c r="BOS23" s="117"/>
      <c r="BOT23" s="117"/>
      <c r="BOU23" s="117"/>
      <c r="BOV23" s="117"/>
      <c r="BOW23" s="117"/>
      <c r="BOX23" s="117"/>
      <c r="BOY23" s="117"/>
      <c r="BOZ23" s="117"/>
      <c r="BPA23" s="117"/>
      <c r="BPB23" s="117"/>
      <c r="BPC23" s="117"/>
      <c r="BPD23" s="117"/>
      <c r="BPE23" s="117"/>
      <c r="BPF23" s="117"/>
      <c r="BPG23" s="117"/>
      <c r="BPH23" s="117"/>
      <c r="BPI23" s="117"/>
      <c r="BPJ23" s="117"/>
      <c r="BPK23" s="117"/>
      <c r="BPL23" s="117"/>
      <c r="BPM23" s="117"/>
      <c r="BPN23" s="117"/>
      <c r="BPO23" s="117"/>
      <c r="BPP23" s="117"/>
      <c r="BPQ23" s="117"/>
      <c r="BPR23" s="117"/>
      <c r="BPS23" s="117"/>
      <c r="BPT23" s="117"/>
      <c r="BPU23" s="117"/>
      <c r="BPV23" s="117"/>
      <c r="BPW23" s="117"/>
      <c r="BPX23" s="117"/>
      <c r="BPY23" s="117"/>
      <c r="BPZ23" s="117"/>
      <c r="BQA23" s="117"/>
      <c r="BQB23" s="117"/>
      <c r="BQC23" s="117"/>
      <c r="BQD23" s="117"/>
      <c r="BQE23" s="117"/>
      <c r="BQF23" s="117"/>
      <c r="BQG23" s="117"/>
      <c r="BQH23" s="117"/>
      <c r="BQI23" s="117"/>
      <c r="BQJ23" s="117"/>
      <c r="BQK23" s="117"/>
      <c r="BQL23" s="117"/>
      <c r="BQM23" s="117"/>
      <c r="BQN23" s="117"/>
      <c r="BQO23" s="117"/>
      <c r="BQP23" s="117"/>
      <c r="BQQ23" s="117"/>
      <c r="BQR23" s="117"/>
      <c r="BQS23" s="117"/>
      <c r="BQT23" s="117"/>
      <c r="BQU23" s="117"/>
      <c r="BQV23" s="117"/>
      <c r="BQW23" s="117"/>
      <c r="BQX23" s="117"/>
      <c r="BQY23" s="117"/>
      <c r="BQZ23" s="117"/>
      <c r="BRA23" s="117"/>
      <c r="BRB23" s="117"/>
      <c r="BRC23" s="117"/>
      <c r="BRD23" s="117"/>
      <c r="BRE23" s="117"/>
      <c r="BRF23" s="117"/>
      <c r="BRG23" s="117"/>
      <c r="BRH23" s="117"/>
      <c r="BRI23" s="117"/>
      <c r="BRJ23" s="117"/>
      <c r="BRK23" s="117"/>
      <c r="BRL23" s="117"/>
      <c r="BRM23" s="117"/>
      <c r="BRN23" s="117"/>
      <c r="BRO23" s="117"/>
      <c r="BRP23" s="117"/>
      <c r="BRQ23" s="117"/>
      <c r="BRR23" s="117"/>
      <c r="BRS23" s="117"/>
      <c r="BRT23" s="117"/>
      <c r="BRU23" s="117"/>
      <c r="BRV23" s="117"/>
      <c r="BRW23" s="117"/>
      <c r="BRX23" s="117"/>
      <c r="BRY23" s="117"/>
      <c r="BRZ23" s="117"/>
      <c r="BSA23" s="117"/>
      <c r="BSB23" s="117"/>
      <c r="BSC23" s="117"/>
      <c r="BSD23" s="117"/>
      <c r="BSE23" s="117"/>
      <c r="BSF23" s="117"/>
      <c r="BSG23" s="117"/>
      <c r="BSH23" s="117"/>
      <c r="BSI23" s="117"/>
      <c r="BSJ23" s="117"/>
      <c r="BSK23" s="117"/>
      <c r="BSL23" s="117"/>
      <c r="BSM23" s="117"/>
      <c r="BSN23" s="117"/>
      <c r="BSO23" s="117"/>
      <c r="BSP23" s="117"/>
      <c r="BSQ23" s="117"/>
      <c r="BSR23" s="117"/>
      <c r="BSS23" s="117"/>
      <c r="BST23" s="117"/>
      <c r="BSU23" s="117"/>
      <c r="BSV23" s="117"/>
      <c r="BSW23" s="117"/>
      <c r="BSX23" s="117"/>
      <c r="BSY23" s="117"/>
      <c r="BSZ23" s="117"/>
      <c r="BTA23" s="117"/>
      <c r="BTB23" s="117"/>
      <c r="BTC23" s="117"/>
      <c r="BTD23" s="117"/>
      <c r="BTE23" s="117"/>
      <c r="BTF23" s="117"/>
      <c r="BTG23" s="117"/>
      <c r="BTH23" s="117"/>
      <c r="BTI23" s="117"/>
      <c r="BTJ23" s="117"/>
      <c r="BTK23" s="117"/>
      <c r="BTL23" s="117"/>
      <c r="BTM23" s="117"/>
      <c r="BTN23" s="117"/>
      <c r="BTO23" s="117"/>
      <c r="BTP23" s="117"/>
      <c r="BTQ23" s="117"/>
      <c r="BTR23" s="117"/>
      <c r="BTS23" s="117"/>
      <c r="BTT23" s="117"/>
      <c r="BTU23" s="117"/>
      <c r="BTV23" s="117"/>
      <c r="BTW23" s="117"/>
      <c r="BTX23" s="117"/>
      <c r="BTY23" s="117"/>
      <c r="BTZ23" s="117"/>
      <c r="BUA23" s="117"/>
      <c r="BUB23" s="117"/>
      <c r="BUC23" s="117"/>
      <c r="BUD23" s="117"/>
      <c r="BUE23" s="117"/>
      <c r="BUF23" s="117"/>
      <c r="BUG23" s="117"/>
      <c r="BUH23" s="117"/>
      <c r="BUI23" s="117"/>
      <c r="BUJ23" s="117"/>
      <c r="BUK23" s="117"/>
      <c r="BUL23" s="117"/>
      <c r="BUM23" s="117"/>
      <c r="BUN23" s="117"/>
      <c r="BUO23" s="117"/>
      <c r="BUP23" s="117"/>
      <c r="BUQ23" s="117"/>
      <c r="BUR23" s="117"/>
      <c r="BUS23" s="117"/>
      <c r="BUT23" s="117"/>
      <c r="BUU23" s="117"/>
      <c r="BUV23" s="117"/>
      <c r="BUW23" s="117"/>
      <c r="BUX23" s="117"/>
      <c r="BUY23" s="117"/>
      <c r="BUZ23" s="117"/>
      <c r="BVA23" s="117"/>
      <c r="BVB23" s="117"/>
      <c r="BVC23" s="117"/>
      <c r="BVD23" s="117"/>
      <c r="BVE23" s="117"/>
      <c r="BVF23" s="117"/>
      <c r="BVG23" s="117"/>
      <c r="BVH23" s="117"/>
      <c r="BVI23" s="117"/>
      <c r="BVJ23" s="117"/>
      <c r="BVK23" s="117"/>
      <c r="BVL23" s="117"/>
      <c r="BVM23" s="117"/>
      <c r="BVN23" s="117"/>
      <c r="BVO23" s="117"/>
      <c r="BVP23" s="117"/>
      <c r="BVQ23" s="117"/>
      <c r="BVR23" s="117"/>
      <c r="BVS23" s="117"/>
      <c r="BVT23" s="117"/>
      <c r="BVU23" s="117"/>
      <c r="BVV23" s="117"/>
      <c r="BVW23" s="117"/>
      <c r="BVX23" s="117"/>
      <c r="BVY23" s="117"/>
      <c r="BVZ23" s="117"/>
      <c r="BWA23" s="117"/>
      <c r="BWB23" s="117"/>
      <c r="BWC23" s="117"/>
      <c r="BWD23" s="117"/>
      <c r="BWE23" s="117"/>
      <c r="BWF23" s="117"/>
      <c r="BWG23" s="117"/>
      <c r="BWH23" s="117"/>
      <c r="BWI23" s="117"/>
      <c r="BWJ23" s="117"/>
      <c r="BWK23" s="117"/>
      <c r="BWL23" s="117"/>
      <c r="BWM23" s="117"/>
      <c r="BWN23" s="117"/>
      <c r="BWO23" s="117"/>
      <c r="BWP23" s="117"/>
      <c r="BWQ23" s="117"/>
      <c r="BWR23" s="117"/>
      <c r="BWS23" s="117"/>
      <c r="BWT23" s="117"/>
      <c r="BWU23" s="117"/>
      <c r="BWV23" s="117"/>
      <c r="BWW23" s="117"/>
      <c r="BWX23" s="117"/>
      <c r="BWY23" s="117"/>
      <c r="BWZ23" s="117"/>
      <c r="BXA23" s="117"/>
      <c r="BXB23" s="117"/>
      <c r="BXC23" s="117"/>
      <c r="BXD23" s="117"/>
      <c r="BXE23" s="117"/>
      <c r="BXF23" s="117"/>
      <c r="BXG23" s="117"/>
      <c r="BXH23" s="117"/>
      <c r="BXI23" s="117"/>
      <c r="BXJ23" s="117"/>
      <c r="BXK23" s="117"/>
      <c r="BXL23" s="117"/>
      <c r="BXM23" s="117"/>
      <c r="BXN23" s="117"/>
      <c r="BXO23" s="117"/>
      <c r="BXP23" s="117"/>
      <c r="BXQ23" s="117"/>
      <c r="BXR23" s="117"/>
      <c r="BXS23" s="117"/>
      <c r="BXT23" s="117"/>
      <c r="BXU23" s="117"/>
      <c r="BXV23" s="117"/>
      <c r="BXW23" s="117"/>
      <c r="BXX23" s="117"/>
      <c r="BXY23" s="117"/>
      <c r="BXZ23" s="117"/>
      <c r="BYA23" s="117"/>
      <c r="BYB23" s="117"/>
      <c r="BYC23" s="117"/>
      <c r="BYD23" s="117"/>
      <c r="BYE23" s="117"/>
      <c r="BYF23" s="117"/>
      <c r="BYG23" s="117"/>
      <c r="BYH23" s="117"/>
      <c r="BYI23" s="117"/>
      <c r="BYJ23" s="117"/>
      <c r="BYK23" s="117"/>
      <c r="BYL23" s="117"/>
      <c r="BYM23" s="117"/>
      <c r="BYN23" s="117"/>
      <c r="BYO23" s="117"/>
      <c r="BYP23" s="117"/>
      <c r="BYQ23" s="117"/>
      <c r="BYR23" s="117"/>
      <c r="BYS23" s="117"/>
      <c r="BYT23" s="117"/>
      <c r="BYU23" s="117"/>
      <c r="BYV23" s="117"/>
      <c r="BYW23" s="117"/>
      <c r="BYX23" s="117"/>
      <c r="BYY23" s="117"/>
      <c r="BYZ23" s="117"/>
      <c r="BZA23" s="117"/>
      <c r="BZB23" s="117"/>
      <c r="BZC23" s="117"/>
      <c r="BZD23" s="117"/>
      <c r="BZE23" s="117"/>
      <c r="BZF23" s="117"/>
      <c r="BZG23" s="117"/>
      <c r="BZH23" s="117"/>
      <c r="BZI23" s="117"/>
      <c r="BZJ23" s="117"/>
      <c r="BZK23" s="117"/>
      <c r="BZL23" s="117"/>
      <c r="BZM23" s="117"/>
      <c r="BZN23" s="117"/>
      <c r="BZO23" s="117"/>
      <c r="BZP23" s="117"/>
      <c r="BZQ23" s="117"/>
      <c r="BZR23" s="117"/>
      <c r="BZS23" s="117"/>
      <c r="BZT23" s="117"/>
      <c r="BZU23" s="117"/>
      <c r="BZV23" s="117"/>
      <c r="BZW23" s="117"/>
      <c r="BZX23" s="117"/>
      <c r="BZY23" s="117"/>
      <c r="BZZ23" s="117"/>
      <c r="CAA23" s="117"/>
      <c r="CAB23" s="117"/>
      <c r="CAC23" s="117"/>
      <c r="CAD23" s="117"/>
      <c r="CAE23" s="117"/>
      <c r="CAF23" s="117"/>
      <c r="CAG23" s="117"/>
      <c r="CAH23" s="117"/>
      <c r="CAI23" s="117"/>
      <c r="CAJ23" s="117"/>
      <c r="CAK23" s="117"/>
      <c r="CAL23" s="117"/>
      <c r="CAM23" s="117"/>
      <c r="CAN23" s="117"/>
      <c r="CAO23" s="117"/>
      <c r="CAP23" s="117"/>
      <c r="CAQ23" s="117"/>
      <c r="CAR23" s="117"/>
      <c r="CAS23" s="117"/>
      <c r="CAT23" s="117"/>
      <c r="CAU23" s="117"/>
      <c r="CAV23" s="117"/>
      <c r="CAW23" s="117"/>
      <c r="CAX23" s="117"/>
      <c r="CAY23" s="117"/>
      <c r="CAZ23" s="117"/>
      <c r="CBA23" s="117"/>
      <c r="CBB23" s="117"/>
      <c r="CBC23" s="117"/>
      <c r="CBD23" s="117"/>
      <c r="CBE23" s="117"/>
      <c r="CBF23" s="117"/>
      <c r="CBG23" s="117"/>
      <c r="CBH23" s="117"/>
      <c r="CBI23" s="117"/>
      <c r="CBJ23" s="117"/>
      <c r="CBK23" s="117"/>
      <c r="CBL23" s="117"/>
      <c r="CBM23" s="117"/>
      <c r="CBN23" s="117"/>
      <c r="CBO23" s="117"/>
      <c r="CBP23" s="117"/>
      <c r="CBQ23" s="117"/>
      <c r="CBR23" s="117"/>
      <c r="CBS23" s="117"/>
      <c r="CBT23" s="117"/>
      <c r="CBU23" s="117"/>
      <c r="CBV23" s="117"/>
      <c r="CBW23" s="117"/>
      <c r="CBX23" s="117"/>
      <c r="CBY23" s="117"/>
      <c r="CBZ23" s="117"/>
      <c r="CCA23" s="117"/>
      <c r="CCB23" s="117"/>
      <c r="CCC23" s="117"/>
      <c r="CCD23" s="117"/>
      <c r="CCE23" s="117"/>
      <c r="CCF23" s="117"/>
      <c r="CCG23" s="117"/>
      <c r="CCH23" s="117"/>
      <c r="CCI23" s="117"/>
      <c r="CCJ23" s="117"/>
      <c r="CCK23" s="117"/>
      <c r="CCL23" s="117"/>
      <c r="CCM23" s="117"/>
      <c r="CCN23" s="117"/>
      <c r="CCO23" s="117"/>
      <c r="CCP23" s="117"/>
      <c r="CCQ23" s="117"/>
      <c r="CCR23" s="117"/>
      <c r="CCS23" s="117"/>
      <c r="CCT23" s="117"/>
      <c r="CCU23" s="117"/>
      <c r="CCV23" s="117"/>
      <c r="CCW23" s="117"/>
      <c r="CCX23" s="117"/>
      <c r="CCY23" s="117"/>
      <c r="CCZ23" s="117"/>
      <c r="CDA23" s="117"/>
      <c r="CDB23" s="117"/>
      <c r="CDC23" s="117"/>
      <c r="CDD23" s="117"/>
      <c r="CDE23" s="117"/>
      <c r="CDF23" s="117"/>
      <c r="CDG23" s="117"/>
      <c r="CDH23" s="117"/>
      <c r="CDI23" s="117"/>
      <c r="CDJ23" s="117"/>
      <c r="CDK23" s="117"/>
      <c r="CDL23" s="117"/>
      <c r="CDM23" s="117"/>
      <c r="CDN23" s="117"/>
      <c r="CDO23" s="117"/>
      <c r="CDP23" s="117"/>
      <c r="CDQ23" s="117"/>
      <c r="CDR23" s="117"/>
      <c r="CDS23" s="117"/>
      <c r="CDT23" s="117"/>
      <c r="CDU23" s="117"/>
      <c r="CDV23" s="117"/>
      <c r="CDW23" s="117"/>
      <c r="CDX23" s="117"/>
      <c r="CDY23" s="117"/>
      <c r="CDZ23" s="117"/>
      <c r="CEA23" s="117"/>
      <c r="CEB23" s="117"/>
      <c r="CEC23" s="117"/>
      <c r="CED23" s="117"/>
      <c r="CEE23" s="117"/>
      <c r="CEF23" s="117"/>
      <c r="CEG23" s="117"/>
      <c r="CEH23" s="117"/>
      <c r="CEI23" s="117"/>
      <c r="CEJ23" s="117"/>
      <c r="CEK23" s="117"/>
      <c r="CEL23" s="117"/>
      <c r="CEM23" s="117"/>
      <c r="CEN23" s="117"/>
      <c r="CEO23" s="117"/>
      <c r="CEP23" s="117"/>
      <c r="CEQ23" s="117"/>
      <c r="CER23" s="117"/>
      <c r="CES23" s="117"/>
      <c r="CET23" s="117"/>
      <c r="CEU23" s="117"/>
      <c r="CEV23" s="117"/>
      <c r="CEW23" s="117"/>
      <c r="CEX23" s="117"/>
      <c r="CEY23" s="117"/>
      <c r="CEZ23" s="117"/>
      <c r="CFA23" s="117"/>
      <c r="CFB23" s="117"/>
      <c r="CFC23" s="117"/>
      <c r="CFD23" s="117"/>
      <c r="CFE23" s="117"/>
      <c r="CFF23" s="117"/>
      <c r="CFG23" s="117"/>
      <c r="CFH23" s="117"/>
      <c r="CFI23" s="117"/>
      <c r="CFJ23" s="117"/>
      <c r="CFK23" s="117"/>
      <c r="CFL23" s="117"/>
      <c r="CFM23" s="117"/>
      <c r="CFN23" s="117"/>
      <c r="CFO23" s="117"/>
      <c r="CFP23" s="117"/>
      <c r="CFQ23" s="117"/>
      <c r="CFR23" s="117"/>
      <c r="CFS23" s="117"/>
      <c r="CFT23" s="117"/>
      <c r="CFU23" s="117"/>
      <c r="CFV23" s="117"/>
      <c r="CFW23" s="117"/>
      <c r="CFX23" s="117"/>
      <c r="CFY23" s="117"/>
      <c r="CFZ23" s="117"/>
      <c r="CGA23" s="117"/>
      <c r="CGB23" s="117"/>
      <c r="CGC23" s="117"/>
      <c r="CGD23" s="117"/>
      <c r="CGE23" s="117"/>
      <c r="CGF23" s="117"/>
      <c r="CGG23" s="117"/>
      <c r="CGH23" s="117"/>
      <c r="CGI23" s="117"/>
      <c r="CGJ23" s="117"/>
      <c r="CGK23" s="117"/>
      <c r="CGL23" s="117"/>
      <c r="CGM23" s="117"/>
      <c r="CGN23" s="117"/>
      <c r="CGO23" s="117"/>
      <c r="CGP23" s="117"/>
      <c r="CGQ23" s="117"/>
      <c r="CGR23" s="117"/>
      <c r="CGS23" s="117"/>
      <c r="CGT23" s="117"/>
      <c r="CGU23" s="117"/>
      <c r="CGV23" s="117"/>
      <c r="CGW23" s="117"/>
      <c r="CGX23" s="117"/>
      <c r="CGY23" s="117"/>
      <c r="CGZ23" s="117"/>
      <c r="CHA23" s="117"/>
      <c r="CHB23" s="117"/>
      <c r="CHC23" s="117"/>
      <c r="CHD23" s="117"/>
      <c r="CHE23" s="117"/>
      <c r="CHF23" s="117"/>
      <c r="CHG23" s="117"/>
      <c r="CHH23" s="117"/>
      <c r="CHI23" s="117"/>
      <c r="CHJ23" s="117"/>
      <c r="CHK23" s="117"/>
      <c r="CHL23" s="117"/>
      <c r="CHM23" s="117"/>
      <c r="CHN23" s="117"/>
      <c r="CHO23" s="117"/>
      <c r="CHP23" s="117"/>
      <c r="CHQ23" s="117"/>
      <c r="CHR23" s="117"/>
      <c r="CHS23" s="117"/>
      <c r="CHT23" s="117"/>
      <c r="CHU23" s="117"/>
      <c r="CHV23" s="117"/>
      <c r="CHW23" s="117"/>
      <c r="CHX23" s="117"/>
      <c r="CHY23" s="117"/>
      <c r="CHZ23" s="117"/>
      <c r="CIA23" s="117"/>
      <c r="CIB23" s="117"/>
      <c r="CIC23" s="117"/>
      <c r="CID23" s="117"/>
      <c r="CIE23" s="117"/>
      <c r="CIF23" s="117"/>
      <c r="CIG23" s="117"/>
      <c r="CIH23" s="117"/>
      <c r="CII23" s="117"/>
      <c r="CIJ23" s="117"/>
      <c r="CIK23" s="117"/>
      <c r="CIL23" s="117"/>
      <c r="CIM23" s="117"/>
      <c r="CIN23" s="117"/>
      <c r="CIO23" s="117"/>
      <c r="CIP23" s="117"/>
      <c r="CIQ23" s="117"/>
      <c r="CIR23" s="117"/>
      <c r="CIS23" s="117"/>
      <c r="CIT23" s="117"/>
      <c r="CIU23" s="117"/>
      <c r="CIV23" s="117"/>
      <c r="CIW23" s="117"/>
      <c r="CIX23" s="117"/>
      <c r="CIY23" s="117"/>
      <c r="CIZ23" s="117"/>
      <c r="CJA23" s="117"/>
      <c r="CJB23" s="117"/>
      <c r="CJC23" s="117"/>
      <c r="CJD23" s="117"/>
      <c r="CJE23" s="117"/>
      <c r="CJF23" s="117"/>
      <c r="CJG23" s="117"/>
      <c r="CJH23" s="117"/>
      <c r="CJI23" s="117"/>
      <c r="CJJ23" s="117"/>
      <c r="CJK23" s="117"/>
      <c r="CJL23" s="117"/>
      <c r="CJM23" s="117"/>
      <c r="CJN23" s="117"/>
      <c r="CJO23" s="117"/>
      <c r="CJP23" s="117"/>
      <c r="CJQ23" s="117"/>
      <c r="CJR23" s="117"/>
      <c r="CJS23" s="117"/>
      <c r="CJT23" s="117"/>
      <c r="CJU23" s="117"/>
      <c r="CJV23" s="117"/>
      <c r="CJW23" s="117"/>
      <c r="CJX23" s="117"/>
      <c r="CJY23" s="117"/>
      <c r="CJZ23" s="117"/>
      <c r="CKA23" s="117"/>
      <c r="CKB23" s="117"/>
      <c r="CKC23" s="117"/>
      <c r="CKD23" s="117"/>
      <c r="CKE23" s="117"/>
      <c r="CKF23" s="117"/>
      <c r="CKG23" s="117"/>
      <c r="CKH23" s="117"/>
      <c r="CKI23" s="117"/>
      <c r="CKJ23" s="117"/>
      <c r="CKK23" s="117"/>
      <c r="CKL23" s="117"/>
      <c r="CKM23" s="117"/>
      <c r="CKN23" s="117"/>
      <c r="CKO23" s="117"/>
      <c r="CKP23" s="117"/>
      <c r="CKQ23" s="117"/>
      <c r="CKR23" s="117"/>
      <c r="CKS23" s="117"/>
      <c r="CKT23" s="117"/>
      <c r="CKU23" s="117"/>
      <c r="CKV23" s="117"/>
      <c r="CKW23" s="117"/>
      <c r="CKX23" s="117"/>
      <c r="CKY23" s="117"/>
      <c r="CKZ23" s="117"/>
      <c r="CLA23" s="117"/>
      <c r="CLB23" s="117"/>
      <c r="CLC23" s="117"/>
      <c r="CLD23" s="117"/>
      <c r="CLE23" s="117"/>
      <c r="CLF23" s="117"/>
      <c r="CLG23" s="117"/>
      <c r="CLH23" s="117"/>
      <c r="CLI23" s="117"/>
      <c r="CLJ23" s="117"/>
      <c r="CLK23" s="117"/>
      <c r="CLL23" s="117"/>
      <c r="CLM23" s="117"/>
      <c r="CLN23" s="117"/>
      <c r="CLO23" s="117"/>
      <c r="CLP23" s="117"/>
      <c r="CLQ23" s="117"/>
      <c r="CLR23" s="117"/>
      <c r="CLS23" s="117"/>
      <c r="CLT23" s="117"/>
      <c r="CLU23" s="117"/>
      <c r="CLV23" s="117"/>
      <c r="CLW23" s="117"/>
      <c r="CLX23" s="117"/>
      <c r="CLY23" s="117"/>
      <c r="CLZ23" s="117"/>
      <c r="CMA23" s="117"/>
      <c r="CMB23" s="117"/>
      <c r="CMC23" s="117"/>
      <c r="CMD23" s="117"/>
      <c r="CME23" s="117"/>
      <c r="CMF23" s="117"/>
      <c r="CMG23" s="117"/>
      <c r="CMH23" s="117"/>
      <c r="CMI23" s="117"/>
      <c r="CMJ23" s="117"/>
      <c r="CMK23" s="117"/>
      <c r="CML23" s="117"/>
      <c r="CMM23" s="117"/>
      <c r="CMN23" s="117"/>
      <c r="CMO23" s="117"/>
      <c r="CMP23" s="117"/>
      <c r="CMQ23" s="117"/>
      <c r="CMR23" s="117"/>
      <c r="CMS23" s="117"/>
      <c r="CMT23" s="117"/>
      <c r="CMU23" s="117"/>
      <c r="CMV23" s="117"/>
      <c r="CMW23" s="117"/>
      <c r="CMX23" s="117"/>
      <c r="CMY23" s="117"/>
      <c r="CMZ23" s="117"/>
      <c r="CNA23" s="117"/>
      <c r="CNB23" s="117"/>
      <c r="CNC23" s="117"/>
      <c r="CND23" s="117"/>
      <c r="CNE23" s="117"/>
      <c r="CNF23" s="117"/>
      <c r="CNG23" s="117"/>
      <c r="CNH23" s="117"/>
      <c r="CNI23" s="117"/>
      <c r="CNJ23" s="117"/>
      <c r="CNK23" s="117"/>
      <c r="CNL23" s="117"/>
      <c r="CNM23" s="117"/>
      <c r="CNN23" s="117"/>
      <c r="CNO23" s="117"/>
      <c r="CNP23" s="117"/>
      <c r="CNQ23" s="117"/>
      <c r="CNR23" s="117"/>
      <c r="CNS23" s="117"/>
      <c r="CNT23" s="117"/>
      <c r="CNU23" s="117"/>
      <c r="CNV23" s="117"/>
      <c r="CNW23" s="117"/>
      <c r="CNX23" s="117"/>
      <c r="CNY23" s="117"/>
      <c r="CNZ23" s="117"/>
      <c r="COA23" s="117"/>
      <c r="COB23" s="117"/>
      <c r="COC23" s="117"/>
      <c r="COD23" s="117"/>
      <c r="COE23" s="117"/>
      <c r="COF23" s="117"/>
      <c r="COG23" s="117"/>
      <c r="COH23" s="117"/>
      <c r="COI23" s="117"/>
      <c r="COJ23" s="117"/>
      <c r="COK23" s="117"/>
      <c r="COL23" s="117"/>
      <c r="COM23" s="117"/>
      <c r="CON23" s="117"/>
      <c r="COO23" s="117"/>
      <c r="COP23" s="117"/>
      <c r="COQ23" s="117"/>
      <c r="COR23" s="117"/>
      <c r="COS23" s="117"/>
      <c r="COT23" s="117"/>
      <c r="COU23" s="117"/>
      <c r="COV23" s="117"/>
      <c r="COW23" s="117"/>
      <c r="COX23" s="117"/>
      <c r="COY23" s="117"/>
      <c r="COZ23" s="117"/>
      <c r="CPA23" s="117"/>
      <c r="CPB23" s="117"/>
      <c r="CPC23" s="117"/>
      <c r="CPD23" s="117"/>
      <c r="CPE23" s="117"/>
      <c r="CPF23" s="117"/>
      <c r="CPG23" s="117"/>
      <c r="CPH23" s="117"/>
      <c r="CPI23" s="117"/>
      <c r="CPJ23" s="117"/>
      <c r="CPK23" s="117"/>
      <c r="CPL23" s="117"/>
      <c r="CPM23" s="117"/>
      <c r="CPN23" s="117"/>
      <c r="CPO23" s="117"/>
      <c r="CPP23" s="117"/>
      <c r="CPQ23" s="117"/>
      <c r="CPR23" s="117"/>
      <c r="CPS23" s="117"/>
      <c r="CPT23" s="117"/>
      <c r="CPU23" s="117"/>
      <c r="CPV23" s="117"/>
      <c r="CPW23" s="117"/>
      <c r="CPX23" s="117"/>
      <c r="CPY23" s="117"/>
      <c r="CPZ23" s="117"/>
      <c r="CQA23" s="117"/>
      <c r="CQB23" s="117"/>
      <c r="CQC23" s="117"/>
      <c r="CQD23" s="117"/>
      <c r="CQE23" s="117"/>
      <c r="CQF23" s="117"/>
      <c r="CQG23" s="117"/>
      <c r="CQH23" s="117"/>
      <c r="CQI23" s="117"/>
      <c r="CQJ23" s="117"/>
      <c r="CQK23" s="117"/>
      <c r="CQL23" s="117"/>
      <c r="CQM23" s="117"/>
      <c r="CQN23" s="117"/>
      <c r="CQO23" s="117"/>
      <c r="CQP23" s="117"/>
      <c r="CQQ23" s="117"/>
      <c r="CQR23" s="117"/>
      <c r="CQS23" s="117"/>
      <c r="CQT23" s="117"/>
      <c r="CQU23" s="117"/>
      <c r="CQV23" s="117"/>
      <c r="CQW23" s="117"/>
      <c r="CQX23" s="117"/>
      <c r="CQY23" s="117"/>
      <c r="CQZ23" s="117"/>
      <c r="CRA23" s="117"/>
      <c r="CRB23" s="117"/>
      <c r="CRC23" s="117"/>
      <c r="CRD23" s="117"/>
      <c r="CRE23" s="117"/>
      <c r="CRF23" s="117"/>
      <c r="CRG23" s="117"/>
      <c r="CRH23" s="117"/>
      <c r="CRI23" s="117"/>
      <c r="CRJ23" s="117"/>
      <c r="CRK23" s="117"/>
      <c r="CRL23" s="117"/>
      <c r="CRM23" s="117"/>
      <c r="CRN23" s="117"/>
      <c r="CRO23" s="117"/>
      <c r="CRP23" s="117"/>
      <c r="CRQ23" s="117"/>
      <c r="CRR23" s="117"/>
      <c r="CRS23" s="117"/>
      <c r="CRT23" s="117"/>
      <c r="CRU23" s="117"/>
      <c r="CRV23" s="117"/>
      <c r="CRW23" s="117"/>
      <c r="CRX23" s="117"/>
      <c r="CRY23" s="117"/>
      <c r="CRZ23" s="117"/>
      <c r="CSA23" s="117"/>
      <c r="CSB23" s="117"/>
      <c r="CSC23" s="117"/>
      <c r="CSD23" s="117"/>
      <c r="CSE23" s="117"/>
      <c r="CSF23" s="117"/>
      <c r="CSG23" s="117"/>
      <c r="CSH23" s="117"/>
      <c r="CSI23" s="117"/>
      <c r="CSJ23" s="117"/>
      <c r="CSK23" s="117"/>
      <c r="CSL23" s="117"/>
      <c r="CSM23" s="117"/>
      <c r="CSN23" s="117"/>
      <c r="CSO23" s="117"/>
      <c r="CSP23" s="117"/>
      <c r="CSQ23" s="117"/>
      <c r="CSR23" s="117"/>
      <c r="CSS23" s="117"/>
      <c r="CST23" s="117"/>
      <c r="CSU23" s="117"/>
      <c r="CSV23" s="117"/>
      <c r="CSW23" s="117"/>
      <c r="CSX23" s="117"/>
      <c r="CSY23" s="117"/>
      <c r="CSZ23" s="117"/>
      <c r="CTA23" s="117"/>
      <c r="CTB23" s="117"/>
      <c r="CTC23" s="117"/>
      <c r="CTD23" s="117"/>
      <c r="CTE23" s="117"/>
      <c r="CTF23" s="117"/>
      <c r="CTG23" s="117"/>
      <c r="CTH23" s="117"/>
      <c r="CTI23" s="117"/>
      <c r="CTJ23" s="117"/>
      <c r="CTK23" s="117"/>
      <c r="CTL23" s="117"/>
      <c r="CTM23" s="117"/>
      <c r="CTN23" s="117"/>
      <c r="CTO23" s="117"/>
      <c r="CTP23" s="117"/>
      <c r="CTQ23" s="117"/>
      <c r="CTR23" s="117"/>
      <c r="CTS23" s="117"/>
      <c r="CTT23" s="117"/>
      <c r="CTU23" s="117"/>
      <c r="CTV23" s="117"/>
      <c r="CTW23" s="117"/>
      <c r="CTX23" s="117"/>
      <c r="CTY23" s="117"/>
      <c r="CTZ23" s="117"/>
      <c r="CUA23" s="117"/>
      <c r="CUB23" s="117"/>
      <c r="CUC23" s="117"/>
      <c r="CUD23" s="117"/>
      <c r="CUE23" s="117"/>
      <c r="CUF23" s="117"/>
      <c r="CUG23" s="117"/>
      <c r="CUH23" s="117"/>
      <c r="CUI23" s="117"/>
      <c r="CUJ23" s="117"/>
      <c r="CUK23" s="117"/>
      <c r="CUL23" s="117"/>
      <c r="CUM23" s="117"/>
      <c r="CUN23" s="117"/>
      <c r="CUO23" s="117"/>
      <c r="CUP23" s="117"/>
      <c r="CUQ23" s="117"/>
      <c r="CUR23" s="117"/>
      <c r="CUS23" s="117"/>
      <c r="CUT23" s="117"/>
      <c r="CUU23" s="117"/>
      <c r="CUV23" s="117"/>
      <c r="CUW23" s="117"/>
      <c r="CUX23" s="117"/>
      <c r="CUY23" s="117"/>
      <c r="CUZ23" s="117"/>
      <c r="CVA23" s="117"/>
      <c r="CVB23" s="117"/>
      <c r="CVC23" s="117"/>
      <c r="CVD23" s="117"/>
      <c r="CVE23" s="117"/>
      <c r="CVF23" s="117"/>
      <c r="CVG23" s="117"/>
      <c r="CVH23" s="117"/>
      <c r="CVI23" s="117"/>
      <c r="CVJ23" s="117"/>
      <c r="CVK23" s="117"/>
      <c r="CVL23" s="117"/>
      <c r="CVM23" s="117"/>
      <c r="CVN23" s="117"/>
      <c r="CVO23" s="117"/>
      <c r="CVP23" s="117"/>
      <c r="CVQ23" s="117"/>
      <c r="CVR23" s="117"/>
      <c r="CVS23" s="117"/>
      <c r="CVT23" s="117"/>
      <c r="CVU23" s="117"/>
      <c r="CVV23" s="117"/>
      <c r="CVW23" s="117"/>
      <c r="CVX23" s="117"/>
      <c r="CVY23" s="117"/>
      <c r="CVZ23" s="117"/>
      <c r="CWA23" s="117"/>
      <c r="CWB23" s="117"/>
      <c r="CWC23" s="117"/>
      <c r="CWD23" s="117"/>
      <c r="CWE23" s="117"/>
      <c r="CWF23" s="117"/>
      <c r="CWG23" s="117"/>
      <c r="CWH23" s="117"/>
      <c r="CWI23" s="117"/>
      <c r="CWJ23" s="117"/>
      <c r="CWK23" s="117"/>
      <c r="CWL23" s="117"/>
      <c r="CWM23" s="117"/>
      <c r="CWN23" s="117"/>
      <c r="CWO23" s="117"/>
      <c r="CWP23" s="117"/>
      <c r="CWQ23" s="117"/>
      <c r="CWR23" s="117"/>
      <c r="CWS23" s="117"/>
      <c r="CWT23" s="117"/>
      <c r="CWU23" s="117"/>
      <c r="CWV23" s="117"/>
      <c r="CWW23" s="117"/>
      <c r="CWX23" s="117"/>
      <c r="CWY23" s="117"/>
      <c r="CWZ23" s="117"/>
      <c r="CXA23" s="117"/>
      <c r="CXB23" s="117"/>
      <c r="CXC23" s="117"/>
      <c r="CXD23" s="117"/>
      <c r="CXE23" s="117"/>
      <c r="CXF23" s="117"/>
      <c r="CXG23" s="117"/>
      <c r="CXH23" s="117"/>
      <c r="CXI23" s="117"/>
      <c r="CXJ23" s="117"/>
      <c r="CXK23" s="117"/>
      <c r="CXL23" s="117"/>
      <c r="CXM23" s="117"/>
      <c r="CXN23" s="117"/>
      <c r="CXO23" s="117"/>
      <c r="CXP23" s="117"/>
      <c r="CXQ23" s="117"/>
      <c r="CXR23" s="117"/>
      <c r="CXS23" s="117"/>
      <c r="CXT23" s="117"/>
      <c r="CXU23" s="117"/>
      <c r="CXV23" s="117"/>
      <c r="CXW23" s="117"/>
      <c r="CXX23" s="117"/>
      <c r="CXY23" s="117"/>
      <c r="CXZ23" s="117"/>
      <c r="CYA23" s="117"/>
      <c r="CYB23" s="117"/>
      <c r="CYC23" s="117"/>
      <c r="CYD23" s="117"/>
      <c r="CYE23" s="117"/>
      <c r="CYF23" s="117"/>
      <c r="CYG23" s="117"/>
      <c r="CYH23" s="117"/>
      <c r="CYI23" s="117"/>
      <c r="CYJ23" s="117"/>
      <c r="CYK23" s="117"/>
      <c r="CYL23" s="117"/>
      <c r="CYM23" s="117"/>
      <c r="CYN23" s="117"/>
      <c r="CYO23" s="117"/>
      <c r="CYP23" s="117"/>
      <c r="CYQ23" s="117"/>
      <c r="CYR23" s="117"/>
      <c r="CYS23" s="117"/>
      <c r="CYT23" s="117"/>
      <c r="CYU23" s="117"/>
      <c r="CYV23" s="117"/>
      <c r="CYW23" s="117"/>
      <c r="CYX23" s="117"/>
      <c r="CYY23" s="117"/>
      <c r="CYZ23" s="117"/>
      <c r="CZA23" s="117"/>
      <c r="CZB23" s="117"/>
      <c r="CZC23" s="117"/>
      <c r="CZD23" s="117"/>
      <c r="CZE23" s="117"/>
      <c r="CZF23" s="117"/>
      <c r="CZG23" s="117"/>
      <c r="CZH23" s="117"/>
      <c r="CZI23" s="117"/>
      <c r="CZJ23" s="117"/>
      <c r="CZK23" s="117"/>
      <c r="CZL23" s="117"/>
      <c r="CZM23" s="117"/>
      <c r="CZN23" s="117"/>
      <c r="CZO23" s="117"/>
      <c r="CZP23" s="117"/>
      <c r="CZQ23" s="117"/>
      <c r="CZR23" s="117"/>
      <c r="CZS23" s="117"/>
      <c r="CZT23" s="117"/>
      <c r="CZU23" s="117"/>
      <c r="CZV23" s="117"/>
      <c r="CZW23" s="117"/>
      <c r="CZX23" s="117"/>
      <c r="CZY23" s="117"/>
      <c r="CZZ23" s="117"/>
      <c r="DAA23" s="117"/>
      <c r="DAB23" s="117"/>
      <c r="DAC23" s="117"/>
      <c r="DAD23" s="117"/>
      <c r="DAE23" s="117"/>
      <c r="DAF23" s="117"/>
      <c r="DAG23" s="117"/>
      <c r="DAH23" s="117"/>
      <c r="DAI23" s="117"/>
      <c r="DAJ23" s="117"/>
      <c r="DAK23" s="117"/>
      <c r="DAL23" s="117"/>
      <c r="DAM23" s="117"/>
      <c r="DAN23" s="117"/>
      <c r="DAO23" s="117"/>
      <c r="DAP23" s="117"/>
      <c r="DAQ23" s="117"/>
      <c r="DAR23" s="117"/>
      <c r="DAS23" s="117"/>
      <c r="DAT23" s="117"/>
      <c r="DAU23" s="117"/>
      <c r="DAV23" s="117"/>
      <c r="DAW23" s="117"/>
      <c r="DAX23" s="117"/>
      <c r="DAY23" s="117"/>
      <c r="DAZ23" s="117"/>
      <c r="DBA23" s="117"/>
      <c r="DBB23" s="117"/>
      <c r="DBC23" s="117"/>
      <c r="DBD23" s="117"/>
      <c r="DBE23" s="117"/>
      <c r="DBF23" s="117"/>
      <c r="DBG23" s="117"/>
      <c r="DBH23" s="117"/>
      <c r="DBI23" s="117"/>
      <c r="DBJ23" s="117"/>
      <c r="DBK23" s="117"/>
      <c r="DBL23" s="117"/>
      <c r="DBM23" s="117"/>
      <c r="DBN23" s="117"/>
      <c r="DBO23" s="117"/>
      <c r="DBP23" s="117"/>
      <c r="DBQ23" s="117"/>
      <c r="DBR23" s="117"/>
      <c r="DBS23" s="117"/>
      <c r="DBT23" s="117"/>
      <c r="DBU23" s="117"/>
      <c r="DBV23" s="117"/>
      <c r="DBW23" s="117"/>
      <c r="DBX23" s="117"/>
      <c r="DBY23" s="117"/>
      <c r="DBZ23" s="117"/>
      <c r="DCA23" s="117"/>
      <c r="DCB23" s="117"/>
      <c r="DCC23" s="117"/>
      <c r="DCD23" s="117"/>
      <c r="DCE23" s="117"/>
      <c r="DCF23" s="117"/>
      <c r="DCG23" s="117"/>
      <c r="DCH23" s="117"/>
      <c r="DCI23" s="117"/>
      <c r="DCJ23" s="117"/>
      <c r="DCK23" s="117"/>
      <c r="DCL23" s="117"/>
      <c r="DCM23" s="117"/>
      <c r="DCN23" s="117"/>
      <c r="DCO23" s="117"/>
      <c r="DCP23" s="117"/>
      <c r="DCQ23" s="117"/>
      <c r="DCR23" s="117"/>
      <c r="DCS23" s="117"/>
      <c r="DCT23" s="117"/>
      <c r="DCU23" s="117"/>
      <c r="DCV23" s="117"/>
      <c r="DCW23" s="117"/>
      <c r="DCX23" s="117"/>
      <c r="DCY23" s="117"/>
      <c r="DCZ23" s="117"/>
      <c r="DDA23" s="117"/>
      <c r="DDB23" s="117"/>
      <c r="DDC23" s="117"/>
      <c r="DDD23" s="117"/>
      <c r="DDE23" s="117"/>
      <c r="DDF23" s="117"/>
      <c r="DDG23" s="117"/>
      <c r="DDH23" s="117"/>
      <c r="DDI23" s="117"/>
      <c r="DDJ23" s="117"/>
      <c r="DDK23" s="117"/>
      <c r="DDL23" s="117"/>
      <c r="DDM23" s="117"/>
      <c r="DDN23" s="117"/>
      <c r="DDO23" s="117"/>
      <c r="DDP23" s="117"/>
      <c r="DDQ23" s="117"/>
      <c r="DDR23" s="117"/>
      <c r="DDS23" s="117"/>
      <c r="DDT23" s="117"/>
      <c r="DDU23" s="117"/>
      <c r="DDV23" s="117"/>
      <c r="DDW23" s="117"/>
      <c r="DDX23" s="117"/>
      <c r="DDY23" s="117"/>
      <c r="DDZ23" s="117"/>
      <c r="DEA23" s="117"/>
      <c r="DEB23" s="117"/>
      <c r="DEC23" s="117"/>
      <c r="DED23" s="117"/>
      <c r="DEE23" s="117"/>
      <c r="DEF23" s="117"/>
      <c r="DEG23" s="117"/>
      <c r="DEH23" s="117"/>
      <c r="DEI23" s="117"/>
      <c r="DEJ23" s="117"/>
      <c r="DEK23" s="117"/>
      <c r="DEL23" s="117"/>
      <c r="DEM23" s="117"/>
      <c r="DEN23" s="117"/>
      <c r="DEO23" s="117"/>
      <c r="DEP23" s="117"/>
      <c r="DEQ23" s="117"/>
      <c r="DER23" s="117"/>
      <c r="DES23" s="117"/>
      <c r="DET23" s="117"/>
      <c r="DEU23" s="117"/>
      <c r="DEV23" s="117"/>
      <c r="DEW23" s="117"/>
      <c r="DEX23" s="117"/>
      <c r="DEY23" s="117"/>
      <c r="DEZ23" s="117"/>
      <c r="DFA23" s="117"/>
      <c r="DFB23" s="117"/>
      <c r="DFC23" s="117"/>
      <c r="DFD23" s="117"/>
      <c r="DFE23" s="117"/>
      <c r="DFF23" s="117"/>
      <c r="DFG23" s="117"/>
      <c r="DFH23" s="117"/>
      <c r="DFI23" s="117"/>
      <c r="DFJ23" s="117"/>
      <c r="DFK23" s="117"/>
      <c r="DFL23" s="117"/>
      <c r="DFM23" s="117"/>
      <c r="DFN23" s="117"/>
      <c r="DFO23" s="117"/>
      <c r="DFP23" s="117"/>
      <c r="DFQ23" s="117"/>
      <c r="DFR23" s="117"/>
      <c r="DFS23" s="117"/>
      <c r="DFT23" s="117"/>
      <c r="DFU23" s="117"/>
      <c r="DFV23" s="117"/>
      <c r="DFW23" s="117"/>
      <c r="DFX23" s="117"/>
      <c r="DFY23" s="117"/>
      <c r="DFZ23" s="117"/>
      <c r="DGA23" s="117"/>
      <c r="DGB23" s="117"/>
      <c r="DGC23" s="117"/>
      <c r="DGD23" s="117"/>
      <c r="DGE23" s="117"/>
      <c r="DGF23" s="117"/>
      <c r="DGG23" s="117"/>
      <c r="DGH23" s="117"/>
      <c r="DGI23" s="117"/>
      <c r="DGJ23" s="117"/>
      <c r="DGK23" s="117"/>
      <c r="DGL23" s="117"/>
      <c r="DGM23" s="117"/>
      <c r="DGN23" s="117"/>
      <c r="DGO23" s="117"/>
      <c r="DGP23" s="117"/>
      <c r="DGQ23" s="117"/>
      <c r="DGR23" s="117"/>
      <c r="DGS23" s="117"/>
      <c r="DGT23" s="117"/>
      <c r="DGU23" s="117"/>
      <c r="DGV23" s="117"/>
      <c r="DGW23" s="117"/>
      <c r="DGX23" s="117"/>
      <c r="DGY23" s="117"/>
      <c r="DGZ23" s="117"/>
      <c r="DHA23" s="117"/>
      <c r="DHB23" s="117"/>
      <c r="DHC23" s="117"/>
      <c r="DHD23" s="117"/>
      <c r="DHE23" s="117"/>
      <c r="DHF23" s="117"/>
      <c r="DHG23" s="117"/>
      <c r="DHH23" s="117"/>
      <c r="DHI23" s="117"/>
      <c r="DHJ23" s="117"/>
      <c r="DHK23" s="117"/>
      <c r="DHL23" s="117"/>
      <c r="DHM23" s="117"/>
      <c r="DHN23" s="117"/>
      <c r="DHO23" s="117"/>
      <c r="DHP23" s="117"/>
      <c r="DHQ23" s="117"/>
      <c r="DHR23" s="117"/>
      <c r="DHS23" s="117"/>
      <c r="DHT23" s="117"/>
      <c r="DHU23" s="117"/>
      <c r="DHV23" s="117"/>
      <c r="DHW23" s="117"/>
      <c r="DHX23" s="117"/>
      <c r="DHY23" s="117"/>
      <c r="DHZ23" s="117"/>
      <c r="DIA23" s="117"/>
      <c r="DIB23" s="117"/>
      <c r="DIC23" s="117"/>
      <c r="DID23" s="117"/>
      <c r="DIE23" s="117"/>
      <c r="DIF23" s="117"/>
      <c r="DIG23" s="117"/>
      <c r="DIH23" s="117"/>
      <c r="DII23" s="117"/>
      <c r="DIJ23" s="117"/>
      <c r="DIK23" s="117"/>
      <c r="DIL23" s="117"/>
      <c r="DIM23" s="117"/>
      <c r="DIN23" s="117"/>
      <c r="DIO23" s="117"/>
      <c r="DIP23" s="117"/>
      <c r="DIQ23" s="117"/>
      <c r="DIR23" s="117"/>
      <c r="DIS23" s="117"/>
      <c r="DIT23" s="117"/>
      <c r="DIU23" s="117"/>
      <c r="DIV23" s="117"/>
      <c r="DIW23" s="117"/>
      <c r="DIX23" s="117"/>
      <c r="DIY23" s="117"/>
      <c r="DIZ23" s="117"/>
      <c r="DJA23" s="117"/>
      <c r="DJB23" s="117"/>
      <c r="DJC23" s="117"/>
      <c r="DJD23" s="117"/>
      <c r="DJE23" s="117"/>
      <c r="DJF23" s="117"/>
      <c r="DJG23" s="117"/>
      <c r="DJH23" s="117"/>
      <c r="DJI23" s="117"/>
      <c r="DJJ23" s="117"/>
      <c r="DJK23" s="117"/>
      <c r="DJL23" s="117"/>
      <c r="DJM23" s="117"/>
      <c r="DJN23" s="117"/>
      <c r="DJO23" s="117"/>
      <c r="DJP23" s="117"/>
      <c r="DJQ23" s="117"/>
      <c r="DJR23" s="117"/>
      <c r="DJS23" s="117"/>
      <c r="DJT23" s="117"/>
      <c r="DJU23" s="117"/>
      <c r="DJV23" s="117"/>
      <c r="DJW23" s="117"/>
      <c r="DJX23" s="117"/>
      <c r="DJY23" s="117"/>
      <c r="DJZ23" s="117"/>
      <c r="DKA23" s="117"/>
      <c r="DKB23" s="117"/>
      <c r="DKC23" s="117"/>
      <c r="DKD23" s="117"/>
      <c r="DKE23" s="117"/>
      <c r="DKF23" s="117"/>
      <c r="DKG23" s="117"/>
      <c r="DKH23" s="117"/>
      <c r="DKI23" s="117"/>
      <c r="DKJ23" s="117"/>
      <c r="DKK23" s="117"/>
      <c r="DKL23" s="117"/>
      <c r="DKM23" s="117"/>
      <c r="DKN23" s="117"/>
      <c r="DKO23" s="117"/>
      <c r="DKP23" s="117"/>
      <c r="DKQ23" s="117"/>
      <c r="DKR23" s="117"/>
      <c r="DKS23" s="117"/>
      <c r="DKT23" s="117"/>
      <c r="DKU23" s="117"/>
      <c r="DKV23" s="117"/>
      <c r="DKW23" s="117"/>
      <c r="DKX23" s="117"/>
      <c r="DKY23" s="117"/>
      <c r="DKZ23" s="117"/>
      <c r="DLA23" s="117"/>
      <c r="DLB23" s="117"/>
      <c r="DLC23" s="117"/>
      <c r="DLD23" s="117"/>
      <c r="DLE23" s="117"/>
      <c r="DLF23" s="117"/>
      <c r="DLG23" s="117"/>
      <c r="DLH23" s="117"/>
      <c r="DLI23" s="117"/>
      <c r="DLJ23" s="117"/>
      <c r="DLK23" s="117"/>
      <c r="DLL23" s="117"/>
      <c r="DLM23" s="117"/>
      <c r="DLN23" s="117"/>
      <c r="DLO23" s="117"/>
      <c r="DLP23" s="117"/>
      <c r="DLQ23" s="117"/>
      <c r="DLR23" s="117"/>
      <c r="DLS23" s="117"/>
      <c r="DLT23" s="117"/>
      <c r="DLU23" s="117"/>
      <c r="DLV23" s="117"/>
      <c r="DLW23" s="117"/>
      <c r="DLX23" s="117"/>
      <c r="DLY23" s="117"/>
      <c r="DLZ23" s="117"/>
      <c r="DMA23" s="117"/>
      <c r="DMB23" s="117"/>
      <c r="DMC23" s="117"/>
      <c r="DMD23" s="117"/>
      <c r="DME23" s="117"/>
      <c r="DMF23" s="117"/>
      <c r="DMG23" s="117"/>
      <c r="DMH23" s="117"/>
      <c r="DMI23" s="117"/>
      <c r="DMJ23" s="117"/>
      <c r="DMK23" s="117"/>
      <c r="DML23" s="117"/>
      <c r="DMM23" s="117"/>
      <c r="DMN23" s="117"/>
      <c r="DMO23" s="117"/>
      <c r="DMP23" s="117"/>
      <c r="DMQ23" s="117"/>
      <c r="DMR23" s="117"/>
      <c r="DMS23" s="117"/>
      <c r="DMT23" s="117"/>
      <c r="DMU23" s="117"/>
      <c r="DMV23" s="117"/>
      <c r="DMW23" s="117"/>
      <c r="DMX23" s="117"/>
      <c r="DMY23" s="117"/>
      <c r="DMZ23" s="117"/>
      <c r="DNA23" s="117"/>
      <c r="DNB23" s="117"/>
      <c r="DNC23" s="117"/>
      <c r="DND23" s="117"/>
      <c r="DNE23" s="117"/>
      <c r="DNF23" s="117"/>
      <c r="DNG23" s="117"/>
      <c r="DNH23" s="117"/>
      <c r="DNI23" s="117"/>
      <c r="DNJ23" s="117"/>
      <c r="DNK23" s="117"/>
      <c r="DNL23" s="117"/>
      <c r="DNM23" s="117"/>
      <c r="DNN23" s="117"/>
      <c r="DNO23" s="117"/>
      <c r="DNP23" s="117"/>
      <c r="DNQ23" s="117"/>
      <c r="DNR23" s="117"/>
      <c r="DNS23" s="117"/>
      <c r="DNT23" s="117"/>
      <c r="DNU23" s="117"/>
      <c r="DNV23" s="117"/>
      <c r="DNW23" s="117"/>
      <c r="DNX23" s="117"/>
      <c r="DNY23" s="117"/>
      <c r="DNZ23" s="117"/>
      <c r="DOA23" s="117"/>
      <c r="DOB23" s="117"/>
      <c r="DOC23" s="117"/>
      <c r="DOD23" s="117"/>
      <c r="DOE23" s="117"/>
      <c r="DOF23" s="117"/>
      <c r="DOG23" s="117"/>
      <c r="DOH23" s="117"/>
      <c r="DOI23" s="117"/>
      <c r="DOJ23" s="117"/>
      <c r="DOK23" s="117"/>
      <c r="DOL23" s="117"/>
      <c r="DOM23" s="117"/>
      <c r="DON23" s="117"/>
      <c r="DOO23" s="117"/>
      <c r="DOP23" s="117"/>
      <c r="DOQ23" s="117"/>
      <c r="DOR23" s="117"/>
      <c r="DOS23" s="117"/>
      <c r="DOT23" s="117"/>
      <c r="DOU23" s="117"/>
      <c r="DOV23" s="117"/>
      <c r="DOW23" s="117"/>
      <c r="DOX23" s="117"/>
      <c r="DOY23" s="117"/>
      <c r="DOZ23" s="117"/>
      <c r="DPA23" s="117"/>
      <c r="DPB23" s="117"/>
      <c r="DPC23" s="117"/>
      <c r="DPD23" s="117"/>
      <c r="DPE23" s="117"/>
      <c r="DPF23" s="117"/>
      <c r="DPG23" s="117"/>
      <c r="DPH23" s="117"/>
      <c r="DPI23" s="117"/>
      <c r="DPJ23" s="117"/>
      <c r="DPK23" s="117"/>
      <c r="DPL23" s="117"/>
      <c r="DPM23" s="117"/>
      <c r="DPN23" s="117"/>
      <c r="DPO23" s="117"/>
      <c r="DPP23" s="117"/>
      <c r="DPQ23" s="117"/>
      <c r="DPR23" s="117"/>
      <c r="DPS23" s="117"/>
      <c r="DPT23" s="117"/>
      <c r="DPU23" s="117"/>
      <c r="DPV23" s="117"/>
      <c r="DPW23" s="117"/>
      <c r="DPX23" s="117"/>
      <c r="DPY23" s="117"/>
      <c r="DPZ23" s="117"/>
      <c r="DQA23" s="117"/>
      <c r="DQB23" s="117"/>
      <c r="DQC23" s="117"/>
      <c r="DQD23" s="117"/>
      <c r="DQE23" s="117"/>
      <c r="DQF23" s="117"/>
      <c r="DQG23" s="117"/>
      <c r="DQH23" s="117"/>
      <c r="DQI23" s="117"/>
      <c r="DQJ23" s="117"/>
      <c r="DQK23" s="117"/>
      <c r="DQL23" s="117"/>
      <c r="DQM23" s="117"/>
      <c r="DQN23" s="117"/>
      <c r="DQO23" s="117"/>
      <c r="DQP23" s="117"/>
      <c r="DQQ23" s="117"/>
      <c r="DQR23" s="117"/>
      <c r="DQS23" s="117"/>
      <c r="DQT23" s="117"/>
      <c r="DQU23" s="117"/>
      <c r="DQV23" s="117"/>
      <c r="DQW23" s="117"/>
      <c r="DQX23" s="117"/>
      <c r="DQY23" s="117"/>
      <c r="DQZ23" s="117"/>
      <c r="DRA23" s="117"/>
      <c r="DRB23" s="117"/>
      <c r="DRC23" s="117"/>
      <c r="DRD23" s="117"/>
      <c r="DRE23" s="117"/>
      <c r="DRF23" s="117"/>
      <c r="DRG23" s="117"/>
      <c r="DRH23" s="117"/>
      <c r="DRI23" s="117"/>
      <c r="DRJ23" s="117"/>
      <c r="DRK23" s="117"/>
      <c r="DRL23" s="117"/>
      <c r="DRM23" s="117"/>
      <c r="DRN23" s="117"/>
      <c r="DRO23" s="117"/>
      <c r="DRP23" s="117"/>
      <c r="DRQ23" s="117"/>
      <c r="DRR23" s="117"/>
      <c r="DRS23" s="117"/>
      <c r="DRT23" s="117"/>
      <c r="DRU23" s="117"/>
      <c r="DRV23" s="117"/>
      <c r="DRW23" s="117"/>
      <c r="DRX23" s="117"/>
      <c r="DRY23" s="117"/>
      <c r="DRZ23" s="117"/>
      <c r="DSA23" s="117"/>
      <c r="DSB23" s="117"/>
      <c r="DSC23" s="117"/>
      <c r="DSD23" s="117"/>
      <c r="DSE23" s="117"/>
      <c r="DSF23" s="117"/>
      <c r="DSG23" s="117"/>
      <c r="DSH23" s="117"/>
      <c r="DSI23" s="117"/>
      <c r="DSJ23" s="117"/>
      <c r="DSK23" s="117"/>
      <c r="DSL23" s="117"/>
      <c r="DSM23" s="117"/>
      <c r="DSN23" s="117"/>
      <c r="DSO23" s="117"/>
      <c r="DSP23" s="117"/>
      <c r="DSQ23" s="117"/>
      <c r="DSR23" s="117"/>
      <c r="DSS23" s="117"/>
      <c r="DST23" s="117"/>
      <c r="DSU23" s="117"/>
      <c r="DSV23" s="117"/>
      <c r="DSW23" s="117"/>
      <c r="DSX23" s="117"/>
      <c r="DSY23" s="117"/>
      <c r="DSZ23" s="117"/>
      <c r="DTA23" s="117"/>
      <c r="DTB23" s="117"/>
      <c r="DTC23" s="117"/>
      <c r="DTD23" s="117"/>
      <c r="DTE23" s="117"/>
      <c r="DTF23" s="117"/>
      <c r="DTG23" s="117"/>
      <c r="DTH23" s="117"/>
      <c r="DTI23" s="117"/>
      <c r="DTJ23" s="117"/>
      <c r="DTK23" s="117"/>
      <c r="DTL23" s="117"/>
      <c r="DTM23" s="117"/>
      <c r="DTN23" s="117"/>
      <c r="DTO23" s="117"/>
      <c r="DTP23" s="117"/>
      <c r="DTQ23" s="117"/>
      <c r="DTR23" s="117"/>
      <c r="DTS23" s="117"/>
      <c r="DTT23" s="117"/>
      <c r="DTU23" s="117"/>
      <c r="DTV23" s="117"/>
      <c r="DTW23" s="117"/>
      <c r="DTX23" s="117"/>
      <c r="DTY23" s="117"/>
      <c r="DTZ23" s="117"/>
      <c r="DUA23" s="117"/>
      <c r="DUB23" s="117"/>
      <c r="DUC23" s="117"/>
      <c r="DUD23" s="117"/>
      <c r="DUE23" s="117"/>
      <c r="DUF23" s="117"/>
      <c r="DUG23" s="117"/>
      <c r="DUH23" s="117"/>
      <c r="DUI23" s="117"/>
      <c r="DUJ23" s="117"/>
      <c r="DUK23" s="117"/>
      <c r="DUL23" s="117"/>
      <c r="DUM23" s="117"/>
      <c r="DUN23" s="117"/>
      <c r="DUO23" s="117"/>
      <c r="DUP23" s="117"/>
      <c r="DUQ23" s="117"/>
      <c r="DUR23" s="117"/>
      <c r="DUS23" s="117"/>
      <c r="DUT23" s="117"/>
      <c r="DUU23" s="117"/>
      <c r="DUV23" s="117"/>
      <c r="DUW23" s="117"/>
      <c r="DUX23" s="117"/>
      <c r="DUY23" s="117"/>
      <c r="DUZ23" s="117"/>
      <c r="DVA23" s="117"/>
      <c r="DVB23" s="117"/>
      <c r="DVC23" s="117"/>
      <c r="DVD23" s="117"/>
      <c r="DVE23" s="117"/>
      <c r="DVF23" s="117"/>
      <c r="DVG23" s="117"/>
      <c r="DVH23" s="117"/>
      <c r="DVI23" s="117"/>
      <c r="DVJ23" s="117"/>
      <c r="DVK23" s="117"/>
      <c r="DVL23" s="117"/>
      <c r="DVM23" s="117"/>
      <c r="DVN23" s="117"/>
      <c r="DVO23" s="117"/>
      <c r="DVP23" s="117"/>
      <c r="DVQ23" s="117"/>
      <c r="DVR23" s="117"/>
      <c r="DVS23" s="117"/>
      <c r="DVT23" s="117"/>
      <c r="DVU23" s="117"/>
      <c r="DVV23" s="117"/>
      <c r="DVW23" s="117"/>
      <c r="DVX23" s="117"/>
      <c r="DVY23" s="117"/>
      <c r="DVZ23" s="117"/>
      <c r="DWA23" s="117"/>
      <c r="DWB23" s="117"/>
      <c r="DWC23" s="117"/>
      <c r="DWD23" s="117"/>
      <c r="DWE23" s="117"/>
      <c r="DWF23" s="117"/>
      <c r="DWG23" s="117"/>
      <c r="DWH23" s="117"/>
      <c r="DWI23" s="117"/>
      <c r="DWJ23" s="117"/>
      <c r="DWK23" s="117"/>
      <c r="DWL23" s="117"/>
      <c r="DWM23" s="117"/>
      <c r="DWN23" s="117"/>
      <c r="DWO23" s="117"/>
      <c r="DWP23" s="117"/>
      <c r="DWQ23" s="117"/>
      <c r="DWR23" s="117"/>
      <c r="DWS23" s="117"/>
      <c r="DWT23" s="117"/>
      <c r="DWU23" s="117"/>
      <c r="DWV23" s="117"/>
      <c r="DWW23" s="117"/>
      <c r="DWX23" s="117"/>
      <c r="DWY23" s="117"/>
      <c r="DWZ23" s="117"/>
      <c r="DXA23" s="117"/>
      <c r="DXB23" s="117"/>
      <c r="DXC23" s="117"/>
      <c r="DXD23" s="117"/>
      <c r="DXE23" s="117"/>
      <c r="DXF23" s="117"/>
      <c r="DXG23" s="117"/>
      <c r="DXH23" s="117"/>
      <c r="DXI23" s="117"/>
      <c r="DXJ23" s="117"/>
      <c r="DXK23" s="117"/>
      <c r="DXL23" s="117"/>
      <c r="DXM23" s="117"/>
      <c r="DXN23" s="117"/>
      <c r="DXO23" s="117"/>
      <c r="DXP23" s="117"/>
      <c r="DXQ23" s="117"/>
      <c r="DXR23" s="117"/>
      <c r="DXS23" s="117"/>
      <c r="DXT23" s="117"/>
      <c r="DXU23" s="117"/>
      <c r="DXV23" s="117"/>
      <c r="DXW23" s="117"/>
      <c r="DXX23" s="117"/>
      <c r="DXY23" s="117"/>
      <c r="DXZ23" s="117"/>
      <c r="DYA23" s="117"/>
      <c r="DYB23" s="117"/>
      <c r="DYC23" s="117"/>
      <c r="DYD23" s="117"/>
      <c r="DYE23" s="117"/>
      <c r="DYF23" s="117"/>
      <c r="DYG23" s="117"/>
      <c r="DYH23" s="117"/>
      <c r="DYI23" s="117"/>
      <c r="DYJ23" s="117"/>
      <c r="DYK23" s="117"/>
      <c r="DYL23" s="117"/>
      <c r="DYM23" s="117"/>
      <c r="DYN23" s="117"/>
      <c r="DYO23" s="117"/>
      <c r="DYP23" s="117"/>
      <c r="DYQ23" s="117"/>
      <c r="DYR23" s="117"/>
      <c r="DYS23" s="117"/>
      <c r="DYT23" s="117"/>
      <c r="DYU23" s="117"/>
      <c r="DYV23" s="117"/>
      <c r="DYW23" s="117"/>
      <c r="DYX23" s="117"/>
      <c r="DYY23" s="117"/>
      <c r="DYZ23" s="117"/>
      <c r="DZA23" s="117"/>
      <c r="DZB23" s="117"/>
      <c r="DZC23" s="117"/>
      <c r="DZD23" s="117"/>
      <c r="DZE23" s="117"/>
      <c r="DZF23" s="117"/>
      <c r="DZG23" s="117"/>
      <c r="DZH23" s="117"/>
      <c r="DZI23" s="117"/>
      <c r="DZJ23" s="117"/>
      <c r="DZK23" s="117"/>
      <c r="DZL23" s="117"/>
      <c r="DZM23" s="117"/>
      <c r="DZN23" s="117"/>
      <c r="DZO23" s="117"/>
      <c r="DZP23" s="117"/>
      <c r="DZQ23" s="117"/>
      <c r="DZR23" s="117"/>
      <c r="DZS23" s="117"/>
      <c r="DZT23" s="117"/>
      <c r="DZU23" s="117"/>
      <c r="DZV23" s="117"/>
      <c r="DZW23" s="117"/>
      <c r="DZX23" s="117"/>
      <c r="DZY23" s="117"/>
      <c r="DZZ23" s="117"/>
      <c r="EAA23" s="117"/>
      <c r="EAB23" s="117"/>
      <c r="EAC23" s="117"/>
      <c r="EAD23" s="117"/>
      <c r="EAE23" s="117"/>
      <c r="EAF23" s="117"/>
      <c r="EAG23" s="117"/>
      <c r="EAH23" s="117"/>
      <c r="EAI23" s="117"/>
      <c r="EAJ23" s="117"/>
      <c r="EAK23" s="117"/>
      <c r="EAL23" s="117"/>
      <c r="EAM23" s="117"/>
      <c r="EAN23" s="117"/>
      <c r="EAO23" s="117"/>
      <c r="EAP23" s="117"/>
      <c r="EAQ23" s="117"/>
      <c r="EAR23" s="117"/>
      <c r="EAS23" s="117"/>
      <c r="EAT23" s="117"/>
      <c r="EAU23" s="117"/>
      <c r="EAV23" s="117"/>
      <c r="EAW23" s="117"/>
      <c r="EAX23" s="117"/>
      <c r="EAY23" s="117"/>
      <c r="EAZ23" s="117"/>
      <c r="EBA23" s="117"/>
      <c r="EBB23" s="117"/>
      <c r="EBC23" s="117"/>
      <c r="EBD23" s="117"/>
      <c r="EBE23" s="117"/>
      <c r="EBF23" s="117"/>
      <c r="EBG23" s="117"/>
      <c r="EBH23" s="117"/>
      <c r="EBI23" s="117"/>
      <c r="EBJ23" s="117"/>
      <c r="EBK23" s="117"/>
      <c r="EBL23" s="117"/>
      <c r="EBM23" s="117"/>
      <c r="EBN23" s="117"/>
      <c r="EBO23" s="117"/>
      <c r="EBP23" s="117"/>
      <c r="EBQ23" s="117"/>
      <c r="EBR23" s="117"/>
      <c r="EBS23" s="117"/>
      <c r="EBT23" s="117"/>
      <c r="EBU23" s="117"/>
      <c r="EBV23" s="117"/>
      <c r="EBW23" s="117"/>
      <c r="EBX23" s="117"/>
      <c r="EBY23" s="117"/>
      <c r="EBZ23" s="117"/>
      <c r="ECA23" s="117"/>
      <c r="ECB23" s="117"/>
      <c r="ECC23" s="117"/>
      <c r="ECD23" s="117"/>
      <c r="ECE23" s="117"/>
      <c r="ECF23" s="117"/>
      <c r="ECG23" s="117"/>
      <c r="ECH23" s="117"/>
      <c r="ECI23" s="117"/>
      <c r="ECJ23" s="117"/>
      <c r="ECK23" s="117"/>
      <c r="ECL23" s="117"/>
      <c r="ECM23" s="117"/>
      <c r="ECN23" s="117"/>
      <c r="ECO23" s="117"/>
      <c r="ECP23" s="117"/>
      <c r="ECQ23" s="117"/>
      <c r="ECR23" s="117"/>
      <c r="ECS23" s="117"/>
      <c r="ECT23" s="117"/>
      <c r="ECU23" s="117"/>
      <c r="ECV23" s="117"/>
      <c r="ECW23" s="117"/>
      <c r="ECX23" s="117"/>
      <c r="ECY23" s="117"/>
      <c r="ECZ23" s="117"/>
      <c r="EDA23" s="117"/>
      <c r="EDB23" s="117"/>
      <c r="EDC23" s="117"/>
      <c r="EDD23" s="117"/>
      <c r="EDE23" s="117"/>
      <c r="EDF23" s="117"/>
      <c r="EDG23" s="117"/>
      <c r="EDH23" s="117"/>
      <c r="EDI23" s="117"/>
      <c r="EDJ23" s="117"/>
      <c r="EDK23" s="117"/>
      <c r="EDL23" s="117"/>
      <c r="EDM23" s="117"/>
      <c r="EDN23" s="117"/>
      <c r="EDO23" s="117"/>
      <c r="EDP23" s="117"/>
      <c r="EDQ23" s="117"/>
      <c r="EDR23" s="117"/>
      <c r="EDS23" s="117"/>
      <c r="EDT23" s="117"/>
      <c r="EDU23" s="117"/>
      <c r="EDV23" s="117"/>
      <c r="EDW23" s="117"/>
      <c r="EDX23" s="117"/>
      <c r="EDY23" s="117"/>
      <c r="EDZ23" s="117"/>
      <c r="EEA23" s="117"/>
      <c r="EEB23" s="117"/>
      <c r="EEC23" s="117"/>
      <c r="EED23" s="117"/>
      <c r="EEE23" s="117"/>
      <c r="EEF23" s="117"/>
      <c r="EEG23" s="117"/>
      <c r="EEH23" s="117"/>
      <c r="EEI23" s="117"/>
      <c r="EEJ23" s="117"/>
      <c r="EEK23" s="117"/>
      <c r="EEL23" s="117"/>
      <c r="EEM23" s="117"/>
      <c r="EEN23" s="117"/>
      <c r="EEO23" s="117"/>
      <c r="EEP23" s="117"/>
      <c r="EEQ23" s="117"/>
      <c r="EER23" s="117"/>
      <c r="EES23" s="117"/>
      <c r="EET23" s="117"/>
      <c r="EEU23" s="117"/>
      <c r="EEV23" s="117"/>
      <c r="EEW23" s="117"/>
      <c r="EEX23" s="117"/>
      <c r="EEY23" s="117"/>
      <c r="EEZ23" s="117"/>
      <c r="EFA23" s="117"/>
      <c r="EFB23" s="117"/>
      <c r="EFC23" s="117"/>
      <c r="EFD23" s="117"/>
      <c r="EFE23" s="117"/>
      <c r="EFF23" s="117"/>
      <c r="EFG23" s="117"/>
      <c r="EFH23" s="117"/>
      <c r="EFI23" s="117"/>
      <c r="EFJ23" s="117"/>
      <c r="EFK23" s="117"/>
      <c r="EFL23" s="117"/>
      <c r="EFM23" s="117"/>
      <c r="EFN23" s="117"/>
      <c r="EFO23" s="117"/>
      <c r="EFP23" s="117"/>
      <c r="EFQ23" s="117"/>
      <c r="EFR23" s="117"/>
      <c r="EFS23" s="117"/>
      <c r="EFT23" s="117"/>
      <c r="EFU23" s="117"/>
      <c r="EFV23" s="117"/>
      <c r="EFW23" s="117"/>
      <c r="EFX23" s="117"/>
      <c r="EFY23" s="117"/>
      <c r="EFZ23" s="117"/>
      <c r="EGA23" s="117"/>
      <c r="EGB23" s="117"/>
      <c r="EGC23" s="117"/>
      <c r="EGD23" s="117"/>
      <c r="EGE23" s="117"/>
      <c r="EGF23" s="117"/>
      <c r="EGG23" s="117"/>
      <c r="EGH23" s="117"/>
      <c r="EGI23" s="117"/>
      <c r="EGJ23" s="117"/>
      <c r="EGK23" s="117"/>
      <c r="EGL23" s="117"/>
      <c r="EGM23" s="117"/>
      <c r="EGN23" s="117"/>
      <c r="EGO23" s="117"/>
      <c r="EGP23" s="117"/>
      <c r="EGQ23" s="117"/>
      <c r="EGR23" s="117"/>
      <c r="EGS23" s="117"/>
      <c r="EGT23" s="117"/>
      <c r="EGU23" s="117"/>
      <c r="EGV23" s="117"/>
      <c r="EGW23" s="117"/>
      <c r="EGX23" s="117"/>
      <c r="EGY23" s="117"/>
      <c r="EGZ23" s="117"/>
      <c r="EHA23" s="117"/>
      <c r="EHB23" s="117"/>
      <c r="EHC23" s="117"/>
      <c r="EHD23" s="117"/>
      <c r="EHE23" s="117"/>
      <c r="EHF23" s="117"/>
      <c r="EHG23" s="117"/>
      <c r="EHH23" s="117"/>
      <c r="EHI23" s="117"/>
      <c r="EHJ23" s="117"/>
      <c r="EHK23" s="117"/>
      <c r="EHL23" s="117"/>
      <c r="EHM23" s="117"/>
      <c r="EHN23" s="117"/>
      <c r="EHO23" s="117"/>
      <c r="EHP23" s="117"/>
      <c r="EHQ23" s="117"/>
      <c r="EHR23" s="117"/>
      <c r="EHS23" s="117"/>
      <c r="EHT23" s="117"/>
      <c r="EHU23" s="117"/>
      <c r="EHV23" s="117"/>
      <c r="EHW23" s="117"/>
      <c r="EHX23" s="117"/>
      <c r="EHY23" s="117"/>
      <c r="EHZ23" s="117"/>
      <c r="EIA23" s="117"/>
      <c r="EIB23" s="117"/>
      <c r="EIC23" s="117"/>
      <c r="EID23" s="117"/>
      <c r="EIE23" s="117"/>
      <c r="EIF23" s="117"/>
      <c r="EIG23" s="117"/>
      <c r="EIH23" s="117"/>
      <c r="EII23" s="117"/>
      <c r="EIJ23" s="117"/>
      <c r="EIK23" s="117"/>
      <c r="EIL23" s="117"/>
      <c r="EIM23" s="117"/>
      <c r="EIN23" s="117"/>
      <c r="EIO23" s="117"/>
      <c r="EIP23" s="117"/>
      <c r="EIQ23" s="117"/>
      <c r="EIR23" s="117"/>
      <c r="EIS23" s="117"/>
      <c r="EIT23" s="117"/>
      <c r="EIU23" s="117"/>
      <c r="EIV23" s="117"/>
      <c r="EIW23" s="117"/>
      <c r="EIX23" s="117"/>
      <c r="EIY23" s="117"/>
      <c r="EIZ23" s="117"/>
      <c r="EJA23" s="117"/>
      <c r="EJB23" s="117"/>
      <c r="EJC23" s="117"/>
      <c r="EJD23" s="117"/>
      <c r="EJE23" s="117"/>
      <c r="EJF23" s="117"/>
      <c r="EJG23" s="117"/>
      <c r="EJH23" s="117"/>
      <c r="EJI23" s="117"/>
      <c r="EJJ23" s="117"/>
      <c r="EJK23" s="117"/>
      <c r="EJL23" s="117"/>
      <c r="EJM23" s="117"/>
      <c r="EJN23" s="117"/>
      <c r="EJO23" s="117"/>
      <c r="EJP23" s="117"/>
      <c r="EJQ23" s="117"/>
      <c r="EJR23" s="117"/>
      <c r="EJS23" s="117"/>
      <c r="EJT23" s="117"/>
      <c r="EJU23" s="117"/>
      <c r="EJV23" s="117"/>
      <c r="EJW23" s="117"/>
      <c r="EJX23" s="117"/>
      <c r="EJY23" s="117"/>
      <c r="EJZ23" s="117"/>
      <c r="EKA23" s="117"/>
      <c r="EKB23" s="117"/>
      <c r="EKC23" s="117"/>
      <c r="EKD23" s="117"/>
      <c r="EKE23" s="117"/>
      <c r="EKF23" s="117"/>
      <c r="EKG23" s="117"/>
      <c r="EKH23" s="117"/>
      <c r="EKI23" s="117"/>
      <c r="EKJ23" s="117"/>
      <c r="EKK23" s="117"/>
      <c r="EKL23" s="117"/>
      <c r="EKM23" s="117"/>
      <c r="EKN23" s="117"/>
      <c r="EKO23" s="117"/>
      <c r="EKP23" s="117"/>
      <c r="EKQ23" s="117"/>
      <c r="EKR23" s="117"/>
      <c r="EKS23" s="117"/>
      <c r="EKT23" s="117"/>
      <c r="EKU23" s="117"/>
      <c r="EKV23" s="117"/>
      <c r="EKW23" s="117"/>
      <c r="EKX23" s="117"/>
      <c r="EKY23" s="117"/>
      <c r="EKZ23" s="117"/>
      <c r="ELA23" s="117"/>
      <c r="ELB23" s="117"/>
      <c r="ELC23" s="117"/>
      <c r="ELD23" s="117"/>
      <c r="ELE23" s="117"/>
      <c r="ELF23" s="117"/>
      <c r="ELG23" s="117"/>
      <c r="ELH23" s="117"/>
      <c r="ELI23" s="117"/>
      <c r="ELJ23" s="117"/>
      <c r="ELK23" s="117"/>
      <c r="ELL23" s="117"/>
      <c r="ELM23" s="117"/>
      <c r="ELN23" s="117"/>
      <c r="ELO23" s="117"/>
      <c r="ELP23" s="117"/>
      <c r="ELQ23" s="117"/>
      <c r="ELR23" s="117"/>
      <c r="ELS23" s="117"/>
      <c r="ELT23" s="117"/>
      <c r="ELU23" s="117"/>
      <c r="ELV23" s="117"/>
      <c r="ELW23" s="117"/>
      <c r="ELX23" s="117"/>
      <c r="ELY23" s="117"/>
      <c r="ELZ23" s="117"/>
      <c r="EMA23" s="117"/>
      <c r="EMB23" s="117"/>
      <c r="EMC23" s="117"/>
      <c r="EMD23" s="117"/>
      <c r="EME23" s="117"/>
      <c r="EMF23" s="117"/>
      <c r="EMG23" s="117"/>
      <c r="EMH23" s="117"/>
      <c r="EMI23" s="117"/>
      <c r="EMJ23" s="117"/>
      <c r="EMK23" s="117"/>
      <c r="EML23" s="117"/>
      <c r="EMM23" s="117"/>
      <c r="EMN23" s="117"/>
      <c r="EMO23" s="117"/>
      <c r="EMP23" s="117"/>
      <c r="EMQ23" s="117"/>
      <c r="EMR23" s="117"/>
      <c r="EMS23" s="117"/>
      <c r="EMT23" s="117"/>
      <c r="EMU23" s="117"/>
      <c r="EMV23" s="117"/>
      <c r="EMW23" s="117"/>
      <c r="EMX23" s="117"/>
      <c r="EMY23" s="117"/>
      <c r="EMZ23" s="117"/>
      <c r="ENA23" s="117"/>
      <c r="ENB23" s="117"/>
      <c r="ENC23" s="117"/>
      <c r="END23" s="117"/>
      <c r="ENE23" s="117"/>
      <c r="ENF23" s="117"/>
      <c r="ENG23" s="117"/>
      <c r="ENH23" s="117"/>
      <c r="ENI23" s="117"/>
      <c r="ENJ23" s="117"/>
      <c r="ENK23" s="117"/>
      <c r="ENL23" s="117"/>
      <c r="ENM23" s="117"/>
      <c r="ENN23" s="117"/>
      <c r="ENO23" s="117"/>
      <c r="ENP23" s="117"/>
      <c r="ENQ23" s="117"/>
      <c r="ENR23" s="117"/>
      <c r="ENS23" s="117"/>
      <c r="ENT23" s="117"/>
      <c r="ENU23" s="117"/>
      <c r="ENV23" s="117"/>
      <c r="ENW23" s="117"/>
      <c r="ENX23" s="117"/>
      <c r="ENY23" s="117"/>
      <c r="ENZ23" s="117"/>
      <c r="EOA23" s="117"/>
      <c r="EOB23" s="117"/>
      <c r="EOC23" s="117"/>
      <c r="EOD23" s="117"/>
      <c r="EOE23" s="117"/>
      <c r="EOF23" s="117"/>
      <c r="EOG23" s="117"/>
      <c r="EOH23" s="117"/>
      <c r="EOI23" s="117"/>
      <c r="EOJ23" s="117"/>
      <c r="EOK23" s="117"/>
      <c r="EOL23" s="117"/>
      <c r="EOM23" s="117"/>
      <c r="EON23" s="117"/>
      <c r="EOO23" s="117"/>
      <c r="EOP23" s="117"/>
      <c r="EOQ23" s="117"/>
      <c r="EOR23" s="117"/>
      <c r="EOS23" s="117"/>
      <c r="EOT23" s="117"/>
      <c r="EOU23" s="117"/>
      <c r="EOV23" s="117"/>
      <c r="EOW23" s="117"/>
      <c r="EOX23" s="117"/>
      <c r="EOY23" s="117"/>
      <c r="EOZ23" s="117"/>
      <c r="EPA23" s="117"/>
      <c r="EPB23" s="117"/>
      <c r="EPC23" s="117"/>
      <c r="EPD23" s="117"/>
      <c r="EPE23" s="117"/>
      <c r="EPF23" s="117"/>
      <c r="EPG23" s="117"/>
      <c r="EPH23" s="117"/>
      <c r="EPI23" s="117"/>
      <c r="EPJ23" s="117"/>
      <c r="EPK23" s="117"/>
      <c r="EPL23" s="117"/>
      <c r="EPM23" s="117"/>
      <c r="EPN23" s="117"/>
      <c r="EPO23" s="117"/>
      <c r="EPP23" s="117"/>
      <c r="EPQ23" s="117"/>
      <c r="EPR23" s="117"/>
      <c r="EPS23" s="117"/>
      <c r="EPT23" s="117"/>
      <c r="EPU23" s="117"/>
      <c r="EPV23" s="117"/>
      <c r="EPW23" s="117"/>
      <c r="EPX23" s="117"/>
      <c r="EPY23" s="117"/>
      <c r="EPZ23" s="117"/>
      <c r="EQA23" s="117"/>
      <c r="EQB23" s="117"/>
      <c r="EQC23" s="117"/>
      <c r="EQD23" s="117"/>
      <c r="EQE23" s="117"/>
      <c r="EQF23" s="117"/>
      <c r="EQG23" s="117"/>
      <c r="EQH23" s="117"/>
      <c r="EQI23" s="117"/>
      <c r="EQJ23" s="117"/>
      <c r="EQK23" s="117"/>
      <c r="EQL23" s="117"/>
      <c r="EQM23" s="117"/>
      <c r="EQN23" s="117"/>
      <c r="EQO23" s="117"/>
      <c r="EQP23" s="117"/>
      <c r="EQQ23" s="117"/>
      <c r="EQR23" s="117"/>
      <c r="EQS23" s="117"/>
      <c r="EQT23" s="117"/>
      <c r="EQU23" s="117"/>
      <c r="EQV23" s="117"/>
      <c r="EQW23" s="117"/>
      <c r="EQX23" s="117"/>
      <c r="EQY23" s="117"/>
      <c r="EQZ23" s="117"/>
      <c r="ERA23" s="117"/>
      <c r="ERB23" s="117"/>
      <c r="ERC23" s="117"/>
      <c r="ERD23" s="117"/>
      <c r="ERE23" s="117"/>
      <c r="ERF23" s="117"/>
      <c r="ERG23" s="117"/>
      <c r="ERH23" s="117"/>
      <c r="ERI23" s="117"/>
      <c r="ERJ23" s="117"/>
      <c r="ERK23" s="117"/>
      <c r="ERL23" s="117"/>
      <c r="ERM23" s="117"/>
      <c r="ERN23" s="117"/>
      <c r="ERO23" s="117"/>
      <c r="ERP23" s="117"/>
      <c r="ERQ23" s="117"/>
      <c r="ERR23" s="117"/>
      <c r="ERS23" s="117"/>
      <c r="ERT23" s="117"/>
      <c r="ERU23" s="117"/>
      <c r="ERV23" s="117"/>
      <c r="ERW23" s="117"/>
      <c r="ERX23" s="117"/>
      <c r="ERY23" s="117"/>
      <c r="ERZ23" s="117"/>
      <c r="ESA23" s="117"/>
      <c r="ESB23" s="117"/>
      <c r="ESC23" s="117"/>
      <c r="ESD23" s="117"/>
      <c r="ESE23" s="117"/>
      <c r="ESF23" s="117"/>
      <c r="ESG23" s="117"/>
      <c r="ESH23" s="117"/>
      <c r="ESI23" s="117"/>
      <c r="ESJ23" s="117"/>
      <c r="ESK23" s="117"/>
      <c r="ESL23" s="117"/>
      <c r="ESM23" s="117"/>
      <c r="ESN23" s="117"/>
      <c r="ESO23" s="117"/>
      <c r="ESP23" s="117"/>
      <c r="ESQ23" s="117"/>
      <c r="ESR23" s="117"/>
      <c r="ESS23" s="117"/>
      <c r="EST23" s="117"/>
      <c r="ESU23" s="117"/>
      <c r="ESV23" s="117"/>
      <c r="ESW23" s="117"/>
      <c r="ESX23" s="117"/>
      <c r="ESY23" s="117"/>
      <c r="ESZ23" s="117"/>
      <c r="ETA23" s="117"/>
      <c r="ETB23" s="117"/>
      <c r="ETC23" s="117"/>
      <c r="ETD23" s="117"/>
      <c r="ETE23" s="117"/>
      <c r="ETF23" s="117"/>
      <c r="ETG23" s="117"/>
      <c r="ETH23" s="117"/>
      <c r="ETI23" s="117"/>
      <c r="ETJ23" s="117"/>
      <c r="ETK23" s="117"/>
      <c r="ETL23" s="117"/>
      <c r="ETM23" s="117"/>
      <c r="ETN23" s="117"/>
      <c r="ETO23" s="117"/>
      <c r="ETP23" s="117"/>
      <c r="ETQ23" s="117"/>
      <c r="ETR23" s="117"/>
      <c r="ETS23" s="117"/>
      <c r="ETT23" s="117"/>
      <c r="ETU23" s="117"/>
      <c r="ETV23" s="117"/>
      <c r="ETW23" s="117"/>
      <c r="ETX23" s="117"/>
      <c r="ETY23" s="117"/>
      <c r="ETZ23" s="117"/>
      <c r="EUA23" s="117"/>
      <c r="EUB23" s="117"/>
      <c r="EUC23" s="117"/>
      <c r="EUD23" s="117"/>
      <c r="EUE23" s="117"/>
      <c r="EUF23" s="117"/>
      <c r="EUG23" s="117"/>
      <c r="EUH23" s="117"/>
      <c r="EUI23" s="117"/>
      <c r="EUJ23" s="117"/>
      <c r="EUK23" s="117"/>
      <c r="EUL23" s="117"/>
      <c r="EUM23" s="117"/>
      <c r="EUN23" s="117"/>
      <c r="EUO23" s="117"/>
      <c r="EUP23" s="117"/>
      <c r="EUQ23" s="117"/>
      <c r="EUR23" s="117"/>
      <c r="EUS23" s="117"/>
      <c r="EUT23" s="117"/>
      <c r="EUU23" s="117"/>
      <c r="EUV23" s="117"/>
      <c r="EUW23" s="117"/>
      <c r="EUX23" s="117"/>
      <c r="EUY23" s="117"/>
      <c r="EUZ23" s="117"/>
      <c r="EVA23" s="117"/>
      <c r="EVB23" s="117"/>
      <c r="EVC23" s="117"/>
      <c r="EVD23" s="117"/>
      <c r="EVE23" s="117"/>
      <c r="EVF23" s="117"/>
      <c r="EVG23" s="117"/>
      <c r="EVH23" s="117"/>
      <c r="EVI23" s="117"/>
      <c r="EVJ23" s="117"/>
      <c r="EVK23" s="117"/>
      <c r="EVL23" s="117"/>
      <c r="EVM23" s="117"/>
      <c r="EVN23" s="117"/>
      <c r="EVO23" s="117"/>
      <c r="EVP23" s="117"/>
      <c r="EVQ23" s="117"/>
      <c r="EVR23" s="117"/>
      <c r="EVS23" s="117"/>
      <c r="EVT23" s="117"/>
      <c r="EVU23" s="117"/>
      <c r="EVV23" s="117"/>
      <c r="EVW23" s="117"/>
      <c r="EVX23" s="117"/>
      <c r="EVY23" s="117"/>
      <c r="EVZ23" s="117"/>
      <c r="EWA23" s="117"/>
      <c r="EWB23" s="117"/>
      <c r="EWC23" s="117"/>
      <c r="EWD23" s="117"/>
      <c r="EWE23" s="117"/>
      <c r="EWF23" s="117"/>
      <c r="EWG23" s="117"/>
      <c r="EWH23" s="117"/>
      <c r="EWI23" s="117"/>
      <c r="EWJ23" s="117"/>
      <c r="EWK23" s="117"/>
      <c r="EWL23" s="117"/>
      <c r="EWM23" s="117"/>
      <c r="EWN23" s="117"/>
      <c r="EWO23" s="117"/>
      <c r="EWP23" s="117"/>
      <c r="EWQ23" s="117"/>
      <c r="EWR23" s="117"/>
      <c r="EWS23" s="117"/>
      <c r="EWT23" s="117"/>
      <c r="EWU23" s="117"/>
      <c r="EWV23" s="117"/>
      <c r="EWW23" s="117"/>
      <c r="EWX23" s="117"/>
      <c r="EWY23" s="117"/>
      <c r="EWZ23" s="117"/>
      <c r="EXA23" s="117"/>
      <c r="EXB23" s="117"/>
      <c r="EXC23" s="117"/>
      <c r="EXD23" s="117"/>
      <c r="EXE23" s="117"/>
      <c r="EXF23" s="117"/>
      <c r="EXG23" s="117"/>
      <c r="EXH23" s="117"/>
      <c r="EXI23" s="117"/>
      <c r="EXJ23" s="117"/>
      <c r="EXK23" s="117"/>
      <c r="EXL23" s="117"/>
      <c r="EXM23" s="117"/>
      <c r="EXN23" s="117"/>
      <c r="EXO23" s="117"/>
      <c r="EXP23" s="117"/>
      <c r="EXQ23" s="117"/>
      <c r="EXR23" s="117"/>
      <c r="EXS23" s="117"/>
      <c r="EXT23" s="117"/>
      <c r="EXU23" s="117"/>
      <c r="EXV23" s="117"/>
      <c r="EXW23" s="117"/>
      <c r="EXX23" s="117"/>
      <c r="EXY23" s="117"/>
      <c r="EXZ23" s="117"/>
      <c r="EYA23" s="117"/>
      <c r="EYB23" s="117"/>
      <c r="EYC23" s="117"/>
      <c r="EYD23" s="117"/>
      <c r="EYE23" s="117"/>
      <c r="EYF23" s="117"/>
      <c r="EYG23" s="117"/>
      <c r="EYH23" s="117"/>
      <c r="EYI23" s="117"/>
      <c r="EYJ23" s="117"/>
      <c r="EYK23" s="117"/>
      <c r="EYL23" s="117"/>
      <c r="EYM23" s="117"/>
      <c r="EYN23" s="117"/>
      <c r="EYO23" s="117"/>
      <c r="EYP23" s="117"/>
      <c r="EYQ23" s="117"/>
      <c r="EYR23" s="117"/>
      <c r="EYS23" s="117"/>
      <c r="EYT23" s="117"/>
      <c r="EYU23" s="117"/>
      <c r="EYV23" s="117"/>
      <c r="EYW23" s="117"/>
      <c r="EYX23" s="117"/>
      <c r="EYY23" s="117"/>
      <c r="EYZ23" s="117"/>
      <c r="EZA23" s="117"/>
      <c r="EZB23" s="117"/>
      <c r="EZC23" s="117"/>
      <c r="EZD23" s="117"/>
      <c r="EZE23" s="117"/>
      <c r="EZF23" s="117"/>
      <c r="EZG23" s="117"/>
      <c r="EZH23" s="117"/>
      <c r="EZI23" s="117"/>
      <c r="EZJ23" s="117"/>
      <c r="EZK23" s="117"/>
      <c r="EZL23" s="117"/>
      <c r="EZM23" s="117"/>
      <c r="EZN23" s="117"/>
      <c r="EZO23" s="117"/>
      <c r="EZP23" s="117"/>
      <c r="EZQ23" s="117"/>
      <c r="EZR23" s="117"/>
      <c r="EZS23" s="117"/>
      <c r="EZT23" s="117"/>
      <c r="EZU23" s="117"/>
      <c r="EZV23" s="117"/>
      <c r="EZW23" s="117"/>
      <c r="EZX23" s="117"/>
      <c r="EZY23" s="117"/>
      <c r="EZZ23" s="117"/>
      <c r="FAA23" s="117"/>
      <c r="FAB23" s="117"/>
      <c r="FAC23" s="117"/>
      <c r="FAD23" s="117"/>
      <c r="FAE23" s="117"/>
      <c r="FAF23" s="117"/>
      <c r="FAG23" s="117"/>
      <c r="FAH23" s="117"/>
      <c r="FAI23" s="117"/>
      <c r="FAJ23" s="117"/>
      <c r="FAK23" s="117"/>
      <c r="FAL23" s="117"/>
      <c r="FAM23" s="117"/>
      <c r="FAN23" s="117"/>
      <c r="FAO23" s="117"/>
      <c r="FAP23" s="117"/>
      <c r="FAQ23" s="117"/>
      <c r="FAR23" s="117"/>
      <c r="FAS23" s="117"/>
      <c r="FAT23" s="117"/>
      <c r="FAU23" s="117"/>
      <c r="FAV23" s="117"/>
      <c r="FAW23" s="117"/>
      <c r="FAX23" s="117"/>
      <c r="FAY23" s="117"/>
      <c r="FAZ23" s="117"/>
      <c r="FBA23" s="117"/>
      <c r="FBB23" s="117"/>
      <c r="FBC23" s="117"/>
      <c r="FBD23" s="117"/>
      <c r="FBE23" s="117"/>
      <c r="FBF23" s="117"/>
      <c r="FBG23" s="117"/>
      <c r="FBH23" s="117"/>
      <c r="FBI23" s="117"/>
      <c r="FBJ23" s="117"/>
      <c r="FBK23" s="117"/>
      <c r="FBL23" s="117"/>
      <c r="FBM23" s="117"/>
      <c r="FBN23" s="117"/>
      <c r="FBO23" s="117"/>
      <c r="FBP23" s="117"/>
      <c r="FBQ23" s="117"/>
      <c r="FBR23" s="117"/>
      <c r="FBS23" s="117"/>
      <c r="FBT23" s="117"/>
      <c r="FBU23" s="117"/>
      <c r="FBV23" s="117"/>
      <c r="FBW23" s="117"/>
      <c r="FBX23" s="117"/>
      <c r="FBY23" s="117"/>
      <c r="FBZ23" s="117"/>
      <c r="FCA23" s="117"/>
      <c r="FCB23" s="117"/>
      <c r="FCC23" s="117"/>
      <c r="FCD23" s="117"/>
      <c r="FCE23" s="117"/>
      <c r="FCF23" s="117"/>
      <c r="FCG23" s="117"/>
      <c r="FCH23" s="117"/>
      <c r="FCI23" s="117"/>
      <c r="FCJ23" s="117"/>
      <c r="FCK23" s="117"/>
      <c r="FCL23" s="117"/>
      <c r="FCM23" s="117"/>
      <c r="FCN23" s="117"/>
      <c r="FCO23" s="117"/>
      <c r="FCP23" s="117"/>
      <c r="FCQ23" s="117"/>
      <c r="FCR23" s="117"/>
      <c r="FCS23" s="117"/>
      <c r="FCT23" s="117"/>
      <c r="FCU23" s="117"/>
      <c r="FCV23" s="117"/>
      <c r="FCW23" s="117"/>
      <c r="FCX23" s="117"/>
      <c r="FCY23" s="117"/>
      <c r="FCZ23" s="117"/>
      <c r="FDA23" s="117"/>
      <c r="FDB23" s="117"/>
      <c r="FDC23" s="117"/>
      <c r="FDD23" s="117"/>
      <c r="FDE23" s="117"/>
      <c r="FDF23" s="117"/>
      <c r="FDG23" s="117"/>
      <c r="FDH23" s="117"/>
      <c r="FDI23" s="117"/>
      <c r="FDJ23" s="117"/>
      <c r="FDK23" s="117"/>
      <c r="FDL23" s="117"/>
      <c r="FDM23" s="117"/>
      <c r="FDN23" s="117"/>
      <c r="FDO23" s="117"/>
      <c r="FDP23" s="117"/>
      <c r="FDQ23" s="117"/>
      <c r="FDR23" s="117"/>
      <c r="FDS23" s="117"/>
      <c r="FDT23" s="117"/>
      <c r="FDU23" s="117"/>
      <c r="FDV23" s="117"/>
      <c r="FDW23" s="117"/>
      <c r="FDX23" s="117"/>
      <c r="FDY23" s="117"/>
      <c r="FDZ23" s="117"/>
      <c r="FEA23" s="117"/>
      <c r="FEB23" s="117"/>
      <c r="FEC23" s="117"/>
      <c r="FED23" s="117"/>
      <c r="FEE23" s="117"/>
      <c r="FEF23" s="117"/>
      <c r="FEG23" s="117"/>
      <c r="FEH23" s="117"/>
      <c r="FEI23" s="117"/>
      <c r="FEJ23" s="117"/>
      <c r="FEK23" s="117"/>
      <c r="FEL23" s="117"/>
      <c r="FEM23" s="117"/>
      <c r="FEN23" s="117"/>
      <c r="FEO23" s="117"/>
      <c r="FEP23" s="117"/>
      <c r="FEQ23" s="117"/>
      <c r="FER23" s="117"/>
      <c r="FES23" s="117"/>
      <c r="FET23" s="117"/>
      <c r="FEU23" s="117"/>
      <c r="FEV23" s="117"/>
      <c r="FEW23" s="117"/>
      <c r="FEX23" s="117"/>
      <c r="FEY23" s="117"/>
      <c r="FEZ23" s="117"/>
      <c r="FFA23" s="117"/>
      <c r="FFB23" s="117"/>
      <c r="FFC23" s="117"/>
      <c r="FFD23" s="117"/>
      <c r="FFE23" s="117"/>
      <c r="FFF23" s="117"/>
      <c r="FFG23" s="117"/>
      <c r="FFH23" s="117"/>
      <c r="FFI23" s="117"/>
      <c r="FFJ23" s="117"/>
      <c r="FFK23" s="117"/>
      <c r="FFL23" s="117"/>
      <c r="FFM23" s="117"/>
      <c r="FFN23" s="117"/>
      <c r="FFO23" s="117"/>
      <c r="FFP23" s="117"/>
      <c r="FFQ23" s="117"/>
      <c r="FFR23" s="117"/>
      <c r="FFS23" s="117"/>
      <c r="FFT23" s="117"/>
      <c r="FFU23" s="117"/>
      <c r="FFV23" s="117"/>
      <c r="FFW23" s="117"/>
      <c r="FFX23" s="117"/>
      <c r="FFY23" s="117"/>
      <c r="FFZ23" s="117"/>
      <c r="FGA23" s="117"/>
      <c r="FGB23" s="117"/>
      <c r="FGC23" s="117"/>
      <c r="FGD23" s="117"/>
      <c r="FGE23" s="117"/>
      <c r="FGF23" s="117"/>
      <c r="FGG23" s="117"/>
      <c r="FGH23" s="117"/>
      <c r="FGI23" s="117"/>
      <c r="FGJ23" s="117"/>
      <c r="FGK23" s="117"/>
      <c r="FGL23" s="117"/>
      <c r="FGM23" s="117"/>
      <c r="FGN23" s="117"/>
      <c r="FGO23" s="117"/>
      <c r="FGP23" s="117"/>
      <c r="FGQ23" s="117"/>
      <c r="FGR23" s="117"/>
      <c r="FGS23" s="117"/>
      <c r="FGT23" s="117"/>
      <c r="FGU23" s="117"/>
      <c r="FGV23" s="117"/>
      <c r="FGW23" s="117"/>
      <c r="FGX23" s="117"/>
      <c r="FGY23" s="117"/>
      <c r="FGZ23" s="117"/>
      <c r="FHA23" s="117"/>
      <c r="FHB23" s="117"/>
      <c r="FHC23" s="117"/>
      <c r="FHD23" s="117"/>
      <c r="FHE23" s="117"/>
      <c r="FHF23" s="117"/>
      <c r="FHG23" s="117"/>
      <c r="FHH23" s="117"/>
      <c r="FHI23" s="117"/>
      <c r="FHJ23" s="117"/>
      <c r="FHK23" s="117"/>
      <c r="FHL23" s="117"/>
      <c r="FHM23" s="117"/>
      <c r="FHN23" s="117"/>
      <c r="FHO23" s="117"/>
      <c r="FHP23" s="117"/>
      <c r="FHQ23" s="117"/>
      <c r="FHR23" s="117"/>
      <c r="FHS23" s="117"/>
      <c r="FHT23" s="117"/>
      <c r="FHU23" s="117"/>
      <c r="FHV23" s="117"/>
      <c r="FHW23" s="117"/>
      <c r="FHX23" s="117"/>
      <c r="FHY23" s="117"/>
      <c r="FHZ23" s="117"/>
      <c r="FIA23" s="117"/>
      <c r="FIB23" s="117"/>
      <c r="FIC23" s="117"/>
      <c r="FID23" s="117"/>
      <c r="FIE23" s="117"/>
      <c r="FIF23" s="117"/>
      <c r="FIG23" s="117"/>
      <c r="FIH23" s="117"/>
      <c r="FII23" s="117"/>
      <c r="FIJ23" s="117"/>
      <c r="FIK23" s="117"/>
      <c r="FIL23" s="117"/>
      <c r="FIM23" s="117"/>
      <c r="FIN23" s="117"/>
      <c r="FIO23" s="117"/>
      <c r="FIP23" s="117"/>
      <c r="FIQ23" s="117"/>
      <c r="FIR23" s="117"/>
      <c r="FIS23" s="117"/>
      <c r="FIT23" s="117"/>
      <c r="FIU23" s="117"/>
      <c r="FIV23" s="117"/>
      <c r="FIW23" s="117"/>
      <c r="FIX23" s="117"/>
      <c r="FIY23" s="117"/>
      <c r="FIZ23" s="117"/>
      <c r="FJA23" s="117"/>
      <c r="FJB23" s="117"/>
      <c r="FJC23" s="117"/>
      <c r="FJD23" s="117"/>
      <c r="FJE23" s="117"/>
      <c r="FJF23" s="117"/>
      <c r="FJG23" s="117"/>
      <c r="FJH23" s="117"/>
      <c r="FJI23" s="117"/>
      <c r="FJJ23" s="117"/>
      <c r="FJK23" s="117"/>
      <c r="FJL23" s="117"/>
      <c r="FJM23" s="117"/>
      <c r="FJN23" s="117"/>
      <c r="FJO23" s="117"/>
      <c r="FJP23" s="117"/>
      <c r="FJQ23" s="117"/>
      <c r="FJR23" s="117"/>
      <c r="FJS23" s="117"/>
      <c r="FJT23" s="117"/>
      <c r="FJU23" s="117"/>
      <c r="FJV23" s="117"/>
      <c r="FJW23" s="117"/>
      <c r="FJX23" s="117"/>
      <c r="FJY23" s="117"/>
      <c r="FJZ23" s="117"/>
      <c r="FKA23" s="117"/>
      <c r="FKB23" s="117"/>
      <c r="FKC23" s="117"/>
      <c r="FKD23" s="117"/>
      <c r="FKE23" s="117"/>
      <c r="FKF23" s="117"/>
      <c r="FKG23" s="117"/>
      <c r="FKH23" s="117"/>
      <c r="FKI23" s="117"/>
      <c r="FKJ23" s="117"/>
      <c r="FKK23" s="117"/>
      <c r="FKL23" s="117"/>
      <c r="FKM23" s="117"/>
      <c r="FKN23" s="117"/>
      <c r="FKO23" s="117"/>
      <c r="FKP23" s="117"/>
      <c r="FKQ23" s="117"/>
      <c r="FKR23" s="117"/>
      <c r="FKS23" s="117"/>
      <c r="FKT23" s="117"/>
      <c r="FKU23" s="117"/>
      <c r="FKV23" s="117"/>
      <c r="FKW23" s="117"/>
      <c r="FKX23" s="117"/>
      <c r="FKY23" s="117"/>
      <c r="FKZ23" s="117"/>
      <c r="FLA23" s="117"/>
      <c r="FLB23" s="117"/>
      <c r="FLC23" s="117"/>
      <c r="FLD23" s="117"/>
      <c r="FLE23" s="117"/>
      <c r="FLF23" s="117"/>
      <c r="FLG23" s="117"/>
      <c r="FLH23" s="117"/>
      <c r="FLI23" s="117"/>
      <c r="FLJ23" s="117"/>
      <c r="FLK23" s="117"/>
      <c r="FLL23" s="117"/>
      <c r="FLM23" s="117"/>
      <c r="FLN23" s="117"/>
      <c r="FLO23" s="117"/>
      <c r="FLP23" s="117"/>
      <c r="FLQ23" s="117"/>
      <c r="FLR23" s="117"/>
      <c r="FLS23" s="117"/>
      <c r="FLT23" s="117"/>
      <c r="FLU23" s="117"/>
      <c r="FLV23" s="117"/>
      <c r="FLW23" s="117"/>
      <c r="FLX23" s="117"/>
      <c r="FLY23" s="117"/>
      <c r="FLZ23" s="117"/>
      <c r="FMA23" s="117"/>
      <c r="FMB23" s="117"/>
      <c r="FMC23" s="117"/>
      <c r="FMD23" s="117"/>
      <c r="FME23" s="117"/>
      <c r="FMF23" s="117"/>
      <c r="FMG23" s="117"/>
      <c r="FMH23" s="117"/>
      <c r="FMI23" s="117"/>
      <c r="FMJ23" s="117"/>
      <c r="FMK23" s="117"/>
      <c r="FML23" s="117"/>
      <c r="FMM23" s="117"/>
      <c r="FMN23" s="117"/>
      <c r="FMO23" s="117"/>
      <c r="FMP23" s="117"/>
      <c r="FMQ23" s="117"/>
      <c r="FMR23" s="117"/>
      <c r="FMS23" s="117"/>
      <c r="FMT23" s="117"/>
      <c r="FMU23" s="117"/>
      <c r="FMV23" s="117"/>
      <c r="FMW23" s="117"/>
      <c r="FMX23" s="117"/>
      <c r="FMY23" s="117"/>
      <c r="FMZ23" s="117"/>
      <c r="FNA23" s="117"/>
      <c r="FNB23" s="117"/>
      <c r="FNC23" s="117"/>
      <c r="FND23" s="117"/>
      <c r="FNE23" s="117"/>
      <c r="FNF23" s="117"/>
      <c r="FNG23" s="117"/>
      <c r="FNH23" s="117"/>
      <c r="FNI23" s="117"/>
      <c r="FNJ23" s="117"/>
      <c r="FNK23" s="117"/>
      <c r="FNL23" s="117"/>
      <c r="FNM23" s="117"/>
      <c r="FNN23" s="117"/>
      <c r="FNO23" s="117"/>
      <c r="FNP23" s="117"/>
      <c r="FNQ23" s="117"/>
      <c r="FNR23" s="117"/>
      <c r="FNS23" s="117"/>
      <c r="FNT23" s="117"/>
      <c r="FNU23" s="117"/>
      <c r="FNV23" s="117"/>
      <c r="FNW23" s="117"/>
      <c r="FNX23" s="117"/>
      <c r="FNY23" s="117"/>
      <c r="FNZ23" s="117"/>
      <c r="FOA23" s="117"/>
      <c r="FOB23" s="117"/>
      <c r="FOC23" s="117"/>
      <c r="FOD23" s="117"/>
      <c r="FOE23" s="117"/>
      <c r="FOF23" s="117"/>
      <c r="FOG23" s="117"/>
      <c r="FOH23" s="117"/>
      <c r="FOI23" s="117"/>
      <c r="FOJ23" s="117"/>
      <c r="FOK23" s="117"/>
      <c r="FOL23" s="117"/>
      <c r="FOM23" s="117"/>
      <c r="FON23" s="117"/>
      <c r="FOO23" s="117"/>
      <c r="FOP23" s="117"/>
      <c r="FOQ23" s="117"/>
      <c r="FOR23" s="117"/>
      <c r="FOS23" s="117"/>
      <c r="FOT23" s="117"/>
      <c r="FOU23" s="117"/>
      <c r="FOV23" s="117"/>
      <c r="FOW23" s="117"/>
      <c r="FOX23" s="117"/>
      <c r="FOY23" s="117"/>
      <c r="FOZ23" s="117"/>
      <c r="FPA23" s="117"/>
      <c r="FPB23" s="117"/>
      <c r="FPC23" s="117"/>
      <c r="FPD23" s="117"/>
      <c r="FPE23" s="117"/>
      <c r="FPF23" s="117"/>
      <c r="FPG23" s="117"/>
      <c r="FPH23" s="117"/>
      <c r="FPI23" s="117"/>
      <c r="FPJ23" s="117"/>
      <c r="FPK23" s="117"/>
      <c r="FPL23" s="117"/>
      <c r="FPM23" s="117"/>
      <c r="FPN23" s="117"/>
      <c r="FPO23" s="117"/>
      <c r="FPP23" s="117"/>
      <c r="FPQ23" s="117"/>
      <c r="FPR23" s="117"/>
      <c r="FPS23" s="117"/>
      <c r="FPT23" s="117"/>
      <c r="FPU23" s="117"/>
      <c r="FPV23" s="117"/>
      <c r="FPW23" s="117"/>
      <c r="FPX23" s="117"/>
      <c r="FPY23" s="117"/>
      <c r="FPZ23" s="117"/>
      <c r="FQA23" s="117"/>
      <c r="FQB23" s="117"/>
      <c r="FQC23" s="117"/>
      <c r="FQD23" s="117"/>
      <c r="FQE23" s="117"/>
      <c r="FQF23" s="117"/>
      <c r="FQG23" s="117"/>
      <c r="FQH23" s="117"/>
      <c r="FQI23" s="117"/>
      <c r="FQJ23" s="117"/>
      <c r="FQK23" s="117"/>
      <c r="FQL23" s="117"/>
      <c r="FQM23" s="117"/>
      <c r="FQN23" s="117"/>
      <c r="FQO23" s="117"/>
      <c r="FQP23" s="117"/>
      <c r="FQQ23" s="117"/>
      <c r="FQR23" s="117"/>
      <c r="FQS23" s="117"/>
      <c r="FQT23" s="117"/>
      <c r="FQU23" s="117"/>
      <c r="FQV23" s="117"/>
      <c r="FQW23" s="117"/>
      <c r="FQX23" s="117"/>
      <c r="FQY23" s="117"/>
      <c r="FQZ23" s="117"/>
      <c r="FRA23" s="117"/>
      <c r="FRB23" s="117"/>
      <c r="FRC23" s="117"/>
      <c r="FRD23" s="117"/>
      <c r="FRE23" s="117"/>
      <c r="FRF23" s="117"/>
      <c r="FRG23" s="117"/>
      <c r="FRH23" s="117"/>
      <c r="FRI23" s="117"/>
      <c r="FRJ23" s="117"/>
      <c r="FRK23" s="117"/>
      <c r="FRL23" s="117"/>
      <c r="FRM23" s="117"/>
      <c r="FRN23" s="117"/>
      <c r="FRO23" s="117"/>
      <c r="FRP23" s="117"/>
      <c r="FRQ23" s="117"/>
      <c r="FRR23" s="117"/>
      <c r="FRS23" s="117"/>
      <c r="FRT23" s="117"/>
      <c r="FRU23" s="117"/>
      <c r="FRV23" s="117"/>
      <c r="FRW23" s="117"/>
      <c r="FRX23" s="117"/>
      <c r="FRY23" s="117"/>
      <c r="FRZ23" s="117"/>
      <c r="FSA23" s="117"/>
      <c r="FSB23" s="117"/>
      <c r="FSC23" s="117"/>
      <c r="FSD23" s="117"/>
      <c r="FSE23" s="117"/>
      <c r="FSF23" s="117"/>
      <c r="FSG23" s="117"/>
      <c r="FSH23" s="117"/>
      <c r="FSI23" s="117"/>
      <c r="FSJ23" s="117"/>
      <c r="FSK23" s="117"/>
      <c r="FSL23" s="117"/>
      <c r="FSM23" s="117"/>
      <c r="FSN23" s="117"/>
      <c r="FSO23" s="117"/>
      <c r="FSP23" s="117"/>
      <c r="FSQ23" s="117"/>
      <c r="FSR23" s="117"/>
      <c r="FSS23" s="117"/>
      <c r="FST23" s="117"/>
      <c r="FSU23" s="117"/>
      <c r="FSV23" s="117"/>
      <c r="FSW23" s="117"/>
      <c r="FSX23" s="117"/>
      <c r="FSY23" s="117"/>
      <c r="FSZ23" s="117"/>
      <c r="FTA23" s="117"/>
      <c r="FTB23" s="117"/>
      <c r="FTC23" s="117"/>
      <c r="FTD23" s="117"/>
      <c r="FTE23" s="117"/>
      <c r="FTF23" s="117"/>
      <c r="FTG23" s="117"/>
      <c r="FTH23" s="117"/>
      <c r="FTI23" s="117"/>
      <c r="FTJ23" s="117"/>
      <c r="FTK23" s="117"/>
      <c r="FTL23" s="117"/>
      <c r="FTM23" s="117"/>
      <c r="FTN23" s="117"/>
      <c r="FTO23" s="117"/>
      <c r="FTP23" s="117"/>
      <c r="FTQ23" s="117"/>
      <c r="FTR23" s="117"/>
      <c r="FTS23" s="117"/>
      <c r="FTT23" s="117"/>
      <c r="FTU23" s="117"/>
      <c r="FTV23" s="117"/>
      <c r="FTW23" s="117"/>
      <c r="FTX23" s="117"/>
      <c r="FTY23" s="117"/>
      <c r="FTZ23" s="117"/>
      <c r="FUA23" s="117"/>
      <c r="FUB23" s="117"/>
      <c r="FUC23" s="117"/>
      <c r="FUD23" s="117"/>
      <c r="FUE23" s="117"/>
      <c r="FUF23" s="117"/>
      <c r="FUG23" s="117"/>
      <c r="FUH23" s="117"/>
      <c r="FUI23" s="117"/>
      <c r="FUJ23" s="117"/>
      <c r="FUK23" s="117"/>
      <c r="FUL23" s="117"/>
      <c r="FUM23" s="117"/>
      <c r="FUN23" s="117"/>
      <c r="FUO23" s="117"/>
      <c r="FUP23" s="117"/>
      <c r="FUQ23" s="117"/>
      <c r="FUR23" s="117"/>
      <c r="FUS23" s="117"/>
      <c r="FUT23" s="117"/>
      <c r="FUU23" s="117"/>
      <c r="FUV23" s="117"/>
      <c r="FUW23" s="117"/>
      <c r="FUX23" s="117"/>
      <c r="FUY23" s="117"/>
      <c r="FUZ23" s="117"/>
      <c r="FVA23" s="117"/>
      <c r="FVB23" s="117"/>
      <c r="FVC23" s="117"/>
      <c r="FVD23" s="117"/>
      <c r="FVE23" s="117"/>
      <c r="FVF23" s="117"/>
      <c r="FVG23" s="117"/>
      <c r="FVH23" s="117"/>
      <c r="FVI23" s="117"/>
      <c r="FVJ23" s="117"/>
      <c r="FVK23" s="117"/>
      <c r="FVL23" s="117"/>
      <c r="FVM23" s="117"/>
      <c r="FVN23" s="117"/>
      <c r="FVO23" s="117"/>
      <c r="FVP23" s="117"/>
      <c r="FVQ23" s="117"/>
      <c r="FVR23" s="117"/>
      <c r="FVS23" s="117"/>
      <c r="FVT23" s="117"/>
      <c r="FVU23" s="117"/>
      <c r="FVV23" s="117"/>
      <c r="FVW23" s="117"/>
      <c r="FVX23" s="117"/>
      <c r="FVY23" s="117"/>
      <c r="FVZ23" s="117"/>
      <c r="FWA23" s="117"/>
      <c r="FWB23" s="117"/>
      <c r="FWC23" s="117"/>
      <c r="FWD23" s="117"/>
      <c r="FWE23" s="117"/>
      <c r="FWF23" s="117"/>
      <c r="FWG23" s="117"/>
      <c r="FWH23" s="117"/>
      <c r="FWI23" s="117"/>
      <c r="FWJ23" s="117"/>
      <c r="FWK23" s="117"/>
      <c r="FWL23" s="117"/>
      <c r="FWM23" s="117"/>
      <c r="FWN23" s="117"/>
      <c r="FWO23" s="117"/>
      <c r="FWP23" s="117"/>
      <c r="FWQ23" s="117"/>
      <c r="FWR23" s="117"/>
      <c r="FWS23" s="117"/>
      <c r="FWT23" s="117"/>
      <c r="FWU23" s="117"/>
      <c r="FWV23" s="117"/>
      <c r="FWW23" s="117"/>
      <c r="FWX23" s="117"/>
      <c r="FWY23" s="117"/>
      <c r="FWZ23" s="117"/>
      <c r="FXA23" s="117"/>
      <c r="FXB23" s="117"/>
      <c r="FXC23" s="117"/>
      <c r="FXD23" s="117"/>
      <c r="FXE23" s="117"/>
      <c r="FXF23" s="117"/>
      <c r="FXG23" s="117"/>
      <c r="FXH23" s="117"/>
      <c r="FXI23" s="117"/>
      <c r="FXJ23" s="117"/>
      <c r="FXK23" s="117"/>
      <c r="FXL23" s="117"/>
      <c r="FXM23" s="117"/>
      <c r="FXN23" s="117"/>
      <c r="FXO23" s="117"/>
      <c r="FXP23" s="117"/>
      <c r="FXQ23" s="117"/>
      <c r="FXR23" s="117"/>
      <c r="FXS23" s="117"/>
      <c r="FXT23" s="117"/>
      <c r="FXU23" s="117"/>
      <c r="FXV23" s="117"/>
      <c r="FXW23" s="117"/>
      <c r="FXX23" s="117"/>
      <c r="FXY23" s="117"/>
      <c r="FXZ23" s="117"/>
      <c r="FYA23" s="117"/>
      <c r="FYB23" s="117"/>
      <c r="FYC23" s="117"/>
      <c r="FYD23" s="117"/>
      <c r="FYE23" s="117"/>
      <c r="FYF23" s="117"/>
      <c r="FYG23" s="117"/>
      <c r="FYH23" s="117"/>
      <c r="FYI23" s="117"/>
      <c r="FYJ23" s="117"/>
      <c r="FYK23" s="117"/>
      <c r="FYL23" s="117"/>
      <c r="FYM23" s="117"/>
      <c r="FYN23" s="117"/>
      <c r="FYO23" s="117"/>
      <c r="FYP23" s="117"/>
      <c r="FYQ23" s="117"/>
      <c r="FYR23" s="117"/>
      <c r="FYS23" s="117"/>
      <c r="FYT23" s="117"/>
      <c r="FYU23" s="117"/>
      <c r="FYV23" s="117"/>
      <c r="FYW23" s="117"/>
      <c r="FYX23" s="117"/>
      <c r="FYY23" s="117"/>
      <c r="FYZ23" s="117"/>
      <c r="FZA23" s="117"/>
      <c r="FZB23" s="117"/>
      <c r="FZC23" s="117"/>
      <c r="FZD23" s="117"/>
      <c r="FZE23" s="117"/>
      <c r="FZF23" s="117"/>
      <c r="FZG23" s="117"/>
      <c r="FZH23" s="117"/>
      <c r="FZI23" s="117"/>
      <c r="FZJ23" s="117"/>
      <c r="FZK23" s="117"/>
      <c r="FZL23" s="117"/>
      <c r="FZM23" s="117"/>
      <c r="FZN23" s="117"/>
      <c r="FZO23" s="117"/>
      <c r="FZP23" s="117"/>
      <c r="FZQ23" s="117"/>
      <c r="FZR23" s="117"/>
      <c r="FZS23" s="117"/>
      <c r="FZT23" s="117"/>
      <c r="FZU23" s="117"/>
      <c r="FZV23" s="117"/>
      <c r="FZW23" s="117"/>
      <c r="FZX23" s="117"/>
      <c r="FZY23" s="117"/>
      <c r="FZZ23" s="117"/>
      <c r="GAA23" s="117"/>
      <c r="GAB23" s="117"/>
      <c r="GAC23" s="117"/>
      <c r="GAD23" s="117"/>
      <c r="GAE23" s="117"/>
      <c r="GAF23" s="117"/>
      <c r="GAG23" s="117"/>
      <c r="GAH23" s="117"/>
      <c r="GAI23" s="117"/>
      <c r="GAJ23" s="117"/>
      <c r="GAK23" s="117"/>
      <c r="GAL23" s="117"/>
      <c r="GAM23" s="117"/>
      <c r="GAN23" s="117"/>
      <c r="GAO23" s="117"/>
      <c r="GAP23" s="117"/>
      <c r="GAQ23" s="117"/>
      <c r="GAR23" s="117"/>
      <c r="GAS23" s="117"/>
      <c r="GAT23" s="117"/>
      <c r="GAU23" s="117"/>
      <c r="GAV23" s="117"/>
      <c r="GAW23" s="117"/>
      <c r="GAX23" s="117"/>
      <c r="GAY23" s="117"/>
      <c r="GAZ23" s="117"/>
      <c r="GBA23" s="117"/>
      <c r="GBB23" s="117"/>
      <c r="GBC23" s="117"/>
      <c r="GBD23" s="117"/>
      <c r="GBE23" s="117"/>
      <c r="GBF23" s="117"/>
      <c r="GBG23" s="117"/>
      <c r="GBH23" s="117"/>
      <c r="GBI23" s="117"/>
      <c r="GBJ23" s="117"/>
      <c r="GBK23" s="117"/>
      <c r="GBL23" s="117"/>
      <c r="GBM23" s="117"/>
      <c r="GBN23" s="117"/>
      <c r="GBO23" s="117"/>
      <c r="GBP23" s="117"/>
      <c r="GBQ23" s="117"/>
      <c r="GBR23" s="117"/>
      <c r="GBS23" s="117"/>
      <c r="GBT23" s="117"/>
      <c r="GBU23" s="117"/>
      <c r="GBV23" s="117"/>
      <c r="GBW23" s="117"/>
      <c r="GBX23" s="117"/>
      <c r="GBY23" s="117"/>
      <c r="GBZ23" s="117"/>
      <c r="GCA23" s="117"/>
      <c r="GCB23" s="117"/>
      <c r="GCC23" s="117"/>
      <c r="GCD23" s="117"/>
      <c r="GCE23" s="117"/>
      <c r="GCF23" s="117"/>
      <c r="GCG23" s="117"/>
      <c r="GCH23" s="117"/>
      <c r="GCI23" s="117"/>
      <c r="GCJ23" s="117"/>
      <c r="GCK23" s="117"/>
      <c r="GCL23" s="117"/>
      <c r="GCM23" s="117"/>
      <c r="GCN23" s="117"/>
      <c r="GCO23" s="117"/>
      <c r="GCP23" s="117"/>
      <c r="GCQ23" s="117"/>
      <c r="GCR23" s="117"/>
      <c r="GCS23" s="117"/>
      <c r="GCT23" s="117"/>
      <c r="GCU23" s="117"/>
      <c r="GCV23" s="117"/>
      <c r="GCW23" s="117"/>
      <c r="GCX23" s="117"/>
      <c r="GCY23" s="117"/>
      <c r="GCZ23" s="117"/>
      <c r="GDA23" s="117"/>
      <c r="GDB23" s="117"/>
      <c r="GDC23" s="117"/>
      <c r="GDD23" s="117"/>
      <c r="GDE23" s="117"/>
      <c r="GDF23" s="117"/>
      <c r="GDG23" s="117"/>
      <c r="GDH23" s="117"/>
      <c r="GDI23" s="117"/>
      <c r="GDJ23" s="117"/>
      <c r="GDK23" s="117"/>
      <c r="GDL23" s="117"/>
      <c r="GDM23" s="117"/>
      <c r="GDN23" s="117"/>
      <c r="GDO23" s="117"/>
      <c r="GDP23" s="117"/>
      <c r="GDQ23" s="117"/>
      <c r="GDR23" s="117"/>
      <c r="GDS23" s="117"/>
      <c r="GDT23" s="117"/>
      <c r="GDU23" s="117"/>
      <c r="GDV23" s="117"/>
      <c r="GDW23" s="117"/>
      <c r="GDX23" s="117"/>
      <c r="GDY23" s="117"/>
      <c r="GDZ23" s="117"/>
      <c r="GEA23" s="117"/>
      <c r="GEB23" s="117"/>
      <c r="GEC23" s="117"/>
      <c r="GED23" s="117"/>
      <c r="GEE23" s="117"/>
      <c r="GEF23" s="117"/>
      <c r="GEG23" s="117"/>
      <c r="GEH23" s="117"/>
      <c r="GEI23" s="117"/>
      <c r="GEJ23" s="117"/>
      <c r="GEK23" s="117"/>
      <c r="GEL23" s="117"/>
      <c r="GEM23" s="117"/>
      <c r="GEN23" s="117"/>
      <c r="GEO23" s="117"/>
      <c r="GEP23" s="117"/>
      <c r="GEQ23" s="117"/>
      <c r="GER23" s="117"/>
      <c r="GES23" s="117"/>
      <c r="GET23" s="117"/>
      <c r="GEU23" s="117"/>
      <c r="GEV23" s="117"/>
      <c r="GEW23" s="117"/>
      <c r="GEX23" s="117"/>
      <c r="GEY23" s="117"/>
      <c r="GEZ23" s="117"/>
      <c r="GFA23" s="117"/>
      <c r="GFB23" s="117"/>
      <c r="GFC23" s="117"/>
      <c r="GFD23" s="117"/>
      <c r="GFE23" s="117"/>
      <c r="GFF23" s="117"/>
      <c r="GFG23" s="117"/>
      <c r="GFH23" s="117"/>
      <c r="GFI23" s="117"/>
      <c r="GFJ23" s="117"/>
      <c r="GFK23" s="117"/>
      <c r="GFL23" s="117"/>
      <c r="GFM23" s="117"/>
      <c r="GFN23" s="117"/>
      <c r="GFO23" s="117"/>
      <c r="GFP23" s="117"/>
      <c r="GFQ23" s="117"/>
      <c r="GFR23" s="117"/>
      <c r="GFS23" s="117"/>
      <c r="GFT23" s="117"/>
      <c r="GFU23" s="117"/>
      <c r="GFV23" s="117"/>
      <c r="GFW23" s="117"/>
      <c r="GFX23" s="117"/>
      <c r="GFY23" s="117"/>
      <c r="GFZ23" s="117"/>
      <c r="GGA23" s="117"/>
      <c r="GGB23" s="117"/>
      <c r="GGC23" s="117"/>
      <c r="GGD23" s="117"/>
      <c r="GGE23" s="117"/>
      <c r="GGF23" s="117"/>
      <c r="GGG23" s="117"/>
      <c r="GGH23" s="117"/>
      <c r="GGI23" s="117"/>
      <c r="GGJ23" s="117"/>
      <c r="GGK23" s="117"/>
      <c r="GGL23" s="117"/>
      <c r="GGM23" s="117"/>
      <c r="GGN23" s="117"/>
      <c r="GGO23" s="117"/>
      <c r="GGP23" s="117"/>
      <c r="GGQ23" s="117"/>
      <c r="GGR23" s="117"/>
      <c r="GGS23" s="117"/>
      <c r="GGT23" s="117"/>
      <c r="GGU23" s="117"/>
      <c r="GGV23" s="117"/>
      <c r="GGW23" s="117"/>
      <c r="GGX23" s="117"/>
      <c r="GGY23" s="117"/>
      <c r="GGZ23" s="117"/>
      <c r="GHA23" s="117"/>
      <c r="GHB23" s="117"/>
      <c r="GHC23" s="117"/>
      <c r="GHD23" s="117"/>
      <c r="GHE23" s="117"/>
      <c r="GHF23" s="117"/>
      <c r="GHG23" s="117"/>
      <c r="GHH23" s="117"/>
      <c r="GHI23" s="117"/>
      <c r="GHJ23" s="117"/>
      <c r="GHK23" s="117"/>
      <c r="GHL23" s="117"/>
      <c r="GHM23" s="117"/>
      <c r="GHN23" s="117"/>
      <c r="GHO23" s="117"/>
      <c r="GHP23" s="117"/>
      <c r="GHQ23" s="117"/>
      <c r="GHR23" s="117"/>
      <c r="GHS23" s="117"/>
      <c r="GHT23" s="117"/>
      <c r="GHU23" s="117"/>
      <c r="GHV23" s="117"/>
      <c r="GHW23" s="117"/>
      <c r="GHX23" s="117"/>
      <c r="GHY23" s="117"/>
      <c r="GHZ23" s="117"/>
      <c r="GIA23" s="117"/>
      <c r="GIB23" s="117"/>
      <c r="GIC23" s="117"/>
      <c r="GID23" s="117"/>
      <c r="GIE23" s="117"/>
      <c r="GIF23" s="117"/>
      <c r="GIG23" s="117"/>
      <c r="GIH23" s="117"/>
      <c r="GII23" s="117"/>
      <c r="GIJ23" s="117"/>
      <c r="GIK23" s="117"/>
      <c r="GIL23" s="117"/>
      <c r="GIM23" s="117"/>
      <c r="GIN23" s="117"/>
      <c r="GIO23" s="117"/>
      <c r="GIP23" s="117"/>
      <c r="GIQ23" s="117"/>
      <c r="GIR23" s="117"/>
      <c r="GIS23" s="117"/>
      <c r="GIT23" s="117"/>
      <c r="GIU23" s="117"/>
      <c r="GIV23" s="117"/>
      <c r="GIW23" s="117"/>
      <c r="GIX23" s="117"/>
      <c r="GIY23" s="117"/>
      <c r="GIZ23" s="117"/>
      <c r="GJA23" s="117"/>
      <c r="GJB23" s="117"/>
      <c r="GJC23" s="117"/>
      <c r="GJD23" s="117"/>
      <c r="GJE23" s="117"/>
      <c r="GJF23" s="117"/>
      <c r="GJG23" s="117"/>
      <c r="GJH23" s="117"/>
      <c r="GJI23" s="117"/>
      <c r="GJJ23" s="117"/>
      <c r="GJK23" s="117"/>
      <c r="GJL23" s="117"/>
      <c r="GJM23" s="117"/>
      <c r="GJN23" s="117"/>
      <c r="GJO23" s="117"/>
      <c r="GJP23" s="117"/>
      <c r="GJQ23" s="117"/>
      <c r="GJR23" s="117"/>
      <c r="GJS23" s="117"/>
      <c r="GJT23" s="117"/>
      <c r="GJU23" s="117"/>
      <c r="GJV23" s="117"/>
      <c r="GJW23" s="117"/>
      <c r="GJX23" s="117"/>
      <c r="GJY23" s="117"/>
      <c r="GJZ23" s="117"/>
      <c r="GKA23" s="117"/>
      <c r="GKB23" s="117"/>
      <c r="GKC23" s="117"/>
      <c r="GKD23" s="117"/>
      <c r="GKE23" s="117"/>
      <c r="GKF23" s="117"/>
      <c r="GKG23" s="117"/>
      <c r="GKH23" s="117"/>
      <c r="GKI23" s="117"/>
      <c r="GKJ23" s="117"/>
      <c r="GKK23" s="117"/>
      <c r="GKL23" s="117"/>
      <c r="GKM23" s="117"/>
      <c r="GKN23" s="117"/>
      <c r="GKO23" s="117"/>
      <c r="GKP23" s="117"/>
      <c r="GKQ23" s="117"/>
      <c r="GKR23" s="117"/>
      <c r="GKS23" s="117"/>
      <c r="GKT23" s="117"/>
      <c r="GKU23" s="117"/>
      <c r="GKV23" s="117"/>
      <c r="GKW23" s="117"/>
      <c r="GKX23" s="117"/>
      <c r="GKY23" s="117"/>
      <c r="GKZ23" s="117"/>
      <c r="GLA23" s="117"/>
      <c r="GLB23" s="117"/>
      <c r="GLC23" s="117"/>
      <c r="GLD23" s="117"/>
      <c r="GLE23" s="117"/>
      <c r="GLF23" s="117"/>
      <c r="GLG23" s="117"/>
      <c r="GLH23" s="117"/>
      <c r="GLI23" s="117"/>
      <c r="GLJ23" s="117"/>
      <c r="GLK23" s="117"/>
      <c r="GLL23" s="117"/>
      <c r="GLM23" s="117"/>
      <c r="GLN23" s="117"/>
      <c r="GLO23" s="117"/>
      <c r="GLP23" s="117"/>
      <c r="GLQ23" s="117"/>
      <c r="GLR23" s="117"/>
      <c r="GLS23" s="117"/>
      <c r="GLT23" s="117"/>
      <c r="GLU23" s="117"/>
      <c r="GLV23" s="117"/>
      <c r="GLW23" s="117"/>
      <c r="GLX23" s="117"/>
      <c r="GLY23" s="117"/>
      <c r="GLZ23" s="117"/>
      <c r="GMA23" s="117"/>
      <c r="GMB23" s="117"/>
      <c r="GMC23" s="117"/>
      <c r="GMD23" s="117"/>
      <c r="GME23" s="117"/>
      <c r="GMF23" s="117"/>
      <c r="GMG23" s="117"/>
      <c r="GMH23" s="117"/>
      <c r="GMI23" s="117"/>
      <c r="GMJ23" s="117"/>
      <c r="GMK23" s="117"/>
      <c r="GML23" s="117"/>
      <c r="GMM23" s="117"/>
      <c r="GMN23" s="117"/>
      <c r="GMO23" s="117"/>
      <c r="GMP23" s="117"/>
      <c r="GMQ23" s="117"/>
      <c r="GMR23" s="117"/>
      <c r="GMS23" s="117"/>
      <c r="GMT23" s="117"/>
      <c r="GMU23" s="117"/>
      <c r="GMV23" s="117"/>
      <c r="GMW23" s="117"/>
      <c r="GMX23" s="117"/>
      <c r="GMY23" s="117"/>
      <c r="GMZ23" s="117"/>
      <c r="GNA23" s="117"/>
      <c r="GNB23" s="117"/>
      <c r="GNC23" s="117"/>
      <c r="GND23" s="117"/>
      <c r="GNE23" s="117"/>
      <c r="GNF23" s="117"/>
      <c r="GNG23" s="117"/>
      <c r="GNH23" s="117"/>
      <c r="GNI23" s="117"/>
      <c r="GNJ23" s="117"/>
      <c r="GNK23" s="117"/>
      <c r="GNL23" s="117"/>
      <c r="GNM23" s="117"/>
      <c r="GNN23" s="117"/>
      <c r="GNO23" s="117"/>
      <c r="GNP23" s="117"/>
      <c r="GNQ23" s="117"/>
      <c r="GNR23" s="117"/>
      <c r="GNS23" s="117"/>
      <c r="GNT23" s="117"/>
      <c r="GNU23" s="117"/>
      <c r="GNV23" s="117"/>
      <c r="GNW23" s="117"/>
      <c r="GNX23" s="117"/>
      <c r="GNY23" s="117"/>
      <c r="GNZ23" s="117"/>
      <c r="GOA23" s="117"/>
      <c r="GOB23" s="117"/>
      <c r="GOC23" s="117"/>
      <c r="GOD23" s="117"/>
      <c r="GOE23" s="117"/>
      <c r="GOF23" s="117"/>
      <c r="GOG23" s="117"/>
      <c r="GOH23" s="117"/>
      <c r="GOI23" s="117"/>
      <c r="GOJ23" s="117"/>
      <c r="GOK23" s="117"/>
      <c r="GOL23" s="117"/>
      <c r="GOM23" s="117"/>
      <c r="GON23" s="117"/>
      <c r="GOO23" s="117"/>
      <c r="GOP23" s="117"/>
      <c r="GOQ23" s="117"/>
      <c r="GOR23" s="117"/>
      <c r="GOS23" s="117"/>
      <c r="GOT23" s="117"/>
      <c r="GOU23" s="117"/>
      <c r="GOV23" s="117"/>
      <c r="GOW23" s="117"/>
      <c r="GOX23" s="117"/>
      <c r="GOY23" s="117"/>
      <c r="GOZ23" s="117"/>
      <c r="GPA23" s="117"/>
      <c r="GPB23" s="117"/>
      <c r="GPC23" s="117"/>
      <c r="GPD23" s="117"/>
      <c r="GPE23" s="117"/>
      <c r="GPF23" s="117"/>
      <c r="GPG23" s="117"/>
      <c r="GPH23" s="117"/>
      <c r="GPI23" s="117"/>
      <c r="GPJ23" s="117"/>
      <c r="GPK23" s="117"/>
      <c r="GPL23" s="117"/>
      <c r="GPM23" s="117"/>
      <c r="GPN23" s="117"/>
      <c r="GPO23" s="117"/>
      <c r="GPP23" s="117"/>
      <c r="GPQ23" s="117"/>
      <c r="GPR23" s="117"/>
      <c r="GPS23" s="117"/>
      <c r="GPT23" s="117"/>
      <c r="GPU23" s="117"/>
      <c r="GPV23" s="117"/>
      <c r="GPW23" s="117"/>
      <c r="GPX23" s="117"/>
      <c r="GPY23" s="117"/>
      <c r="GPZ23" s="117"/>
      <c r="GQA23" s="117"/>
      <c r="GQB23" s="117"/>
      <c r="GQC23" s="117"/>
      <c r="GQD23" s="117"/>
      <c r="GQE23" s="117"/>
      <c r="GQF23" s="117"/>
      <c r="GQG23" s="117"/>
      <c r="GQH23" s="117"/>
      <c r="GQI23" s="117"/>
      <c r="GQJ23" s="117"/>
      <c r="GQK23" s="117"/>
      <c r="GQL23" s="117"/>
      <c r="GQM23" s="117"/>
      <c r="GQN23" s="117"/>
      <c r="GQO23" s="117"/>
      <c r="GQP23" s="117"/>
      <c r="GQQ23" s="117"/>
      <c r="GQR23" s="117"/>
      <c r="GQS23" s="117"/>
      <c r="GQT23" s="117"/>
      <c r="GQU23" s="117"/>
      <c r="GQV23" s="117"/>
      <c r="GQW23" s="117"/>
      <c r="GQX23" s="117"/>
      <c r="GQY23" s="117"/>
      <c r="GQZ23" s="117"/>
      <c r="GRA23" s="117"/>
      <c r="GRB23" s="117"/>
      <c r="GRC23" s="117"/>
      <c r="GRD23" s="117"/>
      <c r="GRE23" s="117"/>
      <c r="GRF23" s="117"/>
      <c r="GRG23" s="117"/>
      <c r="GRH23" s="117"/>
      <c r="GRI23" s="117"/>
      <c r="GRJ23" s="117"/>
      <c r="GRK23" s="117"/>
      <c r="GRL23" s="117"/>
      <c r="GRM23" s="117"/>
      <c r="GRN23" s="117"/>
      <c r="GRO23" s="117"/>
      <c r="GRP23" s="117"/>
      <c r="GRQ23" s="117"/>
      <c r="GRR23" s="117"/>
      <c r="GRS23" s="117"/>
      <c r="GRT23" s="117"/>
      <c r="GRU23" s="117"/>
      <c r="GRV23" s="117"/>
      <c r="GRW23" s="117"/>
      <c r="GRX23" s="117"/>
      <c r="GRY23" s="117"/>
      <c r="GRZ23" s="117"/>
      <c r="GSA23" s="117"/>
      <c r="GSB23" s="117"/>
      <c r="GSC23" s="117"/>
      <c r="GSD23" s="117"/>
      <c r="GSE23" s="117"/>
      <c r="GSF23" s="117"/>
      <c r="GSG23" s="117"/>
      <c r="GSH23" s="117"/>
      <c r="GSI23" s="117"/>
      <c r="GSJ23" s="117"/>
      <c r="GSK23" s="117"/>
      <c r="GSL23" s="117"/>
      <c r="GSM23" s="117"/>
      <c r="GSN23" s="117"/>
      <c r="GSO23" s="117"/>
      <c r="GSP23" s="117"/>
      <c r="GSQ23" s="117"/>
      <c r="GSR23" s="117"/>
      <c r="GSS23" s="117"/>
      <c r="GST23" s="117"/>
      <c r="GSU23" s="117"/>
      <c r="GSV23" s="117"/>
      <c r="GSW23" s="117"/>
      <c r="GSX23" s="117"/>
      <c r="GSY23" s="117"/>
      <c r="GSZ23" s="117"/>
      <c r="GTA23" s="117"/>
      <c r="GTB23" s="117"/>
      <c r="GTC23" s="117"/>
      <c r="GTD23" s="117"/>
      <c r="GTE23" s="117"/>
      <c r="GTF23" s="117"/>
      <c r="GTG23" s="117"/>
      <c r="GTH23" s="117"/>
      <c r="GTI23" s="117"/>
      <c r="GTJ23" s="117"/>
      <c r="GTK23" s="117"/>
      <c r="GTL23" s="117"/>
      <c r="GTM23" s="117"/>
      <c r="GTN23" s="117"/>
      <c r="GTO23" s="117"/>
      <c r="GTP23" s="117"/>
      <c r="GTQ23" s="117"/>
      <c r="GTR23" s="117"/>
      <c r="GTS23" s="117"/>
      <c r="GTT23" s="117"/>
      <c r="GTU23" s="117"/>
      <c r="GTV23" s="117"/>
      <c r="GTW23" s="117"/>
      <c r="GTX23" s="117"/>
      <c r="GTY23" s="117"/>
      <c r="GTZ23" s="117"/>
      <c r="GUA23" s="117"/>
      <c r="GUB23" s="117"/>
      <c r="GUC23" s="117"/>
      <c r="GUD23" s="117"/>
      <c r="GUE23" s="117"/>
      <c r="GUF23" s="117"/>
      <c r="GUG23" s="117"/>
      <c r="GUH23" s="117"/>
      <c r="GUI23" s="117"/>
      <c r="GUJ23" s="117"/>
      <c r="GUK23" s="117"/>
      <c r="GUL23" s="117"/>
      <c r="GUM23" s="117"/>
      <c r="GUN23" s="117"/>
      <c r="GUO23" s="117"/>
      <c r="GUP23" s="117"/>
      <c r="GUQ23" s="117"/>
      <c r="GUR23" s="117"/>
      <c r="GUS23" s="117"/>
      <c r="GUT23" s="117"/>
      <c r="GUU23" s="117"/>
      <c r="GUV23" s="117"/>
      <c r="GUW23" s="117"/>
      <c r="GUX23" s="117"/>
      <c r="GUY23" s="117"/>
      <c r="GUZ23" s="117"/>
      <c r="GVA23" s="117"/>
      <c r="GVB23" s="117"/>
      <c r="GVC23" s="117"/>
      <c r="GVD23" s="117"/>
      <c r="GVE23" s="117"/>
      <c r="GVF23" s="117"/>
      <c r="GVG23" s="117"/>
      <c r="GVH23" s="117"/>
      <c r="GVI23" s="117"/>
      <c r="GVJ23" s="117"/>
      <c r="GVK23" s="117"/>
      <c r="GVL23" s="117"/>
      <c r="GVM23" s="117"/>
      <c r="GVN23" s="117"/>
      <c r="GVO23" s="117"/>
      <c r="GVP23" s="117"/>
      <c r="GVQ23" s="117"/>
      <c r="GVR23" s="117"/>
      <c r="GVS23" s="117"/>
      <c r="GVT23" s="117"/>
      <c r="GVU23" s="117"/>
      <c r="GVV23" s="117"/>
      <c r="GVW23" s="117"/>
      <c r="GVX23" s="117"/>
      <c r="GVY23" s="117"/>
      <c r="GVZ23" s="117"/>
      <c r="GWA23" s="117"/>
      <c r="GWB23" s="117"/>
      <c r="GWC23" s="117"/>
      <c r="GWD23" s="117"/>
      <c r="GWE23" s="117"/>
      <c r="GWF23" s="117"/>
      <c r="GWG23" s="117"/>
      <c r="GWH23" s="117"/>
      <c r="GWI23" s="117"/>
      <c r="GWJ23" s="117"/>
      <c r="GWK23" s="117"/>
      <c r="GWL23" s="117"/>
      <c r="GWM23" s="117"/>
      <c r="GWN23" s="117"/>
      <c r="GWO23" s="117"/>
      <c r="GWP23" s="117"/>
      <c r="GWQ23" s="117"/>
      <c r="GWR23" s="117"/>
      <c r="GWS23" s="117"/>
      <c r="GWT23" s="117"/>
      <c r="GWU23" s="117"/>
      <c r="GWV23" s="117"/>
      <c r="GWW23" s="117"/>
      <c r="GWX23" s="117"/>
      <c r="GWY23" s="117"/>
      <c r="GWZ23" s="117"/>
      <c r="GXA23" s="117"/>
      <c r="GXB23" s="117"/>
      <c r="GXC23" s="117"/>
      <c r="GXD23" s="117"/>
      <c r="GXE23" s="117"/>
      <c r="GXF23" s="117"/>
      <c r="GXG23" s="117"/>
      <c r="GXH23" s="117"/>
      <c r="GXI23" s="117"/>
      <c r="GXJ23" s="117"/>
      <c r="GXK23" s="117"/>
      <c r="GXL23" s="117"/>
      <c r="GXM23" s="117"/>
      <c r="GXN23" s="117"/>
      <c r="GXO23" s="117"/>
      <c r="GXP23" s="117"/>
      <c r="GXQ23" s="117"/>
      <c r="GXR23" s="117"/>
      <c r="GXS23" s="117"/>
      <c r="GXT23" s="117"/>
      <c r="GXU23" s="117"/>
      <c r="GXV23" s="117"/>
      <c r="GXW23" s="117"/>
      <c r="GXX23" s="117"/>
      <c r="GXY23" s="117"/>
      <c r="GXZ23" s="117"/>
      <c r="GYA23" s="117"/>
      <c r="GYB23" s="117"/>
      <c r="GYC23" s="117"/>
      <c r="GYD23" s="117"/>
      <c r="GYE23" s="117"/>
      <c r="GYF23" s="117"/>
      <c r="GYG23" s="117"/>
      <c r="GYH23" s="117"/>
      <c r="GYI23" s="117"/>
      <c r="GYJ23" s="117"/>
      <c r="GYK23" s="117"/>
      <c r="GYL23" s="117"/>
      <c r="GYM23" s="117"/>
      <c r="GYN23" s="117"/>
      <c r="GYO23" s="117"/>
      <c r="GYP23" s="117"/>
      <c r="GYQ23" s="117"/>
      <c r="GYR23" s="117"/>
      <c r="GYS23" s="117"/>
      <c r="GYT23" s="117"/>
      <c r="GYU23" s="117"/>
      <c r="GYV23" s="117"/>
      <c r="GYW23" s="117"/>
      <c r="GYX23" s="117"/>
      <c r="GYY23" s="117"/>
      <c r="GYZ23" s="117"/>
      <c r="GZA23" s="117"/>
      <c r="GZB23" s="117"/>
      <c r="GZC23" s="117"/>
      <c r="GZD23" s="117"/>
      <c r="GZE23" s="117"/>
      <c r="GZF23" s="117"/>
      <c r="GZG23" s="117"/>
      <c r="GZH23" s="117"/>
      <c r="GZI23" s="117"/>
      <c r="GZJ23" s="117"/>
      <c r="GZK23" s="117"/>
      <c r="GZL23" s="117"/>
      <c r="GZM23" s="117"/>
      <c r="GZN23" s="117"/>
      <c r="GZO23" s="117"/>
      <c r="GZP23" s="117"/>
      <c r="GZQ23" s="117"/>
      <c r="GZR23" s="117"/>
      <c r="GZS23" s="117"/>
      <c r="GZT23" s="117"/>
      <c r="GZU23" s="117"/>
      <c r="GZV23" s="117"/>
      <c r="GZW23" s="117"/>
      <c r="GZX23" s="117"/>
      <c r="GZY23" s="117"/>
      <c r="GZZ23" s="117"/>
      <c r="HAA23" s="117"/>
      <c r="HAB23" s="117"/>
      <c r="HAC23" s="117"/>
      <c r="HAD23" s="117"/>
      <c r="HAE23" s="117"/>
      <c r="HAF23" s="117"/>
      <c r="HAG23" s="117"/>
      <c r="HAH23" s="117"/>
      <c r="HAI23" s="117"/>
      <c r="HAJ23" s="117"/>
      <c r="HAK23" s="117"/>
      <c r="HAL23" s="117"/>
      <c r="HAM23" s="117"/>
      <c r="HAN23" s="117"/>
      <c r="HAO23" s="117"/>
      <c r="HAP23" s="117"/>
      <c r="HAQ23" s="117"/>
      <c r="HAR23" s="117"/>
      <c r="HAS23" s="117"/>
      <c r="HAT23" s="117"/>
      <c r="HAU23" s="117"/>
      <c r="HAV23" s="117"/>
      <c r="HAW23" s="117"/>
      <c r="HAX23" s="117"/>
      <c r="HAY23" s="117"/>
      <c r="HAZ23" s="117"/>
      <c r="HBA23" s="117"/>
      <c r="HBB23" s="117"/>
      <c r="HBC23" s="117"/>
      <c r="HBD23" s="117"/>
      <c r="HBE23" s="117"/>
      <c r="HBF23" s="117"/>
      <c r="HBG23" s="117"/>
      <c r="HBH23" s="117"/>
      <c r="HBI23" s="117"/>
      <c r="HBJ23" s="117"/>
      <c r="HBK23" s="117"/>
      <c r="HBL23" s="117"/>
      <c r="HBM23" s="117"/>
      <c r="HBN23" s="117"/>
      <c r="HBO23" s="117"/>
      <c r="HBP23" s="117"/>
      <c r="HBQ23" s="117"/>
      <c r="HBR23" s="117"/>
      <c r="HBS23" s="117"/>
      <c r="HBT23" s="117"/>
      <c r="HBU23" s="117"/>
      <c r="HBV23" s="117"/>
      <c r="HBW23" s="117"/>
      <c r="HBX23" s="117"/>
      <c r="HBY23" s="117"/>
      <c r="HBZ23" s="117"/>
      <c r="HCA23" s="117"/>
      <c r="HCB23" s="117"/>
      <c r="HCC23" s="117"/>
      <c r="HCD23" s="117"/>
      <c r="HCE23" s="117"/>
      <c r="HCF23" s="117"/>
      <c r="HCG23" s="117"/>
      <c r="HCH23" s="117"/>
      <c r="HCI23" s="117"/>
      <c r="HCJ23" s="117"/>
      <c r="HCK23" s="117"/>
      <c r="HCL23" s="117"/>
      <c r="HCM23" s="117"/>
      <c r="HCN23" s="117"/>
      <c r="HCO23" s="117"/>
      <c r="HCP23" s="117"/>
      <c r="HCQ23" s="117"/>
      <c r="HCR23" s="117"/>
      <c r="HCS23" s="117"/>
      <c r="HCT23" s="117"/>
      <c r="HCU23" s="117"/>
      <c r="HCV23" s="117"/>
      <c r="HCW23" s="117"/>
      <c r="HCX23" s="117"/>
      <c r="HCY23" s="117"/>
      <c r="HCZ23" s="117"/>
      <c r="HDA23" s="117"/>
      <c r="HDB23" s="117"/>
      <c r="HDC23" s="117"/>
      <c r="HDD23" s="117"/>
      <c r="HDE23" s="117"/>
      <c r="HDF23" s="117"/>
      <c r="HDG23" s="117"/>
      <c r="HDH23" s="117"/>
      <c r="HDI23" s="117"/>
      <c r="HDJ23" s="117"/>
      <c r="HDK23" s="117"/>
      <c r="HDL23" s="117"/>
      <c r="HDM23" s="117"/>
      <c r="HDN23" s="117"/>
      <c r="HDO23" s="117"/>
      <c r="HDP23" s="117"/>
      <c r="HDQ23" s="117"/>
      <c r="HDR23" s="117"/>
      <c r="HDS23" s="117"/>
      <c r="HDT23" s="117"/>
      <c r="HDU23" s="117"/>
      <c r="HDV23" s="117"/>
      <c r="HDW23" s="117"/>
      <c r="HDX23" s="117"/>
      <c r="HDY23" s="117"/>
      <c r="HDZ23" s="117"/>
      <c r="HEA23" s="117"/>
      <c r="HEB23" s="117"/>
      <c r="HEC23" s="117"/>
      <c r="HED23" s="117"/>
      <c r="HEE23" s="117"/>
      <c r="HEF23" s="117"/>
      <c r="HEG23" s="117"/>
      <c r="HEH23" s="117"/>
      <c r="HEI23" s="117"/>
      <c r="HEJ23" s="117"/>
      <c r="HEK23" s="117"/>
      <c r="HEL23" s="117"/>
      <c r="HEM23" s="117"/>
      <c r="HEN23" s="117"/>
      <c r="HEO23" s="117"/>
      <c r="HEP23" s="117"/>
      <c r="HEQ23" s="117"/>
      <c r="HER23" s="117"/>
      <c r="HES23" s="117"/>
      <c r="HET23" s="117"/>
      <c r="HEU23" s="117"/>
      <c r="HEV23" s="117"/>
      <c r="HEW23" s="117"/>
      <c r="HEX23" s="117"/>
      <c r="HEY23" s="117"/>
      <c r="HEZ23" s="117"/>
      <c r="HFA23" s="117"/>
      <c r="HFB23" s="117"/>
      <c r="HFC23" s="117"/>
      <c r="HFD23" s="117"/>
      <c r="HFE23" s="117"/>
      <c r="HFF23" s="117"/>
      <c r="HFG23" s="117"/>
      <c r="HFH23" s="117"/>
      <c r="HFI23" s="117"/>
      <c r="HFJ23" s="117"/>
      <c r="HFK23" s="117"/>
      <c r="HFL23" s="117"/>
      <c r="HFM23" s="117"/>
      <c r="HFN23" s="117"/>
      <c r="HFO23" s="117"/>
      <c r="HFP23" s="117"/>
      <c r="HFQ23" s="117"/>
      <c r="HFR23" s="117"/>
      <c r="HFS23" s="117"/>
      <c r="HFT23" s="117"/>
      <c r="HFU23" s="117"/>
      <c r="HFV23" s="117"/>
      <c r="HFW23" s="117"/>
      <c r="HFX23" s="117"/>
      <c r="HFY23" s="117"/>
      <c r="HFZ23" s="117"/>
      <c r="HGA23" s="117"/>
      <c r="HGB23" s="117"/>
      <c r="HGC23" s="117"/>
      <c r="HGD23" s="117"/>
      <c r="HGE23" s="117"/>
      <c r="HGF23" s="117"/>
      <c r="HGG23" s="117"/>
      <c r="HGH23" s="117"/>
      <c r="HGI23" s="117"/>
      <c r="HGJ23" s="117"/>
      <c r="HGK23" s="117"/>
      <c r="HGL23" s="117"/>
      <c r="HGM23" s="117"/>
      <c r="HGN23" s="117"/>
      <c r="HGO23" s="117"/>
      <c r="HGP23" s="117"/>
      <c r="HGQ23" s="117"/>
      <c r="HGR23" s="117"/>
      <c r="HGS23" s="117"/>
      <c r="HGT23" s="117"/>
      <c r="HGU23" s="117"/>
      <c r="HGV23" s="117"/>
      <c r="HGW23" s="117"/>
      <c r="HGX23" s="117"/>
      <c r="HGY23" s="117"/>
      <c r="HGZ23" s="117"/>
      <c r="HHA23" s="117"/>
      <c r="HHB23" s="117"/>
      <c r="HHC23" s="117"/>
      <c r="HHD23" s="117"/>
      <c r="HHE23" s="117"/>
      <c r="HHF23" s="117"/>
      <c r="HHG23" s="117"/>
      <c r="HHH23" s="117"/>
      <c r="HHI23" s="117"/>
      <c r="HHJ23" s="117"/>
      <c r="HHK23" s="117"/>
      <c r="HHL23" s="117"/>
      <c r="HHM23" s="117"/>
      <c r="HHN23" s="117"/>
      <c r="HHO23" s="117"/>
      <c r="HHP23" s="117"/>
      <c r="HHQ23" s="117"/>
      <c r="HHR23" s="117"/>
      <c r="HHS23" s="117"/>
      <c r="HHT23" s="117"/>
      <c r="HHU23" s="117"/>
      <c r="HHV23" s="117"/>
      <c r="HHW23" s="117"/>
      <c r="HHX23" s="117"/>
      <c r="HHY23" s="117"/>
      <c r="HHZ23" s="117"/>
      <c r="HIA23" s="117"/>
      <c r="HIB23" s="117"/>
      <c r="HIC23" s="117"/>
      <c r="HID23" s="117"/>
      <c r="HIE23" s="117"/>
      <c r="HIF23" s="117"/>
      <c r="HIG23" s="117"/>
      <c r="HIH23" s="117"/>
      <c r="HII23" s="117"/>
      <c r="HIJ23" s="117"/>
      <c r="HIK23" s="117"/>
      <c r="HIL23" s="117"/>
      <c r="HIM23" s="117"/>
      <c r="HIN23" s="117"/>
      <c r="HIO23" s="117"/>
      <c r="HIP23" s="117"/>
      <c r="HIQ23" s="117"/>
      <c r="HIR23" s="117"/>
      <c r="HIS23" s="117"/>
      <c r="HIT23" s="117"/>
      <c r="HIU23" s="117"/>
      <c r="HIV23" s="117"/>
      <c r="HIW23" s="117"/>
      <c r="HIX23" s="117"/>
      <c r="HIY23" s="117"/>
      <c r="HIZ23" s="117"/>
      <c r="HJA23" s="117"/>
      <c r="HJB23" s="117"/>
      <c r="HJC23" s="117"/>
      <c r="HJD23" s="117"/>
      <c r="HJE23" s="117"/>
      <c r="HJF23" s="117"/>
      <c r="HJG23" s="117"/>
      <c r="HJH23" s="117"/>
      <c r="HJI23" s="117"/>
      <c r="HJJ23" s="117"/>
      <c r="HJK23" s="117"/>
      <c r="HJL23" s="117"/>
      <c r="HJM23" s="117"/>
      <c r="HJN23" s="117"/>
      <c r="HJO23" s="117"/>
      <c r="HJP23" s="117"/>
      <c r="HJQ23" s="117"/>
      <c r="HJR23" s="117"/>
      <c r="HJS23" s="117"/>
      <c r="HJT23" s="117"/>
      <c r="HJU23" s="117"/>
      <c r="HJV23" s="117"/>
      <c r="HJW23" s="117"/>
      <c r="HJX23" s="117"/>
      <c r="HJY23" s="117"/>
      <c r="HJZ23" s="117"/>
      <c r="HKA23" s="117"/>
      <c r="HKB23" s="117"/>
      <c r="HKC23" s="117"/>
      <c r="HKD23" s="117"/>
      <c r="HKE23" s="117"/>
      <c r="HKF23" s="117"/>
      <c r="HKG23" s="117"/>
      <c r="HKH23" s="117"/>
      <c r="HKI23" s="117"/>
      <c r="HKJ23" s="117"/>
      <c r="HKK23" s="117"/>
      <c r="HKL23" s="117"/>
      <c r="HKM23" s="117"/>
      <c r="HKN23" s="117"/>
      <c r="HKO23" s="117"/>
      <c r="HKP23" s="117"/>
      <c r="HKQ23" s="117"/>
      <c r="HKR23" s="117"/>
      <c r="HKS23" s="117"/>
      <c r="HKT23" s="117"/>
      <c r="HKU23" s="117"/>
      <c r="HKV23" s="117"/>
      <c r="HKW23" s="117"/>
      <c r="HKX23" s="117"/>
      <c r="HKY23" s="117"/>
      <c r="HKZ23" s="117"/>
      <c r="HLA23" s="117"/>
      <c r="HLB23" s="117"/>
      <c r="HLC23" s="117"/>
      <c r="HLD23" s="117"/>
      <c r="HLE23" s="117"/>
      <c r="HLF23" s="117"/>
      <c r="HLG23" s="117"/>
      <c r="HLH23" s="117"/>
      <c r="HLI23" s="117"/>
      <c r="HLJ23" s="117"/>
      <c r="HLK23" s="117"/>
      <c r="HLL23" s="117"/>
      <c r="HLM23" s="117"/>
      <c r="HLN23" s="117"/>
      <c r="HLO23" s="117"/>
      <c r="HLP23" s="117"/>
      <c r="HLQ23" s="117"/>
      <c r="HLR23" s="117"/>
      <c r="HLS23" s="117"/>
      <c r="HLT23" s="117"/>
      <c r="HLU23" s="117"/>
      <c r="HLV23" s="117"/>
      <c r="HLW23" s="117"/>
      <c r="HLX23" s="117"/>
      <c r="HLY23" s="117"/>
      <c r="HLZ23" s="117"/>
      <c r="HMA23" s="117"/>
      <c r="HMB23" s="117"/>
      <c r="HMC23" s="117"/>
      <c r="HMD23" s="117"/>
      <c r="HME23" s="117"/>
      <c r="HMF23" s="117"/>
      <c r="HMG23" s="117"/>
      <c r="HMH23" s="117"/>
      <c r="HMI23" s="117"/>
      <c r="HMJ23" s="117"/>
      <c r="HMK23" s="117"/>
      <c r="HML23" s="117"/>
      <c r="HMM23" s="117"/>
      <c r="HMN23" s="117"/>
      <c r="HMO23" s="117"/>
      <c r="HMP23" s="117"/>
      <c r="HMQ23" s="117"/>
      <c r="HMR23" s="117"/>
      <c r="HMS23" s="117"/>
      <c r="HMT23" s="117"/>
      <c r="HMU23" s="117"/>
      <c r="HMV23" s="117"/>
      <c r="HMW23" s="117"/>
      <c r="HMX23" s="117"/>
      <c r="HMY23" s="117"/>
      <c r="HMZ23" s="117"/>
      <c r="HNA23" s="117"/>
      <c r="HNB23" s="117"/>
      <c r="HNC23" s="117"/>
      <c r="HND23" s="117"/>
      <c r="HNE23" s="117"/>
      <c r="HNF23" s="117"/>
      <c r="HNG23" s="117"/>
      <c r="HNH23" s="117"/>
      <c r="HNI23" s="117"/>
      <c r="HNJ23" s="117"/>
      <c r="HNK23" s="117"/>
      <c r="HNL23" s="117"/>
      <c r="HNM23" s="117"/>
      <c r="HNN23" s="117"/>
      <c r="HNO23" s="117"/>
      <c r="HNP23" s="117"/>
      <c r="HNQ23" s="117"/>
      <c r="HNR23" s="117"/>
      <c r="HNS23" s="117"/>
      <c r="HNT23" s="117"/>
      <c r="HNU23" s="117"/>
      <c r="HNV23" s="117"/>
      <c r="HNW23" s="117"/>
      <c r="HNX23" s="117"/>
      <c r="HNY23" s="117"/>
      <c r="HNZ23" s="117"/>
      <c r="HOA23" s="117"/>
      <c r="HOB23" s="117"/>
      <c r="HOC23" s="117"/>
      <c r="HOD23" s="117"/>
      <c r="HOE23" s="117"/>
      <c r="HOF23" s="117"/>
      <c r="HOG23" s="117"/>
      <c r="HOH23" s="117"/>
      <c r="HOI23" s="117"/>
      <c r="HOJ23" s="117"/>
      <c r="HOK23" s="117"/>
      <c r="HOL23" s="117"/>
      <c r="HOM23" s="117"/>
      <c r="HON23" s="117"/>
      <c r="HOO23" s="117"/>
      <c r="HOP23" s="117"/>
      <c r="HOQ23" s="117"/>
      <c r="HOR23" s="117"/>
      <c r="HOS23" s="117"/>
      <c r="HOT23" s="117"/>
      <c r="HOU23" s="117"/>
      <c r="HOV23" s="117"/>
      <c r="HOW23" s="117"/>
      <c r="HOX23" s="117"/>
      <c r="HOY23" s="117"/>
      <c r="HOZ23" s="117"/>
      <c r="HPA23" s="117"/>
      <c r="HPB23" s="117"/>
      <c r="HPC23" s="117"/>
      <c r="HPD23" s="117"/>
      <c r="HPE23" s="117"/>
      <c r="HPF23" s="117"/>
      <c r="HPG23" s="117"/>
      <c r="HPH23" s="117"/>
      <c r="HPI23" s="117"/>
      <c r="HPJ23" s="117"/>
      <c r="HPK23" s="117"/>
      <c r="HPL23" s="117"/>
      <c r="HPM23" s="117"/>
      <c r="HPN23" s="117"/>
      <c r="HPO23" s="117"/>
      <c r="HPP23" s="117"/>
      <c r="HPQ23" s="117"/>
      <c r="HPR23" s="117"/>
      <c r="HPS23" s="117"/>
      <c r="HPT23" s="117"/>
      <c r="HPU23" s="117"/>
      <c r="HPV23" s="117"/>
      <c r="HPW23" s="117"/>
      <c r="HPX23" s="117"/>
      <c r="HPY23" s="117"/>
      <c r="HPZ23" s="117"/>
      <c r="HQA23" s="117"/>
      <c r="HQB23" s="117"/>
      <c r="HQC23" s="117"/>
      <c r="HQD23" s="117"/>
      <c r="HQE23" s="117"/>
      <c r="HQF23" s="117"/>
      <c r="HQG23" s="117"/>
      <c r="HQH23" s="117"/>
      <c r="HQI23" s="117"/>
      <c r="HQJ23" s="117"/>
      <c r="HQK23" s="117"/>
      <c r="HQL23" s="117"/>
      <c r="HQM23" s="117"/>
      <c r="HQN23" s="117"/>
      <c r="HQO23" s="117"/>
      <c r="HQP23" s="117"/>
      <c r="HQQ23" s="117"/>
      <c r="HQR23" s="117"/>
      <c r="HQS23" s="117"/>
      <c r="HQT23" s="117"/>
      <c r="HQU23" s="117"/>
      <c r="HQV23" s="117"/>
      <c r="HQW23" s="117"/>
      <c r="HQX23" s="117"/>
      <c r="HQY23" s="117"/>
      <c r="HQZ23" s="117"/>
      <c r="HRA23" s="117"/>
      <c r="HRB23" s="117"/>
      <c r="HRC23" s="117"/>
      <c r="HRD23" s="117"/>
      <c r="HRE23" s="117"/>
      <c r="HRF23" s="117"/>
      <c r="HRG23" s="117"/>
      <c r="HRH23" s="117"/>
      <c r="HRI23" s="117"/>
      <c r="HRJ23" s="117"/>
      <c r="HRK23" s="117"/>
      <c r="HRL23" s="117"/>
      <c r="HRM23" s="117"/>
      <c r="HRN23" s="117"/>
      <c r="HRO23" s="117"/>
      <c r="HRP23" s="117"/>
      <c r="HRQ23" s="117"/>
      <c r="HRR23" s="117"/>
      <c r="HRS23" s="117"/>
      <c r="HRT23" s="117"/>
      <c r="HRU23" s="117"/>
      <c r="HRV23" s="117"/>
      <c r="HRW23" s="117"/>
      <c r="HRX23" s="117"/>
      <c r="HRY23" s="117"/>
      <c r="HRZ23" s="117"/>
      <c r="HSA23" s="117"/>
      <c r="HSB23" s="117"/>
      <c r="HSC23" s="117"/>
      <c r="HSD23" s="117"/>
      <c r="HSE23" s="117"/>
      <c r="HSF23" s="117"/>
      <c r="HSG23" s="117"/>
      <c r="HSH23" s="117"/>
      <c r="HSI23" s="117"/>
      <c r="HSJ23" s="117"/>
      <c r="HSK23" s="117"/>
      <c r="HSL23" s="117"/>
      <c r="HSM23" s="117"/>
      <c r="HSN23" s="117"/>
      <c r="HSO23" s="117"/>
      <c r="HSP23" s="117"/>
      <c r="HSQ23" s="117"/>
      <c r="HSR23" s="117"/>
      <c r="HSS23" s="117"/>
      <c r="HST23" s="117"/>
      <c r="HSU23" s="117"/>
      <c r="HSV23" s="117"/>
      <c r="HSW23" s="117"/>
      <c r="HSX23" s="117"/>
      <c r="HSY23" s="117"/>
      <c r="HSZ23" s="117"/>
      <c r="HTA23" s="117"/>
      <c r="HTB23" s="117"/>
      <c r="HTC23" s="117"/>
      <c r="HTD23" s="117"/>
      <c r="HTE23" s="117"/>
      <c r="HTF23" s="117"/>
      <c r="HTG23" s="117"/>
      <c r="HTH23" s="117"/>
      <c r="HTI23" s="117"/>
      <c r="HTJ23" s="117"/>
      <c r="HTK23" s="117"/>
      <c r="HTL23" s="117"/>
      <c r="HTM23" s="117"/>
      <c r="HTN23" s="117"/>
      <c r="HTO23" s="117"/>
      <c r="HTP23" s="117"/>
      <c r="HTQ23" s="117"/>
      <c r="HTR23" s="117"/>
      <c r="HTS23" s="117"/>
      <c r="HTT23" s="117"/>
      <c r="HTU23" s="117"/>
      <c r="HTV23" s="117"/>
      <c r="HTW23" s="117"/>
      <c r="HTX23" s="117"/>
      <c r="HTY23" s="117"/>
      <c r="HTZ23" s="117"/>
      <c r="HUA23" s="117"/>
      <c r="HUB23" s="117"/>
      <c r="HUC23" s="117"/>
      <c r="HUD23" s="117"/>
      <c r="HUE23" s="117"/>
      <c r="HUF23" s="117"/>
      <c r="HUG23" s="117"/>
      <c r="HUH23" s="117"/>
      <c r="HUI23" s="117"/>
      <c r="HUJ23" s="117"/>
      <c r="HUK23" s="117"/>
      <c r="HUL23" s="117"/>
      <c r="HUM23" s="117"/>
      <c r="HUN23" s="117"/>
      <c r="HUO23" s="117"/>
      <c r="HUP23" s="117"/>
      <c r="HUQ23" s="117"/>
      <c r="HUR23" s="117"/>
      <c r="HUS23" s="117"/>
      <c r="HUT23" s="117"/>
      <c r="HUU23" s="117"/>
      <c r="HUV23" s="117"/>
      <c r="HUW23" s="117"/>
      <c r="HUX23" s="117"/>
      <c r="HUY23" s="117"/>
      <c r="HUZ23" s="117"/>
      <c r="HVA23" s="117"/>
      <c r="HVB23" s="117"/>
      <c r="HVC23" s="117"/>
      <c r="HVD23" s="117"/>
      <c r="HVE23" s="117"/>
      <c r="HVF23" s="117"/>
      <c r="HVG23" s="117"/>
      <c r="HVH23" s="117"/>
      <c r="HVI23" s="117"/>
      <c r="HVJ23" s="117"/>
      <c r="HVK23" s="117"/>
      <c r="HVL23" s="117"/>
      <c r="HVM23" s="117"/>
      <c r="HVN23" s="117"/>
      <c r="HVO23" s="117"/>
      <c r="HVP23" s="117"/>
      <c r="HVQ23" s="117"/>
      <c r="HVR23" s="117"/>
      <c r="HVS23" s="117"/>
      <c r="HVT23" s="117"/>
      <c r="HVU23" s="117"/>
      <c r="HVV23" s="117"/>
      <c r="HVW23" s="117"/>
      <c r="HVX23" s="117"/>
      <c r="HVY23" s="117"/>
      <c r="HVZ23" s="117"/>
      <c r="HWA23" s="117"/>
      <c r="HWB23" s="117"/>
      <c r="HWC23" s="117"/>
      <c r="HWD23" s="117"/>
      <c r="HWE23" s="117"/>
      <c r="HWF23" s="117"/>
      <c r="HWG23" s="117"/>
      <c r="HWH23" s="117"/>
      <c r="HWI23" s="117"/>
      <c r="HWJ23" s="117"/>
      <c r="HWK23" s="117"/>
      <c r="HWL23" s="117"/>
      <c r="HWM23" s="117"/>
      <c r="HWN23" s="117"/>
      <c r="HWO23" s="117"/>
      <c r="HWP23" s="117"/>
      <c r="HWQ23" s="117"/>
      <c r="HWR23" s="117"/>
      <c r="HWS23" s="117"/>
      <c r="HWT23" s="117"/>
      <c r="HWU23" s="117"/>
      <c r="HWV23" s="117"/>
      <c r="HWW23" s="117"/>
      <c r="HWX23" s="117"/>
      <c r="HWY23" s="117"/>
      <c r="HWZ23" s="117"/>
      <c r="HXA23" s="117"/>
      <c r="HXB23" s="117"/>
      <c r="HXC23" s="117"/>
      <c r="HXD23" s="117"/>
      <c r="HXE23" s="117"/>
      <c r="HXF23" s="117"/>
      <c r="HXG23" s="117"/>
      <c r="HXH23" s="117"/>
      <c r="HXI23" s="117"/>
      <c r="HXJ23" s="117"/>
      <c r="HXK23" s="117"/>
      <c r="HXL23" s="117"/>
      <c r="HXM23" s="117"/>
      <c r="HXN23" s="117"/>
      <c r="HXO23" s="117"/>
      <c r="HXP23" s="117"/>
      <c r="HXQ23" s="117"/>
      <c r="HXR23" s="117"/>
      <c r="HXS23" s="117"/>
      <c r="HXT23" s="117"/>
      <c r="HXU23" s="117"/>
      <c r="HXV23" s="117"/>
      <c r="HXW23" s="117"/>
      <c r="HXX23" s="117"/>
      <c r="HXY23" s="117"/>
      <c r="HXZ23" s="117"/>
      <c r="HYA23" s="117"/>
      <c r="HYB23" s="117"/>
      <c r="HYC23" s="117"/>
      <c r="HYD23" s="117"/>
      <c r="HYE23" s="117"/>
      <c r="HYF23" s="117"/>
      <c r="HYG23" s="117"/>
      <c r="HYH23" s="117"/>
      <c r="HYI23" s="117"/>
      <c r="HYJ23" s="117"/>
      <c r="HYK23" s="117"/>
      <c r="HYL23" s="117"/>
      <c r="HYM23" s="117"/>
      <c r="HYN23" s="117"/>
      <c r="HYO23" s="117"/>
      <c r="HYP23" s="117"/>
      <c r="HYQ23" s="117"/>
      <c r="HYR23" s="117"/>
      <c r="HYS23" s="117"/>
      <c r="HYT23" s="117"/>
      <c r="HYU23" s="117"/>
      <c r="HYV23" s="117"/>
      <c r="HYW23" s="117"/>
      <c r="HYX23" s="117"/>
      <c r="HYY23" s="117"/>
      <c r="HYZ23" s="117"/>
      <c r="HZA23" s="117"/>
      <c r="HZB23" s="117"/>
      <c r="HZC23" s="117"/>
      <c r="HZD23" s="117"/>
      <c r="HZE23" s="117"/>
      <c r="HZF23" s="117"/>
      <c r="HZG23" s="117"/>
      <c r="HZH23" s="117"/>
      <c r="HZI23" s="117"/>
      <c r="HZJ23" s="117"/>
      <c r="HZK23" s="117"/>
      <c r="HZL23" s="117"/>
      <c r="HZM23" s="117"/>
      <c r="HZN23" s="117"/>
      <c r="HZO23" s="117"/>
      <c r="HZP23" s="117"/>
      <c r="HZQ23" s="117"/>
      <c r="HZR23" s="117"/>
      <c r="HZS23" s="117"/>
      <c r="HZT23" s="117"/>
      <c r="HZU23" s="117"/>
      <c r="HZV23" s="117"/>
      <c r="HZW23" s="117"/>
      <c r="HZX23" s="117"/>
      <c r="HZY23" s="117"/>
      <c r="HZZ23" s="117"/>
      <c r="IAA23" s="117"/>
      <c r="IAB23" s="117"/>
      <c r="IAC23" s="117"/>
      <c r="IAD23" s="117"/>
      <c r="IAE23" s="117"/>
      <c r="IAF23" s="117"/>
      <c r="IAG23" s="117"/>
      <c r="IAH23" s="117"/>
      <c r="IAI23" s="117"/>
      <c r="IAJ23" s="117"/>
      <c r="IAK23" s="117"/>
      <c r="IAL23" s="117"/>
      <c r="IAM23" s="117"/>
      <c r="IAN23" s="117"/>
      <c r="IAO23" s="117"/>
      <c r="IAP23" s="117"/>
      <c r="IAQ23" s="117"/>
      <c r="IAR23" s="117"/>
      <c r="IAS23" s="117"/>
      <c r="IAT23" s="117"/>
      <c r="IAU23" s="117"/>
      <c r="IAV23" s="117"/>
      <c r="IAW23" s="117"/>
      <c r="IAX23" s="117"/>
      <c r="IAY23" s="117"/>
      <c r="IAZ23" s="117"/>
      <c r="IBA23" s="117"/>
      <c r="IBB23" s="117"/>
      <c r="IBC23" s="117"/>
      <c r="IBD23" s="117"/>
      <c r="IBE23" s="117"/>
      <c r="IBF23" s="117"/>
      <c r="IBG23" s="117"/>
      <c r="IBH23" s="117"/>
      <c r="IBI23" s="117"/>
      <c r="IBJ23" s="117"/>
      <c r="IBK23" s="117"/>
      <c r="IBL23" s="117"/>
      <c r="IBM23" s="117"/>
      <c r="IBN23" s="117"/>
      <c r="IBO23" s="117"/>
      <c r="IBP23" s="117"/>
      <c r="IBQ23" s="117"/>
      <c r="IBR23" s="117"/>
      <c r="IBS23" s="117"/>
      <c r="IBT23" s="117"/>
      <c r="IBU23" s="117"/>
      <c r="IBV23" s="117"/>
      <c r="IBW23" s="117"/>
      <c r="IBX23" s="117"/>
      <c r="IBY23" s="117"/>
      <c r="IBZ23" s="117"/>
      <c r="ICA23" s="117"/>
      <c r="ICB23" s="117"/>
      <c r="ICC23" s="117"/>
      <c r="ICD23" s="117"/>
      <c r="ICE23" s="117"/>
      <c r="ICF23" s="117"/>
      <c r="ICG23" s="117"/>
      <c r="ICH23" s="117"/>
      <c r="ICI23" s="117"/>
      <c r="ICJ23" s="117"/>
      <c r="ICK23" s="117"/>
      <c r="ICL23" s="117"/>
      <c r="ICM23" s="117"/>
      <c r="ICN23" s="117"/>
      <c r="ICO23" s="117"/>
      <c r="ICP23" s="117"/>
      <c r="ICQ23" s="117"/>
      <c r="ICR23" s="117"/>
      <c r="ICS23" s="117"/>
      <c r="ICT23" s="117"/>
      <c r="ICU23" s="117"/>
      <c r="ICV23" s="117"/>
      <c r="ICW23" s="117"/>
      <c r="ICX23" s="117"/>
      <c r="ICY23" s="117"/>
      <c r="ICZ23" s="117"/>
      <c r="IDA23" s="117"/>
      <c r="IDB23" s="117"/>
      <c r="IDC23" s="117"/>
      <c r="IDD23" s="117"/>
      <c r="IDE23" s="117"/>
      <c r="IDF23" s="117"/>
      <c r="IDG23" s="117"/>
      <c r="IDH23" s="117"/>
      <c r="IDI23" s="117"/>
      <c r="IDJ23" s="117"/>
      <c r="IDK23" s="117"/>
      <c r="IDL23" s="117"/>
      <c r="IDM23" s="117"/>
      <c r="IDN23" s="117"/>
      <c r="IDO23" s="117"/>
      <c r="IDP23" s="117"/>
      <c r="IDQ23" s="117"/>
      <c r="IDR23" s="117"/>
      <c r="IDS23" s="117"/>
      <c r="IDT23" s="117"/>
      <c r="IDU23" s="117"/>
      <c r="IDV23" s="117"/>
      <c r="IDW23" s="117"/>
      <c r="IDX23" s="117"/>
      <c r="IDY23" s="117"/>
      <c r="IDZ23" s="117"/>
      <c r="IEA23" s="117"/>
      <c r="IEB23" s="117"/>
      <c r="IEC23" s="117"/>
      <c r="IED23" s="117"/>
      <c r="IEE23" s="117"/>
      <c r="IEF23" s="117"/>
      <c r="IEG23" s="117"/>
      <c r="IEH23" s="117"/>
      <c r="IEI23" s="117"/>
      <c r="IEJ23" s="117"/>
      <c r="IEK23" s="117"/>
      <c r="IEL23" s="117"/>
      <c r="IEM23" s="117"/>
      <c r="IEN23" s="117"/>
      <c r="IEO23" s="117"/>
      <c r="IEP23" s="117"/>
      <c r="IEQ23" s="117"/>
      <c r="IER23" s="117"/>
      <c r="IES23" s="117"/>
      <c r="IET23" s="117"/>
      <c r="IEU23" s="117"/>
      <c r="IEV23" s="117"/>
      <c r="IEW23" s="117"/>
      <c r="IEX23" s="117"/>
      <c r="IEY23" s="117"/>
      <c r="IEZ23" s="117"/>
      <c r="IFA23" s="117"/>
      <c r="IFB23" s="117"/>
      <c r="IFC23" s="117"/>
      <c r="IFD23" s="117"/>
      <c r="IFE23" s="117"/>
      <c r="IFF23" s="117"/>
      <c r="IFG23" s="117"/>
      <c r="IFH23" s="117"/>
      <c r="IFI23" s="117"/>
      <c r="IFJ23" s="117"/>
      <c r="IFK23" s="117"/>
      <c r="IFL23" s="117"/>
      <c r="IFM23" s="117"/>
      <c r="IFN23" s="117"/>
      <c r="IFO23" s="117"/>
      <c r="IFP23" s="117"/>
      <c r="IFQ23" s="117"/>
      <c r="IFR23" s="117"/>
      <c r="IFS23" s="117"/>
      <c r="IFT23" s="117"/>
      <c r="IFU23" s="117"/>
      <c r="IFV23" s="117"/>
      <c r="IFW23" s="117"/>
      <c r="IFX23" s="117"/>
      <c r="IFY23" s="117"/>
      <c r="IFZ23" s="117"/>
      <c r="IGA23" s="117"/>
      <c r="IGB23" s="117"/>
      <c r="IGC23" s="117"/>
      <c r="IGD23" s="117"/>
      <c r="IGE23" s="117"/>
      <c r="IGF23" s="117"/>
      <c r="IGG23" s="117"/>
      <c r="IGH23" s="117"/>
      <c r="IGI23" s="117"/>
      <c r="IGJ23" s="117"/>
      <c r="IGK23" s="117"/>
      <c r="IGL23" s="117"/>
      <c r="IGM23" s="117"/>
      <c r="IGN23" s="117"/>
      <c r="IGO23" s="117"/>
      <c r="IGP23" s="117"/>
      <c r="IGQ23" s="117"/>
      <c r="IGR23" s="117"/>
      <c r="IGS23" s="117"/>
      <c r="IGT23" s="117"/>
      <c r="IGU23" s="117"/>
      <c r="IGV23" s="117"/>
      <c r="IGW23" s="117"/>
      <c r="IGX23" s="117"/>
      <c r="IGY23" s="117"/>
      <c r="IGZ23" s="117"/>
      <c r="IHA23" s="117"/>
      <c r="IHB23" s="117"/>
      <c r="IHC23" s="117"/>
      <c r="IHD23" s="117"/>
      <c r="IHE23" s="117"/>
      <c r="IHF23" s="117"/>
      <c r="IHG23" s="117"/>
      <c r="IHH23" s="117"/>
      <c r="IHI23" s="117"/>
      <c r="IHJ23" s="117"/>
      <c r="IHK23" s="117"/>
      <c r="IHL23" s="117"/>
      <c r="IHM23" s="117"/>
      <c r="IHN23" s="117"/>
      <c r="IHO23" s="117"/>
      <c r="IHP23" s="117"/>
      <c r="IHQ23" s="117"/>
      <c r="IHR23" s="117"/>
      <c r="IHS23" s="117"/>
      <c r="IHT23" s="117"/>
      <c r="IHU23" s="117"/>
      <c r="IHV23" s="117"/>
      <c r="IHW23" s="117"/>
      <c r="IHX23" s="117"/>
      <c r="IHY23" s="117"/>
      <c r="IHZ23" s="117"/>
      <c r="IIA23" s="117"/>
      <c r="IIB23" s="117"/>
      <c r="IIC23" s="117"/>
      <c r="IID23" s="117"/>
      <c r="IIE23" s="117"/>
      <c r="IIF23" s="117"/>
      <c r="IIG23" s="117"/>
      <c r="IIH23" s="117"/>
      <c r="III23" s="117"/>
      <c r="IIJ23" s="117"/>
      <c r="IIK23" s="117"/>
      <c r="IIL23" s="117"/>
      <c r="IIM23" s="117"/>
      <c r="IIN23" s="117"/>
      <c r="IIO23" s="117"/>
      <c r="IIP23" s="117"/>
      <c r="IIQ23" s="117"/>
      <c r="IIR23" s="117"/>
      <c r="IIS23" s="117"/>
      <c r="IIT23" s="117"/>
      <c r="IIU23" s="117"/>
      <c r="IIV23" s="117"/>
      <c r="IIW23" s="117"/>
      <c r="IIX23" s="117"/>
      <c r="IIY23" s="117"/>
      <c r="IIZ23" s="117"/>
      <c r="IJA23" s="117"/>
      <c r="IJB23" s="117"/>
      <c r="IJC23" s="117"/>
      <c r="IJD23" s="117"/>
      <c r="IJE23" s="117"/>
      <c r="IJF23" s="117"/>
      <c r="IJG23" s="117"/>
      <c r="IJH23" s="117"/>
      <c r="IJI23" s="117"/>
      <c r="IJJ23" s="117"/>
      <c r="IJK23" s="117"/>
      <c r="IJL23" s="117"/>
      <c r="IJM23" s="117"/>
      <c r="IJN23" s="117"/>
      <c r="IJO23" s="117"/>
      <c r="IJP23" s="117"/>
      <c r="IJQ23" s="117"/>
      <c r="IJR23" s="117"/>
      <c r="IJS23" s="117"/>
      <c r="IJT23" s="117"/>
      <c r="IJU23" s="117"/>
      <c r="IJV23" s="117"/>
      <c r="IJW23" s="117"/>
      <c r="IJX23" s="117"/>
      <c r="IJY23" s="117"/>
      <c r="IJZ23" s="117"/>
      <c r="IKA23" s="117"/>
      <c r="IKB23" s="117"/>
      <c r="IKC23" s="117"/>
      <c r="IKD23" s="117"/>
      <c r="IKE23" s="117"/>
      <c r="IKF23" s="117"/>
      <c r="IKG23" s="117"/>
      <c r="IKH23" s="117"/>
      <c r="IKI23" s="117"/>
      <c r="IKJ23" s="117"/>
      <c r="IKK23" s="117"/>
      <c r="IKL23" s="117"/>
      <c r="IKM23" s="117"/>
      <c r="IKN23" s="117"/>
      <c r="IKO23" s="117"/>
      <c r="IKP23" s="117"/>
      <c r="IKQ23" s="117"/>
      <c r="IKR23" s="117"/>
      <c r="IKS23" s="117"/>
      <c r="IKT23" s="117"/>
      <c r="IKU23" s="117"/>
      <c r="IKV23" s="117"/>
      <c r="IKW23" s="117"/>
      <c r="IKX23" s="117"/>
      <c r="IKY23" s="117"/>
      <c r="IKZ23" s="117"/>
      <c r="ILA23" s="117"/>
      <c r="ILB23" s="117"/>
      <c r="ILC23" s="117"/>
      <c r="ILD23" s="117"/>
      <c r="ILE23" s="117"/>
      <c r="ILF23" s="117"/>
      <c r="ILG23" s="117"/>
      <c r="ILH23" s="117"/>
      <c r="ILI23" s="117"/>
      <c r="ILJ23" s="117"/>
      <c r="ILK23" s="117"/>
      <c r="ILL23" s="117"/>
      <c r="ILM23" s="117"/>
      <c r="ILN23" s="117"/>
      <c r="ILO23" s="117"/>
      <c r="ILP23" s="117"/>
      <c r="ILQ23" s="117"/>
      <c r="ILR23" s="117"/>
      <c r="ILS23" s="117"/>
      <c r="ILT23" s="117"/>
      <c r="ILU23" s="117"/>
      <c r="ILV23" s="117"/>
      <c r="ILW23" s="117"/>
      <c r="ILX23" s="117"/>
      <c r="ILY23" s="117"/>
      <c r="ILZ23" s="117"/>
      <c r="IMA23" s="117"/>
      <c r="IMB23" s="117"/>
      <c r="IMC23" s="117"/>
      <c r="IMD23" s="117"/>
      <c r="IME23" s="117"/>
      <c r="IMF23" s="117"/>
      <c r="IMG23" s="117"/>
      <c r="IMH23" s="117"/>
      <c r="IMI23" s="117"/>
      <c r="IMJ23" s="117"/>
      <c r="IMK23" s="117"/>
      <c r="IML23" s="117"/>
      <c r="IMM23" s="117"/>
      <c r="IMN23" s="117"/>
      <c r="IMO23" s="117"/>
      <c r="IMP23" s="117"/>
      <c r="IMQ23" s="117"/>
      <c r="IMR23" s="117"/>
      <c r="IMS23" s="117"/>
      <c r="IMT23" s="117"/>
      <c r="IMU23" s="117"/>
      <c r="IMV23" s="117"/>
      <c r="IMW23" s="117"/>
      <c r="IMX23" s="117"/>
      <c r="IMY23" s="117"/>
      <c r="IMZ23" s="117"/>
      <c r="INA23" s="117"/>
      <c r="INB23" s="117"/>
      <c r="INC23" s="117"/>
      <c r="IND23" s="117"/>
      <c r="INE23" s="117"/>
      <c r="INF23" s="117"/>
      <c r="ING23" s="117"/>
      <c r="INH23" s="117"/>
      <c r="INI23" s="117"/>
      <c r="INJ23" s="117"/>
      <c r="INK23" s="117"/>
      <c r="INL23" s="117"/>
      <c r="INM23" s="117"/>
      <c r="INN23" s="117"/>
      <c r="INO23" s="117"/>
      <c r="INP23" s="117"/>
      <c r="INQ23" s="117"/>
      <c r="INR23" s="117"/>
      <c r="INS23" s="117"/>
      <c r="INT23" s="117"/>
      <c r="INU23" s="117"/>
      <c r="INV23" s="117"/>
      <c r="INW23" s="117"/>
      <c r="INX23" s="117"/>
      <c r="INY23" s="117"/>
      <c r="INZ23" s="117"/>
      <c r="IOA23" s="117"/>
      <c r="IOB23" s="117"/>
      <c r="IOC23" s="117"/>
      <c r="IOD23" s="117"/>
      <c r="IOE23" s="117"/>
      <c r="IOF23" s="117"/>
      <c r="IOG23" s="117"/>
      <c r="IOH23" s="117"/>
      <c r="IOI23" s="117"/>
      <c r="IOJ23" s="117"/>
      <c r="IOK23" s="117"/>
      <c r="IOL23" s="117"/>
      <c r="IOM23" s="117"/>
      <c r="ION23" s="117"/>
      <c r="IOO23" s="117"/>
      <c r="IOP23" s="117"/>
      <c r="IOQ23" s="117"/>
      <c r="IOR23" s="117"/>
      <c r="IOS23" s="117"/>
      <c r="IOT23" s="117"/>
      <c r="IOU23" s="117"/>
      <c r="IOV23" s="117"/>
      <c r="IOW23" s="117"/>
      <c r="IOX23" s="117"/>
      <c r="IOY23" s="117"/>
      <c r="IOZ23" s="117"/>
      <c r="IPA23" s="117"/>
      <c r="IPB23" s="117"/>
      <c r="IPC23" s="117"/>
      <c r="IPD23" s="117"/>
      <c r="IPE23" s="117"/>
      <c r="IPF23" s="117"/>
      <c r="IPG23" s="117"/>
      <c r="IPH23" s="117"/>
      <c r="IPI23" s="117"/>
      <c r="IPJ23" s="117"/>
      <c r="IPK23" s="117"/>
      <c r="IPL23" s="117"/>
      <c r="IPM23" s="117"/>
      <c r="IPN23" s="117"/>
      <c r="IPO23" s="117"/>
      <c r="IPP23" s="117"/>
      <c r="IPQ23" s="117"/>
      <c r="IPR23" s="117"/>
      <c r="IPS23" s="117"/>
      <c r="IPT23" s="117"/>
      <c r="IPU23" s="117"/>
      <c r="IPV23" s="117"/>
      <c r="IPW23" s="117"/>
      <c r="IPX23" s="117"/>
      <c r="IPY23" s="117"/>
      <c r="IPZ23" s="117"/>
      <c r="IQA23" s="117"/>
      <c r="IQB23" s="117"/>
      <c r="IQC23" s="117"/>
      <c r="IQD23" s="117"/>
      <c r="IQE23" s="117"/>
      <c r="IQF23" s="117"/>
      <c r="IQG23" s="117"/>
      <c r="IQH23" s="117"/>
      <c r="IQI23" s="117"/>
      <c r="IQJ23" s="117"/>
      <c r="IQK23" s="117"/>
      <c r="IQL23" s="117"/>
      <c r="IQM23" s="117"/>
      <c r="IQN23" s="117"/>
      <c r="IQO23" s="117"/>
      <c r="IQP23" s="117"/>
      <c r="IQQ23" s="117"/>
      <c r="IQR23" s="117"/>
      <c r="IQS23" s="117"/>
      <c r="IQT23" s="117"/>
      <c r="IQU23" s="117"/>
      <c r="IQV23" s="117"/>
      <c r="IQW23" s="117"/>
      <c r="IQX23" s="117"/>
      <c r="IQY23" s="117"/>
      <c r="IQZ23" s="117"/>
      <c r="IRA23" s="117"/>
      <c r="IRB23" s="117"/>
      <c r="IRC23" s="117"/>
      <c r="IRD23" s="117"/>
      <c r="IRE23" s="117"/>
      <c r="IRF23" s="117"/>
      <c r="IRG23" s="117"/>
      <c r="IRH23" s="117"/>
      <c r="IRI23" s="117"/>
      <c r="IRJ23" s="117"/>
      <c r="IRK23" s="117"/>
      <c r="IRL23" s="117"/>
      <c r="IRM23" s="117"/>
      <c r="IRN23" s="117"/>
      <c r="IRO23" s="117"/>
      <c r="IRP23" s="117"/>
      <c r="IRQ23" s="117"/>
      <c r="IRR23" s="117"/>
      <c r="IRS23" s="117"/>
      <c r="IRT23" s="117"/>
      <c r="IRU23" s="117"/>
      <c r="IRV23" s="117"/>
      <c r="IRW23" s="117"/>
      <c r="IRX23" s="117"/>
      <c r="IRY23" s="117"/>
      <c r="IRZ23" s="117"/>
      <c r="ISA23" s="117"/>
      <c r="ISB23" s="117"/>
      <c r="ISC23" s="117"/>
      <c r="ISD23" s="117"/>
      <c r="ISE23" s="117"/>
      <c r="ISF23" s="117"/>
      <c r="ISG23" s="117"/>
      <c r="ISH23" s="117"/>
      <c r="ISI23" s="117"/>
      <c r="ISJ23" s="117"/>
      <c r="ISK23" s="117"/>
      <c r="ISL23" s="117"/>
      <c r="ISM23" s="117"/>
      <c r="ISN23" s="117"/>
      <c r="ISO23" s="117"/>
      <c r="ISP23" s="117"/>
      <c r="ISQ23" s="117"/>
      <c r="ISR23" s="117"/>
      <c r="ISS23" s="117"/>
      <c r="IST23" s="117"/>
      <c r="ISU23" s="117"/>
      <c r="ISV23" s="117"/>
      <c r="ISW23" s="117"/>
      <c r="ISX23" s="117"/>
      <c r="ISY23" s="117"/>
      <c r="ISZ23" s="117"/>
      <c r="ITA23" s="117"/>
      <c r="ITB23" s="117"/>
      <c r="ITC23" s="117"/>
      <c r="ITD23" s="117"/>
      <c r="ITE23" s="117"/>
      <c r="ITF23" s="117"/>
      <c r="ITG23" s="117"/>
      <c r="ITH23" s="117"/>
      <c r="ITI23" s="117"/>
      <c r="ITJ23" s="117"/>
      <c r="ITK23" s="117"/>
      <c r="ITL23" s="117"/>
      <c r="ITM23" s="117"/>
      <c r="ITN23" s="117"/>
      <c r="ITO23" s="117"/>
      <c r="ITP23" s="117"/>
      <c r="ITQ23" s="117"/>
      <c r="ITR23" s="117"/>
      <c r="ITS23" s="117"/>
      <c r="ITT23" s="117"/>
      <c r="ITU23" s="117"/>
      <c r="ITV23" s="117"/>
      <c r="ITW23" s="117"/>
      <c r="ITX23" s="117"/>
      <c r="ITY23" s="117"/>
      <c r="ITZ23" s="117"/>
      <c r="IUA23" s="117"/>
      <c r="IUB23" s="117"/>
      <c r="IUC23" s="117"/>
      <c r="IUD23" s="117"/>
      <c r="IUE23" s="117"/>
      <c r="IUF23" s="117"/>
      <c r="IUG23" s="117"/>
      <c r="IUH23" s="117"/>
      <c r="IUI23" s="117"/>
      <c r="IUJ23" s="117"/>
      <c r="IUK23" s="117"/>
      <c r="IUL23" s="117"/>
      <c r="IUM23" s="117"/>
      <c r="IUN23" s="117"/>
      <c r="IUO23" s="117"/>
      <c r="IUP23" s="117"/>
      <c r="IUQ23" s="117"/>
      <c r="IUR23" s="117"/>
      <c r="IUS23" s="117"/>
      <c r="IUT23" s="117"/>
      <c r="IUU23" s="117"/>
      <c r="IUV23" s="117"/>
      <c r="IUW23" s="117"/>
      <c r="IUX23" s="117"/>
      <c r="IUY23" s="117"/>
      <c r="IUZ23" s="117"/>
      <c r="IVA23" s="117"/>
      <c r="IVB23" s="117"/>
      <c r="IVC23" s="117"/>
      <c r="IVD23" s="117"/>
      <c r="IVE23" s="117"/>
      <c r="IVF23" s="117"/>
      <c r="IVG23" s="117"/>
      <c r="IVH23" s="117"/>
      <c r="IVI23" s="117"/>
      <c r="IVJ23" s="117"/>
      <c r="IVK23" s="117"/>
      <c r="IVL23" s="117"/>
      <c r="IVM23" s="117"/>
      <c r="IVN23" s="117"/>
      <c r="IVO23" s="117"/>
      <c r="IVP23" s="117"/>
      <c r="IVQ23" s="117"/>
      <c r="IVR23" s="117"/>
      <c r="IVS23" s="117"/>
      <c r="IVT23" s="117"/>
      <c r="IVU23" s="117"/>
      <c r="IVV23" s="117"/>
      <c r="IVW23" s="117"/>
      <c r="IVX23" s="117"/>
      <c r="IVY23" s="117"/>
      <c r="IVZ23" s="117"/>
      <c r="IWA23" s="117"/>
      <c r="IWB23" s="117"/>
      <c r="IWC23" s="117"/>
      <c r="IWD23" s="117"/>
      <c r="IWE23" s="117"/>
      <c r="IWF23" s="117"/>
      <c r="IWG23" s="117"/>
      <c r="IWH23" s="117"/>
      <c r="IWI23" s="117"/>
      <c r="IWJ23" s="117"/>
      <c r="IWK23" s="117"/>
      <c r="IWL23" s="117"/>
      <c r="IWM23" s="117"/>
      <c r="IWN23" s="117"/>
      <c r="IWO23" s="117"/>
      <c r="IWP23" s="117"/>
      <c r="IWQ23" s="117"/>
      <c r="IWR23" s="117"/>
      <c r="IWS23" s="117"/>
      <c r="IWT23" s="117"/>
      <c r="IWU23" s="117"/>
      <c r="IWV23" s="117"/>
      <c r="IWW23" s="117"/>
      <c r="IWX23" s="117"/>
      <c r="IWY23" s="117"/>
      <c r="IWZ23" s="117"/>
      <c r="IXA23" s="117"/>
      <c r="IXB23" s="117"/>
      <c r="IXC23" s="117"/>
      <c r="IXD23" s="117"/>
      <c r="IXE23" s="117"/>
      <c r="IXF23" s="117"/>
      <c r="IXG23" s="117"/>
      <c r="IXH23" s="117"/>
      <c r="IXI23" s="117"/>
      <c r="IXJ23" s="117"/>
      <c r="IXK23" s="117"/>
      <c r="IXL23" s="117"/>
      <c r="IXM23" s="117"/>
      <c r="IXN23" s="117"/>
      <c r="IXO23" s="117"/>
      <c r="IXP23" s="117"/>
      <c r="IXQ23" s="117"/>
      <c r="IXR23" s="117"/>
      <c r="IXS23" s="117"/>
      <c r="IXT23" s="117"/>
      <c r="IXU23" s="117"/>
      <c r="IXV23" s="117"/>
      <c r="IXW23" s="117"/>
      <c r="IXX23" s="117"/>
      <c r="IXY23" s="117"/>
      <c r="IXZ23" s="117"/>
      <c r="IYA23" s="117"/>
      <c r="IYB23" s="117"/>
      <c r="IYC23" s="117"/>
      <c r="IYD23" s="117"/>
      <c r="IYE23" s="117"/>
      <c r="IYF23" s="117"/>
      <c r="IYG23" s="117"/>
      <c r="IYH23" s="117"/>
      <c r="IYI23" s="117"/>
      <c r="IYJ23" s="117"/>
      <c r="IYK23" s="117"/>
      <c r="IYL23" s="117"/>
      <c r="IYM23" s="117"/>
      <c r="IYN23" s="117"/>
      <c r="IYO23" s="117"/>
      <c r="IYP23" s="117"/>
      <c r="IYQ23" s="117"/>
      <c r="IYR23" s="117"/>
      <c r="IYS23" s="117"/>
      <c r="IYT23" s="117"/>
      <c r="IYU23" s="117"/>
      <c r="IYV23" s="117"/>
      <c r="IYW23" s="117"/>
      <c r="IYX23" s="117"/>
      <c r="IYY23" s="117"/>
      <c r="IYZ23" s="117"/>
      <c r="IZA23" s="117"/>
      <c r="IZB23" s="117"/>
      <c r="IZC23" s="117"/>
      <c r="IZD23" s="117"/>
      <c r="IZE23" s="117"/>
      <c r="IZF23" s="117"/>
      <c r="IZG23" s="117"/>
      <c r="IZH23" s="117"/>
      <c r="IZI23" s="117"/>
      <c r="IZJ23" s="117"/>
      <c r="IZK23" s="117"/>
      <c r="IZL23" s="117"/>
      <c r="IZM23" s="117"/>
      <c r="IZN23" s="117"/>
      <c r="IZO23" s="117"/>
      <c r="IZP23" s="117"/>
      <c r="IZQ23" s="117"/>
      <c r="IZR23" s="117"/>
      <c r="IZS23" s="117"/>
      <c r="IZT23" s="117"/>
      <c r="IZU23" s="117"/>
      <c r="IZV23" s="117"/>
      <c r="IZW23" s="117"/>
      <c r="IZX23" s="117"/>
      <c r="IZY23" s="117"/>
      <c r="IZZ23" s="117"/>
      <c r="JAA23" s="117"/>
      <c r="JAB23" s="117"/>
      <c r="JAC23" s="117"/>
      <c r="JAD23" s="117"/>
      <c r="JAE23" s="117"/>
      <c r="JAF23" s="117"/>
      <c r="JAG23" s="117"/>
      <c r="JAH23" s="117"/>
      <c r="JAI23" s="117"/>
      <c r="JAJ23" s="117"/>
      <c r="JAK23" s="117"/>
      <c r="JAL23" s="117"/>
      <c r="JAM23" s="117"/>
      <c r="JAN23" s="117"/>
      <c r="JAO23" s="117"/>
      <c r="JAP23" s="117"/>
      <c r="JAQ23" s="117"/>
      <c r="JAR23" s="117"/>
      <c r="JAS23" s="117"/>
      <c r="JAT23" s="117"/>
      <c r="JAU23" s="117"/>
      <c r="JAV23" s="117"/>
      <c r="JAW23" s="117"/>
      <c r="JAX23" s="117"/>
      <c r="JAY23" s="117"/>
      <c r="JAZ23" s="117"/>
      <c r="JBA23" s="117"/>
      <c r="JBB23" s="117"/>
      <c r="JBC23" s="117"/>
      <c r="JBD23" s="117"/>
      <c r="JBE23" s="117"/>
      <c r="JBF23" s="117"/>
      <c r="JBG23" s="117"/>
      <c r="JBH23" s="117"/>
      <c r="JBI23" s="117"/>
      <c r="JBJ23" s="117"/>
      <c r="JBK23" s="117"/>
      <c r="JBL23" s="117"/>
      <c r="JBM23" s="117"/>
      <c r="JBN23" s="117"/>
      <c r="JBO23" s="117"/>
      <c r="JBP23" s="117"/>
      <c r="JBQ23" s="117"/>
      <c r="JBR23" s="117"/>
      <c r="JBS23" s="117"/>
      <c r="JBT23" s="117"/>
      <c r="JBU23" s="117"/>
      <c r="JBV23" s="117"/>
      <c r="JBW23" s="117"/>
      <c r="JBX23" s="117"/>
      <c r="JBY23" s="117"/>
      <c r="JBZ23" s="117"/>
      <c r="JCA23" s="117"/>
      <c r="JCB23" s="117"/>
      <c r="JCC23" s="117"/>
      <c r="JCD23" s="117"/>
      <c r="JCE23" s="117"/>
      <c r="JCF23" s="117"/>
      <c r="JCG23" s="117"/>
      <c r="JCH23" s="117"/>
      <c r="JCI23" s="117"/>
      <c r="JCJ23" s="117"/>
      <c r="JCK23" s="117"/>
      <c r="JCL23" s="117"/>
      <c r="JCM23" s="117"/>
      <c r="JCN23" s="117"/>
      <c r="JCO23" s="117"/>
      <c r="JCP23" s="117"/>
      <c r="JCQ23" s="117"/>
      <c r="JCR23" s="117"/>
      <c r="JCS23" s="117"/>
      <c r="JCT23" s="117"/>
      <c r="JCU23" s="117"/>
      <c r="JCV23" s="117"/>
      <c r="JCW23" s="117"/>
      <c r="JCX23" s="117"/>
      <c r="JCY23" s="117"/>
      <c r="JCZ23" s="117"/>
      <c r="JDA23" s="117"/>
      <c r="JDB23" s="117"/>
      <c r="JDC23" s="117"/>
      <c r="JDD23" s="117"/>
      <c r="JDE23" s="117"/>
      <c r="JDF23" s="117"/>
      <c r="JDG23" s="117"/>
      <c r="JDH23" s="117"/>
      <c r="JDI23" s="117"/>
      <c r="JDJ23" s="117"/>
      <c r="JDK23" s="117"/>
      <c r="JDL23" s="117"/>
      <c r="JDM23" s="117"/>
      <c r="JDN23" s="117"/>
      <c r="JDO23" s="117"/>
      <c r="JDP23" s="117"/>
      <c r="JDQ23" s="117"/>
      <c r="JDR23" s="117"/>
      <c r="JDS23" s="117"/>
      <c r="JDT23" s="117"/>
      <c r="JDU23" s="117"/>
      <c r="JDV23" s="117"/>
      <c r="JDW23" s="117"/>
      <c r="JDX23" s="117"/>
      <c r="JDY23" s="117"/>
      <c r="JDZ23" s="117"/>
      <c r="JEA23" s="117"/>
      <c r="JEB23" s="117"/>
      <c r="JEC23" s="117"/>
      <c r="JED23" s="117"/>
      <c r="JEE23" s="117"/>
      <c r="JEF23" s="117"/>
      <c r="JEG23" s="117"/>
      <c r="JEH23" s="117"/>
      <c r="JEI23" s="117"/>
      <c r="JEJ23" s="117"/>
      <c r="JEK23" s="117"/>
      <c r="JEL23" s="117"/>
      <c r="JEM23" s="117"/>
      <c r="JEN23" s="117"/>
      <c r="JEO23" s="117"/>
      <c r="JEP23" s="117"/>
      <c r="JEQ23" s="117"/>
      <c r="JER23" s="117"/>
      <c r="JES23" s="117"/>
      <c r="JET23" s="117"/>
      <c r="JEU23" s="117"/>
      <c r="JEV23" s="117"/>
      <c r="JEW23" s="117"/>
      <c r="JEX23" s="117"/>
      <c r="JEY23" s="117"/>
      <c r="JEZ23" s="117"/>
      <c r="JFA23" s="117"/>
      <c r="JFB23" s="117"/>
      <c r="JFC23" s="117"/>
      <c r="JFD23" s="117"/>
      <c r="JFE23" s="117"/>
      <c r="JFF23" s="117"/>
      <c r="JFG23" s="117"/>
      <c r="JFH23" s="117"/>
      <c r="JFI23" s="117"/>
      <c r="JFJ23" s="117"/>
      <c r="JFK23" s="117"/>
      <c r="JFL23" s="117"/>
      <c r="JFM23" s="117"/>
      <c r="JFN23" s="117"/>
      <c r="JFO23" s="117"/>
      <c r="JFP23" s="117"/>
      <c r="JFQ23" s="117"/>
      <c r="JFR23" s="117"/>
      <c r="JFS23" s="117"/>
      <c r="JFT23" s="117"/>
      <c r="JFU23" s="117"/>
      <c r="JFV23" s="117"/>
      <c r="JFW23" s="117"/>
      <c r="JFX23" s="117"/>
      <c r="JFY23" s="117"/>
      <c r="JFZ23" s="117"/>
      <c r="JGA23" s="117"/>
      <c r="JGB23" s="117"/>
      <c r="JGC23" s="117"/>
      <c r="JGD23" s="117"/>
      <c r="JGE23" s="117"/>
      <c r="JGF23" s="117"/>
      <c r="JGG23" s="117"/>
      <c r="JGH23" s="117"/>
      <c r="JGI23" s="117"/>
      <c r="JGJ23" s="117"/>
      <c r="JGK23" s="117"/>
      <c r="JGL23" s="117"/>
      <c r="JGM23" s="117"/>
      <c r="JGN23" s="117"/>
      <c r="JGO23" s="117"/>
      <c r="JGP23" s="117"/>
      <c r="JGQ23" s="117"/>
      <c r="JGR23" s="117"/>
      <c r="JGS23" s="117"/>
      <c r="JGT23" s="117"/>
      <c r="JGU23" s="117"/>
      <c r="JGV23" s="117"/>
      <c r="JGW23" s="117"/>
      <c r="JGX23" s="117"/>
      <c r="JGY23" s="117"/>
      <c r="JGZ23" s="117"/>
      <c r="JHA23" s="117"/>
      <c r="JHB23" s="117"/>
      <c r="JHC23" s="117"/>
      <c r="JHD23" s="117"/>
      <c r="JHE23" s="117"/>
      <c r="JHF23" s="117"/>
      <c r="JHG23" s="117"/>
      <c r="JHH23" s="117"/>
      <c r="JHI23" s="117"/>
      <c r="JHJ23" s="117"/>
      <c r="JHK23" s="117"/>
      <c r="JHL23" s="117"/>
      <c r="JHM23" s="117"/>
      <c r="JHN23" s="117"/>
      <c r="JHO23" s="117"/>
      <c r="JHP23" s="117"/>
      <c r="JHQ23" s="117"/>
      <c r="JHR23" s="117"/>
      <c r="JHS23" s="117"/>
      <c r="JHT23" s="117"/>
      <c r="JHU23" s="117"/>
      <c r="JHV23" s="117"/>
      <c r="JHW23" s="117"/>
      <c r="JHX23" s="117"/>
      <c r="JHY23" s="117"/>
      <c r="JHZ23" s="117"/>
      <c r="JIA23" s="117"/>
      <c r="JIB23" s="117"/>
      <c r="JIC23" s="117"/>
      <c r="JID23" s="117"/>
      <c r="JIE23" s="117"/>
      <c r="JIF23" s="117"/>
      <c r="JIG23" s="117"/>
      <c r="JIH23" s="117"/>
      <c r="JII23" s="117"/>
      <c r="JIJ23" s="117"/>
      <c r="JIK23" s="117"/>
      <c r="JIL23" s="117"/>
      <c r="JIM23" s="117"/>
      <c r="JIN23" s="117"/>
      <c r="JIO23" s="117"/>
      <c r="JIP23" s="117"/>
      <c r="JIQ23" s="117"/>
      <c r="JIR23" s="117"/>
      <c r="JIS23" s="117"/>
      <c r="JIT23" s="117"/>
      <c r="JIU23" s="117"/>
      <c r="JIV23" s="117"/>
      <c r="JIW23" s="117"/>
      <c r="JIX23" s="117"/>
      <c r="JIY23" s="117"/>
      <c r="JIZ23" s="117"/>
      <c r="JJA23" s="117"/>
      <c r="JJB23" s="117"/>
      <c r="JJC23" s="117"/>
      <c r="JJD23" s="117"/>
      <c r="JJE23" s="117"/>
      <c r="JJF23" s="117"/>
      <c r="JJG23" s="117"/>
      <c r="JJH23" s="117"/>
      <c r="JJI23" s="117"/>
      <c r="JJJ23" s="117"/>
      <c r="JJK23" s="117"/>
      <c r="JJL23" s="117"/>
      <c r="JJM23" s="117"/>
      <c r="JJN23" s="117"/>
      <c r="JJO23" s="117"/>
      <c r="JJP23" s="117"/>
      <c r="JJQ23" s="117"/>
      <c r="JJR23" s="117"/>
      <c r="JJS23" s="117"/>
      <c r="JJT23" s="117"/>
      <c r="JJU23" s="117"/>
      <c r="JJV23" s="117"/>
      <c r="JJW23" s="117"/>
      <c r="JJX23" s="117"/>
      <c r="JJY23" s="117"/>
      <c r="JJZ23" s="117"/>
      <c r="JKA23" s="117"/>
      <c r="JKB23" s="117"/>
      <c r="JKC23" s="117"/>
      <c r="JKD23" s="117"/>
      <c r="JKE23" s="117"/>
      <c r="JKF23" s="117"/>
      <c r="JKG23" s="117"/>
      <c r="JKH23" s="117"/>
      <c r="JKI23" s="117"/>
      <c r="JKJ23" s="117"/>
      <c r="JKK23" s="117"/>
      <c r="JKL23" s="117"/>
      <c r="JKM23" s="117"/>
      <c r="JKN23" s="117"/>
      <c r="JKO23" s="117"/>
      <c r="JKP23" s="117"/>
      <c r="JKQ23" s="117"/>
      <c r="JKR23" s="117"/>
      <c r="JKS23" s="117"/>
      <c r="JKT23" s="117"/>
      <c r="JKU23" s="117"/>
      <c r="JKV23" s="117"/>
      <c r="JKW23" s="117"/>
      <c r="JKX23" s="117"/>
      <c r="JKY23" s="117"/>
      <c r="JKZ23" s="117"/>
      <c r="JLA23" s="117"/>
      <c r="JLB23" s="117"/>
      <c r="JLC23" s="117"/>
      <c r="JLD23" s="117"/>
      <c r="JLE23" s="117"/>
      <c r="JLF23" s="117"/>
      <c r="JLG23" s="117"/>
      <c r="JLH23" s="117"/>
      <c r="JLI23" s="117"/>
      <c r="JLJ23" s="117"/>
      <c r="JLK23" s="117"/>
      <c r="JLL23" s="117"/>
      <c r="JLM23" s="117"/>
      <c r="JLN23" s="117"/>
      <c r="JLO23" s="117"/>
      <c r="JLP23" s="117"/>
      <c r="JLQ23" s="117"/>
      <c r="JLR23" s="117"/>
      <c r="JLS23" s="117"/>
      <c r="JLT23" s="117"/>
      <c r="JLU23" s="117"/>
      <c r="JLV23" s="117"/>
      <c r="JLW23" s="117"/>
      <c r="JLX23" s="117"/>
      <c r="JLY23" s="117"/>
      <c r="JLZ23" s="117"/>
      <c r="JMA23" s="117"/>
      <c r="JMB23" s="117"/>
      <c r="JMC23" s="117"/>
      <c r="JMD23" s="117"/>
      <c r="JME23" s="117"/>
      <c r="JMF23" s="117"/>
      <c r="JMG23" s="117"/>
      <c r="JMH23" s="117"/>
      <c r="JMI23" s="117"/>
      <c r="JMJ23" s="117"/>
      <c r="JMK23" s="117"/>
      <c r="JML23" s="117"/>
      <c r="JMM23" s="117"/>
      <c r="JMN23" s="117"/>
      <c r="JMO23" s="117"/>
      <c r="JMP23" s="117"/>
      <c r="JMQ23" s="117"/>
      <c r="JMR23" s="117"/>
      <c r="JMS23" s="117"/>
      <c r="JMT23" s="117"/>
      <c r="JMU23" s="117"/>
      <c r="JMV23" s="117"/>
      <c r="JMW23" s="117"/>
      <c r="JMX23" s="117"/>
      <c r="JMY23" s="117"/>
      <c r="JMZ23" s="117"/>
      <c r="JNA23" s="117"/>
      <c r="JNB23" s="117"/>
      <c r="JNC23" s="117"/>
      <c r="JND23" s="117"/>
      <c r="JNE23" s="117"/>
      <c r="JNF23" s="117"/>
      <c r="JNG23" s="117"/>
      <c r="JNH23" s="117"/>
      <c r="JNI23" s="117"/>
      <c r="JNJ23" s="117"/>
      <c r="JNK23" s="117"/>
      <c r="JNL23" s="117"/>
      <c r="JNM23" s="117"/>
      <c r="JNN23" s="117"/>
      <c r="JNO23" s="117"/>
      <c r="JNP23" s="117"/>
      <c r="JNQ23" s="117"/>
      <c r="JNR23" s="117"/>
      <c r="JNS23" s="117"/>
      <c r="JNT23" s="117"/>
      <c r="JNU23" s="117"/>
      <c r="JNV23" s="117"/>
      <c r="JNW23" s="117"/>
      <c r="JNX23" s="117"/>
      <c r="JNY23" s="117"/>
      <c r="JNZ23" s="117"/>
      <c r="JOA23" s="117"/>
      <c r="JOB23" s="117"/>
      <c r="JOC23" s="117"/>
      <c r="JOD23" s="117"/>
      <c r="JOE23" s="117"/>
      <c r="JOF23" s="117"/>
      <c r="JOG23" s="117"/>
      <c r="JOH23" s="117"/>
      <c r="JOI23" s="117"/>
      <c r="JOJ23" s="117"/>
      <c r="JOK23" s="117"/>
      <c r="JOL23" s="117"/>
      <c r="JOM23" s="117"/>
      <c r="JON23" s="117"/>
      <c r="JOO23" s="117"/>
      <c r="JOP23" s="117"/>
      <c r="JOQ23" s="117"/>
      <c r="JOR23" s="117"/>
      <c r="JOS23" s="117"/>
      <c r="JOT23" s="117"/>
      <c r="JOU23" s="117"/>
      <c r="JOV23" s="117"/>
      <c r="JOW23" s="117"/>
      <c r="JOX23" s="117"/>
      <c r="JOY23" s="117"/>
      <c r="JOZ23" s="117"/>
      <c r="JPA23" s="117"/>
      <c r="JPB23" s="117"/>
      <c r="JPC23" s="117"/>
      <c r="JPD23" s="117"/>
      <c r="JPE23" s="117"/>
      <c r="JPF23" s="117"/>
      <c r="JPG23" s="117"/>
      <c r="JPH23" s="117"/>
      <c r="JPI23" s="117"/>
      <c r="JPJ23" s="117"/>
      <c r="JPK23" s="117"/>
      <c r="JPL23" s="117"/>
      <c r="JPM23" s="117"/>
      <c r="JPN23" s="117"/>
      <c r="JPO23" s="117"/>
      <c r="JPP23" s="117"/>
      <c r="JPQ23" s="117"/>
      <c r="JPR23" s="117"/>
      <c r="JPS23" s="117"/>
      <c r="JPT23" s="117"/>
      <c r="JPU23" s="117"/>
      <c r="JPV23" s="117"/>
      <c r="JPW23" s="117"/>
      <c r="JPX23" s="117"/>
      <c r="JPY23" s="117"/>
      <c r="JPZ23" s="117"/>
      <c r="JQA23" s="117"/>
      <c r="JQB23" s="117"/>
      <c r="JQC23" s="117"/>
      <c r="JQD23" s="117"/>
      <c r="JQE23" s="117"/>
      <c r="JQF23" s="117"/>
      <c r="JQG23" s="117"/>
      <c r="JQH23" s="117"/>
      <c r="JQI23" s="117"/>
      <c r="JQJ23" s="117"/>
      <c r="JQK23" s="117"/>
      <c r="JQL23" s="117"/>
      <c r="JQM23" s="117"/>
      <c r="JQN23" s="117"/>
      <c r="JQO23" s="117"/>
      <c r="JQP23" s="117"/>
      <c r="JQQ23" s="117"/>
      <c r="JQR23" s="117"/>
      <c r="JQS23" s="117"/>
      <c r="JQT23" s="117"/>
      <c r="JQU23" s="117"/>
      <c r="JQV23" s="117"/>
      <c r="JQW23" s="117"/>
      <c r="JQX23" s="117"/>
      <c r="JQY23" s="117"/>
      <c r="JQZ23" s="117"/>
      <c r="JRA23" s="117"/>
      <c r="JRB23" s="117"/>
      <c r="JRC23" s="117"/>
      <c r="JRD23" s="117"/>
      <c r="JRE23" s="117"/>
      <c r="JRF23" s="117"/>
      <c r="JRG23" s="117"/>
      <c r="JRH23" s="117"/>
      <c r="JRI23" s="117"/>
      <c r="JRJ23" s="117"/>
      <c r="JRK23" s="117"/>
      <c r="JRL23" s="117"/>
      <c r="JRM23" s="117"/>
      <c r="JRN23" s="117"/>
      <c r="JRO23" s="117"/>
      <c r="JRP23" s="117"/>
      <c r="JRQ23" s="117"/>
      <c r="JRR23" s="117"/>
      <c r="JRS23" s="117"/>
      <c r="JRT23" s="117"/>
      <c r="JRU23" s="117"/>
      <c r="JRV23" s="117"/>
      <c r="JRW23" s="117"/>
      <c r="JRX23" s="117"/>
      <c r="JRY23" s="117"/>
      <c r="JRZ23" s="117"/>
      <c r="JSA23" s="117"/>
      <c r="JSB23" s="117"/>
      <c r="JSC23" s="117"/>
      <c r="JSD23" s="117"/>
      <c r="JSE23" s="117"/>
      <c r="JSF23" s="117"/>
      <c r="JSG23" s="117"/>
      <c r="JSH23" s="117"/>
      <c r="JSI23" s="117"/>
      <c r="JSJ23" s="117"/>
      <c r="JSK23" s="117"/>
      <c r="JSL23" s="117"/>
      <c r="JSM23" s="117"/>
      <c r="JSN23" s="117"/>
      <c r="JSO23" s="117"/>
      <c r="JSP23" s="117"/>
      <c r="JSQ23" s="117"/>
      <c r="JSR23" s="117"/>
      <c r="JSS23" s="117"/>
      <c r="JST23" s="117"/>
      <c r="JSU23" s="117"/>
      <c r="JSV23" s="117"/>
      <c r="JSW23" s="117"/>
      <c r="JSX23" s="117"/>
      <c r="JSY23" s="117"/>
      <c r="JSZ23" s="117"/>
      <c r="JTA23" s="117"/>
      <c r="JTB23" s="117"/>
      <c r="JTC23" s="117"/>
      <c r="JTD23" s="117"/>
      <c r="JTE23" s="117"/>
      <c r="JTF23" s="117"/>
      <c r="JTG23" s="117"/>
      <c r="JTH23" s="117"/>
      <c r="JTI23" s="117"/>
      <c r="JTJ23" s="117"/>
      <c r="JTK23" s="117"/>
      <c r="JTL23" s="117"/>
      <c r="JTM23" s="117"/>
      <c r="JTN23" s="117"/>
      <c r="JTO23" s="117"/>
      <c r="JTP23" s="117"/>
      <c r="JTQ23" s="117"/>
      <c r="JTR23" s="117"/>
      <c r="JTS23" s="117"/>
      <c r="JTT23" s="117"/>
      <c r="JTU23" s="117"/>
      <c r="JTV23" s="117"/>
      <c r="JTW23" s="117"/>
      <c r="JTX23" s="117"/>
      <c r="JTY23" s="117"/>
      <c r="JTZ23" s="117"/>
      <c r="JUA23" s="117"/>
      <c r="JUB23" s="117"/>
      <c r="JUC23" s="117"/>
      <c r="JUD23" s="117"/>
      <c r="JUE23" s="117"/>
      <c r="JUF23" s="117"/>
      <c r="JUG23" s="117"/>
      <c r="JUH23" s="117"/>
      <c r="JUI23" s="117"/>
      <c r="JUJ23" s="117"/>
      <c r="JUK23" s="117"/>
      <c r="JUL23" s="117"/>
      <c r="JUM23" s="117"/>
      <c r="JUN23" s="117"/>
      <c r="JUO23" s="117"/>
      <c r="JUP23" s="117"/>
      <c r="JUQ23" s="117"/>
      <c r="JUR23" s="117"/>
      <c r="JUS23" s="117"/>
      <c r="JUT23" s="117"/>
      <c r="JUU23" s="117"/>
      <c r="JUV23" s="117"/>
      <c r="JUW23" s="117"/>
      <c r="JUX23" s="117"/>
      <c r="JUY23" s="117"/>
      <c r="JUZ23" s="117"/>
      <c r="JVA23" s="117"/>
      <c r="JVB23" s="117"/>
      <c r="JVC23" s="117"/>
      <c r="JVD23" s="117"/>
      <c r="JVE23" s="117"/>
      <c r="JVF23" s="117"/>
      <c r="JVG23" s="117"/>
      <c r="JVH23" s="117"/>
      <c r="JVI23" s="117"/>
      <c r="JVJ23" s="117"/>
      <c r="JVK23" s="117"/>
      <c r="JVL23" s="117"/>
      <c r="JVM23" s="117"/>
      <c r="JVN23" s="117"/>
      <c r="JVO23" s="117"/>
      <c r="JVP23" s="117"/>
      <c r="JVQ23" s="117"/>
      <c r="JVR23" s="117"/>
      <c r="JVS23" s="117"/>
      <c r="JVT23" s="117"/>
      <c r="JVU23" s="117"/>
      <c r="JVV23" s="117"/>
      <c r="JVW23" s="117"/>
      <c r="JVX23" s="117"/>
      <c r="JVY23" s="117"/>
      <c r="JVZ23" s="117"/>
      <c r="JWA23" s="117"/>
      <c r="JWB23" s="117"/>
      <c r="JWC23" s="117"/>
      <c r="JWD23" s="117"/>
      <c r="JWE23" s="117"/>
      <c r="JWF23" s="117"/>
      <c r="JWG23" s="117"/>
      <c r="JWH23" s="117"/>
      <c r="JWI23" s="117"/>
      <c r="JWJ23" s="117"/>
      <c r="JWK23" s="117"/>
      <c r="JWL23" s="117"/>
      <c r="JWM23" s="117"/>
      <c r="JWN23" s="117"/>
      <c r="JWO23" s="117"/>
      <c r="JWP23" s="117"/>
      <c r="JWQ23" s="117"/>
      <c r="JWR23" s="117"/>
      <c r="JWS23" s="117"/>
      <c r="JWT23" s="117"/>
      <c r="JWU23" s="117"/>
      <c r="JWV23" s="117"/>
      <c r="JWW23" s="117"/>
      <c r="JWX23" s="117"/>
      <c r="JWY23" s="117"/>
      <c r="JWZ23" s="117"/>
      <c r="JXA23" s="117"/>
      <c r="JXB23" s="117"/>
      <c r="JXC23" s="117"/>
      <c r="JXD23" s="117"/>
      <c r="JXE23" s="117"/>
      <c r="JXF23" s="117"/>
      <c r="JXG23" s="117"/>
      <c r="JXH23" s="117"/>
      <c r="JXI23" s="117"/>
      <c r="JXJ23" s="117"/>
      <c r="JXK23" s="117"/>
      <c r="JXL23" s="117"/>
      <c r="JXM23" s="117"/>
      <c r="JXN23" s="117"/>
      <c r="JXO23" s="117"/>
      <c r="JXP23" s="117"/>
      <c r="JXQ23" s="117"/>
      <c r="JXR23" s="117"/>
      <c r="JXS23" s="117"/>
      <c r="JXT23" s="117"/>
      <c r="JXU23" s="117"/>
      <c r="JXV23" s="117"/>
      <c r="JXW23" s="117"/>
      <c r="JXX23" s="117"/>
      <c r="JXY23" s="117"/>
      <c r="JXZ23" s="117"/>
      <c r="JYA23" s="117"/>
      <c r="JYB23" s="117"/>
      <c r="JYC23" s="117"/>
      <c r="JYD23" s="117"/>
      <c r="JYE23" s="117"/>
      <c r="JYF23" s="117"/>
      <c r="JYG23" s="117"/>
      <c r="JYH23" s="117"/>
      <c r="JYI23" s="117"/>
      <c r="JYJ23" s="117"/>
      <c r="JYK23" s="117"/>
      <c r="JYL23" s="117"/>
      <c r="JYM23" s="117"/>
      <c r="JYN23" s="117"/>
      <c r="JYO23" s="117"/>
      <c r="JYP23" s="117"/>
      <c r="JYQ23" s="117"/>
      <c r="JYR23" s="117"/>
      <c r="JYS23" s="117"/>
      <c r="JYT23" s="117"/>
      <c r="JYU23" s="117"/>
      <c r="JYV23" s="117"/>
      <c r="JYW23" s="117"/>
      <c r="JYX23" s="117"/>
      <c r="JYY23" s="117"/>
      <c r="JYZ23" s="117"/>
      <c r="JZA23" s="117"/>
      <c r="JZB23" s="117"/>
      <c r="JZC23" s="117"/>
      <c r="JZD23" s="117"/>
      <c r="JZE23" s="117"/>
      <c r="JZF23" s="117"/>
      <c r="JZG23" s="117"/>
      <c r="JZH23" s="117"/>
      <c r="JZI23" s="117"/>
      <c r="JZJ23" s="117"/>
      <c r="JZK23" s="117"/>
      <c r="JZL23" s="117"/>
      <c r="JZM23" s="117"/>
      <c r="JZN23" s="117"/>
      <c r="JZO23" s="117"/>
      <c r="JZP23" s="117"/>
      <c r="JZQ23" s="117"/>
      <c r="JZR23" s="117"/>
      <c r="JZS23" s="117"/>
      <c r="JZT23" s="117"/>
      <c r="JZU23" s="117"/>
      <c r="JZV23" s="117"/>
      <c r="JZW23" s="117"/>
      <c r="JZX23" s="117"/>
      <c r="JZY23" s="117"/>
      <c r="JZZ23" s="117"/>
      <c r="KAA23" s="117"/>
      <c r="KAB23" s="117"/>
      <c r="KAC23" s="117"/>
      <c r="KAD23" s="117"/>
      <c r="KAE23" s="117"/>
      <c r="KAF23" s="117"/>
      <c r="KAG23" s="117"/>
      <c r="KAH23" s="117"/>
      <c r="KAI23" s="117"/>
      <c r="KAJ23" s="117"/>
      <c r="KAK23" s="117"/>
      <c r="KAL23" s="117"/>
      <c r="KAM23" s="117"/>
      <c r="KAN23" s="117"/>
      <c r="KAO23" s="117"/>
      <c r="KAP23" s="117"/>
      <c r="KAQ23" s="117"/>
      <c r="KAR23" s="117"/>
      <c r="KAS23" s="117"/>
      <c r="KAT23" s="117"/>
      <c r="KAU23" s="117"/>
      <c r="KAV23" s="117"/>
      <c r="KAW23" s="117"/>
      <c r="KAX23" s="117"/>
      <c r="KAY23" s="117"/>
      <c r="KAZ23" s="117"/>
      <c r="KBA23" s="117"/>
      <c r="KBB23" s="117"/>
      <c r="KBC23" s="117"/>
      <c r="KBD23" s="117"/>
      <c r="KBE23" s="117"/>
      <c r="KBF23" s="117"/>
      <c r="KBG23" s="117"/>
      <c r="KBH23" s="117"/>
      <c r="KBI23" s="117"/>
      <c r="KBJ23" s="117"/>
      <c r="KBK23" s="117"/>
      <c r="KBL23" s="117"/>
      <c r="KBM23" s="117"/>
      <c r="KBN23" s="117"/>
      <c r="KBO23" s="117"/>
      <c r="KBP23" s="117"/>
      <c r="KBQ23" s="117"/>
      <c r="KBR23" s="117"/>
      <c r="KBS23" s="117"/>
      <c r="KBT23" s="117"/>
      <c r="KBU23" s="117"/>
      <c r="KBV23" s="117"/>
      <c r="KBW23" s="117"/>
      <c r="KBX23" s="117"/>
      <c r="KBY23" s="117"/>
      <c r="KBZ23" s="117"/>
      <c r="KCA23" s="117"/>
      <c r="KCB23" s="117"/>
      <c r="KCC23" s="117"/>
      <c r="KCD23" s="117"/>
      <c r="KCE23" s="117"/>
      <c r="KCF23" s="117"/>
      <c r="KCG23" s="117"/>
      <c r="KCH23" s="117"/>
      <c r="KCI23" s="117"/>
      <c r="KCJ23" s="117"/>
      <c r="KCK23" s="117"/>
      <c r="KCL23" s="117"/>
      <c r="KCM23" s="117"/>
      <c r="KCN23" s="117"/>
      <c r="KCO23" s="117"/>
      <c r="KCP23" s="117"/>
      <c r="KCQ23" s="117"/>
      <c r="KCR23" s="117"/>
      <c r="KCS23" s="117"/>
      <c r="KCT23" s="117"/>
      <c r="KCU23" s="117"/>
      <c r="KCV23" s="117"/>
      <c r="KCW23" s="117"/>
      <c r="KCX23" s="117"/>
      <c r="KCY23" s="117"/>
      <c r="KCZ23" s="117"/>
      <c r="KDA23" s="117"/>
      <c r="KDB23" s="117"/>
      <c r="KDC23" s="117"/>
      <c r="KDD23" s="117"/>
      <c r="KDE23" s="117"/>
      <c r="KDF23" s="117"/>
      <c r="KDG23" s="117"/>
      <c r="KDH23" s="117"/>
      <c r="KDI23" s="117"/>
      <c r="KDJ23" s="117"/>
      <c r="KDK23" s="117"/>
      <c r="KDL23" s="117"/>
      <c r="KDM23" s="117"/>
      <c r="KDN23" s="117"/>
      <c r="KDO23" s="117"/>
      <c r="KDP23" s="117"/>
      <c r="KDQ23" s="117"/>
      <c r="KDR23" s="117"/>
      <c r="KDS23" s="117"/>
      <c r="KDT23" s="117"/>
      <c r="KDU23" s="117"/>
      <c r="KDV23" s="117"/>
      <c r="KDW23" s="117"/>
      <c r="KDX23" s="117"/>
      <c r="KDY23" s="117"/>
      <c r="KDZ23" s="117"/>
      <c r="KEA23" s="117"/>
      <c r="KEB23" s="117"/>
      <c r="KEC23" s="117"/>
      <c r="KED23" s="117"/>
      <c r="KEE23" s="117"/>
      <c r="KEF23" s="117"/>
      <c r="KEG23" s="117"/>
      <c r="KEH23" s="117"/>
      <c r="KEI23" s="117"/>
      <c r="KEJ23" s="117"/>
      <c r="KEK23" s="117"/>
      <c r="KEL23" s="117"/>
      <c r="KEM23" s="117"/>
      <c r="KEN23" s="117"/>
      <c r="KEO23" s="117"/>
      <c r="KEP23" s="117"/>
      <c r="KEQ23" s="117"/>
      <c r="KER23" s="117"/>
      <c r="KES23" s="117"/>
      <c r="KET23" s="117"/>
      <c r="KEU23" s="117"/>
      <c r="KEV23" s="117"/>
      <c r="KEW23" s="117"/>
      <c r="KEX23" s="117"/>
      <c r="KEY23" s="117"/>
      <c r="KEZ23" s="117"/>
      <c r="KFA23" s="117"/>
      <c r="KFB23" s="117"/>
      <c r="KFC23" s="117"/>
      <c r="KFD23" s="117"/>
      <c r="KFE23" s="117"/>
      <c r="KFF23" s="117"/>
      <c r="KFG23" s="117"/>
      <c r="KFH23" s="117"/>
      <c r="KFI23" s="117"/>
      <c r="KFJ23" s="117"/>
      <c r="KFK23" s="117"/>
      <c r="KFL23" s="117"/>
      <c r="KFM23" s="117"/>
      <c r="KFN23" s="117"/>
      <c r="KFO23" s="117"/>
      <c r="KFP23" s="117"/>
      <c r="KFQ23" s="117"/>
      <c r="KFR23" s="117"/>
      <c r="KFS23" s="117"/>
      <c r="KFT23" s="117"/>
      <c r="KFU23" s="117"/>
      <c r="KFV23" s="117"/>
      <c r="KFW23" s="117"/>
      <c r="KFX23" s="117"/>
      <c r="KFY23" s="117"/>
      <c r="KFZ23" s="117"/>
      <c r="KGA23" s="117"/>
      <c r="KGB23" s="117"/>
      <c r="KGC23" s="117"/>
      <c r="KGD23" s="117"/>
      <c r="KGE23" s="117"/>
      <c r="KGF23" s="117"/>
      <c r="KGG23" s="117"/>
      <c r="KGH23" s="117"/>
      <c r="KGI23" s="117"/>
      <c r="KGJ23" s="117"/>
      <c r="KGK23" s="117"/>
      <c r="KGL23" s="117"/>
      <c r="KGM23" s="117"/>
      <c r="KGN23" s="117"/>
      <c r="KGO23" s="117"/>
      <c r="KGP23" s="117"/>
      <c r="KGQ23" s="117"/>
      <c r="KGR23" s="117"/>
      <c r="KGS23" s="117"/>
      <c r="KGT23" s="117"/>
      <c r="KGU23" s="117"/>
      <c r="KGV23" s="117"/>
      <c r="KGW23" s="117"/>
      <c r="KGX23" s="117"/>
      <c r="KGY23" s="117"/>
      <c r="KGZ23" s="117"/>
      <c r="KHA23" s="117"/>
      <c r="KHB23" s="117"/>
      <c r="KHC23" s="117"/>
      <c r="KHD23" s="117"/>
      <c r="KHE23" s="117"/>
      <c r="KHF23" s="117"/>
      <c r="KHG23" s="117"/>
      <c r="KHH23" s="117"/>
      <c r="KHI23" s="117"/>
      <c r="KHJ23" s="117"/>
      <c r="KHK23" s="117"/>
      <c r="KHL23" s="117"/>
      <c r="KHM23" s="117"/>
      <c r="KHN23" s="117"/>
      <c r="KHO23" s="117"/>
      <c r="KHP23" s="117"/>
      <c r="KHQ23" s="117"/>
      <c r="KHR23" s="117"/>
      <c r="KHS23" s="117"/>
      <c r="KHT23" s="117"/>
      <c r="KHU23" s="117"/>
      <c r="KHV23" s="117"/>
      <c r="KHW23" s="117"/>
      <c r="KHX23" s="117"/>
      <c r="KHY23" s="117"/>
      <c r="KHZ23" s="117"/>
      <c r="KIA23" s="117"/>
      <c r="KIB23" s="117"/>
      <c r="KIC23" s="117"/>
      <c r="KID23" s="117"/>
      <c r="KIE23" s="117"/>
      <c r="KIF23" s="117"/>
      <c r="KIG23" s="117"/>
      <c r="KIH23" s="117"/>
      <c r="KII23" s="117"/>
      <c r="KIJ23" s="117"/>
      <c r="KIK23" s="117"/>
      <c r="KIL23" s="117"/>
      <c r="KIM23" s="117"/>
      <c r="KIN23" s="117"/>
      <c r="KIO23" s="117"/>
      <c r="KIP23" s="117"/>
      <c r="KIQ23" s="117"/>
      <c r="KIR23" s="117"/>
      <c r="KIS23" s="117"/>
      <c r="KIT23" s="117"/>
      <c r="KIU23" s="117"/>
      <c r="KIV23" s="117"/>
      <c r="KIW23" s="117"/>
      <c r="KIX23" s="117"/>
      <c r="KIY23" s="117"/>
      <c r="KIZ23" s="117"/>
      <c r="KJA23" s="117"/>
      <c r="KJB23" s="117"/>
      <c r="KJC23" s="117"/>
      <c r="KJD23" s="117"/>
      <c r="KJE23" s="117"/>
      <c r="KJF23" s="117"/>
      <c r="KJG23" s="117"/>
      <c r="KJH23" s="117"/>
      <c r="KJI23" s="117"/>
      <c r="KJJ23" s="117"/>
      <c r="KJK23" s="117"/>
      <c r="KJL23" s="117"/>
      <c r="KJM23" s="117"/>
      <c r="KJN23" s="117"/>
      <c r="KJO23" s="117"/>
      <c r="KJP23" s="117"/>
      <c r="KJQ23" s="117"/>
      <c r="KJR23" s="117"/>
      <c r="KJS23" s="117"/>
      <c r="KJT23" s="117"/>
      <c r="KJU23" s="117"/>
      <c r="KJV23" s="117"/>
      <c r="KJW23" s="117"/>
      <c r="KJX23" s="117"/>
      <c r="KJY23" s="117"/>
      <c r="KJZ23" s="117"/>
      <c r="KKA23" s="117"/>
      <c r="KKB23" s="117"/>
      <c r="KKC23" s="117"/>
      <c r="KKD23" s="117"/>
      <c r="KKE23" s="117"/>
      <c r="KKF23" s="117"/>
      <c r="KKG23" s="117"/>
      <c r="KKH23" s="117"/>
      <c r="KKI23" s="117"/>
      <c r="KKJ23" s="117"/>
      <c r="KKK23" s="117"/>
      <c r="KKL23" s="117"/>
      <c r="KKM23" s="117"/>
      <c r="KKN23" s="117"/>
      <c r="KKO23" s="117"/>
      <c r="KKP23" s="117"/>
      <c r="KKQ23" s="117"/>
      <c r="KKR23" s="117"/>
      <c r="KKS23" s="117"/>
      <c r="KKT23" s="117"/>
      <c r="KKU23" s="117"/>
      <c r="KKV23" s="117"/>
      <c r="KKW23" s="117"/>
      <c r="KKX23" s="117"/>
      <c r="KKY23" s="117"/>
      <c r="KKZ23" s="117"/>
      <c r="KLA23" s="117"/>
      <c r="KLB23" s="117"/>
      <c r="KLC23" s="117"/>
      <c r="KLD23" s="117"/>
      <c r="KLE23" s="117"/>
      <c r="KLF23" s="117"/>
      <c r="KLG23" s="117"/>
      <c r="KLH23" s="117"/>
      <c r="KLI23" s="117"/>
      <c r="KLJ23" s="117"/>
      <c r="KLK23" s="117"/>
      <c r="KLL23" s="117"/>
      <c r="KLM23" s="117"/>
      <c r="KLN23" s="117"/>
      <c r="KLO23" s="117"/>
      <c r="KLP23" s="117"/>
      <c r="KLQ23" s="117"/>
      <c r="KLR23" s="117"/>
      <c r="KLS23" s="117"/>
      <c r="KLT23" s="117"/>
      <c r="KLU23" s="117"/>
      <c r="KLV23" s="117"/>
      <c r="KLW23" s="117"/>
      <c r="KLX23" s="117"/>
      <c r="KLY23" s="117"/>
      <c r="KLZ23" s="117"/>
      <c r="KMA23" s="117"/>
      <c r="KMB23" s="117"/>
      <c r="KMC23" s="117"/>
      <c r="KMD23" s="117"/>
      <c r="KME23" s="117"/>
      <c r="KMF23" s="117"/>
      <c r="KMG23" s="117"/>
      <c r="KMH23" s="117"/>
      <c r="KMI23" s="117"/>
      <c r="KMJ23" s="117"/>
      <c r="KMK23" s="117"/>
      <c r="KML23" s="117"/>
      <c r="KMM23" s="117"/>
      <c r="KMN23" s="117"/>
      <c r="KMO23" s="117"/>
      <c r="KMP23" s="117"/>
      <c r="KMQ23" s="117"/>
      <c r="KMR23" s="117"/>
      <c r="KMS23" s="117"/>
      <c r="KMT23" s="117"/>
      <c r="KMU23" s="117"/>
      <c r="KMV23" s="117"/>
      <c r="KMW23" s="117"/>
      <c r="KMX23" s="117"/>
      <c r="KMY23" s="117"/>
      <c r="KMZ23" s="117"/>
      <c r="KNA23" s="117"/>
      <c r="KNB23" s="117"/>
      <c r="KNC23" s="117"/>
      <c r="KND23" s="117"/>
      <c r="KNE23" s="117"/>
      <c r="KNF23" s="117"/>
      <c r="KNG23" s="117"/>
      <c r="KNH23" s="117"/>
      <c r="KNI23" s="117"/>
      <c r="KNJ23" s="117"/>
      <c r="KNK23" s="117"/>
      <c r="KNL23" s="117"/>
      <c r="KNM23" s="117"/>
      <c r="KNN23" s="117"/>
      <c r="KNO23" s="117"/>
      <c r="KNP23" s="117"/>
      <c r="KNQ23" s="117"/>
      <c r="KNR23" s="117"/>
      <c r="KNS23" s="117"/>
      <c r="KNT23" s="117"/>
      <c r="KNU23" s="117"/>
      <c r="KNV23" s="117"/>
      <c r="KNW23" s="117"/>
      <c r="KNX23" s="117"/>
      <c r="KNY23" s="117"/>
      <c r="KNZ23" s="117"/>
      <c r="KOA23" s="117"/>
      <c r="KOB23" s="117"/>
      <c r="KOC23" s="117"/>
      <c r="KOD23" s="117"/>
      <c r="KOE23" s="117"/>
      <c r="KOF23" s="117"/>
      <c r="KOG23" s="117"/>
      <c r="KOH23" s="117"/>
      <c r="KOI23" s="117"/>
      <c r="KOJ23" s="117"/>
      <c r="KOK23" s="117"/>
      <c r="KOL23" s="117"/>
      <c r="KOM23" s="117"/>
      <c r="KON23" s="117"/>
      <c r="KOO23" s="117"/>
      <c r="KOP23" s="117"/>
      <c r="KOQ23" s="117"/>
      <c r="KOR23" s="117"/>
      <c r="KOS23" s="117"/>
      <c r="KOT23" s="117"/>
      <c r="KOU23" s="117"/>
      <c r="KOV23" s="117"/>
      <c r="KOW23" s="117"/>
      <c r="KOX23" s="117"/>
      <c r="KOY23" s="117"/>
      <c r="KOZ23" s="117"/>
      <c r="KPA23" s="117"/>
      <c r="KPB23" s="117"/>
      <c r="KPC23" s="117"/>
      <c r="KPD23" s="117"/>
      <c r="KPE23" s="117"/>
      <c r="KPF23" s="117"/>
      <c r="KPG23" s="117"/>
      <c r="KPH23" s="117"/>
      <c r="KPI23" s="117"/>
      <c r="KPJ23" s="117"/>
      <c r="KPK23" s="117"/>
      <c r="KPL23" s="117"/>
      <c r="KPM23" s="117"/>
      <c r="KPN23" s="117"/>
      <c r="KPO23" s="117"/>
      <c r="KPP23" s="117"/>
      <c r="KPQ23" s="117"/>
      <c r="KPR23" s="117"/>
      <c r="KPS23" s="117"/>
      <c r="KPT23" s="117"/>
      <c r="KPU23" s="117"/>
      <c r="KPV23" s="117"/>
      <c r="KPW23" s="117"/>
      <c r="KPX23" s="117"/>
      <c r="KPY23" s="117"/>
      <c r="KPZ23" s="117"/>
      <c r="KQA23" s="117"/>
      <c r="KQB23" s="117"/>
      <c r="KQC23" s="117"/>
      <c r="KQD23" s="117"/>
      <c r="KQE23" s="117"/>
      <c r="KQF23" s="117"/>
      <c r="KQG23" s="117"/>
      <c r="KQH23" s="117"/>
      <c r="KQI23" s="117"/>
      <c r="KQJ23" s="117"/>
      <c r="KQK23" s="117"/>
      <c r="KQL23" s="117"/>
      <c r="KQM23" s="117"/>
      <c r="KQN23" s="117"/>
      <c r="KQO23" s="117"/>
      <c r="KQP23" s="117"/>
      <c r="KQQ23" s="117"/>
      <c r="KQR23" s="117"/>
      <c r="KQS23" s="117"/>
      <c r="KQT23" s="117"/>
      <c r="KQU23" s="117"/>
      <c r="KQV23" s="117"/>
      <c r="KQW23" s="117"/>
      <c r="KQX23" s="117"/>
      <c r="KQY23" s="117"/>
      <c r="KQZ23" s="117"/>
      <c r="KRA23" s="117"/>
      <c r="KRB23" s="117"/>
      <c r="KRC23" s="117"/>
      <c r="KRD23" s="117"/>
      <c r="KRE23" s="117"/>
      <c r="KRF23" s="117"/>
      <c r="KRG23" s="117"/>
      <c r="KRH23" s="117"/>
      <c r="KRI23" s="117"/>
      <c r="KRJ23" s="117"/>
      <c r="KRK23" s="117"/>
      <c r="KRL23" s="117"/>
      <c r="KRM23" s="117"/>
      <c r="KRN23" s="117"/>
      <c r="KRO23" s="117"/>
      <c r="KRP23" s="117"/>
      <c r="KRQ23" s="117"/>
      <c r="KRR23" s="117"/>
      <c r="KRS23" s="117"/>
      <c r="KRT23" s="117"/>
      <c r="KRU23" s="117"/>
      <c r="KRV23" s="117"/>
      <c r="KRW23" s="117"/>
      <c r="KRX23" s="117"/>
      <c r="KRY23" s="117"/>
      <c r="KRZ23" s="117"/>
      <c r="KSA23" s="117"/>
      <c r="KSB23" s="117"/>
      <c r="KSC23" s="117"/>
      <c r="KSD23" s="117"/>
      <c r="KSE23" s="117"/>
      <c r="KSF23" s="117"/>
      <c r="KSG23" s="117"/>
      <c r="KSH23" s="117"/>
      <c r="KSI23" s="117"/>
      <c r="KSJ23" s="117"/>
      <c r="KSK23" s="117"/>
      <c r="KSL23" s="117"/>
      <c r="KSM23" s="117"/>
      <c r="KSN23" s="117"/>
      <c r="KSO23" s="117"/>
      <c r="KSP23" s="117"/>
      <c r="KSQ23" s="117"/>
      <c r="KSR23" s="117"/>
      <c r="KSS23" s="117"/>
      <c r="KST23" s="117"/>
      <c r="KSU23" s="117"/>
      <c r="KSV23" s="117"/>
      <c r="KSW23" s="117"/>
      <c r="KSX23" s="117"/>
      <c r="KSY23" s="117"/>
      <c r="KSZ23" s="117"/>
      <c r="KTA23" s="117"/>
      <c r="KTB23" s="117"/>
      <c r="KTC23" s="117"/>
      <c r="KTD23" s="117"/>
      <c r="KTE23" s="117"/>
      <c r="KTF23" s="117"/>
      <c r="KTG23" s="117"/>
      <c r="KTH23" s="117"/>
      <c r="KTI23" s="117"/>
      <c r="KTJ23" s="117"/>
      <c r="KTK23" s="117"/>
      <c r="KTL23" s="117"/>
      <c r="KTM23" s="117"/>
      <c r="KTN23" s="117"/>
      <c r="KTO23" s="117"/>
      <c r="KTP23" s="117"/>
      <c r="KTQ23" s="117"/>
      <c r="KTR23" s="117"/>
      <c r="KTS23" s="117"/>
      <c r="KTT23" s="117"/>
      <c r="KTU23" s="117"/>
      <c r="KTV23" s="117"/>
      <c r="KTW23" s="117"/>
      <c r="KTX23" s="117"/>
      <c r="KTY23" s="117"/>
      <c r="KTZ23" s="117"/>
      <c r="KUA23" s="117"/>
      <c r="KUB23" s="117"/>
      <c r="KUC23" s="117"/>
      <c r="KUD23" s="117"/>
      <c r="KUE23" s="117"/>
      <c r="KUF23" s="117"/>
      <c r="KUG23" s="117"/>
      <c r="KUH23" s="117"/>
      <c r="KUI23" s="117"/>
      <c r="KUJ23" s="117"/>
      <c r="KUK23" s="117"/>
      <c r="KUL23" s="117"/>
      <c r="KUM23" s="117"/>
      <c r="KUN23" s="117"/>
      <c r="KUO23" s="117"/>
      <c r="KUP23" s="117"/>
      <c r="KUQ23" s="117"/>
      <c r="KUR23" s="117"/>
      <c r="KUS23" s="117"/>
      <c r="KUT23" s="117"/>
      <c r="KUU23" s="117"/>
      <c r="KUV23" s="117"/>
      <c r="KUW23" s="117"/>
      <c r="KUX23" s="117"/>
      <c r="KUY23" s="117"/>
      <c r="KUZ23" s="117"/>
      <c r="KVA23" s="117"/>
      <c r="KVB23" s="117"/>
      <c r="KVC23" s="117"/>
      <c r="KVD23" s="117"/>
      <c r="KVE23" s="117"/>
      <c r="KVF23" s="117"/>
      <c r="KVG23" s="117"/>
      <c r="KVH23" s="117"/>
      <c r="KVI23" s="117"/>
      <c r="KVJ23" s="117"/>
      <c r="KVK23" s="117"/>
      <c r="KVL23" s="117"/>
      <c r="KVM23" s="117"/>
      <c r="KVN23" s="117"/>
      <c r="KVO23" s="117"/>
      <c r="KVP23" s="117"/>
      <c r="KVQ23" s="117"/>
      <c r="KVR23" s="117"/>
      <c r="KVS23" s="117"/>
      <c r="KVT23" s="117"/>
      <c r="KVU23" s="117"/>
      <c r="KVV23" s="117"/>
      <c r="KVW23" s="117"/>
      <c r="KVX23" s="117"/>
      <c r="KVY23" s="117"/>
      <c r="KVZ23" s="117"/>
      <c r="KWA23" s="117"/>
      <c r="KWB23" s="117"/>
      <c r="KWC23" s="117"/>
      <c r="KWD23" s="117"/>
      <c r="KWE23" s="117"/>
      <c r="KWF23" s="117"/>
      <c r="KWG23" s="117"/>
      <c r="KWH23" s="117"/>
      <c r="KWI23" s="117"/>
      <c r="KWJ23" s="117"/>
      <c r="KWK23" s="117"/>
      <c r="KWL23" s="117"/>
      <c r="KWM23" s="117"/>
      <c r="KWN23" s="117"/>
      <c r="KWO23" s="117"/>
      <c r="KWP23" s="117"/>
      <c r="KWQ23" s="117"/>
      <c r="KWR23" s="117"/>
      <c r="KWS23" s="117"/>
      <c r="KWT23" s="117"/>
      <c r="KWU23" s="117"/>
      <c r="KWV23" s="117"/>
      <c r="KWW23" s="117"/>
      <c r="KWX23" s="117"/>
      <c r="KWY23" s="117"/>
      <c r="KWZ23" s="117"/>
      <c r="KXA23" s="117"/>
      <c r="KXB23" s="117"/>
      <c r="KXC23" s="117"/>
      <c r="KXD23" s="117"/>
      <c r="KXE23" s="117"/>
      <c r="KXF23" s="117"/>
      <c r="KXG23" s="117"/>
      <c r="KXH23" s="117"/>
      <c r="KXI23" s="117"/>
      <c r="KXJ23" s="117"/>
      <c r="KXK23" s="117"/>
      <c r="KXL23" s="117"/>
      <c r="KXM23" s="117"/>
      <c r="KXN23" s="117"/>
      <c r="KXO23" s="117"/>
      <c r="KXP23" s="117"/>
      <c r="KXQ23" s="117"/>
      <c r="KXR23" s="117"/>
      <c r="KXS23" s="117"/>
      <c r="KXT23" s="117"/>
      <c r="KXU23" s="117"/>
      <c r="KXV23" s="117"/>
      <c r="KXW23" s="117"/>
      <c r="KXX23" s="117"/>
      <c r="KXY23" s="117"/>
      <c r="KXZ23" s="117"/>
      <c r="KYA23" s="117"/>
      <c r="KYB23" s="117"/>
      <c r="KYC23" s="117"/>
      <c r="KYD23" s="117"/>
      <c r="KYE23" s="117"/>
      <c r="KYF23" s="117"/>
      <c r="KYG23" s="117"/>
      <c r="KYH23" s="117"/>
      <c r="KYI23" s="117"/>
      <c r="KYJ23" s="117"/>
      <c r="KYK23" s="117"/>
      <c r="KYL23" s="117"/>
      <c r="KYM23" s="117"/>
      <c r="KYN23" s="117"/>
      <c r="KYO23" s="117"/>
      <c r="KYP23" s="117"/>
      <c r="KYQ23" s="117"/>
      <c r="KYR23" s="117"/>
      <c r="KYS23" s="117"/>
      <c r="KYT23" s="117"/>
      <c r="KYU23" s="117"/>
      <c r="KYV23" s="117"/>
      <c r="KYW23" s="117"/>
      <c r="KYX23" s="117"/>
      <c r="KYY23" s="117"/>
      <c r="KYZ23" s="117"/>
      <c r="KZA23" s="117"/>
      <c r="KZB23" s="117"/>
      <c r="KZC23" s="117"/>
      <c r="KZD23" s="117"/>
      <c r="KZE23" s="117"/>
      <c r="KZF23" s="117"/>
      <c r="KZG23" s="117"/>
      <c r="KZH23" s="117"/>
      <c r="KZI23" s="117"/>
      <c r="KZJ23" s="117"/>
      <c r="KZK23" s="117"/>
      <c r="KZL23" s="117"/>
      <c r="KZM23" s="117"/>
      <c r="KZN23" s="117"/>
      <c r="KZO23" s="117"/>
      <c r="KZP23" s="117"/>
      <c r="KZQ23" s="117"/>
      <c r="KZR23" s="117"/>
      <c r="KZS23" s="117"/>
      <c r="KZT23" s="117"/>
      <c r="KZU23" s="117"/>
      <c r="KZV23" s="117"/>
      <c r="KZW23" s="117"/>
      <c r="KZX23" s="117"/>
      <c r="KZY23" s="117"/>
      <c r="KZZ23" s="117"/>
      <c r="LAA23" s="117"/>
      <c r="LAB23" s="117"/>
      <c r="LAC23" s="117"/>
      <c r="LAD23" s="117"/>
      <c r="LAE23" s="117"/>
      <c r="LAF23" s="117"/>
      <c r="LAG23" s="117"/>
      <c r="LAH23" s="117"/>
      <c r="LAI23" s="117"/>
      <c r="LAJ23" s="117"/>
      <c r="LAK23" s="117"/>
      <c r="LAL23" s="117"/>
      <c r="LAM23" s="117"/>
      <c r="LAN23" s="117"/>
      <c r="LAO23" s="117"/>
      <c r="LAP23" s="117"/>
      <c r="LAQ23" s="117"/>
      <c r="LAR23" s="117"/>
      <c r="LAS23" s="117"/>
      <c r="LAT23" s="117"/>
      <c r="LAU23" s="117"/>
      <c r="LAV23" s="117"/>
      <c r="LAW23" s="117"/>
      <c r="LAX23" s="117"/>
      <c r="LAY23" s="117"/>
      <c r="LAZ23" s="117"/>
      <c r="LBA23" s="117"/>
      <c r="LBB23" s="117"/>
      <c r="LBC23" s="117"/>
      <c r="LBD23" s="117"/>
      <c r="LBE23" s="117"/>
      <c r="LBF23" s="117"/>
      <c r="LBG23" s="117"/>
      <c r="LBH23" s="117"/>
      <c r="LBI23" s="117"/>
      <c r="LBJ23" s="117"/>
      <c r="LBK23" s="117"/>
      <c r="LBL23" s="117"/>
      <c r="LBM23" s="117"/>
      <c r="LBN23" s="117"/>
      <c r="LBO23" s="117"/>
      <c r="LBP23" s="117"/>
      <c r="LBQ23" s="117"/>
      <c r="LBR23" s="117"/>
      <c r="LBS23" s="117"/>
      <c r="LBT23" s="117"/>
      <c r="LBU23" s="117"/>
      <c r="LBV23" s="117"/>
      <c r="LBW23" s="117"/>
      <c r="LBX23" s="117"/>
      <c r="LBY23" s="117"/>
      <c r="LBZ23" s="117"/>
      <c r="LCA23" s="117"/>
      <c r="LCB23" s="117"/>
      <c r="LCC23" s="117"/>
      <c r="LCD23" s="117"/>
      <c r="LCE23" s="117"/>
      <c r="LCF23" s="117"/>
      <c r="LCG23" s="117"/>
      <c r="LCH23" s="117"/>
      <c r="LCI23" s="117"/>
      <c r="LCJ23" s="117"/>
      <c r="LCK23" s="117"/>
      <c r="LCL23" s="117"/>
      <c r="LCM23" s="117"/>
      <c r="LCN23" s="117"/>
      <c r="LCO23" s="117"/>
      <c r="LCP23" s="117"/>
      <c r="LCQ23" s="117"/>
      <c r="LCR23" s="117"/>
      <c r="LCS23" s="117"/>
      <c r="LCT23" s="117"/>
      <c r="LCU23" s="117"/>
      <c r="LCV23" s="117"/>
      <c r="LCW23" s="117"/>
      <c r="LCX23" s="117"/>
      <c r="LCY23" s="117"/>
      <c r="LCZ23" s="117"/>
      <c r="LDA23" s="117"/>
      <c r="LDB23" s="117"/>
      <c r="LDC23" s="117"/>
      <c r="LDD23" s="117"/>
      <c r="LDE23" s="117"/>
      <c r="LDF23" s="117"/>
      <c r="LDG23" s="117"/>
      <c r="LDH23" s="117"/>
      <c r="LDI23" s="117"/>
      <c r="LDJ23" s="117"/>
      <c r="LDK23" s="117"/>
      <c r="LDL23" s="117"/>
      <c r="LDM23" s="117"/>
      <c r="LDN23" s="117"/>
      <c r="LDO23" s="117"/>
      <c r="LDP23" s="117"/>
      <c r="LDQ23" s="117"/>
      <c r="LDR23" s="117"/>
      <c r="LDS23" s="117"/>
      <c r="LDT23" s="117"/>
      <c r="LDU23" s="117"/>
      <c r="LDV23" s="117"/>
      <c r="LDW23" s="117"/>
      <c r="LDX23" s="117"/>
      <c r="LDY23" s="117"/>
      <c r="LDZ23" s="117"/>
      <c r="LEA23" s="117"/>
      <c r="LEB23" s="117"/>
      <c r="LEC23" s="117"/>
      <c r="LED23" s="117"/>
      <c r="LEE23" s="117"/>
      <c r="LEF23" s="117"/>
      <c r="LEG23" s="117"/>
      <c r="LEH23" s="117"/>
      <c r="LEI23" s="117"/>
      <c r="LEJ23" s="117"/>
      <c r="LEK23" s="117"/>
      <c r="LEL23" s="117"/>
      <c r="LEM23" s="117"/>
      <c r="LEN23" s="117"/>
      <c r="LEO23" s="117"/>
      <c r="LEP23" s="117"/>
      <c r="LEQ23" s="117"/>
      <c r="LER23" s="117"/>
      <c r="LES23" s="117"/>
      <c r="LET23" s="117"/>
      <c r="LEU23" s="117"/>
      <c r="LEV23" s="117"/>
      <c r="LEW23" s="117"/>
      <c r="LEX23" s="117"/>
      <c r="LEY23" s="117"/>
      <c r="LEZ23" s="117"/>
      <c r="LFA23" s="117"/>
      <c r="LFB23" s="117"/>
      <c r="LFC23" s="117"/>
      <c r="LFD23" s="117"/>
      <c r="LFE23" s="117"/>
      <c r="LFF23" s="117"/>
      <c r="LFG23" s="117"/>
      <c r="LFH23" s="117"/>
      <c r="LFI23" s="117"/>
      <c r="LFJ23" s="117"/>
      <c r="LFK23" s="117"/>
      <c r="LFL23" s="117"/>
      <c r="LFM23" s="117"/>
      <c r="LFN23" s="117"/>
      <c r="LFO23" s="117"/>
      <c r="LFP23" s="117"/>
      <c r="LFQ23" s="117"/>
      <c r="LFR23" s="117"/>
      <c r="LFS23" s="117"/>
      <c r="LFT23" s="117"/>
      <c r="LFU23" s="117"/>
      <c r="LFV23" s="117"/>
      <c r="LFW23" s="117"/>
      <c r="LFX23" s="117"/>
      <c r="LFY23" s="117"/>
      <c r="LFZ23" s="117"/>
      <c r="LGA23" s="117"/>
      <c r="LGB23" s="117"/>
      <c r="LGC23" s="117"/>
      <c r="LGD23" s="117"/>
      <c r="LGE23" s="117"/>
      <c r="LGF23" s="117"/>
      <c r="LGG23" s="117"/>
      <c r="LGH23" s="117"/>
      <c r="LGI23" s="117"/>
      <c r="LGJ23" s="117"/>
      <c r="LGK23" s="117"/>
      <c r="LGL23" s="117"/>
      <c r="LGM23" s="117"/>
      <c r="LGN23" s="117"/>
      <c r="LGO23" s="117"/>
      <c r="LGP23" s="117"/>
      <c r="LGQ23" s="117"/>
      <c r="LGR23" s="117"/>
      <c r="LGS23" s="117"/>
      <c r="LGT23" s="117"/>
      <c r="LGU23" s="117"/>
      <c r="LGV23" s="117"/>
      <c r="LGW23" s="117"/>
      <c r="LGX23" s="117"/>
      <c r="LGY23" s="117"/>
      <c r="LGZ23" s="117"/>
      <c r="LHA23" s="117"/>
      <c r="LHB23" s="117"/>
      <c r="LHC23" s="117"/>
      <c r="LHD23" s="117"/>
      <c r="LHE23" s="117"/>
      <c r="LHF23" s="117"/>
      <c r="LHG23" s="117"/>
      <c r="LHH23" s="117"/>
      <c r="LHI23" s="117"/>
      <c r="LHJ23" s="117"/>
      <c r="LHK23" s="117"/>
      <c r="LHL23" s="117"/>
      <c r="LHM23" s="117"/>
      <c r="LHN23" s="117"/>
      <c r="LHO23" s="117"/>
      <c r="LHP23" s="117"/>
      <c r="LHQ23" s="117"/>
      <c r="LHR23" s="117"/>
      <c r="LHS23" s="117"/>
      <c r="LHT23" s="117"/>
      <c r="LHU23" s="117"/>
      <c r="LHV23" s="117"/>
      <c r="LHW23" s="117"/>
      <c r="LHX23" s="117"/>
      <c r="LHY23" s="117"/>
      <c r="LHZ23" s="117"/>
      <c r="LIA23" s="117"/>
      <c r="LIB23" s="117"/>
      <c r="LIC23" s="117"/>
      <c r="LID23" s="117"/>
      <c r="LIE23" s="117"/>
      <c r="LIF23" s="117"/>
      <c r="LIG23" s="117"/>
      <c r="LIH23" s="117"/>
      <c r="LII23" s="117"/>
      <c r="LIJ23" s="117"/>
      <c r="LIK23" s="117"/>
      <c r="LIL23" s="117"/>
      <c r="LIM23" s="117"/>
      <c r="LIN23" s="117"/>
      <c r="LIO23" s="117"/>
      <c r="LIP23" s="117"/>
      <c r="LIQ23" s="117"/>
      <c r="LIR23" s="117"/>
      <c r="LIS23" s="117"/>
      <c r="LIT23" s="117"/>
      <c r="LIU23" s="117"/>
      <c r="LIV23" s="117"/>
      <c r="LIW23" s="117"/>
      <c r="LIX23" s="117"/>
      <c r="LIY23" s="117"/>
      <c r="LIZ23" s="117"/>
      <c r="LJA23" s="117"/>
      <c r="LJB23" s="117"/>
      <c r="LJC23" s="117"/>
      <c r="LJD23" s="117"/>
      <c r="LJE23" s="117"/>
      <c r="LJF23" s="117"/>
      <c r="LJG23" s="117"/>
      <c r="LJH23" s="117"/>
      <c r="LJI23" s="117"/>
      <c r="LJJ23" s="117"/>
      <c r="LJK23" s="117"/>
      <c r="LJL23" s="117"/>
      <c r="LJM23" s="117"/>
      <c r="LJN23" s="117"/>
      <c r="LJO23" s="117"/>
      <c r="LJP23" s="117"/>
      <c r="LJQ23" s="117"/>
      <c r="LJR23" s="117"/>
      <c r="LJS23" s="117"/>
      <c r="LJT23" s="117"/>
      <c r="LJU23" s="117"/>
      <c r="LJV23" s="117"/>
      <c r="LJW23" s="117"/>
      <c r="LJX23" s="117"/>
      <c r="LJY23" s="117"/>
      <c r="LJZ23" s="117"/>
      <c r="LKA23" s="117"/>
      <c r="LKB23" s="117"/>
      <c r="LKC23" s="117"/>
      <c r="LKD23" s="117"/>
      <c r="LKE23" s="117"/>
      <c r="LKF23" s="117"/>
      <c r="LKG23" s="117"/>
      <c r="LKH23" s="117"/>
      <c r="LKI23" s="117"/>
      <c r="LKJ23" s="117"/>
      <c r="LKK23" s="117"/>
      <c r="LKL23" s="117"/>
      <c r="LKM23" s="117"/>
      <c r="LKN23" s="117"/>
      <c r="LKO23" s="117"/>
      <c r="LKP23" s="117"/>
      <c r="LKQ23" s="117"/>
      <c r="LKR23" s="117"/>
      <c r="LKS23" s="117"/>
      <c r="LKT23" s="117"/>
      <c r="LKU23" s="117"/>
      <c r="LKV23" s="117"/>
      <c r="LKW23" s="117"/>
      <c r="LKX23" s="117"/>
      <c r="LKY23" s="117"/>
      <c r="LKZ23" s="117"/>
      <c r="LLA23" s="117"/>
      <c r="LLB23" s="117"/>
      <c r="LLC23" s="117"/>
      <c r="LLD23" s="117"/>
      <c r="LLE23" s="117"/>
      <c r="LLF23" s="117"/>
      <c r="LLG23" s="117"/>
      <c r="LLH23" s="117"/>
      <c r="LLI23" s="117"/>
      <c r="LLJ23" s="117"/>
      <c r="LLK23" s="117"/>
      <c r="LLL23" s="117"/>
      <c r="LLM23" s="117"/>
      <c r="LLN23" s="117"/>
      <c r="LLO23" s="117"/>
      <c r="LLP23" s="117"/>
      <c r="LLQ23" s="117"/>
      <c r="LLR23" s="117"/>
      <c r="LLS23" s="117"/>
      <c r="LLT23" s="117"/>
      <c r="LLU23" s="117"/>
      <c r="LLV23" s="117"/>
      <c r="LLW23" s="117"/>
      <c r="LLX23" s="117"/>
      <c r="LLY23" s="117"/>
      <c r="LLZ23" s="117"/>
      <c r="LMA23" s="117"/>
      <c r="LMB23" s="117"/>
      <c r="LMC23" s="117"/>
      <c r="LMD23" s="117"/>
      <c r="LME23" s="117"/>
      <c r="LMF23" s="117"/>
      <c r="LMG23" s="117"/>
      <c r="LMH23" s="117"/>
      <c r="LMI23" s="117"/>
      <c r="LMJ23" s="117"/>
      <c r="LMK23" s="117"/>
      <c r="LML23" s="117"/>
      <c r="LMM23" s="117"/>
      <c r="LMN23" s="117"/>
      <c r="LMO23" s="117"/>
      <c r="LMP23" s="117"/>
      <c r="LMQ23" s="117"/>
      <c r="LMR23" s="117"/>
      <c r="LMS23" s="117"/>
      <c r="LMT23" s="117"/>
      <c r="LMU23" s="117"/>
      <c r="LMV23" s="117"/>
      <c r="LMW23" s="117"/>
      <c r="LMX23" s="117"/>
      <c r="LMY23" s="117"/>
      <c r="LMZ23" s="117"/>
      <c r="LNA23" s="117"/>
      <c r="LNB23" s="117"/>
      <c r="LNC23" s="117"/>
      <c r="LND23" s="117"/>
      <c r="LNE23" s="117"/>
      <c r="LNF23" s="117"/>
      <c r="LNG23" s="117"/>
      <c r="LNH23" s="117"/>
      <c r="LNI23" s="117"/>
      <c r="LNJ23" s="117"/>
      <c r="LNK23" s="117"/>
      <c r="LNL23" s="117"/>
      <c r="LNM23" s="117"/>
      <c r="LNN23" s="117"/>
      <c r="LNO23" s="117"/>
      <c r="LNP23" s="117"/>
      <c r="LNQ23" s="117"/>
      <c r="LNR23" s="117"/>
      <c r="LNS23" s="117"/>
      <c r="LNT23" s="117"/>
      <c r="LNU23" s="117"/>
      <c r="LNV23" s="117"/>
      <c r="LNW23" s="117"/>
      <c r="LNX23" s="117"/>
      <c r="LNY23" s="117"/>
      <c r="LNZ23" s="117"/>
      <c r="LOA23" s="117"/>
      <c r="LOB23" s="117"/>
      <c r="LOC23" s="117"/>
      <c r="LOD23" s="117"/>
      <c r="LOE23" s="117"/>
      <c r="LOF23" s="117"/>
      <c r="LOG23" s="117"/>
      <c r="LOH23" s="117"/>
      <c r="LOI23" s="117"/>
      <c r="LOJ23" s="117"/>
      <c r="LOK23" s="117"/>
      <c r="LOL23" s="117"/>
      <c r="LOM23" s="117"/>
      <c r="LON23" s="117"/>
      <c r="LOO23" s="117"/>
      <c r="LOP23" s="117"/>
      <c r="LOQ23" s="117"/>
      <c r="LOR23" s="117"/>
      <c r="LOS23" s="117"/>
      <c r="LOT23" s="117"/>
      <c r="LOU23" s="117"/>
      <c r="LOV23" s="117"/>
      <c r="LOW23" s="117"/>
      <c r="LOX23" s="117"/>
      <c r="LOY23" s="117"/>
      <c r="LOZ23" s="117"/>
      <c r="LPA23" s="117"/>
      <c r="LPB23" s="117"/>
      <c r="LPC23" s="117"/>
      <c r="LPD23" s="117"/>
      <c r="LPE23" s="117"/>
      <c r="LPF23" s="117"/>
      <c r="LPG23" s="117"/>
      <c r="LPH23" s="117"/>
      <c r="LPI23" s="117"/>
      <c r="LPJ23" s="117"/>
      <c r="LPK23" s="117"/>
      <c r="LPL23" s="117"/>
      <c r="LPM23" s="117"/>
      <c r="LPN23" s="117"/>
      <c r="LPO23" s="117"/>
      <c r="LPP23" s="117"/>
      <c r="LPQ23" s="117"/>
      <c r="LPR23" s="117"/>
      <c r="LPS23" s="117"/>
      <c r="LPT23" s="117"/>
      <c r="LPU23" s="117"/>
      <c r="LPV23" s="117"/>
      <c r="LPW23" s="117"/>
      <c r="LPX23" s="117"/>
      <c r="LPY23" s="117"/>
      <c r="LPZ23" s="117"/>
      <c r="LQA23" s="117"/>
      <c r="LQB23" s="117"/>
      <c r="LQC23" s="117"/>
      <c r="LQD23" s="117"/>
      <c r="LQE23" s="117"/>
      <c r="LQF23" s="117"/>
      <c r="LQG23" s="117"/>
      <c r="LQH23" s="117"/>
      <c r="LQI23" s="117"/>
      <c r="LQJ23" s="117"/>
      <c r="LQK23" s="117"/>
      <c r="LQL23" s="117"/>
      <c r="LQM23" s="117"/>
      <c r="LQN23" s="117"/>
      <c r="LQO23" s="117"/>
      <c r="LQP23" s="117"/>
      <c r="LQQ23" s="117"/>
      <c r="LQR23" s="117"/>
      <c r="LQS23" s="117"/>
      <c r="LQT23" s="117"/>
      <c r="LQU23" s="117"/>
      <c r="LQV23" s="117"/>
      <c r="LQW23" s="117"/>
      <c r="LQX23" s="117"/>
      <c r="LQY23" s="117"/>
      <c r="LQZ23" s="117"/>
      <c r="LRA23" s="117"/>
      <c r="LRB23" s="117"/>
      <c r="LRC23" s="117"/>
      <c r="LRD23" s="117"/>
      <c r="LRE23" s="117"/>
      <c r="LRF23" s="117"/>
      <c r="LRG23" s="117"/>
      <c r="LRH23" s="117"/>
      <c r="LRI23" s="117"/>
      <c r="LRJ23" s="117"/>
      <c r="LRK23" s="117"/>
      <c r="LRL23" s="117"/>
      <c r="LRM23" s="117"/>
      <c r="LRN23" s="117"/>
      <c r="LRO23" s="117"/>
      <c r="LRP23" s="117"/>
      <c r="LRQ23" s="117"/>
      <c r="LRR23" s="117"/>
      <c r="LRS23" s="117"/>
      <c r="LRT23" s="117"/>
      <c r="LRU23" s="117"/>
      <c r="LRV23" s="117"/>
      <c r="LRW23" s="117"/>
      <c r="LRX23" s="117"/>
      <c r="LRY23" s="117"/>
      <c r="LRZ23" s="117"/>
      <c r="LSA23" s="117"/>
      <c r="LSB23" s="117"/>
      <c r="LSC23" s="117"/>
      <c r="LSD23" s="117"/>
      <c r="LSE23" s="117"/>
      <c r="LSF23" s="117"/>
      <c r="LSG23" s="117"/>
      <c r="LSH23" s="117"/>
      <c r="LSI23" s="117"/>
      <c r="LSJ23" s="117"/>
      <c r="LSK23" s="117"/>
      <c r="LSL23" s="117"/>
      <c r="LSM23" s="117"/>
      <c r="LSN23" s="117"/>
      <c r="LSO23" s="117"/>
      <c r="LSP23" s="117"/>
      <c r="LSQ23" s="117"/>
      <c r="LSR23" s="117"/>
      <c r="LSS23" s="117"/>
      <c r="LST23" s="117"/>
      <c r="LSU23" s="117"/>
      <c r="LSV23" s="117"/>
      <c r="LSW23" s="117"/>
      <c r="LSX23" s="117"/>
      <c r="LSY23" s="117"/>
      <c r="LSZ23" s="117"/>
      <c r="LTA23" s="117"/>
      <c r="LTB23" s="117"/>
      <c r="LTC23" s="117"/>
      <c r="LTD23" s="117"/>
      <c r="LTE23" s="117"/>
      <c r="LTF23" s="117"/>
      <c r="LTG23" s="117"/>
      <c r="LTH23" s="117"/>
      <c r="LTI23" s="117"/>
      <c r="LTJ23" s="117"/>
      <c r="LTK23" s="117"/>
      <c r="LTL23" s="117"/>
      <c r="LTM23" s="117"/>
      <c r="LTN23" s="117"/>
      <c r="LTO23" s="117"/>
      <c r="LTP23" s="117"/>
      <c r="LTQ23" s="117"/>
      <c r="LTR23" s="117"/>
      <c r="LTS23" s="117"/>
      <c r="LTT23" s="117"/>
      <c r="LTU23" s="117"/>
      <c r="LTV23" s="117"/>
      <c r="LTW23" s="117"/>
      <c r="LTX23" s="117"/>
      <c r="LTY23" s="117"/>
      <c r="LTZ23" s="117"/>
      <c r="LUA23" s="117"/>
      <c r="LUB23" s="117"/>
      <c r="LUC23" s="117"/>
      <c r="LUD23" s="117"/>
      <c r="LUE23" s="117"/>
      <c r="LUF23" s="117"/>
      <c r="LUG23" s="117"/>
      <c r="LUH23" s="117"/>
      <c r="LUI23" s="117"/>
      <c r="LUJ23" s="117"/>
      <c r="LUK23" s="117"/>
      <c r="LUL23" s="117"/>
      <c r="LUM23" s="117"/>
      <c r="LUN23" s="117"/>
      <c r="LUO23" s="117"/>
      <c r="LUP23" s="117"/>
      <c r="LUQ23" s="117"/>
      <c r="LUR23" s="117"/>
      <c r="LUS23" s="117"/>
      <c r="LUT23" s="117"/>
      <c r="LUU23" s="117"/>
      <c r="LUV23" s="117"/>
      <c r="LUW23" s="117"/>
      <c r="LUX23" s="117"/>
      <c r="LUY23" s="117"/>
      <c r="LUZ23" s="117"/>
      <c r="LVA23" s="117"/>
      <c r="LVB23" s="117"/>
      <c r="LVC23" s="117"/>
      <c r="LVD23" s="117"/>
      <c r="LVE23" s="117"/>
      <c r="LVF23" s="117"/>
      <c r="LVG23" s="117"/>
      <c r="LVH23" s="117"/>
      <c r="LVI23" s="117"/>
      <c r="LVJ23" s="117"/>
      <c r="LVK23" s="117"/>
      <c r="LVL23" s="117"/>
      <c r="LVM23" s="117"/>
      <c r="LVN23" s="117"/>
      <c r="LVO23" s="117"/>
      <c r="LVP23" s="117"/>
      <c r="LVQ23" s="117"/>
      <c r="LVR23" s="117"/>
      <c r="LVS23" s="117"/>
      <c r="LVT23" s="117"/>
      <c r="LVU23" s="117"/>
      <c r="LVV23" s="117"/>
      <c r="LVW23" s="117"/>
      <c r="LVX23" s="117"/>
      <c r="LVY23" s="117"/>
      <c r="LVZ23" s="117"/>
      <c r="LWA23" s="117"/>
      <c r="LWB23" s="117"/>
      <c r="LWC23" s="117"/>
      <c r="LWD23" s="117"/>
      <c r="LWE23" s="117"/>
      <c r="LWF23" s="117"/>
      <c r="LWG23" s="117"/>
      <c r="LWH23" s="117"/>
      <c r="LWI23" s="117"/>
      <c r="LWJ23" s="117"/>
      <c r="LWK23" s="117"/>
      <c r="LWL23" s="117"/>
      <c r="LWM23" s="117"/>
      <c r="LWN23" s="117"/>
      <c r="LWO23" s="117"/>
      <c r="LWP23" s="117"/>
      <c r="LWQ23" s="117"/>
      <c r="LWR23" s="117"/>
      <c r="LWS23" s="117"/>
      <c r="LWT23" s="117"/>
      <c r="LWU23" s="117"/>
      <c r="LWV23" s="117"/>
      <c r="LWW23" s="117"/>
      <c r="LWX23" s="117"/>
      <c r="LWY23" s="117"/>
      <c r="LWZ23" s="117"/>
      <c r="LXA23" s="117"/>
      <c r="LXB23" s="117"/>
      <c r="LXC23" s="117"/>
      <c r="LXD23" s="117"/>
      <c r="LXE23" s="117"/>
      <c r="LXF23" s="117"/>
      <c r="LXG23" s="117"/>
      <c r="LXH23" s="117"/>
      <c r="LXI23" s="117"/>
      <c r="LXJ23" s="117"/>
      <c r="LXK23" s="117"/>
      <c r="LXL23" s="117"/>
      <c r="LXM23" s="117"/>
      <c r="LXN23" s="117"/>
      <c r="LXO23" s="117"/>
      <c r="LXP23" s="117"/>
      <c r="LXQ23" s="117"/>
      <c r="LXR23" s="117"/>
      <c r="LXS23" s="117"/>
      <c r="LXT23" s="117"/>
      <c r="LXU23" s="117"/>
      <c r="LXV23" s="117"/>
      <c r="LXW23" s="117"/>
      <c r="LXX23" s="117"/>
      <c r="LXY23" s="117"/>
      <c r="LXZ23" s="117"/>
      <c r="LYA23" s="117"/>
      <c r="LYB23" s="117"/>
      <c r="LYC23" s="117"/>
      <c r="LYD23" s="117"/>
      <c r="LYE23" s="117"/>
      <c r="LYF23" s="117"/>
      <c r="LYG23" s="117"/>
      <c r="LYH23" s="117"/>
      <c r="LYI23" s="117"/>
      <c r="LYJ23" s="117"/>
      <c r="LYK23" s="117"/>
      <c r="LYL23" s="117"/>
      <c r="LYM23" s="117"/>
      <c r="LYN23" s="117"/>
      <c r="LYO23" s="117"/>
      <c r="LYP23" s="117"/>
      <c r="LYQ23" s="117"/>
      <c r="LYR23" s="117"/>
      <c r="LYS23" s="117"/>
      <c r="LYT23" s="117"/>
      <c r="LYU23" s="117"/>
      <c r="LYV23" s="117"/>
      <c r="LYW23" s="117"/>
      <c r="LYX23" s="117"/>
      <c r="LYY23" s="117"/>
      <c r="LYZ23" s="117"/>
      <c r="LZA23" s="117"/>
      <c r="LZB23" s="117"/>
      <c r="LZC23" s="117"/>
      <c r="LZD23" s="117"/>
      <c r="LZE23" s="117"/>
      <c r="LZF23" s="117"/>
      <c r="LZG23" s="117"/>
      <c r="LZH23" s="117"/>
      <c r="LZI23" s="117"/>
      <c r="LZJ23" s="117"/>
      <c r="LZK23" s="117"/>
      <c r="LZL23" s="117"/>
      <c r="LZM23" s="117"/>
      <c r="LZN23" s="117"/>
      <c r="LZO23" s="117"/>
      <c r="LZP23" s="117"/>
      <c r="LZQ23" s="117"/>
      <c r="LZR23" s="117"/>
      <c r="LZS23" s="117"/>
      <c r="LZT23" s="117"/>
      <c r="LZU23" s="117"/>
      <c r="LZV23" s="117"/>
      <c r="LZW23" s="117"/>
      <c r="LZX23" s="117"/>
      <c r="LZY23" s="117"/>
      <c r="LZZ23" s="117"/>
      <c r="MAA23" s="117"/>
      <c r="MAB23" s="117"/>
      <c r="MAC23" s="117"/>
      <c r="MAD23" s="117"/>
      <c r="MAE23" s="117"/>
      <c r="MAF23" s="117"/>
      <c r="MAG23" s="117"/>
      <c r="MAH23" s="117"/>
      <c r="MAI23" s="117"/>
      <c r="MAJ23" s="117"/>
      <c r="MAK23" s="117"/>
      <c r="MAL23" s="117"/>
      <c r="MAM23" s="117"/>
      <c r="MAN23" s="117"/>
      <c r="MAO23" s="117"/>
      <c r="MAP23" s="117"/>
      <c r="MAQ23" s="117"/>
      <c r="MAR23" s="117"/>
      <c r="MAS23" s="117"/>
      <c r="MAT23" s="117"/>
      <c r="MAU23" s="117"/>
      <c r="MAV23" s="117"/>
      <c r="MAW23" s="117"/>
      <c r="MAX23" s="117"/>
      <c r="MAY23" s="117"/>
      <c r="MAZ23" s="117"/>
      <c r="MBA23" s="117"/>
      <c r="MBB23" s="117"/>
      <c r="MBC23" s="117"/>
      <c r="MBD23" s="117"/>
      <c r="MBE23" s="117"/>
      <c r="MBF23" s="117"/>
      <c r="MBG23" s="117"/>
      <c r="MBH23" s="117"/>
      <c r="MBI23" s="117"/>
      <c r="MBJ23" s="117"/>
      <c r="MBK23" s="117"/>
      <c r="MBL23" s="117"/>
      <c r="MBM23" s="117"/>
      <c r="MBN23" s="117"/>
      <c r="MBO23" s="117"/>
      <c r="MBP23" s="117"/>
      <c r="MBQ23" s="117"/>
      <c r="MBR23" s="117"/>
      <c r="MBS23" s="117"/>
      <c r="MBT23" s="117"/>
      <c r="MBU23" s="117"/>
      <c r="MBV23" s="117"/>
      <c r="MBW23" s="117"/>
      <c r="MBX23" s="117"/>
      <c r="MBY23" s="117"/>
      <c r="MBZ23" s="117"/>
      <c r="MCA23" s="117"/>
      <c r="MCB23" s="117"/>
      <c r="MCC23" s="117"/>
      <c r="MCD23" s="117"/>
      <c r="MCE23" s="117"/>
      <c r="MCF23" s="117"/>
      <c r="MCG23" s="117"/>
      <c r="MCH23" s="117"/>
      <c r="MCI23" s="117"/>
      <c r="MCJ23" s="117"/>
      <c r="MCK23" s="117"/>
      <c r="MCL23" s="117"/>
      <c r="MCM23" s="117"/>
      <c r="MCN23" s="117"/>
      <c r="MCO23" s="117"/>
      <c r="MCP23" s="117"/>
      <c r="MCQ23" s="117"/>
      <c r="MCR23" s="117"/>
      <c r="MCS23" s="117"/>
      <c r="MCT23" s="117"/>
      <c r="MCU23" s="117"/>
      <c r="MCV23" s="117"/>
      <c r="MCW23" s="117"/>
      <c r="MCX23" s="117"/>
      <c r="MCY23" s="117"/>
      <c r="MCZ23" s="117"/>
      <c r="MDA23" s="117"/>
      <c r="MDB23" s="117"/>
      <c r="MDC23" s="117"/>
      <c r="MDD23" s="117"/>
      <c r="MDE23" s="117"/>
      <c r="MDF23" s="117"/>
      <c r="MDG23" s="117"/>
      <c r="MDH23" s="117"/>
      <c r="MDI23" s="117"/>
      <c r="MDJ23" s="117"/>
      <c r="MDK23" s="117"/>
      <c r="MDL23" s="117"/>
      <c r="MDM23" s="117"/>
      <c r="MDN23" s="117"/>
      <c r="MDO23" s="117"/>
      <c r="MDP23" s="117"/>
      <c r="MDQ23" s="117"/>
      <c r="MDR23" s="117"/>
      <c r="MDS23" s="117"/>
      <c r="MDT23" s="117"/>
      <c r="MDU23" s="117"/>
      <c r="MDV23" s="117"/>
      <c r="MDW23" s="117"/>
      <c r="MDX23" s="117"/>
      <c r="MDY23" s="117"/>
      <c r="MDZ23" s="117"/>
      <c r="MEA23" s="117"/>
      <c r="MEB23" s="117"/>
      <c r="MEC23" s="117"/>
      <c r="MED23" s="117"/>
      <c r="MEE23" s="117"/>
      <c r="MEF23" s="117"/>
      <c r="MEG23" s="117"/>
      <c r="MEH23" s="117"/>
      <c r="MEI23" s="117"/>
      <c r="MEJ23" s="117"/>
      <c r="MEK23" s="117"/>
      <c r="MEL23" s="117"/>
      <c r="MEM23" s="117"/>
      <c r="MEN23" s="117"/>
      <c r="MEO23" s="117"/>
      <c r="MEP23" s="117"/>
      <c r="MEQ23" s="117"/>
      <c r="MER23" s="117"/>
      <c r="MES23" s="117"/>
      <c r="MET23" s="117"/>
      <c r="MEU23" s="117"/>
      <c r="MEV23" s="117"/>
      <c r="MEW23" s="117"/>
      <c r="MEX23" s="117"/>
      <c r="MEY23" s="117"/>
      <c r="MEZ23" s="117"/>
      <c r="MFA23" s="117"/>
      <c r="MFB23" s="117"/>
      <c r="MFC23" s="117"/>
      <c r="MFD23" s="117"/>
      <c r="MFE23" s="117"/>
      <c r="MFF23" s="117"/>
      <c r="MFG23" s="117"/>
      <c r="MFH23" s="117"/>
      <c r="MFI23" s="117"/>
      <c r="MFJ23" s="117"/>
      <c r="MFK23" s="117"/>
      <c r="MFL23" s="117"/>
      <c r="MFM23" s="117"/>
      <c r="MFN23" s="117"/>
      <c r="MFO23" s="117"/>
      <c r="MFP23" s="117"/>
      <c r="MFQ23" s="117"/>
      <c r="MFR23" s="117"/>
      <c r="MFS23" s="117"/>
      <c r="MFT23" s="117"/>
      <c r="MFU23" s="117"/>
      <c r="MFV23" s="117"/>
      <c r="MFW23" s="117"/>
      <c r="MFX23" s="117"/>
      <c r="MFY23" s="117"/>
      <c r="MFZ23" s="117"/>
      <c r="MGA23" s="117"/>
      <c r="MGB23" s="117"/>
      <c r="MGC23" s="117"/>
      <c r="MGD23" s="117"/>
      <c r="MGE23" s="117"/>
      <c r="MGF23" s="117"/>
      <c r="MGG23" s="117"/>
      <c r="MGH23" s="117"/>
      <c r="MGI23" s="117"/>
      <c r="MGJ23" s="117"/>
      <c r="MGK23" s="117"/>
      <c r="MGL23" s="117"/>
      <c r="MGM23" s="117"/>
      <c r="MGN23" s="117"/>
      <c r="MGO23" s="117"/>
      <c r="MGP23" s="117"/>
      <c r="MGQ23" s="117"/>
      <c r="MGR23" s="117"/>
      <c r="MGS23" s="117"/>
      <c r="MGT23" s="117"/>
      <c r="MGU23" s="117"/>
      <c r="MGV23" s="117"/>
      <c r="MGW23" s="117"/>
      <c r="MGX23" s="117"/>
      <c r="MGY23" s="117"/>
      <c r="MGZ23" s="117"/>
      <c r="MHA23" s="117"/>
      <c r="MHB23" s="117"/>
      <c r="MHC23" s="117"/>
      <c r="MHD23" s="117"/>
      <c r="MHE23" s="117"/>
      <c r="MHF23" s="117"/>
      <c r="MHG23" s="117"/>
      <c r="MHH23" s="117"/>
      <c r="MHI23" s="117"/>
      <c r="MHJ23" s="117"/>
      <c r="MHK23" s="117"/>
      <c r="MHL23" s="117"/>
      <c r="MHM23" s="117"/>
      <c r="MHN23" s="117"/>
      <c r="MHO23" s="117"/>
      <c r="MHP23" s="117"/>
      <c r="MHQ23" s="117"/>
      <c r="MHR23" s="117"/>
      <c r="MHS23" s="117"/>
      <c r="MHT23" s="117"/>
      <c r="MHU23" s="117"/>
      <c r="MHV23" s="117"/>
      <c r="MHW23" s="117"/>
      <c r="MHX23" s="117"/>
      <c r="MHY23" s="117"/>
      <c r="MHZ23" s="117"/>
      <c r="MIA23" s="117"/>
      <c r="MIB23" s="117"/>
      <c r="MIC23" s="117"/>
      <c r="MID23" s="117"/>
      <c r="MIE23" s="117"/>
      <c r="MIF23" s="117"/>
      <c r="MIG23" s="117"/>
      <c r="MIH23" s="117"/>
      <c r="MII23" s="117"/>
      <c r="MIJ23" s="117"/>
      <c r="MIK23" s="117"/>
      <c r="MIL23" s="117"/>
      <c r="MIM23" s="117"/>
      <c r="MIN23" s="117"/>
      <c r="MIO23" s="117"/>
      <c r="MIP23" s="117"/>
      <c r="MIQ23" s="117"/>
      <c r="MIR23" s="117"/>
      <c r="MIS23" s="117"/>
      <c r="MIT23" s="117"/>
      <c r="MIU23" s="117"/>
      <c r="MIV23" s="117"/>
      <c r="MIW23" s="117"/>
      <c r="MIX23" s="117"/>
      <c r="MIY23" s="117"/>
      <c r="MIZ23" s="117"/>
      <c r="MJA23" s="117"/>
      <c r="MJB23" s="117"/>
      <c r="MJC23" s="117"/>
      <c r="MJD23" s="117"/>
      <c r="MJE23" s="117"/>
      <c r="MJF23" s="117"/>
      <c r="MJG23" s="117"/>
      <c r="MJH23" s="117"/>
      <c r="MJI23" s="117"/>
      <c r="MJJ23" s="117"/>
      <c r="MJK23" s="117"/>
      <c r="MJL23" s="117"/>
      <c r="MJM23" s="117"/>
      <c r="MJN23" s="117"/>
      <c r="MJO23" s="117"/>
      <c r="MJP23" s="117"/>
      <c r="MJQ23" s="117"/>
      <c r="MJR23" s="117"/>
      <c r="MJS23" s="117"/>
      <c r="MJT23" s="117"/>
      <c r="MJU23" s="117"/>
      <c r="MJV23" s="117"/>
      <c r="MJW23" s="117"/>
      <c r="MJX23" s="117"/>
      <c r="MJY23" s="117"/>
      <c r="MJZ23" s="117"/>
      <c r="MKA23" s="117"/>
      <c r="MKB23" s="117"/>
      <c r="MKC23" s="117"/>
      <c r="MKD23" s="117"/>
      <c r="MKE23" s="117"/>
      <c r="MKF23" s="117"/>
      <c r="MKG23" s="117"/>
      <c r="MKH23" s="117"/>
      <c r="MKI23" s="117"/>
      <c r="MKJ23" s="117"/>
      <c r="MKK23" s="117"/>
      <c r="MKL23" s="117"/>
      <c r="MKM23" s="117"/>
      <c r="MKN23" s="117"/>
      <c r="MKO23" s="117"/>
      <c r="MKP23" s="117"/>
      <c r="MKQ23" s="117"/>
      <c r="MKR23" s="117"/>
      <c r="MKS23" s="117"/>
      <c r="MKT23" s="117"/>
      <c r="MKU23" s="117"/>
      <c r="MKV23" s="117"/>
      <c r="MKW23" s="117"/>
      <c r="MKX23" s="117"/>
      <c r="MKY23" s="117"/>
      <c r="MKZ23" s="117"/>
      <c r="MLA23" s="117"/>
      <c r="MLB23" s="117"/>
      <c r="MLC23" s="117"/>
      <c r="MLD23" s="117"/>
      <c r="MLE23" s="117"/>
      <c r="MLF23" s="117"/>
      <c r="MLG23" s="117"/>
      <c r="MLH23" s="117"/>
      <c r="MLI23" s="117"/>
      <c r="MLJ23" s="117"/>
      <c r="MLK23" s="117"/>
      <c r="MLL23" s="117"/>
      <c r="MLM23" s="117"/>
      <c r="MLN23" s="117"/>
      <c r="MLO23" s="117"/>
      <c r="MLP23" s="117"/>
      <c r="MLQ23" s="117"/>
      <c r="MLR23" s="117"/>
      <c r="MLS23" s="117"/>
      <c r="MLT23" s="117"/>
      <c r="MLU23" s="117"/>
      <c r="MLV23" s="117"/>
      <c r="MLW23" s="117"/>
      <c r="MLX23" s="117"/>
      <c r="MLY23" s="117"/>
      <c r="MLZ23" s="117"/>
      <c r="MMA23" s="117"/>
      <c r="MMB23" s="117"/>
      <c r="MMC23" s="117"/>
      <c r="MMD23" s="117"/>
      <c r="MME23" s="117"/>
      <c r="MMF23" s="117"/>
      <c r="MMG23" s="117"/>
      <c r="MMH23" s="117"/>
      <c r="MMI23" s="117"/>
      <c r="MMJ23" s="117"/>
      <c r="MMK23" s="117"/>
      <c r="MML23" s="117"/>
      <c r="MMM23" s="117"/>
      <c r="MMN23" s="117"/>
      <c r="MMO23" s="117"/>
      <c r="MMP23" s="117"/>
      <c r="MMQ23" s="117"/>
      <c r="MMR23" s="117"/>
      <c r="MMS23" s="117"/>
      <c r="MMT23" s="117"/>
      <c r="MMU23" s="117"/>
      <c r="MMV23" s="117"/>
      <c r="MMW23" s="117"/>
      <c r="MMX23" s="117"/>
      <c r="MMY23" s="117"/>
      <c r="MMZ23" s="117"/>
      <c r="MNA23" s="117"/>
      <c r="MNB23" s="117"/>
      <c r="MNC23" s="117"/>
      <c r="MND23" s="117"/>
      <c r="MNE23" s="117"/>
      <c r="MNF23" s="117"/>
      <c r="MNG23" s="117"/>
      <c r="MNH23" s="117"/>
      <c r="MNI23" s="117"/>
      <c r="MNJ23" s="117"/>
      <c r="MNK23" s="117"/>
      <c r="MNL23" s="117"/>
      <c r="MNM23" s="117"/>
      <c r="MNN23" s="117"/>
      <c r="MNO23" s="117"/>
      <c r="MNP23" s="117"/>
      <c r="MNQ23" s="117"/>
      <c r="MNR23" s="117"/>
      <c r="MNS23" s="117"/>
      <c r="MNT23" s="117"/>
      <c r="MNU23" s="117"/>
      <c r="MNV23" s="117"/>
      <c r="MNW23" s="117"/>
      <c r="MNX23" s="117"/>
      <c r="MNY23" s="117"/>
      <c r="MNZ23" s="117"/>
      <c r="MOA23" s="117"/>
      <c r="MOB23" s="117"/>
      <c r="MOC23" s="117"/>
      <c r="MOD23" s="117"/>
      <c r="MOE23" s="117"/>
      <c r="MOF23" s="117"/>
      <c r="MOG23" s="117"/>
      <c r="MOH23" s="117"/>
      <c r="MOI23" s="117"/>
      <c r="MOJ23" s="117"/>
      <c r="MOK23" s="117"/>
      <c r="MOL23" s="117"/>
      <c r="MOM23" s="117"/>
      <c r="MON23" s="117"/>
      <c r="MOO23" s="117"/>
      <c r="MOP23" s="117"/>
      <c r="MOQ23" s="117"/>
      <c r="MOR23" s="117"/>
      <c r="MOS23" s="117"/>
      <c r="MOT23" s="117"/>
      <c r="MOU23" s="117"/>
      <c r="MOV23" s="117"/>
      <c r="MOW23" s="117"/>
      <c r="MOX23" s="117"/>
      <c r="MOY23" s="117"/>
      <c r="MOZ23" s="117"/>
      <c r="MPA23" s="117"/>
      <c r="MPB23" s="117"/>
      <c r="MPC23" s="117"/>
      <c r="MPD23" s="117"/>
      <c r="MPE23" s="117"/>
      <c r="MPF23" s="117"/>
      <c r="MPG23" s="117"/>
      <c r="MPH23" s="117"/>
      <c r="MPI23" s="117"/>
      <c r="MPJ23" s="117"/>
      <c r="MPK23" s="117"/>
      <c r="MPL23" s="117"/>
      <c r="MPM23" s="117"/>
      <c r="MPN23" s="117"/>
      <c r="MPO23" s="117"/>
      <c r="MPP23" s="117"/>
      <c r="MPQ23" s="117"/>
      <c r="MPR23" s="117"/>
      <c r="MPS23" s="117"/>
      <c r="MPT23" s="117"/>
      <c r="MPU23" s="117"/>
      <c r="MPV23" s="117"/>
      <c r="MPW23" s="117"/>
      <c r="MPX23" s="117"/>
      <c r="MPY23" s="117"/>
      <c r="MPZ23" s="117"/>
      <c r="MQA23" s="117"/>
      <c r="MQB23" s="117"/>
      <c r="MQC23" s="117"/>
      <c r="MQD23" s="117"/>
      <c r="MQE23" s="117"/>
      <c r="MQF23" s="117"/>
      <c r="MQG23" s="117"/>
      <c r="MQH23" s="117"/>
      <c r="MQI23" s="117"/>
      <c r="MQJ23" s="117"/>
      <c r="MQK23" s="117"/>
      <c r="MQL23" s="117"/>
      <c r="MQM23" s="117"/>
      <c r="MQN23" s="117"/>
      <c r="MQO23" s="117"/>
      <c r="MQP23" s="117"/>
      <c r="MQQ23" s="117"/>
      <c r="MQR23" s="117"/>
      <c r="MQS23" s="117"/>
      <c r="MQT23" s="117"/>
      <c r="MQU23" s="117"/>
      <c r="MQV23" s="117"/>
      <c r="MQW23" s="117"/>
      <c r="MQX23" s="117"/>
      <c r="MQY23" s="117"/>
      <c r="MQZ23" s="117"/>
      <c r="MRA23" s="117"/>
      <c r="MRB23" s="117"/>
      <c r="MRC23" s="117"/>
      <c r="MRD23" s="117"/>
      <c r="MRE23" s="117"/>
      <c r="MRF23" s="117"/>
      <c r="MRG23" s="117"/>
      <c r="MRH23" s="117"/>
      <c r="MRI23" s="117"/>
      <c r="MRJ23" s="117"/>
      <c r="MRK23" s="117"/>
      <c r="MRL23" s="117"/>
      <c r="MRM23" s="117"/>
      <c r="MRN23" s="117"/>
      <c r="MRO23" s="117"/>
      <c r="MRP23" s="117"/>
      <c r="MRQ23" s="117"/>
      <c r="MRR23" s="117"/>
      <c r="MRS23" s="117"/>
      <c r="MRT23" s="117"/>
      <c r="MRU23" s="117"/>
      <c r="MRV23" s="117"/>
      <c r="MRW23" s="117"/>
      <c r="MRX23" s="117"/>
      <c r="MRY23" s="117"/>
      <c r="MRZ23" s="117"/>
      <c r="MSA23" s="117"/>
      <c r="MSB23" s="117"/>
      <c r="MSC23" s="117"/>
      <c r="MSD23" s="117"/>
      <c r="MSE23" s="117"/>
      <c r="MSF23" s="117"/>
      <c r="MSG23" s="117"/>
      <c r="MSH23" s="117"/>
      <c r="MSI23" s="117"/>
      <c r="MSJ23" s="117"/>
      <c r="MSK23" s="117"/>
      <c r="MSL23" s="117"/>
      <c r="MSM23" s="117"/>
      <c r="MSN23" s="117"/>
      <c r="MSO23" s="117"/>
      <c r="MSP23" s="117"/>
      <c r="MSQ23" s="117"/>
      <c r="MSR23" s="117"/>
      <c r="MSS23" s="117"/>
      <c r="MST23" s="117"/>
      <c r="MSU23" s="117"/>
      <c r="MSV23" s="117"/>
      <c r="MSW23" s="117"/>
      <c r="MSX23" s="117"/>
      <c r="MSY23" s="117"/>
      <c r="MSZ23" s="117"/>
      <c r="MTA23" s="117"/>
      <c r="MTB23" s="117"/>
      <c r="MTC23" s="117"/>
      <c r="MTD23" s="117"/>
      <c r="MTE23" s="117"/>
      <c r="MTF23" s="117"/>
      <c r="MTG23" s="117"/>
      <c r="MTH23" s="117"/>
      <c r="MTI23" s="117"/>
      <c r="MTJ23" s="117"/>
      <c r="MTK23" s="117"/>
      <c r="MTL23" s="117"/>
      <c r="MTM23" s="117"/>
      <c r="MTN23" s="117"/>
      <c r="MTO23" s="117"/>
      <c r="MTP23" s="117"/>
      <c r="MTQ23" s="117"/>
      <c r="MTR23" s="117"/>
      <c r="MTS23" s="117"/>
      <c r="MTT23" s="117"/>
      <c r="MTU23" s="117"/>
      <c r="MTV23" s="117"/>
      <c r="MTW23" s="117"/>
      <c r="MTX23" s="117"/>
      <c r="MTY23" s="117"/>
      <c r="MTZ23" s="117"/>
      <c r="MUA23" s="117"/>
      <c r="MUB23" s="117"/>
      <c r="MUC23" s="117"/>
      <c r="MUD23" s="117"/>
      <c r="MUE23" s="117"/>
      <c r="MUF23" s="117"/>
      <c r="MUG23" s="117"/>
      <c r="MUH23" s="117"/>
      <c r="MUI23" s="117"/>
      <c r="MUJ23" s="117"/>
      <c r="MUK23" s="117"/>
      <c r="MUL23" s="117"/>
      <c r="MUM23" s="117"/>
      <c r="MUN23" s="117"/>
      <c r="MUO23" s="117"/>
      <c r="MUP23" s="117"/>
      <c r="MUQ23" s="117"/>
      <c r="MUR23" s="117"/>
      <c r="MUS23" s="117"/>
      <c r="MUT23" s="117"/>
      <c r="MUU23" s="117"/>
      <c r="MUV23" s="117"/>
      <c r="MUW23" s="117"/>
      <c r="MUX23" s="117"/>
      <c r="MUY23" s="117"/>
      <c r="MUZ23" s="117"/>
      <c r="MVA23" s="117"/>
      <c r="MVB23" s="117"/>
      <c r="MVC23" s="117"/>
      <c r="MVD23" s="117"/>
      <c r="MVE23" s="117"/>
      <c r="MVF23" s="117"/>
      <c r="MVG23" s="117"/>
      <c r="MVH23" s="117"/>
      <c r="MVI23" s="117"/>
      <c r="MVJ23" s="117"/>
      <c r="MVK23" s="117"/>
      <c r="MVL23" s="117"/>
      <c r="MVM23" s="117"/>
      <c r="MVN23" s="117"/>
      <c r="MVO23" s="117"/>
      <c r="MVP23" s="117"/>
      <c r="MVQ23" s="117"/>
      <c r="MVR23" s="117"/>
      <c r="MVS23" s="117"/>
      <c r="MVT23" s="117"/>
      <c r="MVU23" s="117"/>
      <c r="MVV23" s="117"/>
      <c r="MVW23" s="117"/>
      <c r="MVX23" s="117"/>
      <c r="MVY23" s="117"/>
      <c r="MVZ23" s="117"/>
      <c r="MWA23" s="117"/>
      <c r="MWB23" s="117"/>
      <c r="MWC23" s="117"/>
      <c r="MWD23" s="117"/>
      <c r="MWE23" s="117"/>
      <c r="MWF23" s="117"/>
      <c r="MWG23" s="117"/>
      <c r="MWH23" s="117"/>
      <c r="MWI23" s="117"/>
      <c r="MWJ23" s="117"/>
      <c r="MWK23" s="117"/>
      <c r="MWL23" s="117"/>
      <c r="MWM23" s="117"/>
      <c r="MWN23" s="117"/>
      <c r="MWO23" s="117"/>
      <c r="MWP23" s="117"/>
      <c r="MWQ23" s="117"/>
      <c r="MWR23" s="117"/>
      <c r="MWS23" s="117"/>
      <c r="MWT23" s="117"/>
      <c r="MWU23" s="117"/>
      <c r="MWV23" s="117"/>
      <c r="MWW23" s="117"/>
      <c r="MWX23" s="117"/>
      <c r="MWY23" s="117"/>
      <c r="MWZ23" s="117"/>
      <c r="MXA23" s="117"/>
      <c r="MXB23" s="117"/>
      <c r="MXC23" s="117"/>
      <c r="MXD23" s="117"/>
      <c r="MXE23" s="117"/>
      <c r="MXF23" s="117"/>
      <c r="MXG23" s="117"/>
      <c r="MXH23" s="117"/>
      <c r="MXI23" s="117"/>
      <c r="MXJ23" s="117"/>
      <c r="MXK23" s="117"/>
      <c r="MXL23" s="117"/>
      <c r="MXM23" s="117"/>
      <c r="MXN23" s="117"/>
      <c r="MXO23" s="117"/>
      <c r="MXP23" s="117"/>
      <c r="MXQ23" s="117"/>
      <c r="MXR23" s="117"/>
      <c r="MXS23" s="117"/>
      <c r="MXT23" s="117"/>
      <c r="MXU23" s="117"/>
      <c r="MXV23" s="117"/>
      <c r="MXW23" s="117"/>
      <c r="MXX23" s="117"/>
      <c r="MXY23" s="117"/>
      <c r="MXZ23" s="117"/>
      <c r="MYA23" s="117"/>
      <c r="MYB23" s="117"/>
      <c r="MYC23" s="117"/>
      <c r="MYD23" s="117"/>
      <c r="MYE23" s="117"/>
      <c r="MYF23" s="117"/>
      <c r="MYG23" s="117"/>
      <c r="MYH23" s="117"/>
      <c r="MYI23" s="117"/>
      <c r="MYJ23" s="117"/>
      <c r="MYK23" s="117"/>
      <c r="MYL23" s="117"/>
      <c r="MYM23" s="117"/>
      <c r="MYN23" s="117"/>
      <c r="MYO23" s="117"/>
      <c r="MYP23" s="117"/>
      <c r="MYQ23" s="117"/>
      <c r="MYR23" s="117"/>
      <c r="MYS23" s="117"/>
      <c r="MYT23" s="117"/>
      <c r="MYU23" s="117"/>
      <c r="MYV23" s="117"/>
      <c r="MYW23" s="117"/>
      <c r="MYX23" s="117"/>
      <c r="MYY23" s="117"/>
      <c r="MYZ23" s="117"/>
      <c r="MZA23" s="117"/>
      <c r="MZB23" s="117"/>
      <c r="MZC23" s="117"/>
      <c r="MZD23" s="117"/>
      <c r="MZE23" s="117"/>
      <c r="MZF23" s="117"/>
      <c r="MZG23" s="117"/>
      <c r="MZH23" s="117"/>
      <c r="MZI23" s="117"/>
      <c r="MZJ23" s="117"/>
      <c r="MZK23" s="117"/>
      <c r="MZL23" s="117"/>
      <c r="MZM23" s="117"/>
      <c r="MZN23" s="117"/>
      <c r="MZO23" s="117"/>
      <c r="MZP23" s="117"/>
      <c r="MZQ23" s="117"/>
      <c r="MZR23" s="117"/>
      <c r="MZS23" s="117"/>
      <c r="MZT23" s="117"/>
      <c r="MZU23" s="117"/>
      <c r="MZV23" s="117"/>
      <c r="MZW23" s="117"/>
      <c r="MZX23" s="117"/>
      <c r="MZY23" s="117"/>
      <c r="MZZ23" s="117"/>
      <c r="NAA23" s="117"/>
      <c r="NAB23" s="117"/>
      <c r="NAC23" s="117"/>
      <c r="NAD23" s="117"/>
      <c r="NAE23" s="117"/>
      <c r="NAF23" s="117"/>
      <c r="NAG23" s="117"/>
      <c r="NAH23" s="117"/>
      <c r="NAI23" s="117"/>
      <c r="NAJ23" s="117"/>
      <c r="NAK23" s="117"/>
      <c r="NAL23" s="117"/>
      <c r="NAM23" s="117"/>
      <c r="NAN23" s="117"/>
      <c r="NAO23" s="117"/>
      <c r="NAP23" s="117"/>
      <c r="NAQ23" s="117"/>
      <c r="NAR23" s="117"/>
      <c r="NAS23" s="117"/>
      <c r="NAT23" s="117"/>
      <c r="NAU23" s="117"/>
      <c r="NAV23" s="117"/>
      <c r="NAW23" s="117"/>
      <c r="NAX23" s="117"/>
      <c r="NAY23" s="117"/>
      <c r="NAZ23" s="117"/>
      <c r="NBA23" s="117"/>
      <c r="NBB23" s="117"/>
      <c r="NBC23" s="117"/>
      <c r="NBD23" s="117"/>
      <c r="NBE23" s="117"/>
      <c r="NBF23" s="117"/>
      <c r="NBG23" s="117"/>
      <c r="NBH23" s="117"/>
      <c r="NBI23" s="117"/>
      <c r="NBJ23" s="117"/>
      <c r="NBK23" s="117"/>
      <c r="NBL23" s="117"/>
      <c r="NBM23" s="117"/>
      <c r="NBN23" s="117"/>
      <c r="NBO23" s="117"/>
      <c r="NBP23" s="117"/>
      <c r="NBQ23" s="117"/>
      <c r="NBR23" s="117"/>
      <c r="NBS23" s="117"/>
      <c r="NBT23" s="117"/>
      <c r="NBU23" s="117"/>
      <c r="NBV23" s="117"/>
      <c r="NBW23" s="117"/>
      <c r="NBX23" s="117"/>
      <c r="NBY23" s="117"/>
      <c r="NBZ23" s="117"/>
      <c r="NCA23" s="117"/>
      <c r="NCB23" s="117"/>
      <c r="NCC23" s="117"/>
      <c r="NCD23" s="117"/>
      <c r="NCE23" s="117"/>
      <c r="NCF23" s="117"/>
      <c r="NCG23" s="117"/>
      <c r="NCH23" s="117"/>
      <c r="NCI23" s="117"/>
      <c r="NCJ23" s="117"/>
      <c r="NCK23" s="117"/>
      <c r="NCL23" s="117"/>
      <c r="NCM23" s="117"/>
      <c r="NCN23" s="117"/>
      <c r="NCO23" s="117"/>
      <c r="NCP23" s="117"/>
      <c r="NCQ23" s="117"/>
      <c r="NCR23" s="117"/>
      <c r="NCS23" s="117"/>
      <c r="NCT23" s="117"/>
      <c r="NCU23" s="117"/>
      <c r="NCV23" s="117"/>
      <c r="NCW23" s="117"/>
      <c r="NCX23" s="117"/>
      <c r="NCY23" s="117"/>
      <c r="NCZ23" s="117"/>
      <c r="NDA23" s="117"/>
      <c r="NDB23" s="117"/>
      <c r="NDC23" s="117"/>
      <c r="NDD23" s="117"/>
      <c r="NDE23" s="117"/>
      <c r="NDF23" s="117"/>
      <c r="NDG23" s="117"/>
      <c r="NDH23" s="117"/>
      <c r="NDI23" s="117"/>
      <c r="NDJ23" s="117"/>
      <c r="NDK23" s="117"/>
      <c r="NDL23" s="117"/>
      <c r="NDM23" s="117"/>
      <c r="NDN23" s="117"/>
      <c r="NDO23" s="117"/>
      <c r="NDP23" s="117"/>
      <c r="NDQ23" s="117"/>
      <c r="NDR23" s="117"/>
      <c r="NDS23" s="117"/>
      <c r="NDT23" s="117"/>
      <c r="NDU23" s="117"/>
      <c r="NDV23" s="117"/>
      <c r="NDW23" s="117"/>
      <c r="NDX23" s="117"/>
      <c r="NDY23" s="117"/>
      <c r="NDZ23" s="117"/>
      <c r="NEA23" s="117"/>
      <c r="NEB23" s="117"/>
      <c r="NEC23" s="117"/>
      <c r="NED23" s="117"/>
      <c r="NEE23" s="117"/>
      <c r="NEF23" s="117"/>
      <c r="NEG23" s="117"/>
      <c r="NEH23" s="117"/>
      <c r="NEI23" s="117"/>
      <c r="NEJ23" s="117"/>
      <c r="NEK23" s="117"/>
      <c r="NEL23" s="117"/>
      <c r="NEM23" s="117"/>
      <c r="NEN23" s="117"/>
      <c r="NEO23" s="117"/>
      <c r="NEP23" s="117"/>
      <c r="NEQ23" s="117"/>
      <c r="NER23" s="117"/>
      <c r="NES23" s="117"/>
      <c r="NET23" s="117"/>
      <c r="NEU23" s="117"/>
      <c r="NEV23" s="117"/>
      <c r="NEW23" s="117"/>
      <c r="NEX23" s="117"/>
      <c r="NEY23" s="117"/>
      <c r="NEZ23" s="117"/>
      <c r="NFA23" s="117"/>
      <c r="NFB23" s="117"/>
      <c r="NFC23" s="117"/>
      <c r="NFD23" s="117"/>
      <c r="NFE23" s="117"/>
      <c r="NFF23" s="117"/>
      <c r="NFG23" s="117"/>
      <c r="NFH23" s="117"/>
      <c r="NFI23" s="117"/>
      <c r="NFJ23" s="117"/>
      <c r="NFK23" s="117"/>
      <c r="NFL23" s="117"/>
      <c r="NFM23" s="117"/>
      <c r="NFN23" s="117"/>
      <c r="NFO23" s="117"/>
      <c r="NFP23" s="117"/>
      <c r="NFQ23" s="117"/>
      <c r="NFR23" s="117"/>
      <c r="NFS23" s="117"/>
      <c r="NFT23" s="117"/>
      <c r="NFU23" s="117"/>
      <c r="NFV23" s="117"/>
      <c r="NFW23" s="117"/>
      <c r="NFX23" s="117"/>
      <c r="NFY23" s="117"/>
      <c r="NFZ23" s="117"/>
      <c r="NGA23" s="117"/>
      <c r="NGB23" s="117"/>
      <c r="NGC23" s="117"/>
      <c r="NGD23" s="117"/>
      <c r="NGE23" s="117"/>
      <c r="NGF23" s="117"/>
      <c r="NGG23" s="117"/>
      <c r="NGH23" s="117"/>
      <c r="NGI23" s="117"/>
      <c r="NGJ23" s="117"/>
      <c r="NGK23" s="117"/>
      <c r="NGL23" s="117"/>
      <c r="NGM23" s="117"/>
      <c r="NGN23" s="117"/>
      <c r="NGO23" s="117"/>
      <c r="NGP23" s="117"/>
      <c r="NGQ23" s="117"/>
      <c r="NGR23" s="117"/>
      <c r="NGS23" s="117"/>
      <c r="NGT23" s="117"/>
      <c r="NGU23" s="117"/>
      <c r="NGV23" s="117"/>
      <c r="NGW23" s="117"/>
      <c r="NGX23" s="117"/>
      <c r="NGY23" s="117"/>
      <c r="NGZ23" s="117"/>
      <c r="NHA23" s="117"/>
      <c r="NHB23" s="117"/>
      <c r="NHC23" s="117"/>
      <c r="NHD23" s="117"/>
      <c r="NHE23" s="117"/>
      <c r="NHF23" s="117"/>
      <c r="NHG23" s="117"/>
      <c r="NHH23" s="117"/>
      <c r="NHI23" s="117"/>
      <c r="NHJ23" s="117"/>
      <c r="NHK23" s="117"/>
      <c r="NHL23" s="117"/>
      <c r="NHM23" s="117"/>
      <c r="NHN23" s="117"/>
      <c r="NHO23" s="117"/>
      <c r="NHP23" s="117"/>
      <c r="NHQ23" s="117"/>
      <c r="NHR23" s="117"/>
      <c r="NHS23" s="117"/>
      <c r="NHT23" s="117"/>
      <c r="NHU23" s="117"/>
      <c r="NHV23" s="117"/>
      <c r="NHW23" s="117"/>
      <c r="NHX23" s="117"/>
      <c r="NHY23" s="117"/>
      <c r="NHZ23" s="117"/>
      <c r="NIA23" s="117"/>
      <c r="NIB23" s="117"/>
      <c r="NIC23" s="117"/>
      <c r="NID23" s="117"/>
      <c r="NIE23" s="117"/>
      <c r="NIF23" s="117"/>
      <c r="NIG23" s="117"/>
      <c r="NIH23" s="117"/>
      <c r="NII23" s="117"/>
      <c r="NIJ23" s="117"/>
      <c r="NIK23" s="117"/>
      <c r="NIL23" s="117"/>
      <c r="NIM23" s="117"/>
      <c r="NIN23" s="117"/>
      <c r="NIO23" s="117"/>
      <c r="NIP23" s="117"/>
      <c r="NIQ23" s="117"/>
      <c r="NIR23" s="117"/>
      <c r="NIS23" s="117"/>
      <c r="NIT23" s="117"/>
      <c r="NIU23" s="117"/>
      <c r="NIV23" s="117"/>
      <c r="NIW23" s="117"/>
      <c r="NIX23" s="117"/>
      <c r="NIY23" s="117"/>
      <c r="NIZ23" s="117"/>
      <c r="NJA23" s="117"/>
      <c r="NJB23" s="117"/>
      <c r="NJC23" s="117"/>
      <c r="NJD23" s="117"/>
      <c r="NJE23" s="117"/>
      <c r="NJF23" s="117"/>
      <c r="NJG23" s="117"/>
      <c r="NJH23" s="117"/>
      <c r="NJI23" s="117"/>
      <c r="NJJ23" s="117"/>
      <c r="NJK23" s="117"/>
      <c r="NJL23" s="117"/>
      <c r="NJM23" s="117"/>
      <c r="NJN23" s="117"/>
      <c r="NJO23" s="117"/>
      <c r="NJP23" s="117"/>
      <c r="NJQ23" s="117"/>
      <c r="NJR23" s="117"/>
      <c r="NJS23" s="117"/>
      <c r="NJT23" s="117"/>
      <c r="NJU23" s="117"/>
      <c r="NJV23" s="117"/>
      <c r="NJW23" s="117"/>
      <c r="NJX23" s="117"/>
      <c r="NJY23" s="117"/>
      <c r="NJZ23" s="117"/>
      <c r="NKA23" s="117"/>
      <c r="NKB23" s="117"/>
      <c r="NKC23" s="117"/>
      <c r="NKD23" s="117"/>
      <c r="NKE23" s="117"/>
      <c r="NKF23" s="117"/>
      <c r="NKG23" s="117"/>
      <c r="NKH23" s="117"/>
      <c r="NKI23" s="117"/>
      <c r="NKJ23" s="117"/>
      <c r="NKK23" s="117"/>
      <c r="NKL23" s="117"/>
      <c r="NKM23" s="117"/>
      <c r="NKN23" s="117"/>
      <c r="NKO23" s="117"/>
      <c r="NKP23" s="117"/>
      <c r="NKQ23" s="117"/>
      <c r="NKR23" s="117"/>
      <c r="NKS23" s="117"/>
      <c r="NKT23" s="117"/>
      <c r="NKU23" s="117"/>
      <c r="NKV23" s="117"/>
      <c r="NKW23" s="117"/>
      <c r="NKX23" s="117"/>
      <c r="NKY23" s="117"/>
      <c r="NKZ23" s="117"/>
      <c r="NLA23" s="117"/>
      <c r="NLB23" s="117"/>
      <c r="NLC23" s="117"/>
      <c r="NLD23" s="117"/>
      <c r="NLE23" s="117"/>
      <c r="NLF23" s="117"/>
      <c r="NLG23" s="117"/>
      <c r="NLH23" s="117"/>
      <c r="NLI23" s="117"/>
      <c r="NLJ23" s="117"/>
      <c r="NLK23" s="117"/>
      <c r="NLL23" s="117"/>
      <c r="NLM23" s="117"/>
      <c r="NLN23" s="117"/>
      <c r="NLO23" s="117"/>
      <c r="NLP23" s="117"/>
      <c r="NLQ23" s="117"/>
      <c r="NLR23" s="117"/>
      <c r="NLS23" s="117"/>
      <c r="NLT23" s="117"/>
      <c r="NLU23" s="117"/>
      <c r="NLV23" s="117"/>
      <c r="NLW23" s="117"/>
      <c r="NLX23" s="117"/>
      <c r="NLY23" s="117"/>
      <c r="NLZ23" s="117"/>
      <c r="NMA23" s="117"/>
      <c r="NMB23" s="117"/>
      <c r="NMC23" s="117"/>
      <c r="NMD23" s="117"/>
      <c r="NME23" s="117"/>
      <c r="NMF23" s="117"/>
      <c r="NMG23" s="117"/>
      <c r="NMH23" s="117"/>
      <c r="NMI23" s="117"/>
      <c r="NMJ23" s="117"/>
      <c r="NMK23" s="117"/>
      <c r="NML23" s="117"/>
      <c r="NMM23" s="117"/>
      <c r="NMN23" s="117"/>
      <c r="NMO23" s="117"/>
      <c r="NMP23" s="117"/>
      <c r="NMQ23" s="117"/>
      <c r="NMR23" s="117"/>
      <c r="NMS23" s="117"/>
      <c r="NMT23" s="117"/>
      <c r="NMU23" s="117"/>
      <c r="NMV23" s="117"/>
      <c r="NMW23" s="117"/>
      <c r="NMX23" s="117"/>
      <c r="NMY23" s="117"/>
      <c r="NMZ23" s="117"/>
      <c r="NNA23" s="117"/>
      <c r="NNB23" s="117"/>
      <c r="NNC23" s="117"/>
      <c r="NND23" s="117"/>
      <c r="NNE23" s="117"/>
      <c r="NNF23" s="117"/>
      <c r="NNG23" s="117"/>
      <c r="NNH23" s="117"/>
      <c r="NNI23" s="117"/>
      <c r="NNJ23" s="117"/>
      <c r="NNK23" s="117"/>
      <c r="NNL23" s="117"/>
      <c r="NNM23" s="117"/>
      <c r="NNN23" s="117"/>
      <c r="NNO23" s="117"/>
      <c r="NNP23" s="117"/>
      <c r="NNQ23" s="117"/>
      <c r="NNR23" s="117"/>
      <c r="NNS23" s="117"/>
      <c r="NNT23" s="117"/>
      <c r="NNU23" s="117"/>
      <c r="NNV23" s="117"/>
      <c r="NNW23" s="117"/>
      <c r="NNX23" s="117"/>
      <c r="NNY23" s="117"/>
      <c r="NNZ23" s="117"/>
      <c r="NOA23" s="117"/>
      <c r="NOB23" s="117"/>
      <c r="NOC23" s="117"/>
      <c r="NOD23" s="117"/>
      <c r="NOE23" s="117"/>
      <c r="NOF23" s="117"/>
      <c r="NOG23" s="117"/>
      <c r="NOH23" s="117"/>
      <c r="NOI23" s="117"/>
      <c r="NOJ23" s="117"/>
      <c r="NOK23" s="117"/>
      <c r="NOL23" s="117"/>
      <c r="NOM23" s="117"/>
      <c r="NON23" s="117"/>
      <c r="NOO23" s="117"/>
      <c r="NOP23" s="117"/>
      <c r="NOQ23" s="117"/>
      <c r="NOR23" s="117"/>
      <c r="NOS23" s="117"/>
      <c r="NOT23" s="117"/>
      <c r="NOU23" s="117"/>
      <c r="NOV23" s="117"/>
      <c r="NOW23" s="117"/>
      <c r="NOX23" s="117"/>
      <c r="NOY23" s="117"/>
      <c r="NOZ23" s="117"/>
      <c r="NPA23" s="117"/>
      <c r="NPB23" s="117"/>
      <c r="NPC23" s="117"/>
      <c r="NPD23" s="117"/>
      <c r="NPE23" s="117"/>
      <c r="NPF23" s="117"/>
      <c r="NPG23" s="117"/>
      <c r="NPH23" s="117"/>
      <c r="NPI23" s="117"/>
      <c r="NPJ23" s="117"/>
      <c r="NPK23" s="117"/>
      <c r="NPL23" s="117"/>
      <c r="NPM23" s="117"/>
      <c r="NPN23" s="117"/>
      <c r="NPO23" s="117"/>
      <c r="NPP23" s="117"/>
      <c r="NPQ23" s="117"/>
      <c r="NPR23" s="117"/>
      <c r="NPS23" s="117"/>
      <c r="NPT23" s="117"/>
      <c r="NPU23" s="117"/>
      <c r="NPV23" s="117"/>
      <c r="NPW23" s="117"/>
      <c r="NPX23" s="117"/>
      <c r="NPY23" s="117"/>
      <c r="NPZ23" s="117"/>
      <c r="NQA23" s="117"/>
      <c r="NQB23" s="117"/>
      <c r="NQC23" s="117"/>
      <c r="NQD23" s="117"/>
      <c r="NQE23" s="117"/>
      <c r="NQF23" s="117"/>
      <c r="NQG23" s="117"/>
      <c r="NQH23" s="117"/>
      <c r="NQI23" s="117"/>
      <c r="NQJ23" s="117"/>
      <c r="NQK23" s="117"/>
      <c r="NQL23" s="117"/>
      <c r="NQM23" s="117"/>
      <c r="NQN23" s="117"/>
      <c r="NQO23" s="117"/>
      <c r="NQP23" s="117"/>
      <c r="NQQ23" s="117"/>
      <c r="NQR23" s="117"/>
      <c r="NQS23" s="117"/>
      <c r="NQT23" s="117"/>
      <c r="NQU23" s="117"/>
      <c r="NQV23" s="117"/>
      <c r="NQW23" s="117"/>
      <c r="NQX23" s="117"/>
      <c r="NQY23" s="117"/>
      <c r="NQZ23" s="117"/>
      <c r="NRA23" s="117"/>
      <c r="NRB23" s="117"/>
      <c r="NRC23" s="117"/>
      <c r="NRD23" s="117"/>
      <c r="NRE23" s="117"/>
      <c r="NRF23" s="117"/>
      <c r="NRG23" s="117"/>
      <c r="NRH23" s="117"/>
      <c r="NRI23" s="117"/>
      <c r="NRJ23" s="117"/>
      <c r="NRK23" s="117"/>
      <c r="NRL23" s="117"/>
      <c r="NRM23" s="117"/>
      <c r="NRN23" s="117"/>
      <c r="NRO23" s="117"/>
      <c r="NRP23" s="117"/>
      <c r="NRQ23" s="117"/>
      <c r="NRR23" s="117"/>
      <c r="NRS23" s="117"/>
      <c r="NRT23" s="117"/>
      <c r="NRU23" s="117"/>
      <c r="NRV23" s="117"/>
      <c r="NRW23" s="117"/>
      <c r="NRX23" s="117"/>
      <c r="NRY23" s="117"/>
      <c r="NRZ23" s="117"/>
      <c r="NSA23" s="117"/>
      <c r="NSB23" s="117"/>
      <c r="NSC23" s="117"/>
      <c r="NSD23" s="117"/>
      <c r="NSE23" s="117"/>
      <c r="NSF23" s="117"/>
      <c r="NSG23" s="117"/>
      <c r="NSH23" s="117"/>
      <c r="NSI23" s="117"/>
      <c r="NSJ23" s="117"/>
      <c r="NSK23" s="117"/>
      <c r="NSL23" s="117"/>
      <c r="NSM23" s="117"/>
      <c r="NSN23" s="117"/>
      <c r="NSO23" s="117"/>
      <c r="NSP23" s="117"/>
      <c r="NSQ23" s="117"/>
      <c r="NSR23" s="117"/>
      <c r="NSS23" s="117"/>
      <c r="NST23" s="117"/>
      <c r="NSU23" s="117"/>
      <c r="NSV23" s="117"/>
      <c r="NSW23" s="117"/>
      <c r="NSX23" s="117"/>
      <c r="NSY23" s="117"/>
      <c r="NSZ23" s="117"/>
      <c r="NTA23" s="117"/>
      <c r="NTB23" s="117"/>
      <c r="NTC23" s="117"/>
      <c r="NTD23" s="117"/>
      <c r="NTE23" s="117"/>
      <c r="NTF23" s="117"/>
      <c r="NTG23" s="117"/>
      <c r="NTH23" s="117"/>
      <c r="NTI23" s="117"/>
      <c r="NTJ23" s="117"/>
      <c r="NTK23" s="117"/>
      <c r="NTL23" s="117"/>
      <c r="NTM23" s="117"/>
      <c r="NTN23" s="117"/>
      <c r="NTO23" s="117"/>
      <c r="NTP23" s="117"/>
      <c r="NTQ23" s="117"/>
      <c r="NTR23" s="117"/>
      <c r="NTS23" s="117"/>
      <c r="NTT23" s="117"/>
      <c r="NTU23" s="117"/>
      <c r="NTV23" s="117"/>
      <c r="NTW23" s="117"/>
      <c r="NTX23" s="117"/>
      <c r="NTY23" s="117"/>
      <c r="NTZ23" s="117"/>
      <c r="NUA23" s="117"/>
      <c r="NUB23" s="117"/>
      <c r="NUC23" s="117"/>
      <c r="NUD23" s="117"/>
      <c r="NUE23" s="117"/>
      <c r="NUF23" s="117"/>
      <c r="NUG23" s="117"/>
      <c r="NUH23" s="117"/>
      <c r="NUI23" s="117"/>
      <c r="NUJ23" s="117"/>
      <c r="NUK23" s="117"/>
      <c r="NUL23" s="117"/>
      <c r="NUM23" s="117"/>
      <c r="NUN23" s="117"/>
      <c r="NUO23" s="117"/>
      <c r="NUP23" s="117"/>
      <c r="NUQ23" s="117"/>
      <c r="NUR23" s="117"/>
      <c r="NUS23" s="117"/>
      <c r="NUT23" s="117"/>
      <c r="NUU23" s="117"/>
      <c r="NUV23" s="117"/>
      <c r="NUW23" s="117"/>
      <c r="NUX23" s="117"/>
      <c r="NUY23" s="117"/>
      <c r="NUZ23" s="117"/>
      <c r="NVA23" s="117"/>
      <c r="NVB23" s="117"/>
      <c r="NVC23" s="117"/>
      <c r="NVD23" s="117"/>
      <c r="NVE23" s="117"/>
      <c r="NVF23" s="117"/>
      <c r="NVG23" s="117"/>
      <c r="NVH23" s="117"/>
      <c r="NVI23" s="117"/>
      <c r="NVJ23" s="117"/>
      <c r="NVK23" s="117"/>
      <c r="NVL23" s="117"/>
      <c r="NVM23" s="117"/>
      <c r="NVN23" s="117"/>
      <c r="NVO23" s="117"/>
      <c r="NVP23" s="117"/>
      <c r="NVQ23" s="117"/>
      <c r="NVR23" s="117"/>
      <c r="NVS23" s="117"/>
      <c r="NVT23" s="117"/>
      <c r="NVU23" s="117"/>
      <c r="NVV23" s="117"/>
      <c r="NVW23" s="117"/>
      <c r="NVX23" s="117"/>
      <c r="NVY23" s="117"/>
      <c r="NVZ23" s="117"/>
      <c r="NWA23" s="117"/>
      <c r="NWB23" s="117"/>
      <c r="NWC23" s="117"/>
      <c r="NWD23" s="117"/>
      <c r="NWE23" s="117"/>
      <c r="NWF23" s="117"/>
      <c r="NWG23" s="117"/>
      <c r="NWH23" s="117"/>
      <c r="NWI23" s="117"/>
      <c r="NWJ23" s="117"/>
      <c r="NWK23" s="117"/>
      <c r="NWL23" s="117"/>
      <c r="NWM23" s="117"/>
      <c r="NWN23" s="117"/>
      <c r="NWO23" s="117"/>
      <c r="NWP23" s="117"/>
      <c r="NWQ23" s="117"/>
      <c r="NWR23" s="117"/>
      <c r="NWS23" s="117"/>
      <c r="NWT23" s="117"/>
      <c r="NWU23" s="117"/>
      <c r="NWV23" s="117"/>
      <c r="NWW23" s="117"/>
      <c r="NWX23" s="117"/>
      <c r="NWY23" s="117"/>
      <c r="NWZ23" s="117"/>
      <c r="NXA23" s="117"/>
      <c r="NXB23" s="117"/>
      <c r="NXC23" s="117"/>
      <c r="NXD23" s="117"/>
      <c r="NXE23" s="117"/>
      <c r="NXF23" s="117"/>
      <c r="NXG23" s="117"/>
      <c r="NXH23" s="117"/>
      <c r="NXI23" s="117"/>
      <c r="NXJ23" s="117"/>
      <c r="NXK23" s="117"/>
      <c r="NXL23" s="117"/>
      <c r="NXM23" s="117"/>
      <c r="NXN23" s="117"/>
      <c r="NXO23" s="117"/>
      <c r="NXP23" s="117"/>
      <c r="NXQ23" s="117"/>
      <c r="NXR23" s="117"/>
      <c r="NXS23" s="117"/>
      <c r="NXT23" s="117"/>
      <c r="NXU23" s="117"/>
      <c r="NXV23" s="117"/>
      <c r="NXW23" s="117"/>
      <c r="NXX23" s="117"/>
      <c r="NXY23" s="117"/>
      <c r="NXZ23" s="117"/>
      <c r="NYA23" s="117"/>
      <c r="NYB23" s="117"/>
      <c r="NYC23" s="117"/>
      <c r="NYD23" s="117"/>
      <c r="NYE23" s="117"/>
      <c r="NYF23" s="117"/>
      <c r="NYG23" s="117"/>
      <c r="NYH23" s="117"/>
      <c r="NYI23" s="117"/>
      <c r="NYJ23" s="117"/>
      <c r="NYK23" s="117"/>
      <c r="NYL23" s="117"/>
      <c r="NYM23" s="117"/>
      <c r="NYN23" s="117"/>
      <c r="NYO23" s="117"/>
      <c r="NYP23" s="117"/>
      <c r="NYQ23" s="117"/>
      <c r="NYR23" s="117"/>
      <c r="NYS23" s="117"/>
      <c r="NYT23" s="117"/>
      <c r="NYU23" s="117"/>
      <c r="NYV23" s="117"/>
      <c r="NYW23" s="117"/>
      <c r="NYX23" s="117"/>
      <c r="NYY23" s="117"/>
      <c r="NYZ23" s="117"/>
      <c r="NZA23" s="117"/>
      <c r="NZB23" s="117"/>
      <c r="NZC23" s="117"/>
      <c r="NZD23" s="117"/>
      <c r="NZE23" s="117"/>
      <c r="NZF23" s="117"/>
      <c r="NZG23" s="117"/>
      <c r="NZH23" s="117"/>
      <c r="NZI23" s="117"/>
      <c r="NZJ23" s="117"/>
      <c r="NZK23" s="117"/>
      <c r="NZL23" s="117"/>
      <c r="NZM23" s="117"/>
      <c r="NZN23" s="117"/>
      <c r="NZO23" s="117"/>
      <c r="NZP23" s="117"/>
      <c r="NZQ23" s="117"/>
      <c r="NZR23" s="117"/>
      <c r="NZS23" s="117"/>
      <c r="NZT23" s="117"/>
      <c r="NZU23" s="117"/>
      <c r="NZV23" s="117"/>
      <c r="NZW23" s="117"/>
      <c r="NZX23" s="117"/>
      <c r="NZY23" s="117"/>
      <c r="NZZ23" s="117"/>
      <c r="OAA23" s="117"/>
      <c r="OAB23" s="117"/>
      <c r="OAC23" s="117"/>
      <c r="OAD23" s="117"/>
      <c r="OAE23" s="117"/>
      <c r="OAF23" s="117"/>
      <c r="OAG23" s="117"/>
      <c r="OAH23" s="117"/>
      <c r="OAI23" s="117"/>
      <c r="OAJ23" s="117"/>
      <c r="OAK23" s="117"/>
      <c r="OAL23" s="117"/>
      <c r="OAM23" s="117"/>
      <c r="OAN23" s="117"/>
      <c r="OAO23" s="117"/>
      <c r="OAP23" s="117"/>
      <c r="OAQ23" s="117"/>
      <c r="OAR23" s="117"/>
      <c r="OAS23" s="117"/>
      <c r="OAT23" s="117"/>
      <c r="OAU23" s="117"/>
      <c r="OAV23" s="117"/>
      <c r="OAW23" s="117"/>
      <c r="OAX23" s="117"/>
      <c r="OAY23" s="117"/>
      <c r="OAZ23" s="117"/>
      <c r="OBA23" s="117"/>
      <c r="OBB23" s="117"/>
      <c r="OBC23" s="117"/>
      <c r="OBD23" s="117"/>
      <c r="OBE23" s="117"/>
      <c r="OBF23" s="117"/>
      <c r="OBG23" s="117"/>
      <c r="OBH23" s="117"/>
      <c r="OBI23" s="117"/>
      <c r="OBJ23" s="117"/>
      <c r="OBK23" s="117"/>
      <c r="OBL23" s="117"/>
      <c r="OBM23" s="117"/>
      <c r="OBN23" s="117"/>
      <c r="OBO23" s="117"/>
      <c r="OBP23" s="117"/>
      <c r="OBQ23" s="117"/>
      <c r="OBR23" s="117"/>
      <c r="OBS23" s="117"/>
      <c r="OBT23" s="117"/>
      <c r="OBU23" s="117"/>
      <c r="OBV23" s="117"/>
      <c r="OBW23" s="117"/>
      <c r="OBX23" s="117"/>
      <c r="OBY23" s="117"/>
      <c r="OBZ23" s="117"/>
      <c r="OCA23" s="117"/>
      <c r="OCB23" s="117"/>
      <c r="OCC23" s="117"/>
      <c r="OCD23" s="117"/>
      <c r="OCE23" s="117"/>
      <c r="OCF23" s="117"/>
      <c r="OCG23" s="117"/>
      <c r="OCH23" s="117"/>
      <c r="OCI23" s="117"/>
      <c r="OCJ23" s="117"/>
      <c r="OCK23" s="117"/>
      <c r="OCL23" s="117"/>
      <c r="OCM23" s="117"/>
      <c r="OCN23" s="117"/>
      <c r="OCO23" s="117"/>
      <c r="OCP23" s="117"/>
      <c r="OCQ23" s="117"/>
      <c r="OCR23" s="117"/>
      <c r="OCS23" s="117"/>
      <c r="OCT23" s="117"/>
      <c r="OCU23" s="117"/>
      <c r="OCV23" s="117"/>
      <c r="OCW23" s="117"/>
      <c r="OCX23" s="117"/>
      <c r="OCY23" s="117"/>
      <c r="OCZ23" s="117"/>
      <c r="ODA23" s="117"/>
      <c r="ODB23" s="117"/>
      <c r="ODC23" s="117"/>
      <c r="ODD23" s="117"/>
      <c r="ODE23" s="117"/>
      <c r="ODF23" s="117"/>
      <c r="ODG23" s="117"/>
      <c r="ODH23" s="117"/>
      <c r="ODI23" s="117"/>
      <c r="ODJ23" s="117"/>
      <c r="ODK23" s="117"/>
      <c r="ODL23" s="117"/>
      <c r="ODM23" s="117"/>
      <c r="ODN23" s="117"/>
      <c r="ODO23" s="117"/>
      <c r="ODP23" s="117"/>
      <c r="ODQ23" s="117"/>
      <c r="ODR23" s="117"/>
      <c r="ODS23" s="117"/>
      <c r="ODT23" s="117"/>
      <c r="ODU23" s="117"/>
      <c r="ODV23" s="117"/>
      <c r="ODW23" s="117"/>
      <c r="ODX23" s="117"/>
      <c r="ODY23" s="117"/>
      <c r="ODZ23" s="117"/>
      <c r="OEA23" s="117"/>
      <c r="OEB23" s="117"/>
      <c r="OEC23" s="117"/>
      <c r="OED23" s="117"/>
      <c r="OEE23" s="117"/>
      <c r="OEF23" s="117"/>
      <c r="OEG23" s="117"/>
      <c r="OEH23" s="117"/>
      <c r="OEI23" s="117"/>
      <c r="OEJ23" s="117"/>
      <c r="OEK23" s="117"/>
      <c r="OEL23" s="117"/>
      <c r="OEM23" s="117"/>
      <c r="OEN23" s="117"/>
      <c r="OEO23" s="117"/>
      <c r="OEP23" s="117"/>
      <c r="OEQ23" s="117"/>
      <c r="OER23" s="117"/>
      <c r="OES23" s="117"/>
      <c r="OET23" s="117"/>
      <c r="OEU23" s="117"/>
      <c r="OEV23" s="117"/>
      <c r="OEW23" s="117"/>
      <c r="OEX23" s="117"/>
      <c r="OEY23" s="117"/>
      <c r="OEZ23" s="117"/>
      <c r="OFA23" s="117"/>
      <c r="OFB23" s="117"/>
      <c r="OFC23" s="117"/>
      <c r="OFD23" s="117"/>
      <c r="OFE23" s="117"/>
      <c r="OFF23" s="117"/>
      <c r="OFG23" s="117"/>
      <c r="OFH23" s="117"/>
      <c r="OFI23" s="117"/>
      <c r="OFJ23" s="117"/>
      <c r="OFK23" s="117"/>
      <c r="OFL23" s="117"/>
      <c r="OFM23" s="117"/>
      <c r="OFN23" s="117"/>
      <c r="OFO23" s="117"/>
      <c r="OFP23" s="117"/>
      <c r="OFQ23" s="117"/>
      <c r="OFR23" s="117"/>
      <c r="OFS23" s="117"/>
      <c r="OFT23" s="117"/>
      <c r="OFU23" s="117"/>
      <c r="OFV23" s="117"/>
      <c r="OFW23" s="117"/>
      <c r="OFX23" s="117"/>
      <c r="OFY23" s="117"/>
      <c r="OFZ23" s="117"/>
      <c r="OGA23" s="117"/>
      <c r="OGB23" s="117"/>
      <c r="OGC23" s="117"/>
      <c r="OGD23" s="117"/>
      <c r="OGE23" s="117"/>
      <c r="OGF23" s="117"/>
      <c r="OGG23" s="117"/>
      <c r="OGH23" s="117"/>
      <c r="OGI23" s="117"/>
      <c r="OGJ23" s="117"/>
      <c r="OGK23" s="117"/>
      <c r="OGL23" s="117"/>
      <c r="OGM23" s="117"/>
      <c r="OGN23" s="117"/>
      <c r="OGO23" s="117"/>
      <c r="OGP23" s="117"/>
      <c r="OGQ23" s="117"/>
      <c r="OGR23" s="117"/>
      <c r="OGS23" s="117"/>
      <c r="OGT23" s="117"/>
      <c r="OGU23" s="117"/>
      <c r="OGV23" s="117"/>
      <c r="OGW23" s="117"/>
      <c r="OGX23" s="117"/>
      <c r="OGY23" s="117"/>
      <c r="OGZ23" s="117"/>
      <c r="OHA23" s="117"/>
      <c r="OHB23" s="117"/>
      <c r="OHC23" s="117"/>
      <c r="OHD23" s="117"/>
      <c r="OHE23" s="117"/>
      <c r="OHF23" s="117"/>
      <c r="OHG23" s="117"/>
      <c r="OHH23" s="117"/>
      <c r="OHI23" s="117"/>
      <c r="OHJ23" s="117"/>
      <c r="OHK23" s="117"/>
      <c r="OHL23" s="117"/>
      <c r="OHM23" s="117"/>
      <c r="OHN23" s="117"/>
      <c r="OHO23" s="117"/>
      <c r="OHP23" s="117"/>
      <c r="OHQ23" s="117"/>
      <c r="OHR23" s="117"/>
      <c r="OHS23" s="117"/>
      <c r="OHT23" s="117"/>
      <c r="OHU23" s="117"/>
      <c r="OHV23" s="117"/>
      <c r="OHW23" s="117"/>
      <c r="OHX23" s="117"/>
      <c r="OHY23" s="117"/>
      <c r="OHZ23" s="117"/>
      <c r="OIA23" s="117"/>
      <c r="OIB23" s="117"/>
      <c r="OIC23" s="117"/>
      <c r="OID23" s="117"/>
      <c r="OIE23" s="117"/>
      <c r="OIF23" s="117"/>
      <c r="OIG23" s="117"/>
      <c r="OIH23" s="117"/>
      <c r="OII23" s="117"/>
      <c r="OIJ23" s="117"/>
      <c r="OIK23" s="117"/>
      <c r="OIL23" s="117"/>
      <c r="OIM23" s="117"/>
      <c r="OIN23" s="117"/>
      <c r="OIO23" s="117"/>
      <c r="OIP23" s="117"/>
      <c r="OIQ23" s="117"/>
      <c r="OIR23" s="117"/>
      <c r="OIS23" s="117"/>
      <c r="OIT23" s="117"/>
      <c r="OIU23" s="117"/>
      <c r="OIV23" s="117"/>
      <c r="OIW23" s="117"/>
      <c r="OIX23" s="117"/>
      <c r="OIY23" s="117"/>
      <c r="OIZ23" s="117"/>
      <c r="OJA23" s="117"/>
      <c r="OJB23" s="117"/>
      <c r="OJC23" s="117"/>
      <c r="OJD23" s="117"/>
      <c r="OJE23" s="117"/>
      <c r="OJF23" s="117"/>
      <c r="OJG23" s="117"/>
      <c r="OJH23" s="117"/>
      <c r="OJI23" s="117"/>
      <c r="OJJ23" s="117"/>
      <c r="OJK23" s="117"/>
      <c r="OJL23" s="117"/>
      <c r="OJM23" s="117"/>
      <c r="OJN23" s="117"/>
      <c r="OJO23" s="117"/>
      <c r="OJP23" s="117"/>
      <c r="OJQ23" s="117"/>
      <c r="OJR23" s="117"/>
      <c r="OJS23" s="117"/>
      <c r="OJT23" s="117"/>
      <c r="OJU23" s="117"/>
      <c r="OJV23" s="117"/>
      <c r="OJW23" s="117"/>
      <c r="OJX23" s="117"/>
      <c r="OJY23" s="117"/>
      <c r="OJZ23" s="117"/>
      <c r="OKA23" s="117"/>
      <c r="OKB23" s="117"/>
      <c r="OKC23" s="117"/>
      <c r="OKD23" s="117"/>
      <c r="OKE23" s="117"/>
      <c r="OKF23" s="117"/>
      <c r="OKG23" s="117"/>
      <c r="OKH23" s="117"/>
      <c r="OKI23" s="117"/>
      <c r="OKJ23" s="117"/>
      <c r="OKK23" s="117"/>
      <c r="OKL23" s="117"/>
      <c r="OKM23" s="117"/>
      <c r="OKN23" s="117"/>
      <c r="OKO23" s="117"/>
      <c r="OKP23" s="117"/>
      <c r="OKQ23" s="117"/>
      <c r="OKR23" s="117"/>
      <c r="OKS23" s="117"/>
      <c r="OKT23" s="117"/>
      <c r="OKU23" s="117"/>
      <c r="OKV23" s="117"/>
      <c r="OKW23" s="117"/>
      <c r="OKX23" s="117"/>
      <c r="OKY23" s="117"/>
      <c r="OKZ23" s="117"/>
      <c r="OLA23" s="117"/>
      <c r="OLB23" s="117"/>
      <c r="OLC23" s="117"/>
      <c r="OLD23" s="117"/>
      <c r="OLE23" s="117"/>
      <c r="OLF23" s="117"/>
      <c r="OLG23" s="117"/>
      <c r="OLH23" s="117"/>
      <c r="OLI23" s="117"/>
      <c r="OLJ23" s="117"/>
      <c r="OLK23" s="117"/>
      <c r="OLL23" s="117"/>
      <c r="OLM23" s="117"/>
      <c r="OLN23" s="117"/>
      <c r="OLO23" s="117"/>
      <c r="OLP23" s="117"/>
      <c r="OLQ23" s="117"/>
      <c r="OLR23" s="117"/>
      <c r="OLS23" s="117"/>
      <c r="OLT23" s="117"/>
      <c r="OLU23" s="117"/>
      <c r="OLV23" s="117"/>
      <c r="OLW23" s="117"/>
      <c r="OLX23" s="117"/>
      <c r="OLY23" s="117"/>
      <c r="OLZ23" s="117"/>
      <c r="OMA23" s="117"/>
      <c r="OMB23" s="117"/>
      <c r="OMC23" s="117"/>
      <c r="OMD23" s="117"/>
      <c r="OME23" s="117"/>
      <c r="OMF23" s="117"/>
      <c r="OMG23" s="117"/>
      <c r="OMH23" s="117"/>
      <c r="OMI23" s="117"/>
      <c r="OMJ23" s="117"/>
      <c r="OMK23" s="117"/>
      <c r="OML23" s="117"/>
      <c r="OMM23" s="117"/>
      <c r="OMN23" s="117"/>
      <c r="OMO23" s="117"/>
      <c r="OMP23" s="117"/>
      <c r="OMQ23" s="117"/>
      <c r="OMR23" s="117"/>
      <c r="OMS23" s="117"/>
      <c r="OMT23" s="117"/>
      <c r="OMU23" s="117"/>
      <c r="OMV23" s="117"/>
      <c r="OMW23" s="117"/>
      <c r="OMX23" s="117"/>
      <c r="OMY23" s="117"/>
      <c r="OMZ23" s="117"/>
      <c r="ONA23" s="117"/>
      <c r="ONB23" s="117"/>
      <c r="ONC23" s="117"/>
      <c r="OND23" s="117"/>
      <c r="ONE23" s="117"/>
      <c r="ONF23" s="117"/>
      <c r="ONG23" s="117"/>
      <c r="ONH23" s="117"/>
      <c r="ONI23" s="117"/>
      <c r="ONJ23" s="117"/>
      <c r="ONK23" s="117"/>
      <c r="ONL23" s="117"/>
      <c r="ONM23" s="117"/>
      <c r="ONN23" s="117"/>
      <c r="ONO23" s="117"/>
      <c r="ONP23" s="117"/>
      <c r="ONQ23" s="117"/>
      <c r="ONR23" s="117"/>
      <c r="ONS23" s="117"/>
      <c r="ONT23" s="117"/>
      <c r="ONU23" s="117"/>
      <c r="ONV23" s="117"/>
      <c r="ONW23" s="117"/>
      <c r="ONX23" s="117"/>
      <c r="ONY23" s="117"/>
      <c r="ONZ23" s="117"/>
      <c r="OOA23" s="117"/>
      <c r="OOB23" s="117"/>
      <c r="OOC23" s="117"/>
      <c r="OOD23" s="117"/>
      <c r="OOE23" s="117"/>
      <c r="OOF23" s="117"/>
      <c r="OOG23" s="117"/>
      <c r="OOH23" s="117"/>
      <c r="OOI23" s="117"/>
      <c r="OOJ23" s="117"/>
      <c r="OOK23" s="117"/>
      <c r="OOL23" s="117"/>
      <c r="OOM23" s="117"/>
      <c r="OON23" s="117"/>
      <c r="OOO23" s="117"/>
      <c r="OOP23" s="117"/>
      <c r="OOQ23" s="117"/>
      <c r="OOR23" s="117"/>
      <c r="OOS23" s="117"/>
      <c r="OOT23" s="117"/>
      <c r="OOU23" s="117"/>
      <c r="OOV23" s="117"/>
      <c r="OOW23" s="117"/>
      <c r="OOX23" s="117"/>
      <c r="OOY23" s="117"/>
      <c r="OOZ23" s="117"/>
      <c r="OPA23" s="117"/>
      <c r="OPB23" s="117"/>
      <c r="OPC23" s="117"/>
      <c r="OPD23" s="117"/>
      <c r="OPE23" s="117"/>
      <c r="OPF23" s="117"/>
      <c r="OPG23" s="117"/>
      <c r="OPH23" s="117"/>
      <c r="OPI23" s="117"/>
      <c r="OPJ23" s="117"/>
      <c r="OPK23" s="117"/>
      <c r="OPL23" s="117"/>
      <c r="OPM23" s="117"/>
      <c r="OPN23" s="117"/>
      <c r="OPO23" s="117"/>
      <c r="OPP23" s="117"/>
      <c r="OPQ23" s="117"/>
      <c r="OPR23" s="117"/>
      <c r="OPS23" s="117"/>
      <c r="OPT23" s="117"/>
      <c r="OPU23" s="117"/>
      <c r="OPV23" s="117"/>
      <c r="OPW23" s="117"/>
      <c r="OPX23" s="117"/>
      <c r="OPY23" s="117"/>
      <c r="OPZ23" s="117"/>
      <c r="OQA23" s="117"/>
      <c r="OQB23" s="117"/>
      <c r="OQC23" s="117"/>
      <c r="OQD23" s="117"/>
      <c r="OQE23" s="117"/>
      <c r="OQF23" s="117"/>
      <c r="OQG23" s="117"/>
      <c r="OQH23" s="117"/>
      <c r="OQI23" s="117"/>
      <c r="OQJ23" s="117"/>
      <c r="OQK23" s="117"/>
      <c r="OQL23" s="117"/>
      <c r="OQM23" s="117"/>
      <c r="OQN23" s="117"/>
      <c r="OQO23" s="117"/>
      <c r="OQP23" s="117"/>
      <c r="OQQ23" s="117"/>
      <c r="OQR23" s="117"/>
      <c r="OQS23" s="117"/>
      <c r="OQT23" s="117"/>
      <c r="OQU23" s="117"/>
      <c r="OQV23" s="117"/>
      <c r="OQW23" s="117"/>
      <c r="OQX23" s="117"/>
      <c r="OQY23" s="117"/>
      <c r="OQZ23" s="117"/>
      <c r="ORA23" s="117"/>
      <c r="ORB23" s="117"/>
      <c r="ORC23" s="117"/>
      <c r="ORD23" s="117"/>
      <c r="ORE23" s="117"/>
      <c r="ORF23" s="117"/>
      <c r="ORG23" s="117"/>
      <c r="ORH23" s="117"/>
      <c r="ORI23" s="117"/>
      <c r="ORJ23" s="117"/>
      <c r="ORK23" s="117"/>
      <c r="ORL23" s="117"/>
      <c r="ORM23" s="117"/>
      <c r="ORN23" s="117"/>
      <c r="ORO23" s="117"/>
      <c r="ORP23" s="117"/>
      <c r="ORQ23" s="117"/>
      <c r="ORR23" s="117"/>
      <c r="ORS23" s="117"/>
      <c r="ORT23" s="117"/>
      <c r="ORU23" s="117"/>
      <c r="ORV23" s="117"/>
      <c r="ORW23" s="117"/>
      <c r="ORX23" s="117"/>
      <c r="ORY23" s="117"/>
      <c r="ORZ23" s="117"/>
      <c r="OSA23" s="117"/>
      <c r="OSB23" s="117"/>
      <c r="OSC23" s="117"/>
      <c r="OSD23" s="117"/>
      <c r="OSE23" s="117"/>
      <c r="OSF23" s="117"/>
      <c r="OSG23" s="117"/>
      <c r="OSH23" s="117"/>
      <c r="OSI23" s="117"/>
      <c r="OSJ23" s="117"/>
      <c r="OSK23" s="117"/>
      <c r="OSL23" s="117"/>
      <c r="OSM23" s="117"/>
      <c r="OSN23" s="117"/>
      <c r="OSO23" s="117"/>
      <c r="OSP23" s="117"/>
      <c r="OSQ23" s="117"/>
      <c r="OSR23" s="117"/>
      <c r="OSS23" s="117"/>
      <c r="OST23" s="117"/>
      <c r="OSU23" s="117"/>
      <c r="OSV23" s="117"/>
      <c r="OSW23" s="117"/>
      <c r="OSX23" s="117"/>
      <c r="OSY23" s="117"/>
      <c r="OSZ23" s="117"/>
      <c r="OTA23" s="117"/>
      <c r="OTB23" s="117"/>
      <c r="OTC23" s="117"/>
      <c r="OTD23" s="117"/>
      <c r="OTE23" s="117"/>
      <c r="OTF23" s="117"/>
      <c r="OTG23" s="117"/>
      <c r="OTH23" s="117"/>
      <c r="OTI23" s="117"/>
      <c r="OTJ23" s="117"/>
      <c r="OTK23" s="117"/>
      <c r="OTL23" s="117"/>
      <c r="OTM23" s="117"/>
      <c r="OTN23" s="117"/>
      <c r="OTO23" s="117"/>
      <c r="OTP23" s="117"/>
      <c r="OTQ23" s="117"/>
      <c r="OTR23" s="117"/>
      <c r="OTS23" s="117"/>
      <c r="OTT23" s="117"/>
      <c r="OTU23" s="117"/>
      <c r="OTV23" s="117"/>
      <c r="OTW23" s="117"/>
      <c r="OTX23" s="117"/>
      <c r="OTY23" s="117"/>
      <c r="OTZ23" s="117"/>
      <c r="OUA23" s="117"/>
      <c r="OUB23" s="117"/>
      <c r="OUC23" s="117"/>
      <c r="OUD23" s="117"/>
      <c r="OUE23" s="117"/>
      <c r="OUF23" s="117"/>
      <c r="OUG23" s="117"/>
      <c r="OUH23" s="117"/>
      <c r="OUI23" s="117"/>
      <c r="OUJ23" s="117"/>
      <c r="OUK23" s="117"/>
      <c r="OUL23" s="117"/>
      <c r="OUM23" s="117"/>
      <c r="OUN23" s="117"/>
      <c r="OUO23" s="117"/>
      <c r="OUP23" s="117"/>
      <c r="OUQ23" s="117"/>
      <c r="OUR23" s="117"/>
      <c r="OUS23" s="117"/>
      <c r="OUT23" s="117"/>
      <c r="OUU23" s="117"/>
      <c r="OUV23" s="117"/>
      <c r="OUW23" s="117"/>
      <c r="OUX23" s="117"/>
      <c r="OUY23" s="117"/>
      <c r="OUZ23" s="117"/>
      <c r="OVA23" s="117"/>
      <c r="OVB23" s="117"/>
      <c r="OVC23" s="117"/>
      <c r="OVD23" s="117"/>
      <c r="OVE23" s="117"/>
      <c r="OVF23" s="117"/>
      <c r="OVG23" s="117"/>
      <c r="OVH23" s="117"/>
      <c r="OVI23" s="117"/>
      <c r="OVJ23" s="117"/>
      <c r="OVK23" s="117"/>
      <c r="OVL23" s="117"/>
      <c r="OVM23" s="117"/>
      <c r="OVN23" s="117"/>
      <c r="OVO23" s="117"/>
      <c r="OVP23" s="117"/>
      <c r="OVQ23" s="117"/>
      <c r="OVR23" s="117"/>
      <c r="OVS23" s="117"/>
      <c r="OVT23" s="117"/>
      <c r="OVU23" s="117"/>
      <c r="OVV23" s="117"/>
      <c r="OVW23" s="117"/>
      <c r="OVX23" s="117"/>
      <c r="OVY23" s="117"/>
      <c r="OVZ23" s="117"/>
      <c r="OWA23" s="117"/>
      <c r="OWB23" s="117"/>
      <c r="OWC23" s="117"/>
      <c r="OWD23" s="117"/>
      <c r="OWE23" s="117"/>
      <c r="OWF23" s="117"/>
      <c r="OWG23" s="117"/>
      <c r="OWH23" s="117"/>
      <c r="OWI23" s="117"/>
      <c r="OWJ23" s="117"/>
      <c r="OWK23" s="117"/>
      <c r="OWL23" s="117"/>
      <c r="OWM23" s="117"/>
      <c r="OWN23" s="117"/>
      <c r="OWO23" s="117"/>
      <c r="OWP23" s="117"/>
      <c r="OWQ23" s="117"/>
      <c r="OWR23" s="117"/>
      <c r="OWS23" s="117"/>
      <c r="OWT23" s="117"/>
      <c r="OWU23" s="117"/>
      <c r="OWV23" s="117"/>
      <c r="OWW23" s="117"/>
      <c r="OWX23" s="117"/>
      <c r="OWY23" s="117"/>
      <c r="OWZ23" s="117"/>
      <c r="OXA23" s="117"/>
      <c r="OXB23" s="117"/>
      <c r="OXC23" s="117"/>
      <c r="OXD23" s="117"/>
      <c r="OXE23" s="117"/>
      <c r="OXF23" s="117"/>
      <c r="OXG23" s="117"/>
      <c r="OXH23" s="117"/>
      <c r="OXI23" s="117"/>
      <c r="OXJ23" s="117"/>
      <c r="OXK23" s="117"/>
      <c r="OXL23" s="117"/>
      <c r="OXM23" s="117"/>
      <c r="OXN23" s="117"/>
      <c r="OXO23" s="117"/>
      <c r="OXP23" s="117"/>
      <c r="OXQ23" s="117"/>
      <c r="OXR23" s="117"/>
      <c r="OXS23" s="117"/>
      <c r="OXT23" s="117"/>
      <c r="OXU23" s="117"/>
      <c r="OXV23" s="117"/>
      <c r="OXW23" s="117"/>
      <c r="OXX23" s="117"/>
      <c r="OXY23" s="117"/>
      <c r="OXZ23" s="117"/>
      <c r="OYA23" s="117"/>
      <c r="OYB23" s="117"/>
      <c r="OYC23" s="117"/>
      <c r="OYD23" s="117"/>
      <c r="OYE23" s="117"/>
      <c r="OYF23" s="117"/>
      <c r="OYG23" s="117"/>
      <c r="OYH23" s="117"/>
      <c r="OYI23" s="117"/>
      <c r="OYJ23" s="117"/>
      <c r="OYK23" s="117"/>
      <c r="OYL23" s="117"/>
      <c r="OYM23" s="117"/>
      <c r="OYN23" s="117"/>
      <c r="OYO23" s="117"/>
      <c r="OYP23" s="117"/>
      <c r="OYQ23" s="117"/>
      <c r="OYR23" s="117"/>
      <c r="OYS23" s="117"/>
      <c r="OYT23" s="117"/>
      <c r="OYU23" s="117"/>
      <c r="OYV23" s="117"/>
      <c r="OYW23" s="117"/>
      <c r="OYX23" s="117"/>
      <c r="OYY23" s="117"/>
      <c r="OYZ23" s="117"/>
      <c r="OZA23" s="117"/>
      <c r="OZB23" s="117"/>
      <c r="OZC23" s="117"/>
      <c r="OZD23" s="117"/>
      <c r="OZE23" s="117"/>
      <c r="OZF23" s="117"/>
      <c r="OZG23" s="117"/>
      <c r="OZH23" s="117"/>
      <c r="OZI23" s="117"/>
      <c r="OZJ23" s="117"/>
      <c r="OZK23" s="117"/>
      <c r="OZL23" s="117"/>
      <c r="OZM23" s="117"/>
      <c r="OZN23" s="117"/>
      <c r="OZO23" s="117"/>
      <c r="OZP23" s="117"/>
      <c r="OZQ23" s="117"/>
      <c r="OZR23" s="117"/>
      <c r="OZS23" s="117"/>
      <c r="OZT23" s="117"/>
      <c r="OZU23" s="117"/>
      <c r="OZV23" s="117"/>
      <c r="OZW23" s="117"/>
      <c r="OZX23" s="117"/>
      <c r="OZY23" s="117"/>
      <c r="OZZ23" s="117"/>
      <c r="PAA23" s="117"/>
      <c r="PAB23" s="117"/>
      <c r="PAC23" s="117"/>
      <c r="PAD23" s="117"/>
      <c r="PAE23" s="117"/>
      <c r="PAF23" s="117"/>
      <c r="PAG23" s="117"/>
      <c r="PAH23" s="117"/>
      <c r="PAI23" s="117"/>
      <c r="PAJ23" s="117"/>
      <c r="PAK23" s="117"/>
      <c r="PAL23" s="117"/>
      <c r="PAM23" s="117"/>
      <c r="PAN23" s="117"/>
      <c r="PAO23" s="117"/>
      <c r="PAP23" s="117"/>
      <c r="PAQ23" s="117"/>
      <c r="PAR23" s="117"/>
      <c r="PAS23" s="117"/>
      <c r="PAT23" s="117"/>
      <c r="PAU23" s="117"/>
      <c r="PAV23" s="117"/>
      <c r="PAW23" s="117"/>
      <c r="PAX23" s="117"/>
      <c r="PAY23" s="117"/>
      <c r="PAZ23" s="117"/>
      <c r="PBA23" s="117"/>
      <c r="PBB23" s="117"/>
      <c r="PBC23" s="117"/>
      <c r="PBD23" s="117"/>
      <c r="PBE23" s="117"/>
      <c r="PBF23" s="117"/>
      <c r="PBG23" s="117"/>
      <c r="PBH23" s="117"/>
      <c r="PBI23" s="117"/>
      <c r="PBJ23" s="117"/>
      <c r="PBK23" s="117"/>
      <c r="PBL23" s="117"/>
      <c r="PBM23" s="117"/>
      <c r="PBN23" s="117"/>
      <c r="PBO23" s="117"/>
      <c r="PBP23" s="117"/>
      <c r="PBQ23" s="117"/>
      <c r="PBR23" s="117"/>
      <c r="PBS23" s="117"/>
      <c r="PBT23" s="117"/>
      <c r="PBU23" s="117"/>
      <c r="PBV23" s="117"/>
      <c r="PBW23" s="117"/>
      <c r="PBX23" s="117"/>
      <c r="PBY23" s="117"/>
      <c r="PBZ23" s="117"/>
      <c r="PCA23" s="117"/>
      <c r="PCB23" s="117"/>
      <c r="PCC23" s="117"/>
      <c r="PCD23" s="117"/>
      <c r="PCE23" s="117"/>
      <c r="PCF23" s="117"/>
      <c r="PCG23" s="117"/>
      <c r="PCH23" s="117"/>
      <c r="PCI23" s="117"/>
      <c r="PCJ23" s="117"/>
      <c r="PCK23" s="117"/>
      <c r="PCL23" s="117"/>
      <c r="PCM23" s="117"/>
      <c r="PCN23" s="117"/>
      <c r="PCO23" s="117"/>
      <c r="PCP23" s="117"/>
      <c r="PCQ23" s="117"/>
      <c r="PCR23" s="117"/>
      <c r="PCS23" s="117"/>
      <c r="PCT23" s="117"/>
      <c r="PCU23" s="117"/>
      <c r="PCV23" s="117"/>
      <c r="PCW23" s="117"/>
      <c r="PCX23" s="117"/>
      <c r="PCY23" s="117"/>
      <c r="PCZ23" s="117"/>
      <c r="PDA23" s="117"/>
      <c r="PDB23" s="117"/>
      <c r="PDC23" s="117"/>
      <c r="PDD23" s="117"/>
      <c r="PDE23" s="117"/>
      <c r="PDF23" s="117"/>
      <c r="PDG23" s="117"/>
      <c r="PDH23" s="117"/>
      <c r="PDI23" s="117"/>
      <c r="PDJ23" s="117"/>
      <c r="PDK23" s="117"/>
      <c r="PDL23" s="117"/>
      <c r="PDM23" s="117"/>
      <c r="PDN23" s="117"/>
      <c r="PDO23" s="117"/>
      <c r="PDP23" s="117"/>
      <c r="PDQ23" s="117"/>
      <c r="PDR23" s="117"/>
      <c r="PDS23" s="117"/>
      <c r="PDT23" s="117"/>
      <c r="PDU23" s="117"/>
      <c r="PDV23" s="117"/>
      <c r="PDW23" s="117"/>
      <c r="PDX23" s="117"/>
      <c r="PDY23" s="117"/>
      <c r="PDZ23" s="117"/>
      <c r="PEA23" s="117"/>
      <c r="PEB23" s="117"/>
      <c r="PEC23" s="117"/>
      <c r="PED23" s="117"/>
      <c r="PEE23" s="117"/>
      <c r="PEF23" s="117"/>
      <c r="PEG23" s="117"/>
      <c r="PEH23" s="117"/>
      <c r="PEI23" s="117"/>
      <c r="PEJ23" s="117"/>
      <c r="PEK23" s="117"/>
      <c r="PEL23" s="117"/>
      <c r="PEM23" s="117"/>
      <c r="PEN23" s="117"/>
      <c r="PEO23" s="117"/>
      <c r="PEP23" s="117"/>
      <c r="PEQ23" s="117"/>
      <c r="PER23" s="117"/>
      <c r="PES23" s="117"/>
      <c r="PET23" s="117"/>
      <c r="PEU23" s="117"/>
      <c r="PEV23" s="117"/>
      <c r="PEW23" s="117"/>
      <c r="PEX23" s="117"/>
      <c r="PEY23" s="117"/>
      <c r="PEZ23" s="117"/>
      <c r="PFA23" s="117"/>
      <c r="PFB23" s="117"/>
      <c r="PFC23" s="117"/>
      <c r="PFD23" s="117"/>
      <c r="PFE23" s="117"/>
      <c r="PFF23" s="117"/>
      <c r="PFG23" s="117"/>
      <c r="PFH23" s="117"/>
      <c r="PFI23" s="117"/>
      <c r="PFJ23" s="117"/>
      <c r="PFK23" s="117"/>
      <c r="PFL23" s="117"/>
      <c r="PFM23" s="117"/>
      <c r="PFN23" s="117"/>
      <c r="PFO23" s="117"/>
      <c r="PFP23" s="117"/>
      <c r="PFQ23" s="117"/>
      <c r="PFR23" s="117"/>
      <c r="PFS23" s="117"/>
      <c r="PFT23" s="117"/>
      <c r="PFU23" s="117"/>
      <c r="PFV23" s="117"/>
      <c r="PFW23" s="117"/>
      <c r="PFX23" s="117"/>
      <c r="PFY23" s="117"/>
      <c r="PFZ23" s="117"/>
      <c r="PGA23" s="117"/>
      <c r="PGB23" s="117"/>
      <c r="PGC23" s="117"/>
      <c r="PGD23" s="117"/>
      <c r="PGE23" s="117"/>
      <c r="PGF23" s="117"/>
      <c r="PGG23" s="117"/>
      <c r="PGH23" s="117"/>
      <c r="PGI23" s="117"/>
      <c r="PGJ23" s="117"/>
      <c r="PGK23" s="117"/>
      <c r="PGL23" s="117"/>
      <c r="PGM23" s="117"/>
      <c r="PGN23" s="117"/>
      <c r="PGO23" s="117"/>
      <c r="PGP23" s="117"/>
      <c r="PGQ23" s="117"/>
      <c r="PGR23" s="117"/>
      <c r="PGS23" s="117"/>
      <c r="PGT23" s="117"/>
      <c r="PGU23" s="117"/>
      <c r="PGV23" s="117"/>
      <c r="PGW23" s="117"/>
      <c r="PGX23" s="117"/>
      <c r="PGY23" s="117"/>
      <c r="PGZ23" s="117"/>
      <c r="PHA23" s="117"/>
      <c r="PHB23" s="117"/>
      <c r="PHC23" s="117"/>
      <c r="PHD23" s="117"/>
      <c r="PHE23" s="117"/>
      <c r="PHF23" s="117"/>
      <c r="PHG23" s="117"/>
      <c r="PHH23" s="117"/>
      <c r="PHI23" s="117"/>
      <c r="PHJ23" s="117"/>
      <c r="PHK23" s="117"/>
      <c r="PHL23" s="117"/>
      <c r="PHM23" s="117"/>
      <c r="PHN23" s="117"/>
      <c r="PHO23" s="117"/>
      <c r="PHP23" s="117"/>
      <c r="PHQ23" s="117"/>
      <c r="PHR23" s="117"/>
      <c r="PHS23" s="117"/>
      <c r="PHT23" s="117"/>
      <c r="PHU23" s="117"/>
      <c r="PHV23" s="117"/>
      <c r="PHW23" s="117"/>
      <c r="PHX23" s="117"/>
      <c r="PHY23" s="117"/>
      <c r="PHZ23" s="117"/>
      <c r="PIA23" s="117"/>
      <c r="PIB23" s="117"/>
      <c r="PIC23" s="117"/>
      <c r="PID23" s="117"/>
      <c r="PIE23" s="117"/>
      <c r="PIF23" s="117"/>
      <c r="PIG23" s="117"/>
      <c r="PIH23" s="117"/>
      <c r="PII23" s="117"/>
      <c r="PIJ23" s="117"/>
      <c r="PIK23" s="117"/>
      <c r="PIL23" s="117"/>
      <c r="PIM23" s="117"/>
      <c r="PIN23" s="117"/>
      <c r="PIO23" s="117"/>
      <c r="PIP23" s="117"/>
      <c r="PIQ23" s="117"/>
      <c r="PIR23" s="117"/>
      <c r="PIS23" s="117"/>
      <c r="PIT23" s="117"/>
      <c r="PIU23" s="117"/>
      <c r="PIV23" s="117"/>
      <c r="PIW23" s="117"/>
      <c r="PIX23" s="117"/>
      <c r="PIY23" s="117"/>
      <c r="PIZ23" s="117"/>
      <c r="PJA23" s="117"/>
      <c r="PJB23" s="117"/>
      <c r="PJC23" s="117"/>
      <c r="PJD23" s="117"/>
      <c r="PJE23" s="117"/>
      <c r="PJF23" s="117"/>
      <c r="PJG23" s="117"/>
      <c r="PJH23" s="117"/>
      <c r="PJI23" s="117"/>
      <c r="PJJ23" s="117"/>
      <c r="PJK23" s="117"/>
      <c r="PJL23" s="117"/>
      <c r="PJM23" s="117"/>
      <c r="PJN23" s="117"/>
      <c r="PJO23" s="117"/>
      <c r="PJP23" s="117"/>
      <c r="PJQ23" s="117"/>
      <c r="PJR23" s="117"/>
      <c r="PJS23" s="117"/>
      <c r="PJT23" s="117"/>
      <c r="PJU23" s="117"/>
      <c r="PJV23" s="117"/>
      <c r="PJW23" s="117"/>
      <c r="PJX23" s="117"/>
      <c r="PJY23" s="117"/>
      <c r="PJZ23" s="117"/>
      <c r="PKA23" s="117"/>
      <c r="PKB23" s="117"/>
      <c r="PKC23" s="117"/>
      <c r="PKD23" s="117"/>
      <c r="PKE23" s="117"/>
      <c r="PKF23" s="117"/>
      <c r="PKG23" s="117"/>
      <c r="PKH23" s="117"/>
      <c r="PKI23" s="117"/>
      <c r="PKJ23" s="117"/>
      <c r="PKK23" s="117"/>
      <c r="PKL23" s="117"/>
      <c r="PKM23" s="117"/>
      <c r="PKN23" s="117"/>
      <c r="PKO23" s="117"/>
      <c r="PKP23" s="117"/>
      <c r="PKQ23" s="117"/>
      <c r="PKR23" s="117"/>
      <c r="PKS23" s="117"/>
      <c r="PKT23" s="117"/>
      <c r="PKU23" s="117"/>
      <c r="PKV23" s="117"/>
      <c r="PKW23" s="117"/>
      <c r="PKX23" s="117"/>
      <c r="PKY23" s="117"/>
      <c r="PKZ23" s="117"/>
      <c r="PLA23" s="117"/>
      <c r="PLB23" s="117"/>
      <c r="PLC23" s="117"/>
      <c r="PLD23" s="117"/>
      <c r="PLE23" s="117"/>
      <c r="PLF23" s="117"/>
      <c r="PLG23" s="117"/>
      <c r="PLH23" s="117"/>
      <c r="PLI23" s="117"/>
      <c r="PLJ23" s="117"/>
      <c r="PLK23" s="117"/>
      <c r="PLL23" s="117"/>
      <c r="PLM23" s="117"/>
      <c r="PLN23" s="117"/>
      <c r="PLO23" s="117"/>
      <c r="PLP23" s="117"/>
      <c r="PLQ23" s="117"/>
      <c r="PLR23" s="117"/>
      <c r="PLS23" s="117"/>
      <c r="PLT23" s="117"/>
      <c r="PLU23" s="117"/>
      <c r="PLV23" s="117"/>
      <c r="PLW23" s="117"/>
      <c r="PLX23" s="117"/>
      <c r="PLY23" s="117"/>
      <c r="PLZ23" s="117"/>
      <c r="PMA23" s="117"/>
      <c r="PMB23" s="117"/>
      <c r="PMC23" s="117"/>
      <c r="PMD23" s="117"/>
      <c r="PME23" s="117"/>
      <c r="PMF23" s="117"/>
      <c r="PMG23" s="117"/>
      <c r="PMH23" s="117"/>
      <c r="PMI23" s="117"/>
      <c r="PMJ23" s="117"/>
      <c r="PMK23" s="117"/>
      <c r="PML23" s="117"/>
      <c r="PMM23" s="117"/>
      <c r="PMN23" s="117"/>
      <c r="PMO23" s="117"/>
      <c r="PMP23" s="117"/>
      <c r="PMQ23" s="117"/>
      <c r="PMR23" s="117"/>
      <c r="PMS23" s="117"/>
      <c r="PMT23" s="117"/>
      <c r="PMU23" s="117"/>
      <c r="PMV23" s="117"/>
      <c r="PMW23" s="117"/>
      <c r="PMX23" s="117"/>
      <c r="PMY23" s="117"/>
      <c r="PMZ23" s="117"/>
      <c r="PNA23" s="117"/>
      <c r="PNB23" s="117"/>
      <c r="PNC23" s="117"/>
      <c r="PND23" s="117"/>
      <c r="PNE23" s="117"/>
      <c r="PNF23" s="117"/>
      <c r="PNG23" s="117"/>
      <c r="PNH23" s="117"/>
      <c r="PNI23" s="117"/>
      <c r="PNJ23" s="117"/>
      <c r="PNK23" s="117"/>
      <c r="PNL23" s="117"/>
      <c r="PNM23" s="117"/>
      <c r="PNN23" s="117"/>
      <c r="PNO23" s="117"/>
      <c r="PNP23" s="117"/>
      <c r="PNQ23" s="117"/>
      <c r="PNR23" s="117"/>
      <c r="PNS23" s="117"/>
      <c r="PNT23" s="117"/>
      <c r="PNU23" s="117"/>
      <c r="PNV23" s="117"/>
      <c r="PNW23" s="117"/>
      <c r="PNX23" s="117"/>
      <c r="PNY23" s="117"/>
      <c r="PNZ23" s="117"/>
      <c r="POA23" s="117"/>
      <c r="POB23" s="117"/>
      <c r="POC23" s="117"/>
      <c r="POD23" s="117"/>
      <c r="POE23" s="117"/>
      <c r="POF23" s="117"/>
      <c r="POG23" s="117"/>
      <c r="POH23" s="117"/>
      <c r="POI23" s="117"/>
      <c r="POJ23" s="117"/>
      <c r="POK23" s="117"/>
      <c r="POL23" s="117"/>
      <c r="POM23" s="117"/>
      <c r="PON23" s="117"/>
      <c r="POO23" s="117"/>
      <c r="POP23" s="117"/>
      <c r="POQ23" s="117"/>
      <c r="POR23" s="117"/>
      <c r="POS23" s="117"/>
      <c r="POT23" s="117"/>
      <c r="POU23" s="117"/>
      <c r="POV23" s="117"/>
      <c r="POW23" s="117"/>
      <c r="POX23" s="117"/>
      <c r="POY23" s="117"/>
      <c r="POZ23" s="117"/>
      <c r="PPA23" s="117"/>
      <c r="PPB23" s="117"/>
      <c r="PPC23" s="117"/>
      <c r="PPD23" s="117"/>
      <c r="PPE23" s="117"/>
      <c r="PPF23" s="117"/>
      <c r="PPG23" s="117"/>
      <c r="PPH23" s="117"/>
      <c r="PPI23" s="117"/>
      <c r="PPJ23" s="117"/>
      <c r="PPK23" s="117"/>
      <c r="PPL23" s="117"/>
      <c r="PPM23" s="117"/>
      <c r="PPN23" s="117"/>
      <c r="PPO23" s="117"/>
      <c r="PPP23" s="117"/>
      <c r="PPQ23" s="117"/>
      <c r="PPR23" s="117"/>
      <c r="PPS23" s="117"/>
      <c r="PPT23" s="117"/>
      <c r="PPU23" s="117"/>
      <c r="PPV23" s="117"/>
      <c r="PPW23" s="117"/>
      <c r="PPX23" s="117"/>
      <c r="PPY23" s="117"/>
      <c r="PPZ23" s="117"/>
      <c r="PQA23" s="117"/>
      <c r="PQB23" s="117"/>
      <c r="PQC23" s="117"/>
      <c r="PQD23" s="117"/>
      <c r="PQE23" s="117"/>
      <c r="PQF23" s="117"/>
      <c r="PQG23" s="117"/>
      <c r="PQH23" s="117"/>
      <c r="PQI23" s="117"/>
      <c r="PQJ23" s="117"/>
      <c r="PQK23" s="117"/>
      <c r="PQL23" s="117"/>
      <c r="PQM23" s="117"/>
      <c r="PQN23" s="117"/>
      <c r="PQO23" s="117"/>
      <c r="PQP23" s="117"/>
      <c r="PQQ23" s="117"/>
      <c r="PQR23" s="117"/>
      <c r="PQS23" s="117"/>
      <c r="PQT23" s="117"/>
      <c r="PQU23" s="117"/>
      <c r="PQV23" s="117"/>
      <c r="PQW23" s="117"/>
      <c r="PQX23" s="117"/>
      <c r="PQY23" s="117"/>
      <c r="PQZ23" s="117"/>
      <c r="PRA23" s="117"/>
      <c r="PRB23" s="117"/>
      <c r="PRC23" s="117"/>
      <c r="PRD23" s="117"/>
      <c r="PRE23" s="117"/>
      <c r="PRF23" s="117"/>
      <c r="PRG23" s="117"/>
      <c r="PRH23" s="117"/>
      <c r="PRI23" s="117"/>
      <c r="PRJ23" s="117"/>
      <c r="PRK23" s="117"/>
      <c r="PRL23" s="117"/>
      <c r="PRM23" s="117"/>
      <c r="PRN23" s="117"/>
      <c r="PRO23" s="117"/>
      <c r="PRP23" s="117"/>
      <c r="PRQ23" s="117"/>
      <c r="PRR23" s="117"/>
      <c r="PRS23" s="117"/>
      <c r="PRT23" s="117"/>
      <c r="PRU23" s="117"/>
      <c r="PRV23" s="117"/>
      <c r="PRW23" s="117"/>
      <c r="PRX23" s="117"/>
      <c r="PRY23" s="117"/>
      <c r="PRZ23" s="117"/>
      <c r="PSA23" s="117"/>
      <c r="PSB23" s="117"/>
      <c r="PSC23" s="117"/>
      <c r="PSD23" s="117"/>
      <c r="PSE23" s="117"/>
      <c r="PSF23" s="117"/>
      <c r="PSG23" s="117"/>
      <c r="PSH23" s="117"/>
      <c r="PSI23" s="117"/>
      <c r="PSJ23" s="117"/>
      <c r="PSK23" s="117"/>
      <c r="PSL23" s="117"/>
      <c r="PSM23" s="117"/>
      <c r="PSN23" s="117"/>
      <c r="PSO23" s="117"/>
      <c r="PSP23" s="117"/>
      <c r="PSQ23" s="117"/>
      <c r="PSR23" s="117"/>
      <c r="PSS23" s="117"/>
      <c r="PST23" s="117"/>
      <c r="PSU23" s="117"/>
      <c r="PSV23" s="117"/>
      <c r="PSW23" s="117"/>
      <c r="PSX23" s="117"/>
      <c r="PSY23" s="117"/>
      <c r="PSZ23" s="117"/>
      <c r="PTA23" s="117"/>
      <c r="PTB23" s="117"/>
      <c r="PTC23" s="117"/>
      <c r="PTD23" s="117"/>
      <c r="PTE23" s="117"/>
      <c r="PTF23" s="117"/>
      <c r="PTG23" s="117"/>
      <c r="PTH23" s="117"/>
      <c r="PTI23" s="117"/>
      <c r="PTJ23" s="117"/>
      <c r="PTK23" s="117"/>
      <c r="PTL23" s="117"/>
      <c r="PTM23" s="117"/>
      <c r="PTN23" s="117"/>
      <c r="PTO23" s="117"/>
      <c r="PTP23" s="117"/>
      <c r="PTQ23" s="117"/>
      <c r="PTR23" s="117"/>
      <c r="PTS23" s="117"/>
      <c r="PTT23" s="117"/>
      <c r="PTU23" s="117"/>
      <c r="PTV23" s="117"/>
      <c r="PTW23" s="117"/>
      <c r="PTX23" s="117"/>
      <c r="PTY23" s="117"/>
      <c r="PTZ23" s="117"/>
      <c r="PUA23" s="117"/>
      <c r="PUB23" s="117"/>
      <c r="PUC23" s="117"/>
      <c r="PUD23" s="117"/>
      <c r="PUE23" s="117"/>
      <c r="PUF23" s="117"/>
      <c r="PUG23" s="117"/>
      <c r="PUH23" s="117"/>
      <c r="PUI23" s="117"/>
      <c r="PUJ23" s="117"/>
      <c r="PUK23" s="117"/>
      <c r="PUL23" s="117"/>
      <c r="PUM23" s="117"/>
      <c r="PUN23" s="117"/>
      <c r="PUO23" s="117"/>
      <c r="PUP23" s="117"/>
      <c r="PUQ23" s="117"/>
      <c r="PUR23" s="117"/>
      <c r="PUS23" s="117"/>
      <c r="PUT23" s="117"/>
      <c r="PUU23" s="117"/>
      <c r="PUV23" s="117"/>
      <c r="PUW23" s="117"/>
      <c r="PUX23" s="117"/>
      <c r="PUY23" s="117"/>
      <c r="PUZ23" s="117"/>
      <c r="PVA23" s="117"/>
      <c r="PVB23" s="117"/>
      <c r="PVC23" s="117"/>
      <c r="PVD23" s="117"/>
      <c r="PVE23" s="117"/>
      <c r="PVF23" s="117"/>
      <c r="PVG23" s="117"/>
      <c r="PVH23" s="117"/>
      <c r="PVI23" s="117"/>
      <c r="PVJ23" s="117"/>
      <c r="PVK23" s="117"/>
      <c r="PVL23" s="117"/>
      <c r="PVM23" s="117"/>
      <c r="PVN23" s="117"/>
      <c r="PVO23" s="117"/>
      <c r="PVP23" s="117"/>
      <c r="PVQ23" s="117"/>
      <c r="PVR23" s="117"/>
      <c r="PVS23" s="117"/>
      <c r="PVT23" s="117"/>
      <c r="PVU23" s="117"/>
      <c r="PVV23" s="117"/>
      <c r="PVW23" s="117"/>
      <c r="PVX23" s="117"/>
      <c r="PVY23" s="117"/>
      <c r="PVZ23" s="117"/>
      <c r="PWA23" s="117"/>
      <c r="PWB23" s="117"/>
      <c r="PWC23" s="117"/>
      <c r="PWD23" s="117"/>
      <c r="PWE23" s="117"/>
      <c r="PWF23" s="117"/>
      <c r="PWG23" s="117"/>
      <c r="PWH23" s="117"/>
      <c r="PWI23" s="117"/>
      <c r="PWJ23" s="117"/>
      <c r="PWK23" s="117"/>
      <c r="PWL23" s="117"/>
      <c r="PWM23" s="117"/>
      <c r="PWN23" s="117"/>
      <c r="PWO23" s="117"/>
      <c r="PWP23" s="117"/>
      <c r="PWQ23" s="117"/>
      <c r="PWR23" s="117"/>
      <c r="PWS23" s="117"/>
      <c r="PWT23" s="117"/>
      <c r="PWU23" s="117"/>
      <c r="PWV23" s="117"/>
      <c r="PWW23" s="117"/>
      <c r="PWX23" s="117"/>
      <c r="PWY23" s="117"/>
      <c r="PWZ23" s="117"/>
      <c r="PXA23" s="117"/>
      <c r="PXB23" s="117"/>
      <c r="PXC23" s="117"/>
      <c r="PXD23" s="117"/>
      <c r="PXE23" s="117"/>
      <c r="PXF23" s="117"/>
      <c r="PXG23" s="117"/>
      <c r="PXH23" s="117"/>
      <c r="PXI23" s="117"/>
      <c r="PXJ23" s="117"/>
      <c r="PXK23" s="117"/>
      <c r="PXL23" s="117"/>
      <c r="PXM23" s="117"/>
      <c r="PXN23" s="117"/>
      <c r="PXO23" s="117"/>
      <c r="PXP23" s="117"/>
      <c r="PXQ23" s="117"/>
      <c r="PXR23" s="117"/>
      <c r="PXS23" s="117"/>
      <c r="PXT23" s="117"/>
      <c r="PXU23" s="117"/>
      <c r="PXV23" s="117"/>
      <c r="PXW23" s="117"/>
      <c r="PXX23" s="117"/>
      <c r="PXY23" s="117"/>
      <c r="PXZ23" s="117"/>
      <c r="PYA23" s="117"/>
      <c r="PYB23" s="117"/>
      <c r="PYC23" s="117"/>
      <c r="PYD23" s="117"/>
      <c r="PYE23" s="117"/>
      <c r="PYF23" s="117"/>
      <c r="PYG23" s="117"/>
      <c r="PYH23" s="117"/>
      <c r="PYI23" s="117"/>
      <c r="PYJ23" s="117"/>
      <c r="PYK23" s="117"/>
      <c r="PYL23" s="117"/>
      <c r="PYM23" s="117"/>
      <c r="PYN23" s="117"/>
      <c r="PYO23" s="117"/>
      <c r="PYP23" s="117"/>
      <c r="PYQ23" s="117"/>
      <c r="PYR23" s="117"/>
      <c r="PYS23" s="117"/>
      <c r="PYT23" s="117"/>
      <c r="PYU23" s="117"/>
      <c r="PYV23" s="117"/>
      <c r="PYW23" s="117"/>
      <c r="PYX23" s="117"/>
      <c r="PYY23" s="117"/>
      <c r="PYZ23" s="117"/>
      <c r="PZA23" s="117"/>
      <c r="PZB23" s="117"/>
      <c r="PZC23" s="117"/>
      <c r="PZD23" s="117"/>
      <c r="PZE23" s="117"/>
      <c r="PZF23" s="117"/>
      <c r="PZG23" s="117"/>
      <c r="PZH23" s="117"/>
      <c r="PZI23" s="117"/>
      <c r="PZJ23" s="117"/>
      <c r="PZK23" s="117"/>
      <c r="PZL23" s="117"/>
      <c r="PZM23" s="117"/>
      <c r="PZN23" s="117"/>
      <c r="PZO23" s="117"/>
      <c r="PZP23" s="117"/>
      <c r="PZQ23" s="117"/>
      <c r="PZR23" s="117"/>
      <c r="PZS23" s="117"/>
      <c r="PZT23" s="117"/>
      <c r="PZU23" s="117"/>
      <c r="PZV23" s="117"/>
      <c r="PZW23" s="117"/>
      <c r="PZX23" s="117"/>
      <c r="PZY23" s="117"/>
      <c r="PZZ23" s="117"/>
      <c r="QAA23" s="117"/>
      <c r="QAB23" s="117"/>
      <c r="QAC23" s="117"/>
      <c r="QAD23" s="117"/>
      <c r="QAE23" s="117"/>
      <c r="QAF23" s="117"/>
      <c r="QAG23" s="117"/>
      <c r="QAH23" s="117"/>
      <c r="QAI23" s="117"/>
      <c r="QAJ23" s="117"/>
      <c r="QAK23" s="117"/>
      <c r="QAL23" s="117"/>
      <c r="QAM23" s="117"/>
      <c r="QAN23" s="117"/>
      <c r="QAO23" s="117"/>
      <c r="QAP23" s="117"/>
      <c r="QAQ23" s="117"/>
      <c r="QAR23" s="117"/>
      <c r="QAS23" s="117"/>
      <c r="QAT23" s="117"/>
      <c r="QAU23" s="117"/>
      <c r="QAV23" s="117"/>
      <c r="QAW23" s="117"/>
      <c r="QAX23" s="117"/>
      <c r="QAY23" s="117"/>
      <c r="QAZ23" s="117"/>
      <c r="QBA23" s="117"/>
      <c r="QBB23" s="117"/>
      <c r="QBC23" s="117"/>
      <c r="QBD23" s="117"/>
      <c r="QBE23" s="117"/>
      <c r="QBF23" s="117"/>
      <c r="QBG23" s="117"/>
      <c r="QBH23" s="117"/>
      <c r="QBI23" s="117"/>
      <c r="QBJ23" s="117"/>
      <c r="QBK23" s="117"/>
      <c r="QBL23" s="117"/>
      <c r="QBM23" s="117"/>
      <c r="QBN23" s="117"/>
      <c r="QBO23" s="117"/>
      <c r="QBP23" s="117"/>
      <c r="QBQ23" s="117"/>
      <c r="QBR23" s="117"/>
      <c r="QBS23" s="117"/>
      <c r="QBT23" s="117"/>
      <c r="QBU23" s="117"/>
      <c r="QBV23" s="117"/>
      <c r="QBW23" s="117"/>
      <c r="QBX23" s="117"/>
      <c r="QBY23" s="117"/>
      <c r="QBZ23" s="117"/>
      <c r="QCA23" s="117"/>
      <c r="QCB23" s="117"/>
      <c r="QCC23" s="117"/>
      <c r="QCD23" s="117"/>
      <c r="QCE23" s="117"/>
      <c r="QCF23" s="117"/>
      <c r="QCG23" s="117"/>
      <c r="QCH23" s="117"/>
      <c r="QCI23" s="117"/>
      <c r="QCJ23" s="117"/>
      <c r="QCK23" s="117"/>
      <c r="QCL23" s="117"/>
      <c r="QCM23" s="117"/>
      <c r="QCN23" s="117"/>
      <c r="QCO23" s="117"/>
      <c r="QCP23" s="117"/>
      <c r="QCQ23" s="117"/>
      <c r="QCR23" s="117"/>
      <c r="QCS23" s="117"/>
      <c r="QCT23" s="117"/>
      <c r="QCU23" s="117"/>
      <c r="QCV23" s="117"/>
      <c r="QCW23" s="117"/>
      <c r="QCX23" s="117"/>
      <c r="QCY23" s="117"/>
      <c r="QCZ23" s="117"/>
      <c r="QDA23" s="117"/>
      <c r="QDB23" s="117"/>
      <c r="QDC23" s="117"/>
      <c r="QDD23" s="117"/>
      <c r="QDE23" s="117"/>
      <c r="QDF23" s="117"/>
      <c r="QDG23" s="117"/>
      <c r="QDH23" s="117"/>
      <c r="QDI23" s="117"/>
      <c r="QDJ23" s="117"/>
      <c r="QDK23" s="117"/>
      <c r="QDL23" s="117"/>
      <c r="QDM23" s="117"/>
      <c r="QDN23" s="117"/>
      <c r="QDO23" s="117"/>
      <c r="QDP23" s="117"/>
      <c r="QDQ23" s="117"/>
      <c r="QDR23" s="117"/>
      <c r="QDS23" s="117"/>
      <c r="QDT23" s="117"/>
      <c r="QDU23" s="117"/>
      <c r="QDV23" s="117"/>
      <c r="QDW23" s="117"/>
      <c r="QDX23" s="117"/>
      <c r="QDY23" s="117"/>
      <c r="QDZ23" s="117"/>
      <c r="QEA23" s="117"/>
      <c r="QEB23" s="117"/>
      <c r="QEC23" s="117"/>
      <c r="QED23" s="117"/>
      <c r="QEE23" s="117"/>
      <c r="QEF23" s="117"/>
      <c r="QEG23" s="117"/>
      <c r="QEH23" s="117"/>
      <c r="QEI23" s="117"/>
      <c r="QEJ23" s="117"/>
      <c r="QEK23" s="117"/>
      <c r="QEL23" s="117"/>
      <c r="QEM23" s="117"/>
      <c r="QEN23" s="117"/>
      <c r="QEO23" s="117"/>
      <c r="QEP23" s="117"/>
      <c r="QEQ23" s="117"/>
      <c r="QER23" s="117"/>
      <c r="QES23" s="117"/>
      <c r="QET23" s="117"/>
      <c r="QEU23" s="117"/>
      <c r="QEV23" s="117"/>
      <c r="QEW23" s="117"/>
      <c r="QEX23" s="117"/>
      <c r="QEY23" s="117"/>
      <c r="QEZ23" s="117"/>
      <c r="QFA23" s="117"/>
      <c r="QFB23" s="117"/>
      <c r="QFC23" s="117"/>
      <c r="QFD23" s="117"/>
      <c r="QFE23" s="117"/>
      <c r="QFF23" s="117"/>
      <c r="QFG23" s="117"/>
      <c r="QFH23" s="117"/>
      <c r="QFI23" s="117"/>
      <c r="QFJ23" s="117"/>
      <c r="QFK23" s="117"/>
      <c r="QFL23" s="117"/>
      <c r="QFM23" s="117"/>
      <c r="QFN23" s="117"/>
      <c r="QFO23" s="117"/>
      <c r="QFP23" s="117"/>
      <c r="QFQ23" s="117"/>
      <c r="QFR23" s="117"/>
      <c r="QFS23" s="117"/>
      <c r="QFT23" s="117"/>
      <c r="QFU23" s="117"/>
      <c r="QFV23" s="117"/>
      <c r="QFW23" s="117"/>
      <c r="QFX23" s="117"/>
      <c r="QFY23" s="117"/>
      <c r="QFZ23" s="117"/>
      <c r="QGA23" s="117"/>
      <c r="QGB23" s="117"/>
      <c r="QGC23" s="117"/>
      <c r="QGD23" s="117"/>
      <c r="QGE23" s="117"/>
      <c r="QGF23" s="117"/>
      <c r="QGG23" s="117"/>
      <c r="QGH23" s="117"/>
      <c r="QGI23" s="117"/>
      <c r="QGJ23" s="117"/>
      <c r="QGK23" s="117"/>
      <c r="QGL23" s="117"/>
      <c r="QGM23" s="117"/>
      <c r="QGN23" s="117"/>
      <c r="QGO23" s="117"/>
      <c r="QGP23" s="117"/>
      <c r="QGQ23" s="117"/>
      <c r="QGR23" s="117"/>
      <c r="QGS23" s="117"/>
      <c r="QGT23" s="117"/>
      <c r="QGU23" s="117"/>
      <c r="QGV23" s="117"/>
      <c r="QGW23" s="117"/>
      <c r="QGX23" s="117"/>
      <c r="QGY23" s="117"/>
      <c r="QGZ23" s="117"/>
      <c r="QHA23" s="117"/>
      <c r="QHB23" s="117"/>
      <c r="QHC23" s="117"/>
      <c r="QHD23" s="117"/>
      <c r="QHE23" s="117"/>
      <c r="QHF23" s="117"/>
      <c r="QHG23" s="117"/>
      <c r="QHH23" s="117"/>
      <c r="QHI23" s="117"/>
      <c r="QHJ23" s="117"/>
      <c r="QHK23" s="117"/>
      <c r="QHL23" s="117"/>
      <c r="QHM23" s="117"/>
      <c r="QHN23" s="117"/>
      <c r="QHO23" s="117"/>
      <c r="QHP23" s="117"/>
      <c r="QHQ23" s="117"/>
      <c r="QHR23" s="117"/>
      <c r="QHS23" s="117"/>
      <c r="QHT23" s="117"/>
      <c r="QHU23" s="117"/>
      <c r="QHV23" s="117"/>
      <c r="QHW23" s="117"/>
      <c r="QHX23" s="117"/>
      <c r="QHY23" s="117"/>
      <c r="QHZ23" s="117"/>
      <c r="QIA23" s="117"/>
      <c r="QIB23" s="117"/>
      <c r="QIC23" s="117"/>
      <c r="QID23" s="117"/>
      <c r="QIE23" s="117"/>
      <c r="QIF23" s="117"/>
      <c r="QIG23" s="117"/>
      <c r="QIH23" s="117"/>
      <c r="QII23" s="117"/>
      <c r="QIJ23" s="117"/>
      <c r="QIK23" s="117"/>
      <c r="QIL23" s="117"/>
      <c r="QIM23" s="117"/>
      <c r="QIN23" s="117"/>
      <c r="QIO23" s="117"/>
      <c r="QIP23" s="117"/>
      <c r="QIQ23" s="117"/>
      <c r="QIR23" s="117"/>
      <c r="QIS23" s="117"/>
      <c r="QIT23" s="117"/>
      <c r="QIU23" s="117"/>
      <c r="QIV23" s="117"/>
      <c r="QIW23" s="117"/>
      <c r="QIX23" s="117"/>
      <c r="QIY23" s="117"/>
      <c r="QIZ23" s="117"/>
      <c r="QJA23" s="117"/>
      <c r="QJB23" s="117"/>
      <c r="QJC23" s="117"/>
      <c r="QJD23" s="117"/>
      <c r="QJE23" s="117"/>
      <c r="QJF23" s="117"/>
      <c r="QJG23" s="117"/>
      <c r="QJH23" s="117"/>
      <c r="QJI23" s="117"/>
      <c r="QJJ23" s="117"/>
      <c r="QJK23" s="117"/>
      <c r="QJL23" s="117"/>
      <c r="QJM23" s="117"/>
      <c r="QJN23" s="117"/>
      <c r="QJO23" s="117"/>
      <c r="QJP23" s="117"/>
      <c r="QJQ23" s="117"/>
      <c r="QJR23" s="117"/>
      <c r="QJS23" s="117"/>
      <c r="QJT23" s="117"/>
      <c r="QJU23" s="117"/>
      <c r="QJV23" s="117"/>
      <c r="QJW23" s="117"/>
      <c r="QJX23" s="117"/>
      <c r="QJY23" s="117"/>
      <c r="QJZ23" s="117"/>
      <c r="QKA23" s="117"/>
      <c r="QKB23" s="117"/>
      <c r="QKC23" s="117"/>
      <c r="QKD23" s="117"/>
      <c r="QKE23" s="117"/>
      <c r="QKF23" s="117"/>
      <c r="QKG23" s="117"/>
      <c r="QKH23" s="117"/>
      <c r="QKI23" s="117"/>
      <c r="QKJ23" s="117"/>
      <c r="QKK23" s="117"/>
      <c r="QKL23" s="117"/>
      <c r="QKM23" s="117"/>
      <c r="QKN23" s="117"/>
      <c r="QKO23" s="117"/>
      <c r="QKP23" s="117"/>
      <c r="QKQ23" s="117"/>
      <c r="QKR23" s="117"/>
      <c r="QKS23" s="117"/>
      <c r="QKT23" s="117"/>
      <c r="QKU23" s="117"/>
      <c r="QKV23" s="117"/>
      <c r="QKW23" s="117"/>
      <c r="QKX23" s="117"/>
      <c r="QKY23" s="117"/>
      <c r="QKZ23" s="117"/>
      <c r="QLA23" s="117"/>
      <c r="QLB23" s="117"/>
      <c r="QLC23" s="117"/>
      <c r="QLD23" s="117"/>
      <c r="QLE23" s="117"/>
      <c r="QLF23" s="117"/>
      <c r="QLG23" s="117"/>
      <c r="QLH23" s="117"/>
      <c r="QLI23" s="117"/>
      <c r="QLJ23" s="117"/>
      <c r="QLK23" s="117"/>
      <c r="QLL23" s="117"/>
      <c r="QLM23" s="117"/>
      <c r="QLN23" s="117"/>
      <c r="QLO23" s="117"/>
      <c r="QLP23" s="117"/>
      <c r="QLQ23" s="117"/>
      <c r="QLR23" s="117"/>
      <c r="QLS23" s="117"/>
      <c r="QLT23" s="117"/>
      <c r="QLU23" s="117"/>
      <c r="QLV23" s="117"/>
      <c r="QLW23" s="117"/>
      <c r="QLX23" s="117"/>
      <c r="QLY23" s="117"/>
      <c r="QLZ23" s="117"/>
      <c r="QMA23" s="117"/>
      <c r="QMB23" s="117"/>
      <c r="QMC23" s="117"/>
      <c r="QMD23" s="117"/>
      <c r="QME23" s="117"/>
      <c r="QMF23" s="117"/>
      <c r="QMG23" s="117"/>
      <c r="QMH23" s="117"/>
      <c r="QMI23" s="117"/>
      <c r="QMJ23" s="117"/>
      <c r="QMK23" s="117"/>
      <c r="QML23" s="117"/>
      <c r="QMM23" s="117"/>
      <c r="QMN23" s="117"/>
      <c r="QMO23" s="117"/>
      <c r="QMP23" s="117"/>
      <c r="QMQ23" s="117"/>
      <c r="QMR23" s="117"/>
      <c r="QMS23" s="117"/>
      <c r="QMT23" s="117"/>
      <c r="QMU23" s="117"/>
      <c r="QMV23" s="117"/>
      <c r="QMW23" s="117"/>
      <c r="QMX23" s="117"/>
      <c r="QMY23" s="117"/>
      <c r="QMZ23" s="117"/>
      <c r="QNA23" s="117"/>
      <c r="QNB23" s="117"/>
      <c r="QNC23" s="117"/>
      <c r="QND23" s="117"/>
      <c r="QNE23" s="117"/>
      <c r="QNF23" s="117"/>
      <c r="QNG23" s="117"/>
      <c r="QNH23" s="117"/>
      <c r="QNI23" s="117"/>
      <c r="QNJ23" s="117"/>
      <c r="QNK23" s="117"/>
      <c r="QNL23" s="117"/>
      <c r="QNM23" s="117"/>
      <c r="QNN23" s="117"/>
      <c r="QNO23" s="117"/>
      <c r="QNP23" s="117"/>
      <c r="QNQ23" s="117"/>
      <c r="QNR23" s="117"/>
      <c r="QNS23" s="117"/>
      <c r="QNT23" s="117"/>
      <c r="QNU23" s="117"/>
      <c r="QNV23" s="117"/>
      <c r="QNW23" s="117"/>
      <c r="QNX23" s="117"/>
      <c r="QNY23" s="117"/>
      <c r="QNZ23" s="117"/>
      <c r="QOA23" s="117"/>
      <c r="QOB23" s="117"/>
      <c r="QOC23" s="117"/>
      <c r="QOD23" s="117"/>
      <c r="QOE23" s="117"/>
      <c r="QOF23" s="117"/>
      <c r="QOG23" s="117"/>
      <c r="QOH23" s="117"/>
      <c r="QOI23" s="117"/>
      <c r="QOJ23" s="117"/>
      <c r="QOK23" s="117"/>
      <c r="QOL23" s="117"/>
      <c r="QOM23" s="117"/>
      <c r="QON23" s="117"/>
      <c r="QOO23" s="117"/>
      <c r="QOP23" s="117"/>
      <c r="QOQ23" s="117"/>
      <c r="QOR23" s="117"/>
      <c r="QOS23" s="117"/>
      <c r="QOT23" s="117"/>
      <c r="QOU23" s="117"/>
      <c r="QOV23" s="117"/>
      <c r="QOW23" s="117"/>
      <c r="QOX23" s="117"/>
      <c r="QOY23" s="117"/>
      <c r="QOZ23" s="117"/>
      <c r="QPA23" s="117"/>
      <c r="QPB23" s="117"/>
      <c r="QPC23" s="117"/>
      <c r="QPD23" s="117"/>
      <c r="QPE23" s="117"/>
      <c r="QPF23" s="117"/>
      <c r="QPG23" s="117"/>
      <c r="QPH23" s="117"/>
      <c r="QPI23" s="117"/>
      <c r="QPJ23" s="117"/>
      <c r="QPK23" s="117"/>
      <c r="QPL23" s="117"/>
      <c r="QPM23" s="117"/>
      <c r="QPN23" s="117"/>
      <c r="QPO23" s="117"/>
      <c r="QPP23" s="117"/>
      <c r="QPQ23" s="117"/>
      <c r="QPR23" s="117"/>
      <c r="QPS23" s="117"/>
      <c r="QPT23" s="117"/>
      <c r="QPU23" s="117"/>
      <c r="QPV23" s="117"/>
      <c r="QPW23" s="117"/>
      <c r="QPX23" s="117"/>
      <c r="QPY23" s="117"/>
      <c r="QPZ23" s="117"/>
      <c r="QQA23" s="117"/>
      <c r="QQB23" s="117"/>
      <c r="QQC23" s="117"/>
      <c r="QQD23" s="117"/>
      <c r="QQE23" s="117"/>
      <c r="QQF23" s="117"/>
      <c r="QQG23" s="117"/>
      <c r="QQH23" s="117"/>
      <c r="QQI23" s="117"/>
      <c r="QQJ23" s="117"/>
      <c r="QQK23" s="117"/>
      <c r="QQL23" s="117"/>
      <c r="QQM23" s="117"/>
      <c r="QQN23" s="117"/>
      <c r="QQO23" s="117"/>
      <c r="QQP23" s="117"/>
      <c r="QQQ23" s="117"/>
      <c r="QQR23" s="117"/>
      <c r="QQS23" s="117"/>
      <c r="QQT23" s="117"/>
      <c r="QQU23" s="117"/>
      <c r="QQV23" s="117"/>
      <c r="QQW23" s="117"/>
      <c r="QQX23" s="117"/>
      <c r="QQY23" s="117"/>
      <c r="QQZ23" s="117"/>
      <c r="QRA23" s="117"/>
      <c r="QRB23" s="117"/>
      <c r="QRC23" s="117"/>
      <c r="QRD23" s="117"/>
      <c r="QRE23" s="117"/>
      <c r="QRF23" s="117"/>
      <c r="QRG23" s="117"/>
      <c r="QRH23" s="117"/>
      <c r="QRI23" s="117"/>
      <c r="QRJ23" s="117"/>
      <c r="QRK23" s="117"/>
      <c r="QRL23" s="117"/>
      <c r="QRM23" s="117"/>
      <c r="QRN23" s="117"/>
      <c r="QRO23" s="117"/>
      <c r="QRP23" s="117"/>
      <c r="QRQ23" s="117"/>
      <c r="QRR23" s="117"/>
      <c r="QRS23" s="117"/>
      <c r="QRT23" s="117"/>
      <c r="QRU23" s="117"/>
      <c r="QRV23" s="117"/>
      <c r="QRW23" s="117"/>
      <c r="QRX23" s="117"/>
      <c r="QRY23" s="117"/>
      <c r="QRZ23" s="117"/>
      <c r="QSA23" s="117"/>
      <c r="QSB23" s="117"/>
      <c r="QSC23" s="117"/>
      <c r="QSD23" s="117"/>
      <c r="QSE23" s="117"/>
      <c r="QSF23" s="117"/>
      <c r="QSG23" s="117"/>
      <c r="QSH23" s="117"/>
      <c r="QSI23" s="117"/>
      <c r="QSJ23" s="117"/>
      <c r="QSK23" s="117"/>
      <c r="QSL23" s="117"/>
      <c r="QSM23" s="117"/>
      <c r="QSN23" s="117"/>
      <c r="QSO23" s="117"/>
      <c r="QSP23" s="117"/>
      <c r="QSQ23" s="117"/>
      <c r="QSR23" s="117"/>
      <c r="QSS23" s="117"/>
      <c r="QST23" s="117"/>
      <c r="QSU23" s="117"/>
      <c r="QSV23" s="117"/>
      <c r="QSW23" s="117"/>
      <c r="QSX23" s="117"/>
      <c r="QSY23" s="117"/>
      <c r="QSZ23" s="117"/>
      <c r="QTA23" s="117"/>
      <c r="QTB23" s="117"/>
      <c r="QTC23" s="117"/>
      <c r="QTD23" s="117"/>
      <c r="QTE23" s="117"/>
      <c r="QTF23" s="117"/>
      <c r="QTG23" s="117"/>
      <c r="QTH23" s="117"/>
      <c r="QTI23" s="117"/>
      <c r="QTJ23" s="117"/>
      <c r="QTK23" s="117"/>
      <c r="QTL23" s="117"/>
      <c r="QTM23" s="117"/>
      <c r="QTN23" s="117"/>
      <c r="QTO23" s="117"/>
      <c r="QTP23" s="117"/>
      <c r="QTQ23" s="117"/>
      <c r="QTR23" s="117"/>
      <c r="QTS23" s="117"/>
      <c r="QTT23" s="117"/>
      <c r="QTU23" s="117"/>
      <c r="QTV23" s="117"/>
      <c r="QTW23" s="117"/>
      <c r="QTX23" s="117"/>
      <c r="QTY23" s="117"/>
      <c r="QTZ23" s="117"/>
      <c r="QUA23" s="117"/>
      <c r="QUB23" s="117"/>
      <c r="QUC23" s="117"/>
      <c r="QUD23" s="117"/>
      <c r="QUE23" s="117"/>
      <c r="QUF23" s="117"/>
      <c r="QUG23" s="117"/>
      <c r="QUH23" s="117"/>
      <c r="QUI23" s="117"/>
      <c r="QUJ23" s="117"/>
      <c r="QUK23" s="117"/>
      <c r="QUL23" s="117"/>
      <c r="QUM23" s="117"/>
      <c r="QUN23" s="117"/>
      <c r="QUO23" s="117"/>
      <c r="QUP23" s="117"/>
      <c r="QUQ23" s="117"/>
      <c r="QUR23" s="117"/>
      <c r="QUS23" s="117"/>
      <c r="QUT23" s="117"/>
      <c r="QUU23" s="117"/>
      <c r="QUV23" s="117"/>
      <c r="QUW23" s="117"/>
      <c r="QUX23" s="117"/>
      <c r="QUY23" s="117"/>
      <c r="QUZ23" s="117"/>
      <c r="QVA23" s="117"/>
      <c r="QVB23" s="117"/>
      <c r="QVC23" s="117"/>
      <c r="QVD23" s="117"/>
      <c r="QVE23" s="117"/>
      <c r="QVF23" s="117"/>
      <c r="QVG23" s="117"/>
      <c r="QVH23" s="117"/>
      <c r="QVI23" s="117"/>
      <c r="QVJ23" s="117"/>
      <c r="QVK23" s="117"/>
      <c r="QVL23" s="117"/>
      <c r="QVM23" s="117"/>
      <c r="QVN23" s="117"/>
      <c r="QVO23" s="117"/>
      <c r="QVP23" s="117"/>
      <c r="QVQ23" s="117"/>
      <c r="QVR23" s="117"/>
      <c r="QVS23" s="117"/>
      <c r="QVT23" s="117"/>
      <c r="QVU23" s="117"/>
      <c r="QVV23" s="117"/>
      <c r="QVW23" s="117"/>
      <c r="QVX23" s="117"/>
      <c r="QVY23" s="117"/>
      <c r="QVZ23" s="117"/>
      <c r="QWA23" s="117"/>
      <c r="QWB23" s="117"/>
      <c r="QWC23" s="117"/>
      <c r="QWD23" s="117"/>
      <c r="QWE23" s="117"/>
      <c r="QWF23" s="117"/>
      <c r="QWG23" s="117"/>
      <c r="QWH23" s="117"/>
      <c r="QWI23" s="117"/>
      <c r="QWJ23" s="117"/>
      <c r="QWK23" s="117"/>
      <c r="QWL23" s="117"/>
      <c r="QWM23" s="117"/>
      <c r="QWN23" s="117"/>
      <c r="QWO23" s="117"/>
      <c r="QWP23" s="117"/>
      <c r="QWQ23" s="117"/>
      <c r="QWR23" s="117"/>
      <c r="QWS23" s="117"/>
      <c r="QWT23" s="117"/>
      <c r="QWU23" s="117"/>
      <c r="QWV23" s="117"/>
      <c r="QWW23" s="117"/>
      <c r="QWX23" s="117"/>
      <c r="QWY23" s="117"/>
      <c r="QWZ23" s="117"/>
      <c r="QXA23" s="117"/>
      <c r="QXB23" s="117"/>
      <c r="QXC23" s="117"/>
      <c r="QXD23" s="117"/>
      <c r="QXE23" s="117"/>
      <c r="QXF23" s="117"/>
      <c r="QXG23" s="117"/>
      <c r="QXH23" s="117"/>
      <c r="QXI23" s="117"/>
      <c r="QXJ23" s="117"/>
      <c r="QXK23" s="117"/>
      <c r="QXL23" s="117"/>
      <c r="QXM23" s="117"/>
      <c r="QXN23" s="117"/>
      <c r="QXO23" s="117"/>
      <c r="QXP23" s="117"/>
      <c r="QXQ23" s="117"/>
      <c r="QXR23" s="117"/>
      <c r="QXS23" s="117"/>
      <c r="QXT23" s="117"/>
      <c r="QXU23" s="117"/>
      <c r="QXV23" s="117"/>
      <c r="QXW23" s="117"/>
      <c r="QXX23" s="117"/>
      <c r="QXY23" s="117"/>
      <c r="QXZ23" s="117"/>
      <c r="QYA23" s="117"/>
      <c r="QYB23" s="117"/>
      <c r="QYC23" s="117"/>
      <c r="QYD23" s="117"/>
      <c r="QYE23" s="117"/>
      <c r="QYF23" s="117"/>
      <c r="QYG23" s="117"/>
      <c r="QYH23" s="117"/>
      <c r="QYI23" s="117"/>
      <c r="QYJ23" s="117"/>
      <c r="QYK23" s="117"/>
      <c r="QYL23" s="117"/>
      <c r="QYM23" s="117"/>
      <c r="QYN23" s="117"/>
      <c r="QYO23" s="117"/>
      <c r="QYP23" s="117"/>
      <c r="QYQ23" s="117"/>
      <c r="QYR23" s="117"/>
      <c r="QYS23" s="117"/>
      <c r="QYT23" s="117"/>
      <c r="QYU23" s="117"/>
      <c r="QYV23" s="117"/>
      <c r="QYW23" s="117"/>
      <c r="QYX23" s="117"/>
      <c r="QYY23" s="117"/>
      <c r="QYZ23" s="117"/>
      <c r="QZA23" s="117"/>
      <c r="QZB23" s="117"/>
      <c r="QZC23" s="117"/>
      <c r="QZD23" s="117"/>
      <c r="QZE23" s="117"/>
      <c r="QZF23" s="117"/>
      <c r="QZG23" s="117"/>
      <c r="QZH23" s="117"/>
      <c r="QZI23" s="117"/>
      <c r="QZJ23" s="117"/>
      <c r="QZK23" s="117"/>
      <c r="QZL23" s="117"/>
      <c r="QZM23" s="117"/>
      <c r="QZN23" s="117"/>
      <c r="QZO23" s="117"/>
      <c r="QZP23" s="117"/>
      <c r="QZQ23" s="117"/>
      <c r="QZR23" s="117"/>
      <c r="QZS23" s="117"/>
      <c r="QZT23" s="117"/>
      <c r="QZU23" s="117"/>
      <c r="QZV23" s="117"/>
      <c r="QZW23" s="117"/>
      <c r="QZX23" s="117"/>
      <c r="QZY23" s="117"/>
      <c r="QZZ23" s="117"/>
      <c r="RAA23" s="117"/>
      <c r="RAB23" s="117"/>
      <c r="RAC23" s="117"/>
      <c r="RAD23" s="117"/>
      <c r="RAE23" s="117"/>
      <c r="RAF23" s="117"/>
      <c r="RAG23" s="117"/>
      <c r="RAH23" s="117"/>
      <c r="RAI23" s="117"/>
      <c r="RAJ23" s="117"/>
      <c r="RAK23" s="117"/>
      <c r="RAL23" s="117"/>
      <c r="RAM23" s="117"/>
      <c r="RAN23" s="117"/>
      <c r="RAO23" s="117"/>
      <c r="RAP23" s="117"/>
      <c r="RAQ23" s="117"/>
      <c r="RAR23" s="117"/>
      <c r="RAS23" s="117"/>
      <c r="RAT23" s="117"/>
      <c r="RAU23" s="117"/>
      <c r="RAV23" s="117"/>
      <c r="RAW23" s="117"/>
      <c r="RAX23" s="117"/>
      <c r="RAY23" s="117"/>
      <c r="RAZ23" s="117"/>
      <c r="RBA23" s="117"/>
      <c r="RBB23" s="117"/>
      <c r="RBC23" s="117"/>
      <c r="RBD23" s="117"/>
      <c r="RBE23" s="117"/>
      <c r="RBF23" s="117"/>
      <c r="RBG23" s="117"/>
      <c r="RBH23" s="117"/>
      <c r="RBI23" s="117"/>
      <c r="RBJ23" s="117"/>
      <c r="RBK23" s="117"/>
      <c r="RBL23" s="117"/>
      <c r="RBM23" s="117"/>
      <c r="RBN23" s="117"/>
      <c r="RBO23" s="117"/>
      <c r="RBP23" s="117"/>
      <c r="RBQ23" s="117"/>
      <c r="RBR23" s="117"/>
      <c r="RBS23" s="117"/>
      <c r="RBT23" s="117"/>
      <c r="RBU23" s="117"/>
      <c r="RBV23" s="117"/>
      <c r="RBW23" s="117"/>
      <c r="RBX23" s="117"/>
      <c r="RBY23" s="117"/>
      <c r="RBZ23" s="117"/>
      <c r="RCA23" s="117"/>
      <c r="RCB23" s="117"/>
      <c r="RCC23" s="117"/>
      <c r="RCD23" s="117"/>
      <c r="RCE23" s="117"/>
      <c r="RCF23" s="117"/>
      <c r="RCG23" s="117"/>
      <c r="RCH23" s="117"/>
      <c r="RCI23" s="117"/>
      <c r="RCJ23" s="117"/>
      <c r="RCK23" s="117"/>
      <c r="RCL23" s="117"/>
      <c r="RCM23" s="117"/>
      <c r="RCN23" s="117"/>
      <c r="RCO23" s="117"/>
      <c r="RCP23" s="117"/>
      <c r="RCQ23" s="117"/>
      <c r="RCR23" s="117"/>
      <c r="RCS23" s="117"/>
      <c r="RCT23" s="117"/>
      <c r="RCU23" s="117"/>
      <c r="RCV23" s="117"/>
      <c r="RCW23" s="117"/>
      <c r="RCX23" s="117"/>
      <c r="RCY23" s="117"/>
      <c r="RCZ23" s="117"/>
      <c r="RDA23" s="117"/>
      <c r="RDB23" s="117"/>
      <c r="RDC23" s="117"/>
      <c r="RDD23" s="117"/>
      <c r="RDE23" s="117"/>
      <c r="RDF23" s="117"/>
      <c r="RDG23" s="117"/>
      <c r="RDH23" s="117"/>
      <c r="RDI23" s="117"/>
      <c r="RDJ23" s="117"/>
      <c r="RDK23" s="117"/>
      <c r="RDL23" s="117"/>
      <c r="RDM23" s="117"/>
      <c r="RDN23" s="117"/>
      <c r="RDO23" s="117"/>
      <c r="RDP23" s="117"/>
      <c r="RDQ23" s="117"/>
      <c r="RDR23" s="117"/>
      <c r="RDS23" s="117"/>
      <c r="RDT23" s="117"/>
      <c r="RDU23" s="117"/>
      <c r="RDV23" s="117"/>
      <c r="RDW23" s="117"/>
      <c r="RDX23" s="117"/>
      <c r="RDY23" s="117"/>
      <c r="RDZ23" s="117"/>
      <c r="REA23" s="117"/>
      <c r="REB23" s="117"/>
      <c r="REC23" s="117"/>
      <c r="RED23" s="117"/>
      <c r="REE23" s="117"/>
      <c r="REF23" s="117"/>
      <c r="REG23" s="117"/>
      <c r="REH23" s="117"/>
      <c r="REI23" s="117"/>
      <c r="REJ23" s="117"/>
      <c r="REK23" s="117"/>
      <c r="REL23" s="117"/>
      <c r="REM23" s="117"/>
      <c r="REN23" s="117"/>
      <c r="REO23" s="117"/>
      <c r="REP23" s="117"/>
      <c r="REQ23" s="117"/>
      <c r="RER23" s="117"/>
      <c r="RES23" s="117"/>
      <c r="RET23" s="117"/>
      <c r="REU23" s="117"/>
      <c r="REV23" s="117"/>
      <c r="REW23" s="117"/>
      <c r="REX23" s="117"/>
      <c r="REY23" s="117"/>
      <c r="REZ23" s="117"/>
      <c r="RFA23" s="117"/>
      <c r="RFB23" s="117"/>
      <c r="RFC23" s="117"/>
      <c r="RFD23" s="117"/>
      <c r="RFE23" s="117"/>
      <c r="RFF23" s="117"/>
      <c r="RFG23" s="117"/>
      <c r="RFH23" s="117"/>
      <c r="RFI23" s="117"/>
      <c r="RFJ23" s="117"/>
      <c r="RFK23" s="117"/>
      <c r="RFL23" s="117"/>
      <c r="RFM23" s="117"/>
      <c r="RFN23" s="117"/>
      <c r="RFO23" s="117"/>
      <c r="RFP23" s="117"/>
      <c r="RFQ23" s="117"/>
      <c r="RFR23" s="117"/>
      <c r="RFS23" s="117"/>
      <c r="RFT23" s="117"/>
      <c r="RFU23" s="117"/>
      <c r="RFV23" s="117"/>
      <c r="RFW23" s="117"/>
      <c r="RFX23" s="117"/>
      <c r="RFY23" s="117"/>
      <c r="RFZ23" s="117"/>
      <c r="RGA23" s="117"/>
      <c r="RGB23" s="117"/>
      <c r="RGC23" s="117"/>
      <c r="RGD23" s="117"/>
      <c r="RGE23" s="117"/>
      <c r="RGF23" s="117"/>
      <c r="RGG23" s="117"/>
      <c r="RGH23" s="117"/>
      <c r="RGI23" s="117"/>
      <c r="RGJ23" s="117"/>
      <c r="RGK23" s="117"/>
      <c r="RGL23" s="117"/>
      <c r="RGM23" s="117"/>
      <c r="RGN23" s="117"/>
      <c r="RGO23" s="117"/>
      <c r="RGP23" s="117"/>
      <c r="RGQ23" s="117"/>
      <c r="RGR23" s="117"/>
      <c r="RGS23" s="117"/>
      <c r="RGT23" s="117"/>
      <c r="RGU23" s="117"/>
      <c r="RGV23" s="117"/>
      <c r="RGW23" s="117"/>
      <c r="RGX23" s="117"/>
      <c r="RGY23" s="117"/>
      <c r="RGZ23" s="117"/>
      <c r="RHA23" s="117"/>
      <c r="RHB23" s="117"/>
      <c r="RHC23" s="117"/>
      <c r="RHD23" s="117"/>
      <c r="RHE23" s="117"/>
      <c r="RHF23" s="117"/>
      <c r="RHG23" s="117"/>
      <c r="RHH23" s="117"/>
      <c r="RHI23" s="117"/>
      <c r="RHJ23" s="117"/>
      <c r="RHK23" s="117"/>
      <c r="RHL23" s="117"/>
      <c r="RHM23" s="117"/>
      <c r="RHN23" s="117"/>
      <c r="RHO23" s="117"/>
      <c r="RHP23" s="117"/>
      <c r="RHQ23" s="117"/>
      <c r="RHR23" s="117"/>
      <c r="RHS23" s="117"/>
      <c r="RHT23" s="117"/>
      <c r="RHU23" s="117"/>
      <c r="RHV23" s="117"/>
      <c r="RHW23" s="117"/>
      <c r="RHX23" s="117"/>
      <c r="RHY23" s="117"/>
      <c r="RHZ23" s="117"/>
      <c r="RIA23" s="117"/>
      <c r="RIB23" s="117"/>
      <c r="RIC23" s="117"/>
      <c r="RID23" s="117"/>
      <c r="RIE23" s="117"/>
      <c r="RIF23" s="117"/>
      <c r="RIG23" s="117"/>
      <c r="RIH23" s="117"/>
      <c r="RII23" s="117"/>
      <c r="RIJ23" s="117"/>
      <c r="RIK23" s="117"/>
      <c r="RIL23" s="117"/>
      <c r="RIM23" s="117"/>
      <c r="RIN23" s="117"/>
      <c r="RIO23" s="117"/>
      <c r="RIP23" s="117"/>
      <c r="RIQ23" s="117"/>
      <c r="RIR23" s="117"/>
      <c r="RIS23" s="117"/>
      <c r="RIT23" s="117"/>
      <c r="RIU23" s="117"/>
      <c r="RIV23" s="117"/>
      <c r="RIW23" s="117"/>
      <c r="RIX23" s="117"/>
      <c r="RIY23" s="117"/>
      <c r="RIZ23" s="117"/>
      <c r="RJA23" s="117"/>
      <c r="RJB23" s="117"/>
      <c r="RJC23" s="117"/>
      <c r="RJD23" s="117"/>
      <c r="RJE23" s="117"/>
      <c r="RJF23" s="117"/>
      <c r="RJG23" s="117"/>
      <c r="RJH23" s="117"/>
      <c r="RJI23" s="117"/>
      <c r="RJJ23" s="117"/>
      <c r="RJK23" s="117"/>
      <c r="RJL23" s="117"/>
      <c r="RJM23" s="117"/>
      <c r="RJN23" s="117"/>
      <c r="RJO23" s="117"/>
      <c r="RJP23" s="117"/>
      <c r="RJQ23" s="117"/>
      <c r="RJR23" s="117"/>
      <c r="RJS23" s="117"/>
      <c r="RJT23" s="117"/>
      <c r="RJU23" s="117"/>
      <c r="RJV23" s="117"/>
      <c r="RJW23" s="117"/>
      <c r="RJX23" s="117"/>
      <c r="RJY23" s="117"/>
      <c r="RJZ23" s="117"/>
      <c r="RKA23" s="117"/>
      <c r="RKB23" s="117"/>
      <c r="RKC23" s="117"/>
      <c r="RKD23" s="117"/>
      <c r="RKE23" s="117"/>
      <c r="RKF23" s="117"/>
      <c r="RKG23" s="117"/>
      <c r="RKH23" s="117"/>
      <c r="RKI23" s="117"/>
      <c r="RKJ23" s="117"/>
      <c r="RKK23" s="117"/>
      <c r="RKL23" s="117"/>
      <c r="RKM23" s="117"/>
      <c r="RKN23" s="117"/>
      <c r="RKO23" s="117"/>
      <c r="RKP23" s="117"/>
      <c r="RKQ23" s="117"/>
      <c r="RKR23" s="117"/>
      <c r="RKS23" s="117"/>
      <c r="RKT23" s="117"/>
      <c r="RKU23" s="117"/>
      <c r="RKV23" s="117"/>
      <c r="RKW23" s="117"/>
      <c r="RKX23" s="117"/>
      <c r="RKY23" s="117"/>
      <c r="RKZ23" s="117"/>
      <c r="RLA23" s="117"/>
      <c r="RLB23" s="117"/>
      <c r="RLC23" s="117"/>
      <c r="RLD23" s="117"/>
      <c r="RLE23" s="117"/>
      <c r="RLF23" s="117"/>
      <c r="RLG23" s="117"/>
      <c r="RLH23" s="117"/>
      <c r="RLI23" s="117"/>
      <c r="RLJ23" s="117"/>
      <c r="RLK23" s="117"/>
      <c r="RLL23" s="117"/>
      <c r="RLM23" s="117"/>
      <c r="RLN23" s="117"/>
      <c r="RLO23" s="117"/>
      <c r="RLP23" s="117"/>
      <c r="RLQ23" s="117"/>
      <c r="RLR23" s="117"/>
      <c r="RLS23" s="117"/>
      <c r="RLT23" s="117"/>
      <c r="RLU23" s="117"/>
      <c r="RLV23" s="117"/>
      <c r="RLW23" s="117"/>
      <c r="RLX23" s="117"/>
      <c r="RLY23" s="117"/>
      <c r="RLZ23" s="117"/>
      <c r="RMA23" s="117"/>
      <c r="RMB23" s="117"/>
      <c r="RMC23" s="117"/>
      <c r="RMD23" s="117"/>
      <c r="RME23" s="117"/>
      <c r="RMF23" s="117"/>
      <c r="RMG23" s="117"/>
      <c r="RMH23" s="117"/>
      <c r="RMI23" s="117"/>
      <c r="RMJ23" s="117"/>
      <c r="RMK23" s="117"/>
      <c r="RML23" s="117"/>
      <c r="RMM23" s="117"/>
      <c r="RMN23" s="117"/>
      <c r="RMO23" s="117"/>
      <c r="RMP23" s="117"/>
      <c r="RMQ23" s="117"/>
      <c r="RMR23" s="117"/>
      <c r="RMS23" s="117"/>
      <c r="RMT23" s="117"/>
      <c r="RMU23" s="117"/>
      <c r="RMV23" s="117"/>
      <c r="RMW23" s="117"/>
      <c r="RMX23" s="117"/>
      <c r="RMY23" s="117"/>
      <c r="RMZ23" s="117"/>
      <c r="RNA23" s="117"/>
      <c r="RNB23" s="117"/>
      <c r="RNC23" s="117"/>
      <c r="RND23" s="117"/>
      <c r="RNE23" s="117"/>
      <c r="RNF23" s="117"/>
      <c r="RNG23" s="117"/>
      <c r="RNH23" s="117"/>
      <c r="RNI23" s="117"/>
      <c r="RNJ23" s="117"/>
      <c r="RNK23" s="117"/>
      <c r="RNL23" s="117"/>
      <c r="RNM23" s="117"/>
      <c r="RNN23" s="117"/>
      <c r="RNO23" s="117"/>
      <c r="RNP23" s="117"/>
      <c r="RNQ23" s="117"/>
      <c r="RNR23" s="117"/>
      <c r="RNS23" s="117"/>
      <c r="RNT23" s="117"/>
      <c r="RNU23" s="117"/>
      <c r="RNV23" s="117"/>
      <c r="RNW23" s="117"/>
      <c r="RNX23" s="117"/>
      <c r="RNY23" s="117"/>
      <c r="RNZ23" s="117"/>
      <c r="ROA23" s="117"/>
      <c r="ROB23" s="117"/>
      <c r="ROC23" s="117"/>
      <c r="ROD23" s="117"/>
      <c r="ROE23" s="117"/>
      <c r="ROF23" s="117"/>
      <c r="ROG23" s="117"/>
      <c r="ROH23" s="117"/>
      <c r="ROI23" s="117"/>
      <c r="ROJ23" s="117"/>
      <c r="ROK23" s="117"/>
      <c r="ROL23" s="117"/>
      <c r="ROM23" s="117"/>
      <c r="RON23" s="117"/>
      <c r="ROO23" s="117"/>
      <c r="ROP23" s="117"/>
      <c r="ROQ23" s="117"/>
      <c r="ROR23" s="117"/>
      <c r="ROS23" s="117"/>
      <c r="ROT23" s="117"/>
      <c r="ROU23" s="117"/>
      <c r="ROV23" s="117"/>
      <c r="ROW23" s="117"/>
      <c r="ROX23" s="117"/>
      <c r="ROY23" s="117"/>
      <c r="ROZ23" s="117"/>
      <c r="RPA23" s="117"/>
      <c r="RPB23" s="117"/>
      <c r="RPC23" s="117"/>
      <c r="RPD23" s="117"/>
      <c r="RPE23" s="117"/>
      <c r="RPF23" s="117"/>
      <c r="RPG23" s="117"/>
      <c r="RPH23" s="117"/>
      <c r="RPI23" s="117"/>
      <c r="RPJ23" s="117"/>
      <c r="RPK23" s="117"/>
      <c r="RPL23" s="117"/>
      <c r="RPM23" s="117"/>
      <c r="RPN23" s="117"/>
      <c r="RPO23" s="117"/>
      <c r="RPP23" s="117"/>
      <c r="RPQ23" s="117"/>
      <c r="RPR23" s="117"/>
      <c r="RPS23" s="117"/>
      <c r="RPT23" s="117"/>
      <c r="RPU23" s="117"/>
      <c r="RPV23" s="117"/>
      <c r="RPW23" s="117"/>
      <c r="RPX23" s="117"/>
      <c r="RPY23" s="117"/>
      <c r="RPZ23" s="117"/>
      <c r="RQA23" s="117"/>
      <c r="RQB23" s="117"/>
      <c r="RQC23" s="117"/>
      <c r="RQD23" s="117"/>
      <c r="RQE23" s="117"/>
      <c r="RQF23" s="117"/>
      <c r="RQG23" s="117"/>
      <c r="RQH23" s="117"/>
      <c r="RQI23" s="117"/>
      <c r="RQJ23" s="117"/>
      <c r="RQK23" s="117"/>
      <c r="RQL23" s="117"/>
      <c r="RQM23" s="117"/>
      <c r="RQN23" s="117"/>
      <c r="RQO23" s="117"/>
      <c r="RQP23" s="117"/>
      <c r="RQQ23" s="117"/>
      <c r="RQR23" s="117"/>
      <c r="RQS23" s="117"/>
      <c r="RQT23" s="117"/>
      <c r="RQU23" s="117"/>
      <c r="RQV23" s="117"/>
      <c r="RQW23" s="117"/>
      <c r="RQX23" s="117"/>
      <c r="RQY23" s="117"/>
      <c r="RQZ23" s="117"/>
      <c r="RRA23" s="117"/>
      <c r="RRB23" s="117"/>
      <c r="RRC23" s="117"/>
      <c r="RRD23" s="117"/>
      <c r="RRE23" s="117"/>
      <c r="RRF23" s="117"/>
      <c r="RRG23" s="117"/>
      <c r="RRH23" s="117"/>
      <c r="RRI23" s="117"/>
      <c r="RRJ23" s="117"/>
      <c r="RRK23" s="117"/>
      <c r="RRL23" s="117"/>
      <c r="RRM23" s="117"/>
      <c r="RRN23" s="117"/>
      <c r="RRO23" s="117"/>
      <c r="RRP23" s="117"/>
      <c r="RRQ23" s="117"/>
      <c r="RRR23" s="117"/>
      <c r="RRS23" s="117"/>
      <c r="RRT23" s="117"/>
      <c r="RRU23" s="117"/>
      <c r="RRV23" s="117"/>
      <c r="RRW23" s="117"/>
      <c r="RRX23" s="117"/>
      <c r="RRY23" s="117"/>
      <c r="RRZ23" s="117"/>
      <c r="RSA23" s="117"/>
      <c r="RSB23" s="117"/>
      <c r="RSC23" s="117"/>
      <c r="RSD23" s="117"/>
      <c r="RSE23" s="117"/>
      <c r="RSF23" s="117"/>
      <c r="RSG23" s="117"/>
      <c r="RSH23" s="117"/>
      <c r="RSI23" s="117"/>
      <c r="RSJ23" s="117"/>
      <c r="RSK23" s="117"/>
      <c r="RSL23" s="117"/>
      <c r="RSM23" s="117"/>
      <c r="RSN23" s="117"/>
      <c r="RSO23" s="117"/>
      <c r="RSP23" s="117"/>
      <c r="RSQ23" s="117"/>
      <c r="RSR23" s="117"/>
      <c r="RSS23" s="117"/>
      <c r="RST23" s="117"/>
      <c r="RSU23" s="117"/>
      <c r="RSV23" s="117"/>
      <c r="RSW23" s="117"/>
      <c r="RSX23" s="117"/>
      <c r="RSY23" s="117"/>
      <c r="RSZ23" s="117"/>
      <c r="RTA23" s="117"/>
      <c r="RTB23" s="117"/>
      <c r="RTC23" s="117"/>
      <c r="RTD23" s="117"/>
      <c r="RTE23" s="117"/>
      <c r="RTF23" s="117"/>
      <c r="RTG23" s="117"/>
      <c r="RTH23" s="117"/>
      <c r="RTI23" s="117"/>
      <c r="RTJ23" s="117"/>
      <c r="RTK23" s="117"/>
      <c r="RTL23" s="117"/>
      <c r="RTM23" s="117"/>
      <c r="RTN23" s="117"/>
      <c r="RTO23" s="117"/>
      <c r="RTP23" s="117"/>
      <c r="RTQ23" s="117"/>
      <c r="RTR23" s="117"/>
      <c r="RTS23" s="117"/>
      <c r="RTT23" s="117"/>
      <c r="RTU23" s="117"/>
      <c r="RTV23" s="117"/>
      <c r="RTW23" s="117"/>
      <c r="RTX23" s="117"/>
      <c r="RTY23" s="117"/>
      <c r="RTZ23" s="117"/>
      <c r="RUA23" s="117"/>
      <c r="RUB23" s="117"/>
      <c r="RUC23" s="117"/>
      <c r="RUD23" s="117"/>
      <c r="RUE23" s="117"/>
      <c r="RUF23" s="117"/>
      <c r="RUG23" s="117"/>
      <c r="RUH23" s="117"/>
      <c r="RUI23" s="117"/>
      <c r="RUJ23" s="117"/>
      <c r="RUK23" s="117"/>
      <c r="RUL23" s="117"/>
      <c r="RUM23" s="117"/>
      <c r="RUN23" s="117"/>
      <c r="RUO23" s="117"/>
      <c r="RUP23" s="117"/>
      <c r="RUQ23" s="117"/>
      <c r="RUR23" s="117"/>
      <c r="RUS23" s="117"/>
      <c r="RUT23" s="117"/>
      <c r="RUU23" s="117"/>
      <c r="RUV23" s="117"/>
      <c r="RUW23" s="117"/>
      <c r="RUX23" s="117"/>
      <c r="RUY23" s="117"/>
      <c r="RUZ23" s="117"/>
      <c r="RVA23" s="117"/>
      <c r="RVB23" s="117"/>
      <c r="RVC23" s="117"/>
      <c r="RVD23" s="117"/>
      <c r="RVE23" s="117"/>
      <c r="RVF23" s="117"/>
      <c r="RVG23" s="117"/>
      <c r="RVH23" s="117"/>
      <c r="RVI23" s="117"/>
      <c r="RVJ23" s="117"/>
      <c r="RVK23" s="117"/>
      <c r="RVL23" s="117"/>
      <c r="RVM23" s="117"/>
      <c r="RVN23" s="117"/>
      <c r="RVO23" s="117"/>
      <c r="RVP23" s="117"/>
      <c r="RVQ23" s="117"/>
      <c r="RVR23" s="117"/>
      <c r="RVS23" s="117"/>
      <c r="RVT23" s="117"/>
      <c r="RVU23" s="117"/>
      <c r="RVV23" s="117"/>
      <c r="RVW23" s="117"/>
      <c r="RVX23" s="117"/>
      <c r="RVY23" s="117"/>
      <c r="RVZ23" s="117"/>
      <c r="RWA23" s="117"/>
      <c r="RWB23" s="117"/>
      <c r="RWC23" s="117"/>
      <c r="RWD23" s="117"/>
      <c r="RWE23" s="117"/>
      <c r="RWF23" s="117"/>
      <c r="RWG23" s="117"/>
      <c r="RWH23" s="117"/>
      <c r="RWI23" s="117"/>
      <c r="RWJ23" s="117"/>
      <c r="RWK23" s="117"/>
      <c r="RWL23" s="117"/>
      <c r="RWM23" s="117"/>
      <c r="RWN23" s="117"/>
      <c r="RWO23" s="117"/>
      <c r="RWP23" s="117"/>
      <c r="RWQ23" s="117"/>
      <c r="RWR23" s="117"/>
      <c r="RWS23" s="117"/>
      <c r="RWT23" s="117"/>
      <c r="RWU23" s="117"/>
      <c r="RWV23" s="117"/>
      <c r="RWW23" s="117"/>
      <c r="RWX23" s="117"/>
      <c r="RWY23" s="117"/>
      <c r="RWZ23" s="117"/>
      <c r="RXA23" s="117"/>
      <c r="RXB23" s="117"/>
      <c r="RXC23" s="117"/>
      <c r="RXD23" s="117"/>
      <c r="RXE23" s="117"/>
      <c r="RXF23" s="117"/>
      <c r="RXG23" s="117"/>
      <c r="RXH23" s="117"/>
      <c r="RXI23" s="117"/>
      <c r="RXJ23" s="117"/>
      <c r="RXK23" s="117"/>
      <c r="RXL23" s="117"/>
      <c r="RXM23" s="117"/>
      <c r="RXN23" s="117"/>
      <c r="RXO23" s="117"/>
      <c r="RXP23" s="117"/>
      <c r="RXQ23" s="117"/>
      <c r="RXR23" s="117"/>
      <c r="RXS23" s="117"/>
      <c r="RXT23" s="117"/>
      <c r="RXU23" s="117"/>
      <c r="RXV23" s="117"/>
      <c r="RXW23" s="117"/>
      <c r="RXX23" s="117"/>
      <c r="RXY23" s="117"/>
      <c r="RXZ23" s="117"/>
      <c r="RYA23" s="117"/>
      <c r="RYB23" s="117"/>
      <c r="RYC23" s="117"/>
      <c r="RYD23" s="117"/>
      <c r="RYE23" s="117"/>
      <c r="RYF23" s="117"/>
      <c r="RYG23" s="117"/>
      <c r="RYH23" s="117"/>
      <c r="RYI23" s="117"/>
      <c r="RYJ23" s="117"/>
      <c r="RYK23" s="117"/>
      <c r="RYL23" s="117"/>
      <c r="RYM23" s="117"/>
      <c r="RYN23" s="117"/>
      <c r="RYO23" s="117"/>
      <c r="RYP23" s="117"/>
      <c r="RYQ23" s="117"/>
      <c r="RYR23" s="117"/>
      <c r="RYS23" s="117"/>
      <c r="RYT23" s="117"/>
      <c r="RYU23" s="117"/>
      <c r="RYV23" s="117"/>
      <c r="RYW23" s="117"/>
      <c r="RYX23" s="117"/>
      <c r="RYY23" s="117"/>
      <c r="RYZ23" s="117"/>
      <c r="RZA23" s="117"/>
      <c r="RZB23" s="117"/>
      <c r="RZC23" s="117"/>
      <c r="RZD23" s="117"/>
      <c r="RZE23" s="117"/>
      <c r="RZF23" s="117"/>
      <c r="RZG23" s="117"/>
      <c r="RZH23" s="117"/>
      <c r="RZI23" s="117"/>
      <c r="RZJ23" s="117"/>
      <c r="RZK23" s="117"/>
      <c r="RZL23" s="117"/>
      <c r="RZM23" s="117"/>
      <c r="RZN23" s="117"/>
      <c r="RZO23" s="117"/>
      <c r="RZP23" s="117"/>
      <c r="RZQ23" s="117"/>
      <c r="RZR23" s="117"/>
      <c r="RZS23" s="117"/>
      <c r="RZT23" s="117"/>
      <c r="RZU23" s="117"/>
      <c r="RZV23" s="117"/>
      <c r="RZW23" s="117"/>
      <c r="RZX23" s="117"/>
      <c r="RZY23" s="117"/>
      <c r="RZZ23" s="117"/>
      <c r="SAA23" s="117"/>
      <c r="SAB23" s="117"/>
      <c r="SAC23" s="117"/>
      <c r="SAD23" s="117"/>
      <c r="SAE23" s="117"/>
      <c r="SAF23" s="117"/>
      <c r="SAG23" s="117"/>
      <c r="SAH23" s="117"/>
      <c r="SAI23" s="117"/>
      <c r="SAJ23" s="117"/>
      <c r="SAK23" s="117"/>
      <c r="SAL23" s="117"/>
      <c r="SAM23" s="117"/>
      <c r="SAN23" s="117"/>
      <c r="SAO23" s="117"/>
      <c r="SAP23" s="117"/>
      <c r="SAQ23" s="117"/>
      <c r="SAR23" s="117"/>
      <c r="SAS23" s="117"/>
      <c r="SAT23" s="117"/>
      <c r="SAU23" s="117"/>
      <c r="SAV23" s="117"/>
      <c r="SAW23" s="117"/>
      <c r="SAX23" s="117"/>
      <c r="SAY23" s="117"/>
      <c r="SAZ23" s="117"/>
      <c r="SBA23" s="117"/>
      <c r="SBB23" s="117"/>
      <c r="SBC23" s="117"/>
      <c r="SBD23" s="117"/>
      <c r="SBE23" s="117"/>
      <c r="SBF23" s="117"/>
      <c r="SBG23" s="117"/>
      <c r="SBH23" s="117"/>
      <c r="SBI23" s="117"/>
      <c r="SBJ23" s="117"/>
      <c r="SBK23" s="117"/>
      <c r="SBL23" s="117"/>
      <c r="SBM23" s="117"/>
      <c r="SBN23" s="117"/>
      <c r="SBO23" s="117"/>
      <c r="SBP23" s="117"/>
      <c r="SBQ23" s="117"/>
      <c r="SBR23" s="117"/>
      <c r="SBS23" s="117"/>
      <c r="SBT23" s="117"/>
      <c r="SBU23" s="117"/>
      <c r="SBV23" s="117"/>
      <c r="SBW23" s="117"/>
      <c r="SBX23" s="117"/>
      <c r="SBY23" s="117"/>
      <c r="SBZ23" s="117"/>
      <c r="SCA23" s="117"/>
      <c r="SCB23" s="117"/>
      <c r="SCC23" s="117"/>
      <c r="SCD23" s="117"/>
      <c r="SCE23" s="117"/>
      <c r="SCF23" s="117"/>
      <c r="SCG23" s="117"/>
      <c r="SCH23" s="117"/>
      <c r="SCI23" s="117"/>
      <c r="SCJ23" s="117"/>
      <c r="SCK23" s="117"/>
      <c r="SCL23" s="117"/>
      <c r="SCM23" s="117"/>
      <c r="SCN23" s="117"/>
      <c r="SCO23" s="117"/>
      <c r="SCP23" s="117"/>
      <c r="SCQ23" s="117"/>
      <c r="SCR23" s="117"/>
      <c r="SCS23" s="117"/>
      <c r="SCT23" s="117"/>
      <c r="SCU23" s="117"/>
      <c r="SCV23" s="117"/>
      <c r="SCW23" s="117"/>
      <c r="SCX23" s="117"/>
      <c r="SCY23" s="117"/>
      <c r="SCZ23" s="117"/>
      <c r="SDA23" s="117"/>
      <c r="SDB23" s="117"/>
      <c r="SDC23" s="117"/>
      <c r="SDD23" s="117"/>
      <c r="SDE23" s="117"/>
      <c r="SDF23" s="117"/>
      <c r="SDG23" s="117"/>
      <c r="SDH23" s="117"/>
      <c r="SDI23" s="117"/>
      <c r="SDJ23" s="117"/>
      <c r="SDK23" s="117"/>
      <c r="SDL23" s="117"/>
      <c r="SDM23" s="117"/>
      <c r="SDN23" s="117"/>
      <c r="SDO23" s="117"/>
      <c r="SDP23" s="117"/>
      <c r="SDQ23" s="117"/>
      <c r="SDR23" s="117"/>
      <c r="SDS23" s="117"/>
      <c r="SDT23" s="117"/>
      <c r="SDU23" s="117"/>
      <c r="SDV23" s="117"/>
      <c r="SDW23" s="117"/>
      <c r="SDX23" s="117"/>
      <c r="SDY23" s="117"/>
      <c r="SDZ23" s="117"/>
      <c r="SEA23" s="117"/>
      <c r="SEB23" s="117"/>
      <c r="SEC23" s="117"/>
      <c r="SED23" s="117"/>
      <c r="SEE23" s="117"/>
      <c r="SEF23" s="117"/>
      <c r="SEG23" s="117"/>
      <c r="SEH23" s="117"/>
      <c r="SEI23" s="117"/>
      <c r="SEJ23" s="117"/>
      <c r="SEK23" s="117"/>
      <c r="SEL23" s="117"/>
      <c r="SEM23" s="117"/>
      <c r="SEN23" s="117"/>
      <c r="SEO23" s="117"/>
      <c r="SEP23" s="117"/>
      <c r="SEQ23" s="117"/>
      <c r="SER23" s="117"/>
      <c r="SES23" s="117"/>
      <c r="SET23" s="117"/>
      <c r="SEU23" s="117"/>
      <c r="SEV23" s="117"/>
      <c r="SEW23" s="117"/>
      <c r="SEX23" s="117"/>
      <c r="SEY23" s="117"/>
      <c r="SEZ23" s="117"/>
      <c r="SFA23" s="117"/>
      <c r="SFB23" s="117"/>
      <c r="SFC23" s="117"/>
      <c r="SFD23" s="117"/>
      <c r="SFE23" s="117"/>
      <c r="SFF23" s="117"/>
      <c r="SFG23" s="117"/>
      <c r="SFH23" s="117"/>
      <c r="SFI23" s="117"/>
      <c r="SFJ23" s="117"/>
      <c r="SFK23" s="117"/>
      <c r="SFL23" s="117"/>
      <c r="SFM23" s="117"/>
      <c r="SFN23" s="117"/>
      <c r="SFO23" s="117"/>
      <c r="SFP23" s="117"/>
      <c r="SFQ23" s="117"/>
      <c r="SFR23" s="117"/>
      <c r="SFS23" s="117"/>
      <c r="SFT23" s="117"/>
      <c r="SFU23" s="117"/>
      <c r="SFV23" s="117"/>
      <c r="SFW23" s="117"/>
      <c r="SFX23" s="117"/>
      <c r="SFY23" s="117"/>
      <c r="SFZ23" s="117"/>
      <c r="SGA23" s="117"/>
      <c r="SGB23" s="117"/>
      <c r="SGC23" s="117"/>
      <c r="SGD23" s="117"/>
      <c r="SGE23" s="117"/>
      <c r="SGF23" s="117"/>
      <c r="SGG23" s="117"/>
      <c r="SGH23" s="117"/>
      <c r="SGI23" s="117"/>
      <c r="SGJ23" s="117"/>
      <c r="SGK23" s="117"/>
      <c r="SGL23" s="117"/>
      <c r="SGM23" s="117"/>
      <c r="SGN23" s="117"/>
      <c r="SGO23" s="117"/>
      <c r="SGP23" s="117"/>
      <c r="SGQ23" s="117"/>
      <c r="SGR23" s="117"/>
      <c r="SGS23" s="117"/>
      <c r="SGT23" s="117"/>
      <c r="SGU23" s="117"/>
      <c r="SGV23" s="117"/>
      <c r="SGW23" s="117"/>
      <c r="SGX23" s="117"/>
      <c r="SGY23" s="117"/>
      <c r="SGZ23" s="117"/>
      <c r="SHA23" s="117"/>
      <c r="SHB23" s="117"/>
      <c r="SHC23" s="117"/>
      <c r="SHD23" s="117"/>
      <c r="SHE23" s="117"/>
      <c r="SHF23" s="117"/>
      <c r="SHG23" s="117"/>
      <c r="SHH23" s="117"/>
      <c r="SHI23" s="117"/>
      <c r="SHJ23" s="117"/>
      <c r="SHK23" s="117"/>
      <c r="SHL23" s="117"/>
      <c r="SHM23" s="117"/>
      <c r="SHN23" s="117"/>
      <c r="SHO23" s="117"/>
      <c r="SHP23" s="117"/>
      <c r="SHQ23" s="117"/>
      <c r="SHR23" s="117"/>
      <c r="SHS23" s="117"/>
      <c r="SHT23" s="117"/>
      <c r="SHU23" s="117"/>
      <c r="SHV23" s="117"/>
      <c r="SHW23" s="117"/>
      <c r="SHX23" s="117"/>
      <c r="SHY23" s="117"/>
      <c r="SHZ23" s="117"/>
      <c r="SIA23" s="117"/>
      <c r="SIB23" s="117"/>
      <c r="SIC23" s="117"/>
      <c r="SID23" s="117"/>
      <c r="SIE23" s="117"/>
      <c r="SIF23" s="117"/>
      <c r="SIG23" s="117"/>
      <c r="SIH23" s="117"/>
      <c r="SII23" s="117"/>
      <c r="SIJ23" s="117"/>
      <c r="SIK23" s="117"/>
      <c r="SIL23" s="117"/>
      <c r="SIM23" s="117"/>
      <c r="SIN23" s="117"/>
      <c r="SIO23" s="117"/>
      <c r="SIP23" s="117"/>
      <c r="SIQ23" s="117"/>
      <c r="SIR23" s="117"/>
      <c r="SIS23" s="117"/>
      <c r="SIT23" s="117"/>
      <c r="SIU23" s="117"/>
      <c r="SIV23" s="117"/>
      <c r="SIW23" s="117"/>
      <c r="SIX23" s="117"/>
      <c r="SIY23" s="117"/>
      <c r="SIZ23" s="117"/>
      <c r="SJA23" s="117"/>
      <c r="SJB23" s="117"/>
      <c r="SJC23" s="117"/>
      <c r="SJD23" s="117"/>
      <c r="SJE23" s="117"/>
      <c r="SJF23" s="117"/>
      <c r="SJG23" s="117"/>
      <c r="SJH23" s="117"/>
      <c r="SJI23" s="117"/>
      <c r="SJJ23" s="117"/>
      <c r="SJK23" s="117"/>
      <c r="SJL23" s="117"/>
      <c r="SJM23" s="117"/>
      <c r="SJN23" s="117"/>
      <c r="SJO23" s="117"/>
      <c r="SJP23" s="117"/>
      <c r="SJQ23" s="117"/>
      <c r="SJR23" s="117"/>
      <c r="SJS23" s="117"/>
      <c r="SJT23" s="117"/>
      <c r="SJU23" s="117"/>
      <c r="SJV23" s="117"/>
      <c r="SJW23" s="117"/>
      <c r="SJX23" s="117"/>
      <c r="SJY23" s="117"/>
      <c r="SJZ23" s="117"/>
      <c r="SKA23" s="117"/>
      <c r="SKB23" s="117"/>
      <c r="SKC23" s="117"/>
      <c r="SKD23" s="117"/>
      <c r="SKE23" s="117"/>
      <c r="SKF23" s="117"/>
      <c r="SKG23" s="117"/>
      <c r="SKH23" s="117"/>
      <c r="SKI23" s="117"/>
      <c r="SKJ23" s="117"/>
      <c r="SKK23" s="117"/>
      <c r="SKL23" s="117"/>
      <c r="SKM23" s="117"/>
      <c r="SKN23" s="117"/>
      <c r="SKO23" s="117"/>
      <c r="SKP23" s="117"/>
      <c r="SKQ23" s="117"/>
      <c r="SKR23" s="117"/>
      <c r="SKS23" s="117"/>
      <c r="SKT23" s="117"/>
      <c r="SKU23" s="117"/>
      <c r="SKV23" s="117"/>
      <c r="SKW23" s="117"/>
      <c r="SKX23" s="117"/>
      <c r="SKY23" s="117"/>
      <c r="SKZ23" s="117"/>
      <c r="SLA23" s="117"/>
      <c r="SLB23" s="117"/>
      <c r="SLC23" s="117"/>
      <c r="SLD23" s="117"/>
      <c r="SLE23" s="117"/>
      <c r="SLF23" s="117"/>
      <c r="SLG23" s="117"/>
      <c r="SLH23" s="117"/>
      <c r="SLI23" s="117"/>
      <c r="SLJ23" s="117"/>
      <c r="SLK23" s="117"/>
      <c r="SLL23" s="117"/>
      <c r="SLM23" s="117"/>
      <c r="SLN23" s="117"/>
      <c r="SLO23" s="117"/>
      <c r="SLP23" s="117"/>
      <c r="SLQ23" s="117"/>
      <c r="SLR23" s="117"/>
      <c r="SLS23" s="117"/>
      <c r="SLT23" s="117"/>
      <c r="SLU23" s="117"/>
      <c r="SLV23" s="117"/>
      <c r="SLW23" s="117"/>
      <c r="SLX23" s="117"/>
      <c r="SLY23" s="117"/>
      <c r="SLZ23" s="117"/>
      <c r="SMA23" s="117"/>
      <c r="SMB23" s="117"/>
      <c r="SMC23" s="117"/>
      <c r="SMD23" s="117"/>
      <c r="SME23" s="117"/>
      <c r="SMF23" s="117"/>
      <c r="SMG23" s="117"/>
      <c r="SMH23" s="117"/>
      <c r="SMI23" s="117"/>
      <c r="SMJ23" s="117"/>
      <c r="SMK23" s="117"/>
      <c r="SML23" s="117"/>
      <c r="SMM23" s="117"/>
      <c r="SMN23" s="117"/>
      <c r="SMO23" s="117"/>
      <c r="SMP23" s="117"/>
      <c r="SMQ23" s="117"/>
      <c r="SMR23" s="117"/>
      <c r="SMS23" s="117"/>
      <c r="SMT23" s="117"/>
      <c r="SMU23" s="117"/>
      <c r="SMV23" s="117"/>
      <c r="SMW23" s="117"/>
      <c r="SMX23" s="117"/>
      <c r="SMY23" s="117"/>
      <c r="SMZ23" s="117"/>
      <c r="SNA23" s="117"/>
      <c r="SNB23" s="117"/>
      <c r="SNC23" s="117"/>
      <c r="SND23" s="117"/>
      <c r="SNE23" s="117"/>
      <c r="SNF23" s="117"/>
      <c r="SNG23" s="117"/>
      <c r="SNH23" s="117"/>
      <c r="SNI23" s="117"/>
      <c r="SNJ23" s="117"/>
      <c r="SNK23" s="117"/>
      <c r="SNL23" s="117"/>
      <c r="SNM23" s="117"/>
      <c r="SNN23" s="117"/>
      <c r="SNO23" s="117"/>
      <c r="SNP23" s="117"/>
      <c r="SNQ23" s="117"/>
      <c r="SNR23" s="117"/>
      <c r="SNS23" s="117"/>
      <c r="SNT23" s="117"/>
      <c r="SNU23" s="117"/>
      <c r="SNV23" s="117"/>
      <c r="SNW23" s="117"/>
      <c r="SNX23" s="117"/>
      <c r="SNY23" s="117"/>
      <c r="SNZ23" s="117"/>
      <c r="SOA23" s="117"/>
      <c r="SOB23" s="117"/>
      <c r="SOC23" s="117"/>
      <c r="SOD23" s="117"/>
      <c r="SOE23" s="117"/>
      <c r="SOF23" s="117"/>
      <c r="SOG23" s="117"/>
      <c r="SOH23" s="117"/>
      <c r="SOI23" s="117"/>
      <c r="SOJ23" s="117"/>
      <c r="SOK23" s="117"/>
      <c r="SOL23" s="117"/>
      <c r="SOM23" s="117"/>
      <c r="SON23" s="117"/>
      <c r="SOO23" s="117"/>
      <c r="SOP23" s="117"/>
      <c r="SOQ23" s="117"/>
      <c r="SOR23" s="117"/>
      <c r="SOS23" s="117"/>
      <c r="SOT23" s="117"/>
      <c r="SOU23" s="117"/>
      <c r="SOV23" s="117"/>
      <c r="SOW23" s="117"/>
      <c r="SOX23" s="117"/>
      <c r="SOY23" s="117"/>
      <c r="SOZ23" s="117"/>
      <c r="SPA23" s="117"/>
      <c r="SPB23" s="117"/>
      <c r="SPC23" s="117"/>
      <c r="SPD23" s="117"/>
      <c r="SPE23" s="117"/>
      <c r="SPF23" s="117"/>
      <c r="SPG23" s="117"/>
      <c r="SPH23" s="117"/>
      <c r="SPI23" s="117"/>
      <c r="SPJ23" s="117"/>
      <c r="SPK23" s="117"/>
      <c r="SPL23" s="117"/>
      <c r="SPM23" s="117"/>
      <c r="SPN23" s="117"/>
      <c r="SPO23" s="117"/>
      <c r="SPP23" s="117"/>
      <c r="SPQ23" s="117"/>
      <c r="SPR23" s="117"/>
      <c r="SPS23" s="117"/>
      <c r="SPT23" s="117"/>
      <c r="SPU23" s="117"/>
      <c r="SPV23" s="117"/>
      <c r="SPW23" s="117"/>
      <c r="SPX23" s="117"/>
      <c r="SPY23" s="117"/>
      <c r="SPZ23" s="117"/>
      <c r="SQA23" s="117"/>
      <c r="SQB23" s="117"/>
      <c r="SQC23" s="117"/>
      <c r="SQD23" s="117"/>
      <c r="SQE23" s="117"/>
      <c r="SQF23" s="117"/>
      <c r="SQG23" s="117"/>
      <c r="SQH23" s="117"/>
      <c r="SQI23" s="117"/>
      <c r="SQJ23" s="117"/>
      <c r="SQK23" s="117"/>
      <c r="SQL23" s="117"/>
      <c r="SQM23" s="117"/>
      <c r="SQN23" s="117"/>
      <c r="SQO23" s="117"/>
      <c r="SQP23" s="117"/>
      <c r="SQQ23" s="117"/>
      <c r="SQR23" s="117"/>
      <c r="SQS23" s="117"/>
      <c r="SQT23" s="117"/>
      <c r="SQU23" s="117"/>
      <c r="SQV23" s="117"/>
      <c r="SQW23" s="117"/>
      <c r="SQX23" s="117"/>
      <c r="SQY23" s="117"/>
      <c r="SQZ23" s="117"/>
      <c r="SRA23" s="117"/>
      <c r="SRB23" s="117"/>
      <c r="SRC23" s="117"/>
      <c r="SRD23" s="117"/>
      <c r="SRE23" s="117"/>
      <c r="SRF23" s="117"/>
      <c r="SRG23" s="117"/>
      <c r="SRH23" s="117"/>
      <c r="SRI23" s="117"/>
      <c r="SRJ23" s="117"/>
      <c r="SRK23" s="117"/>
      <c r="SRL23" s="117"/>
      <c r="SRM23" s="117"/>
      <c r="SRN23" s="117"/>
      <c r="SRO23" s="117"/>
      <c r="SRP23" s="117"/>
      <c r="SRQ23" s="117"/>
      <c r="SRR23" s="117"/>
      <c r="SRS23" s="117"/>
      <c r="SRT23" s="117"/>
      <c r="SRU23" s="117"/>
      <c r="SRV23" s="117"/>
      <c r="SRW23" s="117"/>
      <c r="SRX23" s="117"/>
      <c r="SRY23" s="117"/>
      <c r="SRZ23" s="117"/>
      <c r="SSA23" s="117"/>
      <c r="SSB23" s="117"/>
      <c r="SSC23" s="117"/>
      <c r="SSD23" s="117"/>
      <c r="SSE23" s="117"/>
      <c r="SSF23" s="117"/>
      <c r="SSG23" s="117"/>
      <c r="SSH23" s="117"/>
      <c r="SSI23" s="117"/>
      <c r="SSJ23" s="117"/>
      <c r="SSK23" s="117"/>
      <c r="SSL23" s="117"/>
      <c r="SSM23" s="117"/>
      <c r="SSN23" s="117"/>
      <c r="SSO23" s="117"/>
      <c r="SSP23" s="117"/>
      <c r="SSQ23" s="117"/>
      <c r="SSR23" s="117"/>
      <c r="SSS23" s="117"/>
      <c r="SST23" s="117"/>
      <c r="SSU23" s="117"/>
      <c r="SSV23" s="117"/>
      <c r="SSW23" s="117"/>
      <c r="SSX23" s="117"/>
      <c r="SSY23" s="117"/>
      <c r="SSZ23" s="117"/>
      <c r="STA23" s="117"/>
      <c r="STB23" s="117"/>
      <c r="STC23" s="117"/>
      <c r="STD23" s="117"/>
      <c r="STE23" s="117"/>
      <c r="STF23" s="117"/>
      <c r="STG23" s="117"/>
      <c r="STH23" s="117"/>
      <c r="STI23" s="117"/>
      <c r="STJ23" s="117"/>
      <c r="STK23" s="117"/>
      <c r="STL23" s="117"/>
      <c r="STM23" s="117"/>
      <c r="STN23" s="117"/>
      <c r="STO23" s="117"/>
      <c r="STP23" s="117"/>
      <c r="STQ23" s="117"/>
      <c r="STR23" s="117"/>
      <c r="STS23" s="117"/>
      <c r="STT23" s="117"/>
      <c r="STU23" s="117"/>
      <c r="STV23" s="117"/>
      <c r="STW23" s="117"/>
      <c r="STX23" s="117"/>
      <c r="STY23" s="117"/>
      <c r="STZ23" s="117"/>
      <c r="SUA23" s="117"/>
      <c r="SUB23" s="117"/>
      <c r="SUC23" s="117"/>
      <c r="SUD23" s="117"/>
      <c r="SUE23" s="117"/>
      <c r="SUF23" s="117"/>
      <c r="SUG23" s="117"/>
      <c r="SUH23" s="117"/>
      <c r="SUI23" s="117"/>
      <c r="SUJ23" s="117"/>
      <c r="SUK23" s="117"/>
      <c r="SUL23" s="117"/>
      <c r="SUM23" s="117"/>
      <c r="SUN23" s="117"/>
      <c r="SUO23" s="117"/>
      <c r="SUP23" s="117"/>
      <c r="SUQ23" s="117"/>
      <c r="SUR23" s="117"/>
      <c r="SUS23" s="117"/>
      <c r="SUT23" s="117"/>
      <c r="SUU23" s="117"/>
      <c r="SUV23" s="117"/>
      <c r="SUW23" s="117"/>
      <c r="SUX23" s="117"/>
      <c r="SUY23" s="117"/>
      <c r="SUZ23" s="117"/>
      <c r="SVA23" s="117"/>
      <c r="SVB23" s="117"/>
      <c r="SVC23" s="117"/>
      <c r="SVD23" s="117"/>
      <c r="SVE23" s="117"/>
      <c r="SVF23" s="117"/>
      <c r="SVG23" s="117"/>
      <c r="SVH23" s="117"/>
      <c r="SVI23" s="117"/>
      <c r="SVJ23" s="117"/>
      <c r="SVK23" s="117"/>
      <c r="SVL23" s="117"/>
      <c r="SVM23" s="117"/>
      <c r="SVN23" s="117"/>
      <c r="SVO23" s="117"/>
      <c r="SVP23" s="117"/>
      <c r="SVQ23" s="117"/>
      <c r="SVR23" s="117"/>
      <c r="SVS23" s="117"/>
      <c r="SVT23" s="117"/>
      <c r="SVU23" s="117"/>
      <c r="SVV23" s="117"/>
      <c r="SVW23" s="117"/>
      <c r="SVX23" s="117"/>
      <c r="SVY23" s="117"/>
      <c r="SVZ23" s="117"/>
      <c r="SWA23" s="117"/>
      <c r="SWB23" s="117"/>
      <c r="SWC23" s="117"/>
      <c r="SWD23" s="117"/>
      <c r="SWE23" s="117"/>
      <c r="SWF23" s="117"/>
      <c r="SWG23" s="117"/>
      <c r="SWH23" s="117"/>
      <c r="SWI23" s="117"/>
      <c r="SWJ23" s="117"/>
      <c r="SWK23" s="117"/>
      <c r="SWL23" s="117"/>
      <c r="SWM23" s="117"/>
      <c r="SWN23" s="117"/>
      <c r="SWO23" s="117"/>
      <c r="SWP23" s="117"/>
      <c r="SWQ23" s="117"/>
      <c r="SWR23" s="117"/>
      <c r="SWS23" s="117"/>
      <c r="SWT23" s="117"/>
      <c r="SWU23" s="117"/>
      <c r="SWV23" s="117"/>
      <c r="SWW23" s="117"/>
      <c r="SWX23" s="117"/>
      <c r="SWY23" s="117"/>
      <c r="SWZ23" s="117"/>
      <c r="SXA23" s="117"/>
      <c r="SXB23" s="117"/>
      <c r="SXC23" s="117"/>
      <c r="SXD23" s="117"/>
      <c r="SXE23" s="117"/>
      <c r="SXF23" s="117"/>
      <c r="SXG23" s="117"/>
      <c r="SXH23" s="117"/>
      <c r="SXI23" s="117"/>
      <c r="SXJ23" s="117"/>
      <c r="SXK23" s="117"/>
      <c r="SXL23" s="117"/>
      <c r="SXM23" s="117"/>
      <c r="SXN23" s="117"/>
      <c r="SXO23" s="117"/>
      <c r="SXP23" s="117"/>
      <c r="SXQ23" s="117"/>
      <c r="SXR23" s="117"/>
      <c r="SXS23" s="117"/>
      <c r="SXT23" s="117"/>
      <c r="SXU23" s="117"/>
      <c r="SXV23" s="117"/>
      <c r="SXW23" s="117"/>
      <c r="SXX23" s="117"/>
      <c r="SXY23" s="117"/>
      <c r="SXZ23" s="117"/>
      <c r="SYA23" s="117"/>
      <c r="SYB23" s="117"/>
      <c r="SYC23" s="117"/>
      <c r="SYD23" s="117"/>
      <c r="SYE23" s="117"/>
      <c r="SYF23" s="117"/>
      <c r="SYG23" s="117"/>
      <c r="SYH23" s="117"/>
      <c r="SYI23" s="117"/>
      <c r="SYJ23" s="117"/>
      <c r="SYK23" s="117"/>
      <c r="SYL23" s="117"/>
      <c r="SYM23" s="117"/>
      <c r="SYN23" s="117"/>
      <c r="SYO23" s="117"/>
      <c r="SYP23" s="117"/>
      <c r="SYQ23" s="117"/>
      <c r="SYR23" s="117"/>
      <c r="SYS23" s="117"/>
      <c r="SYT23" s="117"/>
      <c r="SYU23" s="117"/>
      <c r="SYV23" s="117"/>
      <c r="SYW23" s="117"/>
      <c r="SYX23" s="117"/>
      <c r="SYY23" s="117"/>
      <c r="SYZ23" s="117"/>
      <c r="SZA23" s="117"/>
      <c r="SZB23" s="117"/>
      <c r="SZC23" s="117"/>
      <c r="SZD23" s="117"/>
      <c r="SZE23" s="117"/>
      <c r="SZF23" s="117"/>
      <c r="SZG23" s="117"/>
      <c r="SZH23" s="117"/>
      <c r="SZI23" s="117"/>
      <c r="SZJ23" s="117"/>
      <c r="SZK23" s="117"/>
      <c r="SZL23" s="117"/>
      <c r="SZM23" s="117"/>
      <c r="SZN23" s="117"/>
      <c r="SZO23" s="117"/>
      <c r="SZP23" s="117"/>
      <c r="SZQ23" s="117"/>
      <c r="SZR23" s="117"/>
      <c r="SZS23" s="117"/>
      <c r="SZT23" s="117"/>
      <c r="SZU23" s="117"/>
      <c r="SZV23" s="117"/>
      <c r="SZW23" s="117"/>
      <c r="SZX23" s="117"/>
      <c r="SZY23" s="117"/>
      <c r="SZZ23" s="117"/>
      <c r="TAA23" s="117"/>
      <c r="TAB23" s="117"/>
      <c r="TAC23" s="117"/>
      <c r="TAD23" s="117"/>
      <c r="TAE23" s="117"/>
      <c r="TAF23" s="117"/>
      <c r="TAG23" s="117"/>
      <c r="TAH23" s="117"/>
      <c r="TAI23" s="117"/>
      <c r="TAJ23" s="117"/>
      <c r="TAK23" s="117"/>
      <c r="TAL23" s="117"/>
      <c r="TAM23" s="117"/>
      <c r="TAN23" s="117"/>
      <c r="TAO23" s="117"/>
      <c r="TAP23" s="117"/>
      <c r="TAQ23" s="117"/>
      <c r="TAR23" s="117"/>
      <c r="TAS23" s="117"/>
      <c r="TAT23" s="117"/>
      <c r="TAU23" s="117"/>
      <c r="TAV23" s="117"/>
      <c r="TAW23" s="117"/>
      <c r="TAX23" s="117"/>
      <c r="TAY23" s="117"/>
      <c r="TAZ23" s="117"/>
      <c r="TBA23" s="117"/>
      <c r="TBB23" s="117"/>
      <c r="TBC23" s="117"/>
      <c r="TBD23" s="117"/>
      <c r="TBE23" s="117"/>
      <c r="TBF23" s="117"/>
      <c r="TBG23" s="117"/>
      <c r="TBH23" s="117"/>
      <c r="TBI23" s="117"/>
      <c r="TBJ23" s="117"/>
      <c r="TBK23" s="117"/>
      <c r="TBL23" s="117"/>
      <c r="TBM23" s="117"/>
      <c r="TBN23" s="117"/>
      <c r="TBO23" s="117"/>
      <c r="TBP23" s="117"/>
      <c r="TBQ23" s="117"/>
      <c r="TBR23" s="117"/>
      <c r="TBS23" s="117"/>
      <c r="TBT23" s="117"/>
      <c r="TBU23" s="117"/>
      <c r="TBV23" s="117"/>
      <c r="TBW23" s="117"/>
      <c r="TBX23" s="117"/>
      <c r="TBY23" s="117"/>
      <c r="TBZ23" s="117"/>
      <c r="TCA23" s="117"/>
      <c r="TCB23" s="117"/>
      <c r="TCC23" s="117"/>
      <c r="TCD23" s="117"/>
      <c r="TCE23" s="117"/>
      <c r="TCF23" s="117"/>
      <c r="TCG23" s="117"/>
      <c r="TCH23" s="117"/>
      <c r="TCI23" s="117"/>
      <c r="TCJ23" s="117"/>
      <c r="TCK23" s="117"/>
      <c r="TCL23" s="117"/>
      <c r="TCM23" s="117"/>
      <c r="TCN23" s="117"/>
      <c r="TCO23" s="117"/>
      <c r="TCP23" s="117"/>
      <c r="TCQ23" s="117"/>
      <c r="TCR23" s="117"/>
      <c r="TCS23" s="117"/>
      <c r="TCT23" s="117"/>
      <c r="TCU23" s="117"/>
      <c r="TCV23" s="117"/>
      <c r="TCW23" s="117"/>
      <c r="TCX23" s="117"/>
      <c r="TCY23" s="117"/>
      <c r="TCZ23" s="117"/>
      <c r="TDA23" s="117"/>
      <c r="TDB23" s="117"/>
      <c r="TDC23" s="117"/>
      <c r="TDD23" s="117"/>
      <c r="TDE23" s="117"/>
      <c r="TDF23" s="117"/>
      <c r="TDG23" s="117"/>
      <c r="TDH23" s="117"/>
      <c r="TDI23" s="117"/>
      <c r="TDJ23" s="117"/>
      <c r="TDK23" s="117"/>
      <c r="TDL23" s="117"/>
      <c r="TDM23" s="117"/>
      <c r="TDN23" s="117"/>
      <c r="TDO23" s="117"/>
      <c r="TDP23" s="117"/>
      <c r="TDQ23" s="117"/>
      <c r="TDR23" s="117"/>
      <c r="TDS23" s="117"/>
      <c r="TDT23" s="117"/>
      <c r="TDU23" s="117"/>
      <c r="TDV23" s="117"/>
      <c r="TDW23" s="117"/>
      <c r="TDX23" s="117"/>
      <c r="TDY23" s="117"/>
      <c r="TDZ23" s="117"/>
      <c r="TEA23" s="117"/>
      <c r="TEB23" s="117"/>
      <c r="TEC23" s="117"/>
      <c r="TED23" s="117"/>
      <c r="TEE23" s="117"/>
      <c r="TEF23" s="117"/>
      <c r="TEG23" s="117"/>
      <c r="TEH23" s="117"/>
      <c r="TEI23" s="117"/>
      <c r="TEJ23" s="117"/>
      <c r="TEK23" s="117"/>
      <c r="TEL23" s="117"/>
      <c r="TEM23" s="117"/>
      <c r="TEN23" s="117"/>
      <c r="TEO23" s="117"/>
      <c r="TEP23" s="117"/>
      <c r="TEQ23" s="117"/>
      <c r="TER23" s="117"/>
      <c r="TES23" s="117"/>
      <c r="TET23" s="117"/>
      <c r="TEU23" s="117"/>
      <c r="TEV23" s="117"/>
      <c r="TEW23" s="117"/>
      <c r="TEX23" s="117"/>
      <c r="TEY23" s="117"/>
      <c r="TEZ23" s="117"/>
      <c r="TFA23" s="117"/>
      <c r="TFB23" s="117"/>
      <c r="TFC23" s="117"/>
      <c r="TFD23" s="117"/>
      <c r="TFE23" s="117"/>
      <c r="TFF23" s="117"/>
      <c r="TFG23" s="117"/>
      <c r="TFH23" s="117"/>
      <c r="TFI23" s="117"/>
      <c r="TFJ23" s="117"/>
      <c r="TFK23" s="117"/>
      <c r="TFL23" s="117"/>
      <c r="TFM23" s="117"/>
      <c r="TFN23" s="117"/>
      <c r="TFO23" s="117"/>
      <c r="TFP23" s="117"/>
      <c r="TFQ23" s="117"/>
      <c r="TFR23" s="117"/>
      <c r="TFS23" s="117"/>
      <c r="TFT23" s="117"/>
      <c r="TFU23" s="117"/>
      <c r="TFV23" s="117"/>
      <c r="TFW23" s="117"/>
      <c r="TFX23" s="117"/>
      <c r="TFY23" s="117"/>
      <c r="TFZ23" s="117"/>
      <c r="TGA23" s="117"/>
      <c r="TGB23" s="117"/>
      <c r="TGC23" s="117"/>
      <c r="TGD23" s="117"/>
      <c r="TGE23" s="117"/>
      <c r="TGF23" s="117"/>
      <c r="TGG23" s="117"/>
      <c r="TGH23" s="117"/>
      <c r="TGI23" s="117"/>
      <c r="TGJ23" s="117"/>
      <c r="TGK23" s="117"/>
      <c r="TGL23" s="117"/>
      <c r="TGM23" s="117"/>
      <c r="TGN23" s="117"/>
      <c r="TGO23" s="117"/>
      <c r="TGP23" s="117"/>
      <c r="TGQ23" s="117"/>
      <c r="TGR23" s="117"/>
      <c r="TGS23" s="117"/>
      <c r="TGT23" s="117"/>
      <c r="TGU23" s="117"/>
      <c r="TGV23" s="117"/>
      <c r="TGW23" s="117"/>
      <c r="TGX23" s="117"/>
      <c r="TGY23" s="117"/>
      <c r="TGZ23" s="117"/>
      <c r="THA23" s="117"/>
      <c r="THB23" s="117"/>
      <c r="THC23" s="117"/>
      <c r="THD23" s="117"/>
      <c r="THE23" s="117"/>
      <c r="THF23" s="117"/>
      <c r="THG23" s="117"/>
      <c r="THH23" s="117"/>
      <c r="THI23" s="117"/>
      <c r="THJ23" s="117"/>
      <c r="THK23" s="117"/>
      <c r="THL23" s="117"/>
      <c r="THM23" s="117"/>
      <c r="THN23" s="117"/>
      <c r="THO23" s="117"/>
      <c r="THP23" s="117"/>
      <c r="THQ23" s="117"/>
      <c r="THR23" s="117"/>
      <c r="THS23" s="117"/>
      <c r="THT23" s="117"/>
      <c r="THU23" s="117"/>
      <c r="THV23" s="117"/>
      <c r="THW23" s="117"/>
      <c r="THX23" s="117"/>
      <c r="THY23" s="117"/>
      <c r="THZ23" s="117"/>
      <c r="TIA23" s="117"/>
      <c r="TIB23" s="117"/>
      <c r="TIC23" s="117"/>
      <c r="TID23" s="117"/>
      <c r="TIE23" s="117"/>
      <c r="TIF23" s="117"/>
      <c r="TIG23" s="117"/>
      <c r="TIH23" s="117"/>
      <c r="TII23" s="117"/>
      <c r="TIJ23" s="117"/>
      <c r="TIK23" s="117"/>
      <c r="TIL23" s="117"/>
      <c r="TIM23" s="117"/>
      <c r="TIN23" s="117"/>
      <c r="TIO23" s="117"/>
      <c r="TIP23" s="117"/>
      <c r="TIQ23" s="117"/>
      <c r="TIR23" s="117"/>
      <c r="TIS23" s="117"/>
      <c r="TIT23" s="117"/>
      <c r="TIU23" s="117"/>
      <c r="TIV23" s="117"/>
      <c r="TIW23" s="117"/>
      <c r="TIX23" s="117"/>
      <c r="TIY23" s="117"/>
      <c r="TIZ23" s="117"/>
      <c r="TJA23" s="117"/>
      <c r="TJB23" s="117"/>
      <c r="TJC23" s="117"/>
      <c r="TJD23" s="117"/>
      <c r="TJE23" s="117"/>
      <c r="TJF23" s="117"/>
      <c r="TJG23" s="117"/>
      <c r="TJH23" s="117"/>
      <c r="TJI23" s="117"/>
      <c r="TJJ23" s="117"/>
      <c r="TJK23" s="117"/>
      <c r="TJL23" s="117"/>
      <c r="TJM23" s="117"/>
      <c r="TJN23" s="117"/>
      <c r="TJO23" s="117"/>
      <c r="TJP23" s="117"/>
      <c r="TJQ23" s="117"/>
      <c r="TJR23" s="117"/>
      <c r="TJS23" s="117"/>
      <c r="TJT23" s="117"/>
      <c r="TJU23" s="117"/>
      <c r="TJV23" s="117"/>
      <c r="TJW23" s="117"/>
      <c r="TJX23" s="117"/>
      <c r="TJY23" s="117"/>
      <c r="TJZ23" s="117"/>
      <c r="TKA23" s="117"/>
      <c r="TKB23" s="117"/>
      <c r="TKC23" s="117"/>
      <c r="TKD23" s="117"/>
      <c r="TKE23" s="117"/>
      <c r="TKF23" s="117"/>
      <c r="TKG23" s="117"/>
      <c r="TKH23" s="117"/>
      <c r="TKI23" s="117"/>
      <c r="TKJ23" s="117"/>
      <c r="TKK23" s="117"/>
      <c r="TKL23" s="117"/>
      <c r="TKM23" s="117"/>
      <c r="TKN23" s="117"/>
      <c r="TKO23" s="117"/>
      <c r="TKP23" s="117"/>
      <c r="TKQ23" s="117"/>
      <c r="TKR23" s="117"/>
      <c r="TKS23" s="117"/>
      <c r="TKT23" s="117"/>
      <c r="TKU23" s="117"/>
      <c r="TKV23" s="117"/>
      <c r="TKW23" s="117"/>
      <c r="TKX23" s="117"/>
      <c r="TKY23" s="117"/>
      <c r="TKZ23" s="117"/>
      <c r="TLA23" s="117"/>
      <c r="TLB23" s="117"/>
      <c r="TLC23" s="117"/>
      <c r="TLD23" s="117"/>
      <c r="TLE23" s="117"/>
      <c r="TLF23" s="117"/>
      <c r="TLG23" s="117"/>
      <c r="TLH23" s="117"/>
      <c r="TLI23" s="117"/>
      <c r="TLJ23" s="117"/>
      <c r="TLK23" s="117"/>
      <c r="TLL23" s="117"/>
      <c r="TLM23" s="117"/>
      <c r="TLN23" s="117"/>
      <c r="TLO23" s="117"/>
      <c r="TLP23" s="117"/>
      <c r="TLQ23" s="117"/>
      <c r="TLR23" s="117"/>
      <c r="TLS23" s="117"/>
      <c r="TLT23" s="117"/>
      <c r="TLU23" s="117"/>
      <c r="TLV23" s="117"/>
      <c r="TLW23" s="117"/>
      <c r="TLX23" s="117"/>
      <c r="TLY23" s="117"/>
      <c r="TLZ23" s="117"/>
      <c r="TMA23" s="117"/>
      <c r="TMB23" s="117"/>
      <c r="TMC23" s="117"/>
      <c r="TMD23" s="117"/>
      <c r="TME23" s="117"/>
      <c r="TMF23" s="117"/>
      <c r="TMG23" s="117"/>
      <c r="TMH23" s="117"/>
      <c r="TMI23" s="117"/>
      <c r="TMJ23" s="117"/>
      <c r="TMK23" s="117"/>
      <c r="TML23" s="117"/>
      <c r="TMM23" s="117"/>
      <c r="TMN23" s="117"/>
      <c r="TMO23" s="117"/>
      <c r="TMP23" s="117"/>
      <c r="TMQ23" s="117"/>
      <c r="TMR23" s="117"/>
      <c r="TMS23" s="117"/>
      <c r="TMT23" s="117"/>
      <c r="TMU23" s="117"/>
      <c r="TMV23" s="117"/>
      <c r="TMW23" s="117"/>
      <c r="TMX23" s="117"/>
      <c r="TMY23" s="117"/>
      <c r="TMZ23" s="117"/>
      <c r="TNA23" s="117"/>
      <c r="TNB23" s="117"/>
      <c r="TNC23" s="117"/>
      <c r="TND23" s="117"/>
      <c r="TNE23" s="117"/>
      <c r="TNF23" s="117"/>
      <c r="TNG23" s="117"/>
      <c r="TNH23" s="117"/>
      <c r="TNI23" s="117"/>
      <c r="TNJ23" s="117"/>
      <c r="TNK23" s="117"/>
      <c r="TNL23" s="117"/>
      <c r="TNM23" s="117"/>
      <c r="TNN23" s="117"/>
      <c r="TNO23" s="117"/>
      <c r="TNP23" s="117"/>
      <c r="TNQ23" s="117"/>
      <c r="TNR23" s="117"/>
      <c r="TNS23" s="117"/>
      <c r="TNT23" s="117"/>
      <c r="TNU23" s="117"/>
      <c r="TNV23" s="117"/>
      <c r="TNW23" s="117"/>
      <c r="TNX23" s="117"/>
      <c r="TNY23" s="117"/>
      <c r="TNZ23" s="117"/>
      <c r="TOA23" s="117"/>
      <c r="TOB23" s="117"/>
      <c r="TOC23" s="117"/>
      <c r="TOD23" s="117"/>
      <c r="TOE23" s="117"/>
      <c r="TOF23" s="117"/>
      <c r="TOG23" s="117"/>
      <c r="TOH23" s="117"/>
      <c r="TOI23" s="117"/>
      <c r="TOJ23" s="117"/>
      <c r="TOK23" s="117"/>
      <c r="TOL23" s="117"/>
      <c r="TOM23" s="117"/>
      <c r="TON23" s="117"/>
      <c r="TOO23" s="117"/>
      <c r="TOP23" s="117"/>
      <c r="TOQ23" s="117"/>
      <c r="TOR23" s="117"/>
      <c r="TOS23" s="117"/>
      <c r="TOT23" s="117"/>
      <c r="TOU23" s="117"/>
      <c r="TOV23" s="117"/>
      <c r="TOW23" s="117"/>
      <c r="TOX23" s="117"/>
      <c r="TOY23" s="117"/>
      <c r="TOZ23" s="117"/>
      <c r="TPA23" s="117"/>
      <c r="TPB23" s="117"/>
      <c r="TPC23" s="117"/>
      <c r="TPD23" s="117"/>
      <c r="TPE23" s="117"/>
      <c r="TPF23" s="117"/>
      <c r="TPG23" s="117"/>
      <c r="TPH23" s="117"/>
      <c r="TPI23" s="117"/>
      <c r="TPJ23" s="117"/>
      <c r="TPK23" s="117"/>
      <c r="TPL23" s="117"/>
      <c r="TPM23" s="117"/>
      <c r="TPN23" s="117"/>
      <c r="TPO23" s="117"/>
      <c r="TPP23" s="117"/>
      <c r="TPQ23" s="117"/>
      <c r="TPR23" s="117"/>
      <c r="TPS23" s="117"/>
      <c r="TPT23" s="117"/>
      <c r="TPU23" s="117"/>
      <c r="TPV23" s="117"/>
      <c r="TPW23" s="117"/>
      <c r="TPX23" s="117"/>
      <c r="TPY23" s="117"/>
      <c r="TPZ23" s="117"/>
      <c r="TQA23" s="117"/>
      <c r="TQB23" s="117"/>
      <c r="TQC23" s="117"/>
      <c r="TQD23" s="117"/>
      <c r="TQE23" s="117"/>
      <c r="TQF23" s="117"/>
      <c r="TQG23" s="117"/>
      <c r="TQH23" s="117"/>
      <c r="TQI23" s="117"/>
      <c r="TQJ23" s="117"/>
      <c r="TQK23" s="117"/>
      <c r="TQL23" s="117"/>
      <c r="TQM23" s="117"/>
      <c r="TQN23" s="117"/>
      <c r="TQO23" s="117"/>
      <c r="TQP23" s="117"/>
      <c r="TQQ23" s="117"/>
      <c r="TQR23" s="117"/>
      <c r="TQS23" s="117"/>
      <c r="TQT23" s="117"/>
      <c r="TQU23" s="117"/>
      <c r="TQV23" s="117"/>
      <c r="TQW23" s="117"/>
      <c r="TQX23" s="117"/>
      <c r="TQY23" s="117"/>
      <c r="TQZ23" s="117"/>
      <c r="TRA23" s="117"/>
      <c r="TRB23" s="117"/>
      <c r="TRC23" s="117"/>
      <c r="TRD23" s="117"/>
      <c r="TRE23" s="117"/>
      <c r="TRF23" s="117"/>
      <c r="TRG23" s="117"/>
      <c r="TRH23" s="117"/>
      <c r="TRI23" s="117"/>
      <c r="TRJ23" s="117"/>
      <c r="TRK23" s="117"/>
      <c r="TRL23" s="117"/>
      <c r="TRM23" s="117"/>
      <c r="TRN23" s="117"/>
      <c r="TRO23" s="117"/>
      <c r="TRP23" s="117"/>
      <c r="TRQ23" s="117"/>
      <c r="TRR23" s="117"/>
      <c r="TRS23" s="117"/>
      <c r="TRT23" s="117"/>
      <c r="TRU23" s="117"/>
      <c r="TRV23" s="117"/>
      <c r="TRW23" s="117"/>
      <c r="TRX23" s="117"/>
      <c r="TRY23" s="117"/>
      <c r="TRZ23" s="117"/>
      <c r="TSA23" s="117"/>
      <c r="TSB23" s="117"/>
      <c r="TSC23" s="117"/>
      <c r="TSD23" s="117"/>
      <c r="TSE23" s="117"/>
      <c r="TSF23" s="117"/>
      <c r="TSG23" s="117"/>
      <c r="TSH23" s="117"/>
      <c r="TSI23" s="117"/>
      <c r="TSJ23" s="117"/>
      <c r="TSK23" s="117"/>
      <c r="TSL23" s="117"/>
      <c r="TSM23" s="117"/>
      <c r="TSN23" s="117"/>
      <c r="TSO23" s="117"/>
      <c r="TSP23" s="117"/>
      <c r="TSQ23" s="117"/>
      <c r="TSR23" s="117"/>
      <c r="TSS23" s="117"/>
      <c r="TST23" s="117"/>
      <c r="TSU23" s="117"/>
      <c r="TSV23" s="117"/>
      <c r="TSW23" s="117"/>
      <c r="TSX23" s="117"/>
      <c r="TSY23" s="117"/>
      <c r="TSZ23" s="117"/>
      <c r="TTA23" s="117"/>
      <c r="TTB23" s="117"/>
      <c r="TTC23" s="117"/>
      <c r="TTD23" s="117"/>
      <c r="TTE23" s="117"/>
      <c r="TTF23" s="117"/>
      <c r="TTG23" s="117"/>
      <c r="TTH23" s="117"/>
      <c r="TTI23" s="117"/>
      <c r="TTJ23" s="117"/>
      <c r="TTK23" s="117"/>
      <c r="TTL23" s="117"/>
      <c r="TTM23" s="117"/>
      <c r="TTN23" s="117"/>
      <c r="TTO23" s="117"/>
      <c r="TTP23" s="117"/>
      <c r="TTQ23" s="117"/>
      <c r="TTR23" s="117"/>
      <c r="TTS23" s="117"/>
      <c r="TTT23" s="117"/>
      <c r="TTU23" s="117"/>
      <c r="TTV23" s="117"/>
      <c r="TTW23" s="117"/>
      <c r="TTX23" s="117"/>
      <c r="TTY23" s="117"/>
      <c r="TTZ23" s="117"/>
      <c r="TUA23" s="117"/>
      <c r="TUB23" s="117"/>
      <c r="TUC23" s="117"/>
      <c r="TUD23" s="117"/>
      <c r="TUE23" s="117"/>
      <c r="TUF23" s="117"/>
      <c r="TUG23" s="117"/>
      <c r="TUH23" s="117"/>
      <c r="TUI23" s="117"/>
      <c r="TUJ23" s="117"/>
      <c r="TUK23" s="117"/>
      <c r="TUL23" s="117"/>
      <c r="TUM23" s="117"/>
      <c r="TUN23" s="117"/>
      <c r="TUO23" s="117"/>
      <c r="TUP23" s="117"/>
      <c r="TUQ23" s="117"/>
      <c r="TUR23" s="117"/>
      <c r="TUS23" s="117"/>
      <c r="TUT23" s="117"/>
      <c r="TUU23" s="117"/>
      <c r="TUV23" s="117"/>
      <c r="TUW23" s="117"/>
      <c r="TUX23" s="117"/>
      <c r="TUY23" s="117"/>
      <c r="TUZ23" s="117"/>
      <c r="TVA23" s="117"/>
      <c r="TVB23" s="117"/>
      <c r="TVC23" s="117"/>
      <c r="TVD23" s="117"/>
      <c r="TVE23" s="117"/>
      <c r="TVF23" s="117"/>
      <c r="TVG23" s="117"/>
      <c r="TVH23" s="117"/>
      <c r="TVI23" s="117"/>
      <c r="TVJ23" s="117"/>
      <c r="TVK23" s="117"/>
      <c r="TVL23" s="117"/>
      <c r="TVM23" s="117"/>
      <c r="TVN23" s="117"/>
      <c r="TVO23" s="117"/>
      <c r="TVP23" s="117"/>
      <c r="TVQ23" s="117"/>
      <c r="TVR23" s="117"/>
      <c r="TVS23" s="117"/>
      <c r="TVT23" s="117"/>
      <c r="TVU23" s="117"/>
      <c r="TVV23" s="117"/>
      <c r="TVW23" s="117"/>
      <c r="TVX23" s="117"/>
      <c r="TVY23" s="117"/>
      <c r="TVZ23" s="117"/>
      <c r="TWA23" s="117"/>
      <c r="TWB23" s="117"/>
      <c r="TWC23" s="117"/>
      <c r="TWD23" s="117"/>
      <c r="TWE23" s="117"/>
      <c r="TWF23" s="117"/>
      <c r="TWG23" s="117"/>
      <c r="TWH23" s="117"/>
      <c r="TWI23" s="117"/>
      <c r="TWJ23" s="117"/>
      <c r="TWK23" s="117"/>
      <c r="TWL23" s="117"/>
      <c r="TWM23" s="117"/>
      <c r="TWN23" s="117"/>
      <c r="TWO23" s="117"/>
      <c r="TWP23" s="117"/>
      <c r="TWQ23" s="117"/>
      <c r="TWR23" s="117"/>
      <c r="TWS23" s="117"/>
      <c r="TWT23" s="117"/>
      <c r="TWU23" s="117"/>
      <c r="TWV23" s="117"/>
      <c r="TWW23" s="117"/>
      <c r="TWX23" s="117"/>
      <c r="TWY23" s="117"/>
      <c r="TWZ23" s="117"/>
      <c r="TXA23" s="117"/>
      <c r="TXB23" s="117"/>
      <c r="TXC23" s="117"/>
      <c r="TXD23" s="117"/>
      <c r="TXE23" s="117"/>
      <c r="TXF23" s="117"/>
      <c r="TXG23" s="117"/>
      <c r="TXH23" s="117"/>
      <c r="TXI23" s="117"/>
      <c r="TXJ23" s="117"/>
      <c r="TXK23" s="117"/>
      <c r="TXL23" s="117"/>
      <c r="TXM23" s="117"/>
      <c r="TXN23" s="117"/>
      <c r="TXO23" s="117"/>
      <c r="TXP23" s="117"/>
      <c r="TXQ23" s="117"/>
      <c r="TXR23" s="117"/>
      <c r="TXS23" s="117"/>
      <c r="TXT23" s="117"/>
      <c r="TXU23" s="117"/>
      <c r="TXV23" s="117"/>
      <c r="TXW23" s="117"/>
      <c r="TXX23" s="117"/>
      <c r="TXY23" s="117"/>
      <c r="TXZ23" s="117"/>
      <c r="TYA23" s="117"/>
      <c r="TYB23" s="117"/>
      <c r="TYC23" s="117"/>
      <c r="TYD23" s="117"/>
      <c r="TYE23" s="117"/>
      <c r="TYF23" s="117"/>
      <c r="TYG23" s="117"/>
      <c r="TYH23" s="117"/>
      <c r="TYI23" s="117"/>
      <c r="TYJ23" s="117"/>
      <c r="TYK23" s="117"/>
      <c r="TYL23" s="117"/>
      <c r="TYM23" s="117"/>
      <c r="TYN23" s="117"/>
      <c r="TYO23" s="117"/>
      <c r="TYP23" s="117"/>
      <c r="TYQ23" s="117"/>
      <c r="TYR23" s="117"/>
      <c r="TYS23" s="117"/>
      <c r="TYT23" s="117"/>
      <c r="TYU23" s="117"/>
      <c r="TYV23" s="117"/>
      <c r="TYW23" s="117"/>
      <c r="TYX23" s="117"/>
      <c r="TYY23" s="117"/>
      <c r="TYZ23" s="117"/>
      <c r="TZA23" s="117"/>
      <c r="TZB23" s="117"/>
      <c r="TZC23" s="117"/>
      <c r="TZD23" s="117"/>
      <c r="TZE23" s="117"/>
      <c r="TZF23" s="117"/>
      <c r="TZG23" s="117"/>
      <c r="TZH23" s="117"/>
      <c r="TZI23" s="117"/>
      <c r="TZJ23" s="117"/>
      <c r="TZK23" s="117"/>
      <c r="TZL23" s="117"/>
      <c r="TZM23" s="117"/>
      <c r="TZN23" s="117"/>
      <c r="TZO23" s="117"/>
      <c r="TZP23" s="117"/>
      <c r="TZQ23" s="117"/>
      <c r="TZR23" s="117"/>
      <c r="TZS23" s="117"/>
      <c r="TZT23" s="117"/>
      <c r="TZU23" s="117"/>
      <c r="TZV23" s="117"/>
      <c r="TZW23" s="117"/>
      <c r="TZX23" s="117"/>
      <c r="TZY23" s="117"/>
      <c r="TZZ23" s="117"/>
      <c r="UAA23" s="117"/>
      <c r="UAB23" s="117"/>
      <c r="UAC23" s="117"/>
      <c r="UAD23" s="117"/>
      <c r="UAE23" s="117"/>
      <c r="UAF23" s="117"/>
      <c r="UAG23" s="117"/>
      <c r="UAH23" s="117"/>
      <c r="UAI23" s="117"/>
      <c r="UAJ23" s="117"/>
      <c r="UAK23" s="117"/>
      <c r="UAL23" s="117"/>
      <c r="UAM23" s="117"/>
      <c r="UAN23" s="117"/>
      <c r="UAO23" s="117"/>
      <c r="UAP23" s="117"/>
      <c r="UAQ23" s="117"/>
      <c r="UAR23" s="117"/>
      <c r="UAS23" s="117"/>
      <c r="UAT23" s="117"/>
      <c r="UAU23" s="117"/>
      <c r="UAV23" s="117"/>
      <c r="UAW23" s="117"/>
      <c r="UAX23" s="117"/>
      <c r="UAY23" s="117"/>
      <c r="UAZ23" s="117"/>
      <c r="UBA23" s="117"/>
      <c r="UBB23" s="117"/>
      <c r="UBC23" s="117"/>
      <c r="UBD23" s="117"/>
      <c r="UBE23" s="117"/>
      <c r="UBF23" s="117"/>
      <c r="UBG23" s="117"/>
      <c r="UBH23" s="117"/>
      <c r="UBI23" s="117"/>
      <c r="UBJ23" s="117"/>
      <c r="UBK23" s="117"/>
      <c r="UBL23" s="117"/>
      <c r="UBM23" s="117"/>
      <c r="UBN23" s="117"/>
      <c r="UBO23" s="117"/>
      <c r="UBP23" s="117"/>
      <c r="UBQ23" s="117"/>
      <c r="UBR23" s="117"/>
      <c r="UBS23" s="117"/>
      <c r="UBT23" s="117"/>
      <c r="UBU23" s="117"/>
      <c r="UBV23" s="117"/>
      <c r="UBW23" s="117"/>
      <c r="UBX23" s="117"/>
      <c r="UBY23" s="117"/>
      <c r="UBZ23" s="117"/>
      <c r="UCA23" s="117"/>
      <c r="UCB23" s="117"/>
      <c r="UCC23" s="117"/>
      <c r="UCD23" s="117"/>
      <c r="UCE23" s="117"/>
      <c r="UCF23" s="117"/>
      <c r="UCG23" s="117"/>
      <c r="UCH23" s="117"/>
      <c r="UCI23" s="117"/>
      <c r="UCJ23" s="117"/>
      <c r="UCK23" s="117"/>
      <c r="UCL23" s="117"/>
      <c r="UCM23" s="117"/>
      <c r="UCN23" s="117"/>
      <c r="UCO23" s="117"/>
      <c r="UCP23" s="117"/>
      <c r="UCQ23" s="117"/>
      <c r="UCR23" s="117"/>
      <c r="UCS23" s="117"/>
      <c r="UCT23" s="117"/>
      <c r="UCU23" s="117"/>
      <c r="UCV23" s="117"/>
      <c r="UCW23" s="117"/>
      <c r="UCX23" s="117"/>
      <c r="UCY23" s="117"/>
      <c r="UCZ23" s="117"/>
      <c r="UDA23" s="117"/>
      <c r="UDB23" s="117"/>
      <c r="UDC23" s="117"/>
      <c r="UDD23" s="117"/>
      <c r="UDE23" s="117"/>
      <c r="UDF23" s="117"/>
      <c r="UDG23" s="117"/>
      <c r="UDH23" s="117"/>
      <c r="UDI23" s="117"/>
      <c r="UDJ23" s="117"/>
      <c r="UDK23" s="117"/>
      <c r="UDL23" s="117"/>
      <c r="UDM23" s="117"/>
      <c r="UDN23" s="117"/>
      <c r="UDO23" s="117"/>
      <c r="UDP23" s="117"/>
      <c r="UDQ23" s="117"/>
      <c r="UDR23" s="117"/>
      <c r="UDS23" s="117"/>
      <c r="UDT23" s="117"/>
      <c r="UDU23" s="117"/>
      <c r="UDV23" s="117"/>
      <c r="UDW23" s="117"/>
      <c r="UDX23" s="117"/>
      <c r="UDY23" s="117"/>
      <c r="UDZ23" s="117"/>
      <c r="UEA23" s="117"/>
      <c r="UEB23" s="117"/>
      <c r="UEC23" s="117"/>
      <c r="UED23" s="117"/>
      <c r="UEE23" s="117"/>
      <c r="UEF23" s="117"/>
      <c r="UEG23" s="117"/>
      <c r="UEH23" s="117"/>
      <c r="UEI23" s="117"/>
      <c r="UEJ23" s="117"/>
      <c r="UEK23" s="117"/>
      <c r="UEL23" s="117"/>
      <c r="UEM23" s="117"/>
      <c r="UEN23" s="117"/>
      <c r="UEO23" s="117"/>
      <c r="UEP23" s="117"/>
      <c r="UEQ23" s="117"/>
      <c r="UER23" s="117"/>
      <c r="UES23" s="117"/>
      <c r="UET23" s="117"/>
      <c r="UEU23" s="117"/>
      <c r="UEV23" s="117"/>
      <c r="UEW23" s="117"/>
      <c r="UEX23" s="117"/>
      <c r="UEY23" s="117"/>
      <c r="UEZ23" s="117"/>
      <c r="UFA23" s="117"/>
      <c r="UFB23" s="117"/>
      <c r="UFC23" s="117"/>
      <c r="UFD23" s="117"/>
      <c r="UFE23" s="117"/>
      <c r="UFF23" s="117"/>
      <c r="UFG23" s="117"/>
      <c r="UFH23" s="117"/>
      <c r="UFI23" s="117"/>
      <c r="UFJ23" s="117"/>
      <c r="UFK23" s="117"/>
      <c r="UFL23" s="117"/>
      <c r="UFM23" s="117"/>
      <c r="UFN23" s="117"/>
      <c r="UFO23" s="117"/>
      <c r="UFP23" s="117"/>
      <c r="UFQ23" s="117"/>
      <c r="UFR23" s="117"/>
      <c r="UFS23" s="117"/>
      <c r="UFT23" s="117"/>
      <c r="UFU23" s="117"/>
      <c r="UFV23" s="117"/>
      <c r="UFW23" s="117"/>
      <c r="UFX23" s="117"/>
      <c r="UFY23" s="117"/>
      <c r="UFZ23" s="117"/>
      <c r="UGA23" s="117"/>
      <c r="UGB23" s="117"/>
      <c r="UGC23" s="117"/>
      <c r="UGD23" s="117"/>
      <c r="UGE23" s="117"/>
      <c r="UGF23" s="117"/>
      <c r="UGG23" s="117"/>
      <c r="UGH23" s="117"/>
      <c r="UGI23" s="117"/>
      <c r="UGJ23" s="117"/>
      <c r="UGK23" s="117"/>
      <c r="UGL23" s="117"/>
      <c r="UGM23" s="117"/>
      <c r="UGN23" s="117"/>
      <c r="UGO23" s="117"/>
      <c r="UGP23" s="117"/>
      <c r="UGQ23" s="117"/>
      <c r="UGR23" s="117"/>
      <c r="UGS23" s="117"/>
      <c r="UGT23" s="117"/>
      <c r="UGU23" s="117"/>
      <c r="UGV23" s="117"/>
      <c r="UGW23" s="117"/>
      <c r="UGX23" s="117"/>
      <c r="UGY23" s="117"/>
      <c r="UGZ23" s="117"/>
      <c r="UHA23" s="117"/>
      <c r="UHB23" s="117"/>
      <c r="UHC23" s="117"/>
      <c r="UHD23" s="117"/>
      <c r="UHE23" s="117"/>
      <c r="UHF23" s="117"/>
      <c r="UHG23" s="117"/>
      <c r="UHH23" s="117"/>
      <c r="UHI23" s="117"/>
      <c r="UHJ23" s="117"/>
      <c r="UHK23" s="117"/>
      <c r="UHL23" s="117"/>
      <c r="UHM23" s="117"/>
      <c r="UHN23" s="117"/>
      <c r="UHO23" s="117"/>
      <c r="UHP23" s="117"/>
      <c r="UHQ23" s="117"/>
      <c r="UHR23" s="117"/>
      <c r="UHS23" s="117"/>
      <c r="UHT23" s="117"/>
      <c r="UHU23" s="117"/>
      <c r="UHV23" s="117"/>
      <c r="UHW23" s="117"/>
      <c r="UHX23" s="117"/>
      <c r="UHY23" s="117"/>
      <c r="UHZ23" s="117"/>
      <c r="UIA23" s="117"/>
      <c r="UIB23" s="117"/>
      <c r="UIC23" s="117"/>
      <c r="UID23" s="117"/>
      <c r="UIE23" s="117"/>
      <c r="UIF23" s="117"/>
      <c r="UIG23" s="117"/>
      <c r="UIH23" s="117"/>
      <c r="UII23" s="117"/>
      <c r="UIJ23" s="117"/>
      <c r="UIK23" s="117"/>
      <c r="UIL23" s="117"/>
      <c r="UIM23" s="117"/>
      <c r="UIN23" s="117"/>
      <c r="UIO23" s="117"/>
      <c r="UIP23" s="117"/>
      <c r="UIQ23" s="117"/>
      <c r="UIR23" s="117"/>
      <c r="UIS23" s="117"/>
      <c r="UIT23" s="117"/>
      <c r="UIU23" s="117"/>
      <c r="UIV23" s="117"/>
      <c r="UIW23" s="117"/>
      <c r="UIX23" s="117"/>
      <c r="UIY23" s="117"/>
      <c r="UIZ23" s="117"/>
      <c r="UJA23" s="117"/>
      <c r="UJB23" s="117"/>
      <c r="UJC23" s="117"/>
      <c r="UJD23" s="117"/>
      <c r="UJE23" s="117"/>
      <c r="UJF23" s="117"/>
      <c r="UJG23" s="117"/>
      <c r="UJH23" s="117"/>
      <c r="UJI23" s="117"/>
      <c r="UJJ23" s="117"/>
      <c r="UJK23" s="117"/>
      <c r="UJL23" s="117"/>
      <c r="UJM23" s="117"/>
      <c r="UJN23" s="117"/>
      <c r="UJO23" s="117"/>
      <c r="UJP23" s="117"/>
      <c r="UJQ23" s="117"/>
      <c r="UJR23" s="117"/>
      <c r="UJS23" s="117"/>
      <c r="UJT23" s="117"/>
      <c r="UJU23" s="117"/>
      <c r="UJV23" s="117"/>
      <c r="UJW23" s="117"/>
      <c r="UJX23" s="117"/>
      <c r="UJY23" s="117"/>
      <c r="UJZ23" s="117"/>
      <c r="UKA23" s="117"/>
      <c r="UKB23" s="117"/>
      <c r="UKC23" s="117"/>
      <c r="UKD23" s="117"/>
      <c r="UKE23" s="117"/>
      <c r="UKF23" s="117"/>
      <c r="UKG23" s="117"/>
      <c r="UKH23" s="117"/>
      <c r="UKI23" s="117"/>
      <c r="UKJ23" s="117"/>
      <c r="UKK23" s="117"/>
      <c r="UKL23" s="117"/>
      <c r="UKM23" s="117"/>
      <c r="UKN23" s="117"/>
      <c r="UKO23" s="117"/>
      <c r="UKP23" s="117"/>
      <c r="UKQ23" s="117"/>
      <c r="UKR23" s="117"/>
      <c r="UKS23" s="117"/>
      <c r="UKT23" s="117"/>
      <c r="UKU23" s="117"/>
      <c r="UKV23" s="117"/>
      <c r="UKW23" s="117"/>
      <c r="UKX23" s="117"/>
      <c r="UKY23" s="117"/>
      <c r="UKZ23" s="117"/>
      <c r="ULA23" s="117"/>
      <c r="ULB23" s="117"/>
      <c r="ULC23" s="117"/>
      <c r="ULD23" s="117"/>
      <c r="ULE23" s="117"/>
      <c r="ULF23" s="117"/>
      <c r="ULG23" s="117"/>
      <c r="ULH23" s="117"/>
      <c r="ULI23" s="117"/>
      <c r="ULJ23" s="117"/>
      <c r="ULK23" s="117"/>
      <c r="ULL23" s="117"/>
      <c r="ULM23" s="117"/>
      <c r="ULN23" s="117"/>
      <c r="ULO23" s="117"/>
      <c r="ULP23" s="117"/>
      <c r="ULQ23" s="117"/>
      <c r="ULR23" s="117"/>
      <c r="ULS23" s="117"/>
      <c r="ULT23" s="117"/>
      <c r="ULU23" s="117"/>
      <c r="ULV23" s="117"/>
      <c r="ULW23" s="117"/>
      <c r="ULX23" s="117"/>
      <c r="ULY23" s="117"/>
      <c r="ULZ23" s="117"/>
      <c r="UMA23" s="117"/>
      <c r="UMB23" s="117"/>
      <c r="UMC23" s="117"/>
      <c r="UMD23" s="117"/>
      <c r="UME23" s="117"/>
      <c r="UMF23" s="117"/>
      <c r="UMG23" s="117"/>
      <c r="UMH23" s="117"/>
      <c r="UMI23" s="117"/>
      <c r="UMJ23" s="117"/>
      <c r="UMK23" s="117"/>
      <c r="UML23" s="117"/>
      <c r="UMM23" s="117"/>
      <c r="UMN23" s="117"/>
      <c r="UMO23" s="117"/>
      <c r="UMP23" s="117"/>
      <c r="UMQ23" s="117"/>
      <c r="UMR23" s="117"/>
      <c r="UMS23" s="117"/>
      <c r="UMT23" s="117"/>
      <c r="UMU23" s="117"/>
      <c r="UMV23" s="117"/>
      <c r="UMW23" s="117"/>
      <c r="UMX23" s="117"/>
      <c r="UMY23" s="117"/>
      <c r="UMZ23" s="117"/>
      <c r="UNA23" s="117"/>
      <c r="UNB23" s="117"/>
      <c r="UNC23" s="117"/>
      <c r="UND23" s="117"/>
      <c r="UNE23" s="117"/>
      <c r="UNF23" s="117"/>
      <c r="UNG23" s="117"/>
      <c r="UNH23" s="117"/>
      <c r="UNI23" s="117"/>
      <c r="UNJ23" s="117"/>
      <c r="UNK23" s="117"/>
      <c r="UNL23" s="117"/>
      <c r="UNM23" s="117"/>
      <c r="UNN23" s="117"/>
      <c r="UNO23" s="117"/>
      <c r="UNP23" s="117"/>
      <c r="UNQ23" s="117"/>
      <c r="UNR23" s="117"/>
      <c r="UNS23" s="117"/>
      <c r="UNT23" s="117"/>
      <c r="UNU23" s="117"/>
      <c r="UNV23" s="117"/>
      <c r="UNW23" s="117"/>
      <c r="UNX23" s="117"/>
      <c r="UNY23" s="117"/>
      <c r="UNZ23" s="117"/>
      <c r="UOA23" s="117"/>
      <c r="UOB23" s="117"/>
      <c r="UOC23" s="117"/>
      <c r="UOD23" s="117"/>
      <c r="UOE23" s="117"/>
      <c r="UOF23" s="117"/>
      <c r="UOG23" s="117"/>
      <c r="UOH23" s="117"/>
      <c r="UOI23" s="117"/>
      <c r="UOJ23" s="117"/>
      <c r="UOK23" s="117"/>
      <c r="UOL23" s="117"/>
      <c r="UOM23" s="117"/>
      <c r="UON23" s="117"/>
      <c r="UOO23" s="117"/>
      <c r="UOP23" s="117"/>
      <c r="UOQ23" s="117"/>
      <c r="UOR23" s="117"/>
      <c r="UOS23" s="117"/>
      <c r="UOT23" s="117"/>
      <c r="UOU23" s="117"/>
      <c r="UOV23" s="117"/>
      <c r="UOW23" s="117"/>
      <c r="UOX23" s="117"/>
      <c r="UOY23" s="117"/>
      <c r="UOZ23" s="117"/>
      <c r="UPA23" s="117"/>
      <c r="UPB23" s="117"/>
      <c r="UPC23" s="117"/>
      <c r="UPD23" s="117"/>
      <c r="UPE23" s="117"/>
      <c r="UPF23" s="117"/>
      <c r="UPG23" s="117"/>
      <c r="UPH23" s="117"/>
      <c r="UPI23" s="117"/>
      <c r="UPJ23" s="117"/>
      <c r="UPK23" s="117"/>
      <c r="UPL23" s="117"/>
      <c r="UPM23" s="117"/>
      <c r="UPN23" s="117"/>
      <c r="UPO23" s="117"/>
      <c r="UPP23" s="117"/>
      <c r="UPQ23" s="117"/>
      <c r="UPR23" s="117"/>
      <c r="UPS23" s="117"/>
      <c r="UPT23" s="117"/>
      <c r="UPU23" s="117"/>
      <c r="UPV23" s="117"/>
      <c r="UPW23" s="117"/>
      <c r="UPX23" s="117"/>
      <c r="UPY23" s="117"/>
      <c r="UPZ23" s="117"/>
      <c r="UQA23" s="117"/>
      <c r="UQB23" s="117"/>
      <c r="UQC23" s="117"/>
      <c r="UQD23" s="117"/>
      <c r="UQE23" s="117"/>
      <c r="UQF23" s="117"/>
      <c r="UQG23" s="117"/>
      <c r="UQH23" s="117"/>
      <c r="UQI23" s="117"/>
      <c r="UQJ23" s="117"/>
      <c r="UQK23" s="117"/>
      <c r="UQL23" s="117"/>
      <c r="UQM23" s="117"/>
      <c r="UQN23" s="117"/>
      <c r="UQO23" s="117"/>
      <c r="UQP23" s="117"/>
      <c r="UQQ23" s="117"/>
      <c r="UQR23" s="117"/>
      <c r="UQS23" s="117"/>
      <c r="UQT23" s="117"/>
      <c r="UQU23" s="117"/>
      <c r="UQV23" s="117"/>
      <c r="UQW23" s="117"/>
      <c r="UQX23" s="117"/>
      <c r="UQY23" s="117"/>
      <c r="UQZ23" s="117"/>
      <c r="URA23" s="117"/>
      <c r="URB23" s="117"/>
      <c r="URC23" s="117"/>
      <c r="URD23" s="117"/>
      <c r="URE23" s="117"/>
      <c r="URF23" s="117"/>
      <c r="URG23" s="117"/>
      <c r="URH23" s="117"/>
      <c r="URI23" s="117"/>
      <c r="URJ23" s="117"/>
      <c r="URK23" s="117"/>
      <c r="URL23" s="117"/>
      <c r="URM23" s="117"/>
      <c r="URN23" s="117"/>
      <c r="URO23" s="117"/>
      <c r="URP23" s="117"/>
      <c r="URQ23" s="117"/>
      <c r="URR23" s="117"/>
      <c r="URS23" s="117"/>
      <c r="URT23" s="117"/>
      <c r="URU23" s="117"/>
      <c r="URV23" s="117"/>
      <c r="URW23" s="117"/>
      <c r="URX23" s="117"/>
      <c r="URY23" s="117"/>
      <c r="URZ23" s="117"/>
      <c r="USA23" s="117"/>
      <c r="USB23" s="117"/>
      <c r="USC23" s="117"/>
      <c r="USD23" s="117"/>
      <c r="USE23" s="117"/>
      <c r="USF23" s="117"/>
      <c r="USG23" s="117"/>
      <c r="USH23" s="117"/>
      <c r="USI23" s="117"/>
      <c r="USJ23" s="117"/>
      <c r="USK23" s="117"/>
      <c r="USL23" s="117"/>
      <c r="USM23" s="117"/>
      <c r="USN23" s="117"/>
      <c r="USO23" s="117"/>
      <c r="USP23" s="117"/>
      <c r="USQ23" s="117"/>
      <c r="USR23" s="117"/>
      <c r="USS23" s="117"/>
      <c r="UST23" s="117"/>
      <c r="USU23" s="117"/>
      <c r="USV23" s="117"/>
      <c r="USW23" s="117"/>
      <c r="USX23" s="117"/>
      <c r="USY23" s="117"/>
      <c r="USZ23" s="117"/>
      <c r="UTA23" s="117"/>
      <c r="UTB23" s="117"/>
      <c r="UTC23" s="117"/>
      <c r="UTD23" s="117"/>
      <c r="UTE23" s="117"/>
      <c r="UTF23" s="117"/>
      <c r="UTG23" s="117"/>
      <c r="UTH23" s="117"/>
      <c r="UTI23" s="117"/>
      <c r="UTJ23" s="117"/>
      <c r="UTK23" s="117"/>
      <c r="UTL23" s="117"/>
      <c r="UTM23" s="117"/>
      <c r="UTN23" s="117"/>
      <c r="UTO23" s="117"/>
      <c r="UTP23" s="117"/>
      <c r="UTQ23" s="117"/>
      <c r="UTR23" s="117"/>
      <c r="UTS23" s="117"/>
      <c r="UTT23" s="117"/>
      <c r="UTU23" s="117"/>
      <c r="UTV23" s="117"/>
      <c r="UTW23" s="117"/>
      <c r="UTX23" s="117"/>
      <c r="UTY23" s="117"/>
      <c r="UTZ23" s="117"/>
      <c r="UUA23" s="117"/>
      <c r="UUB23" s="117"/>
      <c r="UUC23" s="117"/>
      <c r="UUD23" s="117"/>
      <c r="UUE23" s="117"/>
      <c r="UUF23" s="117"/>
      <c r="UUG23" s="117"/>
      <c r="UUH23" s="117"/>
      <c r="UUI23" s="117"/>
      <c r="UUJ23" s="117"/>
      <c r="UUK23" s="117"/>
      <c r="UUL23" s="117"/>
      <c r="UUM23" s="117"/>
      <c r="UUN23" s="117"/>
      <c r="UUO23" s="117"/>
      <c r="UUP23" s="117"/>
      <c r="UUQ23" s="117"/>
      <c r="UUR23" s="117"/>
      <c r="UUS23" s="117"/>
      <c r="UUT23" s="117"/>
      <c r="UUU23" s="117"/>
      <c r="UUV23" s="117"/>
      <c r="UUW23" s="117"/>
      <c r="UUX23" s="117"/>
      <c r="UUY23" s="117"/>
      <c r="UUZ23" s="117"/>
      <c r="UVA23" s="117"/>
      <c r="UVB23" s="117"/>
      <c r="UVC23" s="117"/>
      <c r="UVD23" s="117"/>
      <c r="UVE23" s="117"/>
      <c r="UVF23" s="117"/>
      <c r="UVG23" s="117"/>
      <c r="UVH23" s="117"/>
      <c r="UVI23" s="117"/>
      <c r="UVJ23" s="117"/>
      <c r="UVK23" s="117"/>
      <c r="UVL23" s="117"/>
      <c r="UVM23" s="117"/>
      <c r="UVN23" s="117"/>
      <c r="UVO23" s="117"/>
      <c r="UVP23" s="117"/>
      <c r="UVQ23" s="117"/>
      <c r="UVR23" s="117"/>
      <c r="UVS23" s="117"/>
      <c r="UVT23" s="117"/>
      <c r="UVU23" s="117"/>
      <c r="UVV23" s="117"/>
      <c r="UVW23" s="117"/>
      <c r="UVX23" s="117"/>
      <c r="UVY23" s="117"/>
      <c r="UVZ23" s="117"/>
      <c r="UWA23" s="117"/>
      <c r="UWB23" s="117"/>
      <c r="UWC23" s="117"/>
      <c r="UWD23" s="117"/>
      <c r="UWE23" s="117"/>
      <c r="UWF23" s="117"/>
      <c r="UWG23" s="117"/>
      <c r="UWH23" s="117"/>
      <c r="UWI23" s="117"/>
      <c r="UWJ23" s="117"/>
      <c r="UWK23" s="117"/>
      <c r="UWL23" s="117"/>
      <c r="UWM23" s="117"/>
      <c r="UWN23" s="117"/>
      <c r="UWO23" s="117"/>
      <c r="UWP23" s="117"/>
      <c r="UWQ23" s="117"/>
      <c r="UWR23" s="117"/>
      <c r="UWS23" s="117"/>
      <c r="UWT23" s="117"/>
      <c r="UWU23" s="117"/>
      <c r="UWV23" s="117"/>
      <c r="UWW23" s="117"/>
      <c r="UWX23" s="117"/>
      <c r="UWY23" s="117"/>
      <c r="UWZ23" s="117"/>
      <c r="UXA23" s="117"/>
      <c r="UXB23" s="117"/>
      <c r="UXC23" s="117"/>
      <c r="UXD23" s="117"/>
      <c r="UXE23" s="117"/>
      <c r="UXF23" s="117"/>
      <c r="UXG23" s="117"/>
      <c r="UXH23" s="117"/>
      <c r="UXI23" s="117"/>
      <c r="UXJ23" s="117"/>
      <c r="UXK23" s="117"/>
      <c r="UXL23" s="117"/>
      <c r="UXM23" s="117"/>
      <c r="UXN23" s="117"/>
      <c r="UXO23" s="117"/>
      <c r="UXP23" s="117"/>
      <c r="UXQ23" s="117"/>
      <c r="UXR23" s="117"/>
      <c r="UXS23" s="117"/>
      <c r="UXT23" s="117"/>
      <c r="UXU23" s="117"/>
      <c r="UXV23" s="117"/>
      <c r="UXW23" s="117"/>
      <c r="UXX23" s="117"/>
      <c r="UXY23" s="117"/>
      <c r="UXZ23" s="117"/>
      <c r="UYA23" s="117"/>
      <c r="UYB23" s="117"/>
      <c r="UYC23" s="117"/>
      <c r="UYD23" s="117"/>
      <c r="UYE23" s="117"/>
      <c r="UYF23" s="117"/>
      <c r="UYG23" s="117"/>
      <c r="UYH23" s="117"/>
      <c r="UYI23" s="117"/>
      <c r="UYJ23" s="117"/>
      <c r="UYK23" s="117"/>
      <c r="UYL23" s="117"/>
      <c r="UYM23" s="117"/>
      <c r="UYN23" s="117"/>
      <c r="UYO23" s="117"/>
      <c r="UYP23" s="117"/>
      <c r="UYQ23" s="117"/>
      <c r="UYR23" s="117"/>
      <c r="UYS23" s="117"/>
      <c r="UYT23" s="117"/>
      <c r="UYU23" s="117"/>
      <c r="UYV23" s="117"/>
      <c r="UYW23" s="117"/>
      <c r="UYX23" s="117"/>
      <c r="UYY23" s="117"/>
      <c r="UYZ23" s="117"/>
      <c r="UZA23" s="117"/>
      <c r="UZB23" s="117"/>
      <c r="UZC23" s="117"/>
      <c r="UZD23" s="117"/>
      <c r="UZE23" s="117"/>
      <c r="UZF23" s="117"/>
      <c r="UZG23" s="117"/>
      <c r="UZH23" s="117"/>
      <c r="UZI23" s="117"/>
      <c r="UZJ23" s="117"/>
      <c r="UZK23" s="117"/>
      <c r="UZL23" s="117"/>
      <c r="UZM23" s="117"/>
      <c r="UZN23" s="117"/>
      <c r="UZO23" s="117"/>
      <c r="UZP23" s="117"/>
      <c r="UZQ23" s="117"/>
      <c r="UZR23" s="117"/>
      <c r="UZS23" s="117"/>
      <c r="UZT23" s="117"/>
      <c r="UZU23" s="117"/>
      <c r="UZV23" s="117"/>
      <c r="UZW23" s="117"/>
      <c r="UZX23" s="117"/>
      <c r="UZY23" s="117"/>
      <c r="UZZ23" s="117"/>
      <c r="VAA23" s="117"/>
      <c r="VAB23" s="117"/>
      <c r="VAC23" s="117"/>
      <c r="VAD23" s="117"/>
      <c r="VAE23" s="117"/>
      <c r="VAF23" s="117"/>
      <c r="VAG23" s="117"/>
      <c r="VAH23" s="117"/>
      <c r="VAI23" s="117"/>
      <c r="VAJ23" s="117"/>
      <c r="VAK23" s="117"/>
      <c r="VAL23" s="117"/>
      <c r="VAM23" s="117"/>
      <c r="VAN23" s="117"/>
      <c r="VAO23" s="117"/>
      <c r="VAP23" s="117"/>
      <c r="VAQ23" s="117"/>
      <c r="VAR23" s="117"/>
      <c r="VAS23" s="117"/>
      <c r="VAT23" s="117"/>
      <c r="VAU23" s="117"/>
      <c r="VAV23" s="117"/>
      <c r="VAW23" s="117"/>
      <c r="VAX23" s="117"/>
      <c r="VAY23" s="117"/>
      <c r="VAZ23" s="117"/>
      <c r="VBA23" s="117"/>
      <c r="VBB23" s="117"/>
      <c r="VBC23" s="117"/>
      <c r="VBD23" s="117"/>
      <c r="VBE23" s="117"/>
      <c r="VBF23" s="117"/>
      <c r="VBG23" s="117"/>
      <c r="VBH23" s="117"/>
      <c r="VBI23" s="117"/>
      <c r="VBJ23" s="117"/>
      <c r="VBK23" s="117"/>
      <c r="VBL23" s="117"/>
      <c r="VBM23" s="117"/>
      <c r="VBN23" s="117"/>
      <c r="VBO23" s="117"/>
      <c r="VBP23" s="117"/>
      <c r="VBQ23" s="117"/>
      <c r="VBR23" s="117"/>
      <c r="VBS23" s="117"/>
      <c r="VBT23" s="117"/>
      <c r="VBU23" s="117"/>
      <c r="VBV23" s="117"/>
      <c r="VBW23" s="117"/>
      <c r="VBX23" s="117"/>
      <c r="VBY23" s="117"/>
      <c r="VBZ23" s="117"/>
      <c r="VCA23" s="117"/>
      <c r="VCB23" s="117"/>
      <c r="VCC23" s="117"/>
      <c r="VCD23" s="117"/>
      <c r="VCE23" s="117"/>
      <c r="VCF23" s="117"/>
      <c r="VCG23" s="117"/>
      <c r="VCH23" s="117"/>
      <c r="VCI23" s="117"/>
      <c r="VCJ23" s="117"/>
      <c r="VCK23" s="117"/>
      <c r="VCL23" s="117"/>
      <c r="VCM23" s="117"/>
      <c r="VCN23" s="117"/>
      <c r="VCO23" s="117"/>
      <c r="VCP23" s="117"/>
      <c r="VCQ23" s="117"/>
      <c r="VCR23" s="117"/>
      <c r="VCS23" s="117"/>
      <c r="VCT23" s="117"/>
      <c r="VCU23" s="117"/>
      <c r="VCV23" s="117"/>
      <c r="VCW23" s="117"/>
      <c r="VCX23" s="117"/>
      <c r="VCY23" s="117"/>
      <c r="VCZ23" s="117"/>
      <c r="VDA23" s="117"/>
      <c r="VDB23" s="117"/>
      <c r="VDC23" s="117"/>
      <c r="VDD23" s="117"/>
      <c r="VDE23" s="117"/>
      <c r="VDF23" s="117"/>
      <c r="VDG23" s="117"/>
      <c r="VDH23" s="117"/>
      <c r="VDI23" s="117"/>
      <c r="VDJ23" s="117"/>
      <c r="VDK23" s="117"/>
      <c r="VDL23" s="117"/>
      <c r="VDM23" s="117"/>
      <c r="VDN23" s="117"/>
      <c r="VDO23" s="117"/>
      <c r="VDP23" s="117"/>
      <c r="VDQ23" s="117"/>
      <c r="VDR23" s="117"/>
      <c r="VDS23" s="117"/>
      <c r="VDT23" s="117"/>
      <c r="VDU23" s="117"/>
      <c r="VDV23" s="117"/>
      <c r="VDW23" s="117"/>
      <c r="VDX23" s="117"/>
      <c r="VDY23" s="117"/>
      <c r="VDZ23" s="117"/>
      <c r="VEA23" s="117"/>
      <c r="VEB23" s="117"/>
      <c r="VEC23" s="117"/>
      <c r="VED23" s="117"/>
      <c r="VEE23" s="117"/>
      <c r="VEF23" s="117"/>
      <c r="VEG23" s="117"/>
      <c r="VEH23" s="117"/>
      <c r="VEI23" s="117"/>
      <c r="VEJ23" s="117"/>
      <c r="VEK23" s="117"/>
      <c r="VEL23" s="117"/>
      <c r="VEM23" s="117"/>
      <c r="VEN23" s="117"/>
      <c r="VEO23" s="117"/>
      <c r="VEP23" s="117"/>
      <c r="VEQ23" s="117"/>
      <c r="VER23" s="117"/>
      <c r="VES23" s="117"/>
      <c r="VET23" s="117"/>
      <c r="VEU23" s="117"/>
      <c r="VEV23" s="117"/>
      <c r="VEW23" s="117"/>
      <c r="VEX23" s="117"/>
      <c r="VEY23" s="117"/>
      <c r="VEZ23" s="117"/>
      <c r="VFA23" s="117"/>
      <c r="VFB23" s="117"/>
      <c r="VFC23" s="117"/>
      <c r="VFD23" s="117"/>
      <c r="VFE23" s="117"/>
      <c r="VFF23" s="117"/>
      <c r="VFG23" s="117"/>
      <c r="VFH23" s="117"/>
      <c r="VFI23" s="117"/>
      <c r="VFJ23" s="117"/>
      <c r="VFK23" s="117"/>
      <c r="VFL23" s="117"/>
      <c r="VFM23" s="117"/>
      <c r="VFN23" s="117"/>
      <c r="VFO23" s="117"/>
      <c r="VFP23" s="117"/>
      <c r="VFQ23" s="117"/>
      <c r="VFR23" s="117"/>
      <c r="VFS23" s="117"/>
      <c r="VFT23" s="117"/>
      <c r="VFU23" s="117"/>
      <c r="VFV23" s="117"/>
      <c r="VFW23" s="117"/>
      <c r="VFX23" s="117"/>
      <c r="VFY23" s="117"/>
      <c r="VFZ23" s="117"/>
      <c r="VGA23" s="117"/>
      <c r="VGB23" s="117"/>
      <c r="VGC23" s="117"/>
      <c r="VGD23" s="117"/>
      <c r="VGE23" s="117"/>
      <c r="VGF23" s="117"/>
      <c r="VGG23" s="117"/>
      <c r="VGH23" s="117"/>
      <c r="VGI23" s="117"/>
      <c r="VGJ23" s="117"/>
      <c r="VGK23" s="117"/>
      <c r="VGL23" s="117"/>
      <c r="VGM23" s="117"/>
      <c r="VGN23" s="117"/>
      <c r="VGO23" s="117"/>
      <c r="VGP23" s="117"/>
      <c r="VGQ23" s="117"/>
      <c r="VGR23" s="117"/>
      <c r="VGS23" s="117"/>
      <c r="VGT23" s="117"/>
      <c r="VGU23" s="117"/>
      <c r="VGV23" s="117"/>
      <c r="VGW23" s="117"/>
      <c r="VGX23" s="117"/>
      <c r="VGY23" s="117"/>
      <c r="VGZ23" s="117"/>
      <c r="VHA23" s="117"/>
      <c r="VHB23" s="117"/>
      <c r="VHC23" s="117"/>
      <c r="VHD23" s="117"/>
      <c r="VHE23" s="117"/>
      <c r="VHF23" s="117"/>
      <c r="VHG23" s="117"/>
      <c r="VHH23" s="117"/>
      <c r="VHI23" s="117"/>
      <c r="VHJ23" s="117"/>
      <c r="VHK23" s="117"/>
      <c r="VHL23" s="117"/>
      <c r="VHM23" s="117"/>
      <c r="VHN23" s="117"/>
      <c r="VHO23" s="117"/>
      <c r="VHP23" s="117"/>
      <c r="VHQ23" s="117"/>
      <c r="VHR23" s="117"/>
      <c r="VHS23" s="117"/>
      <c r="VHT23" s="117"/>
      <c r="VHU23" s="117"/>
      <c r="VHV23" s="117"/>
      <c r="VHW23" s="117"/>
      <c r="VHX23" s="117"/>
      <c r="VHY23" s="117"/>
      <c r="VHZ23" s="117"/>
      <c r="VIA23" s="117"/>
      <c r="VIB23" s="117"/>
      <c r="VIC23" s="117"/>
      <c r="VID23" s="117"/>
      <c r="VIE23" s="117"/>
      <c r="VIF23" s="117"/>
      <c r="VIG23" s="117"/>
      <c r="VIH23" s="117"/>
      <c r="VII23" s="117"/>
      <c r="VIJ23" s="117"/>
      <c r="VIK23" s="117"/>
      <c r="VIL23" s="117"/>
      <c r="VIM23" s="117"/>
      <c r="VIN23" s="117"/>
      <c r="VIO23" s="117"/>
      <c r="VIP23" s="117"/>
      <c r="VIQ23" s="117"/>
      <c r="VIR23" s="117"/>
      <c r="VIS23" s="117"/>
      <c r="VIT23" s="117"/>
      <c r="VIU23" s="117"/>
      <c r="VIV23" s="117"/>
      <c r="VIW23" s="117"/>
      <c r="VIX23" s="117"/>
      <c r="VIY23" s="117"/>
      <c r="VIZ23" s="117"/>
      <c r="VJA23" s="117"/>
      <c r="VJB23" s="117"/>
      <c r="VJC23" s="117"/>
      <c r="VJD23" s="117"/>
      <c r="VJE23" s="117"/>
      <c r="VJF23" s="117"/>
      <c r="VJG23" s="117"/>
      <c r="VJH23" s="117"/>
      <c r="VJI23" s="117"/>
      <c r="VJJ23" s="117"/>
      <c r="VJK23" s="117"/>
      <c r="VJL23" s="117"/>
      <c r="VJM23" s="117"/>
      <c r="VJN23" s="117"/>
      <c r="VJO23" s="117"/>
      <c r="VJP23" s="117"/>
      <c r="VJQ23" s="117"/>
      <c r="VJR23" s="117"/>
      <c r="VJS23" s="117"/>
      <c r="VJT23" s="117"/>
      <c r="VJU23" s="117"/>
      <c r="VJV23" s="117"/>
      <c r="VJW23" s="117"/>
      <c r="VJX23" s="117"/>
      <c r="VJY23" s="117"/>
      <c r="VJZ23" s="117"/>
      <c r="VKA23" s="117"/>
      <c r="VKB23" s="117"/>
      <c r="VKC23" s="117"/>
      <c r="VKD23" s="117"/>
      <c r="VKE23" s="117"/>
      <c r="VKF23" s="117"/>
      <c r="VKG23" s="117"/>
      <c r="VKH23" s="117"/>
      <c r="VKI23" s="117"/>
      <c r="VKJ23" s="117"/>
      <c r="VKK23" s="117"/>
      <c r="VKL23" s="117"/>
      <c r="VKM23" s="117"/>
      <c r="VKN23" s="117"/>
      <c r="VKO23" s="117"/>
      <c r="VKP23" s="117"/>
      <c r="VKQ23" s="117"/>
      <c r="VKR23" s="117"/>
      <c r="VKS23" s="117"/>
      <c r="VKT23" s="117"/>
      <c r="VKU23" s="117"/>
      <c r="VKV23" s="117"/>
      <c r="VKW23" s="117"/>
      <c r="VKX23" s="117"/>
      <c r="VKY23" s="117"/>
      <c r="VKZ23" s="117"/>
      <c r="VLA23" s="117"/>
      <c r="VLB23" s="117"/>
      <c r="VLC23" s="117"/>
      <c r="VLD23" s="117"/>
      <c r="VLE23" s="117"/>
      <c r="VLF23" s="117"/>
      <c r="VLG23" s="117"/>
      <c r="VLH23" s="117"/>
      <c r="VLI23" s="117"/>
      <c r="VLJ23" s="117"/>
      <c r="VLK23" s="117"/>
      <c r="VLL23" s="117"/>
      <c r="VLM23" s="117"/>
      <c r="VLN23" s="117"/>
      <c r="VLO23" s="117"/>
      <c r="VLP23" s="117"/>
      <c r="VLQ23" s="117"/>
      <c r="VLR23" s="117"/>
      <c r="VLS23" s="117"/>
      <c r="VLT23" s="117"/>
      <c r="VLU23" s="117"/>
      <c r="VLV23" s="117"/>
      <c r="VLW23" s="117"/>
      <c r="VLX23" s="117"/>
      <c r="VLY23" s="117"/>
      <c r="VLZ23" s="117"/>
      <c r="VMA23" s="117"/>
      <c r="VMB23" s="117"/>
      <c r="VMC23" s="117"/>
      <c r="VMD23" s="117"/>
      <c r="VME23" s="117"/>
      <c r="VMF23" s="117"/>
      <c r="VMG23" s="117"/>
      <c r="VMH23" s="117"/>
      <c r="VMI23" s="117"/>
      <c r="VMJ23" s="117"/>
      <c r="VMK23" s="117"/>
      <c r="VML23" s="117"/>
      <c r="VMM23" s="117"/>
      <c r="VMN23" s="117"/>
      <c r="VMO23" s="117"/>
      <c r="VMP23" s="117"/>
      <c r="VMQ23" s="117"/>
      <c r="VMR23" s="117"/>
      <c r="VMS23" s="117"/>
      <c r="VMT23" s="117"/>
      <c r="VMU23" s="117"/>
      <c r="VMV23" s="117"/>
      <c r="VMW23" s="117"/>
      <c r="VMX23" s="117"/>
      <c r="VMY23" s="117"/>
      <c r="VMZ23" s="117"/>
      <c r="VNA23" s="117"/>
      <c r="VNB23" s="117"/>
      <c r="VNC23" s="117"/>
      <c r="VND23" s="117"/>
      <c r="VNE23" s="117"/>
      <c r="VNF23" s="117"/>
      <c r="VNG23" s="117"/>
      <c r="VNH23" s="117"/>
      <c r="VNI23" s="117"/>
      <c r="VNJ23" s="117"/>
      <c r="VNK23" s="117"/>
      <c r="VNL23" s="117"/>
      <c r="VNM23" s="117"/>
      <c r="VNN23" s="117"/>
      <c r="VNO23" s="117"/>
      <c r="VNP23" s="117"/>
      <c r="VNQ23" s="117"/>
      <c r="VNR23" s="117"/>
      <c r="VNS23" s="117"/>
      <c r="VNT23" s="117"/>
      <c r="VNU23" s="117"/>
      <c r="VNV23" s="117"/>
      <c r="VNW23" s="117"/>
      <c r="VNX23" s="117"/>
      <c r="VNY23" s="117"/>
      <c r="VNZ23" s="117"/>
      <c r="VOA23" s="117"/>
      <c r="VOB23" s="117"/>
      <c r="VOC23" s="117"/>
      <c r="VOD23" s="117"/>
      <c r="VOE23" s="117"/>
      <c r="VOF23" s="117"/>
      <c r="VOG23" s="117"/>
      <c r="VOH23" s="117"/>
      <c r="VOI23" s="117"/>
      <c r="VOJ23" s="117"/>
      <c r="VOK23" s="117"/>
      <c r="VOL23" s="117"/>
      <c r="VOM23" s="117"/>
      <c r="VON23" s="117"/>
      <c r="VOO23" s="117"/>
      <c r="VOP23" s="117"/>
      <c r="VOQ23" s="117"/>
      <c r="VOR23" s="117"/>
      <c r="VOS23" s="117"/>
      <c r="VOT23" s="117"/>
      <c r="VOU23" s="117"/>
      <c r="VOV23" s="117"/>
      <c r="VOW23" s="117"/>
      <c r="VOX23" s="117"/>
      <c r="VOY23" s="117"/>
      <c r="VOZ23" s="117"/>
      <c r="VPA23" s="117"/>
      <c r="VPB23" s="117"/>
      <c r="VPC23" s="117"/>
      <c r="VPD23" s="117"/>
      <c r="VPE23" s="117"/>
      <c r="VPF23" s="117"/>
      <c r="VPG23" s="117"/>
      <c r="VPH23" s="117"/>
      <c r="VPI23" s="117"/>
      <c r="VPJ23" s="117"/>
      <c r="VPK23" s="117"/>
      <c r="VPL23" s="117"/>
      <c r="VPM23" s="117"/>
      <c r="VPN23" s="117"/>
      <c r="VPO23" s="117"/>
      <c r="VPP23" s="117"/>
      <c r="VPQ23" s="117"/>
      <c r="VPR23" s="117"/>
      <c r="VPS23" s="117"/>
      <c r="VPT23" s="117"/>
      <c r="VPU23" s="117"/>
      <c r="VPV23" s="117"/>
      <c r="VPW23" s="117"/>
      <c r="VPX23" s="117"/>
      <c r="VPY23" s="117"/>
      <c r="VPZ23" s="117"/>
      <c r="VQA23" s="117"/>
      <c r="VQB23" s="117"/>
      <c r="VQC23" s="117"/>
      <c r="VQD23" s="117"/>
      <c r="VQE23" s="117"/>
      <c r="VQF23" s="117"/>
      <c r="VQG23" s="117"/>
      <c r="VQH23" s="117"/>
      <c r="VQI23" s="117"/>
      <c r="VQJ23" s="117"/>
      <c r="VQK23" s="117"/>
      <c r="VQL23" s="117"/>
      <c r="VQM23" s="117"/>
      <c r="VQN23" s="117"/>
      <c r="VQO23" s="117"/>
      <c r="VQP23" s="117"/>
      <c r="VQQ23" s="117"/>
      <c r="VQR23" s="117"/>
      <c r="VQS23" s="117"/>
      <c r="VQT23" s="117"/>
      <c r="VQU23" s="117"/>
      <c r="VQV23" s="117"/>
      <c r="VQW23" s="117"/>
      <c r="VQX23" s="117"/>
      <c r="VQY23" s="117"/>
      <c r="VQZ23" s="117"/>
      <c r="VRA23" s="117"/>
      <c r="VRB23" s="117"/>
      <c r="VRC23" s="117"/>
      <c r="VRD23" s="117"/>
      <c r="VRE23" s="117"/>
      <c r="VRF23" s="117"/>
      <c r="VRG23" s="117"/>
      <c r="VRH23" s="117"/>
      <c r="VRI23" s="117"/>
      <c r="VRJ23" s="117"/>
      <c r="VRK23" s="117"/>
      <c r="VRL23" s="117"/>
      <c r="VRM23" s="117"/>
      <c r="VRN23" s="117"/>
      <c r="VRO23" s="117"/>
      <c r="VRP23" s="117"/>
      <c r="VRQ23" s="117"/>
      <c r="VRR23" s="117"/>
      <c r="VRS23" s="117"/>
      <c r="VRT23" s="117"/>
      <c r="VRU23" s="117"/>
      <c r="VRV23" s="117"/>
      <c r="VRW23" s="117"/>
      <c r="VRX23" s="117"/>
      <c r="VRY23" s="117"/>
      <c r="VRZ23" s="117"/>
      <c r="VSA23" s="117"/>
      <c r="VSB23" s="117"/>
      <c r="VSC23" s="117"/>
      <c r="VSD23" s="117"/>
      <c r="VSE23" s="117"/>
      <c r="VSF23" s="117"/>
      <c r="VSG23" s="117"/>
      <c r="VSH23" s="117"/>
      <c r="VSI23" s="117"/>
      <c r="VSJ23" s="117"/>
      <c r="VSK23" s="117"/>
      <c r="VSL23" s="117"/>
      <c r="VSM23" s="117"/>
      <c r="VSN23" s="117"/>
      <c r="VSO23" s="117"/>
      <c r="VSP23" s="117"/>
      <c r="VSQ23" s="117"/>
      <c r="VSR23" s="117"/>
      <c r="VSS23" s="117"/>
      <c r="VST23" s="117"/>
      <c r="VSU23" s="117"/>
      <c r="VSV23" s="117"/>
      <c r="VSW23" s="117"/>
      <c r="VSX23" s="117"/>
      <c r="VSY23" s="117"/>
      <c r="VSZ23" s="117"/>
      <c r="VTA23" s="117"/>
      <c r="VTB23" s="117"/>
      <c r="VTC23" s="117"/>
      <c r="VTD23" s="117"/>
      <c r="VTE23" s="117"/>
      <c r="VTF23" s="117"/>
      <c r="VTG23" s="117"/>
      <c r="VTH23" s="117"/>
      <c r="VTI23" s="117"/>
      <c r="VTJ23" s="117"/>
      <c r="VTK23" s="117"/>
      <c r="VTL23" s="117"/>
      <c r="VTM23" s="117"/>
      <c r="VTN23" s="117"/>
      <c r="VTO23" s="117"/>
      <c r="VTP23" s="117"/>
      <c r="VTQ23" s="117"/>
      <c r="VTR23" s="117"/>
      <c r="VTS23" s="117"/>
      <c r="VTT23" s="117"/>
      <c r="VTU23" s="117"/>
      <c r="VTV23" s="117"/>
      <c r="VTW23" s="117"/>
      <c r="VTX23" s="117"/>
      <c r="VTY23" s="117"/>
      <c r="VTZ23" s="117"/>
      <c r="VUA23" s="117"/>
      <c r="VUB23" s="117"/>
      <c r="VUC23" s="117"/>
      <c r="VUD23" s="117"/>
      <c r="VUE23" s="117"/>
      <c r="VUF23" s="117"/>
      <c r="VUG23" s="117"/>
      <c r="VUH23" s="117"/>
      <c r="VUI23" s="117"/>
      <c r="VUJ23" s="117"/>
      <c r="VUK23" s="117"/>
      <c r="VUL23" s="117"/>
      <c r="VUM23" s="117"/>
      <c r="VUN23" s="117"/>
      <c r="VUO23" s="117"/>
      <c r="VUP23" s="117"/>
      <c r="VUQ23" s="117"/>
      <c r="VUR23" s="117"/>
      <c r="VUS23" s="117"/>
      <c r="VUT23" s="117"/>
      <c r="VUU23" s="117"/>
      <c r="VUV23" s="117"/>
      <c r="VUW23" s="117"/>
      <c r="VUX23" s="117"/>
      <c r="VUY23" s="117"/>
      <c r="VUZ23" s="117"/>
      <c r="VVA23" s="117"/>
      <c r="VVB23" s="117"/>
      <c r="VVC23" s="117"/>
      <c r="VVD23" s="117"/>
      <c r="VVE23" s="117"/>
      <c r="VVF23" s="117"/>
      <c r="VVG23" s="117"/>
      <c r="VVH23" s="117"/>
      <c r="VVI23" s="117"/>
      <c r="VVJ23" s="117"/>
      <c r="VVK23" s="117"/>
      <c r="VVL23" s="117"/>
      <c r="VVM23" s="117"/>
      <c r="VVN23" s="117"/>
      <c r="VVO23" s="117"/>
      <c r="VVP23" s="117"/>
      <c r="VVQ23" s="117"/>
      <c r="VVR23" s="117"/>
      <c r="VVS23" s="117"/>
      <c r="VVT23" s="117"/>
      <c r="VVU23" s="117"/>
      <c r="VVV23" s="117"/>
      <c r="VVW23" s="117"/>
      <c r="VVX23" s="117"/>
      <c r="VVY23" s="117"/>
      <c r="VVZ23" s="117"/>
      <c r="VWA23" s="117"/>
      <c r="VWB23" s="117"/>
      <c r="VWC23" s="117"/>
      <c r="VWD23" s="117"/>
      <c r="VWE23" s="117"/>
      <c r="VWF23" s="117"/>
      <c r="VWG23" s="117"/>
      <c r="VWH23" s="117"/>
      <c r="VWI23" s="117"/>
      <c r="VWJ23" s="117"/>
      <c r="VWK23" s="117"/>
      <c r="VWL23" s="117"/>
      <c r="VWM23" s="117"/>
      <c r="VWN23" s="117"/>
      <c r="VWO23" s="117"/>
      <c r="VWP23" s="117"/>
      <c r="VWQ23" s="117"/>
      <c r="VWR23" s="117"/>
      <c r="VWS23" s="117"/>
      <c r="VWT23" s="117"/>
      <c r="VWU23" s="117"/>
      <c r="VWV23" s="117"/>
      <c r="VWW23" s="117"/>
      <c r="VWX23" s="117"/>
      <c r="VWY23" s="117"/>
      <c r="VWZ23" s="117"/>
      <c r="VXA23" s="117"/>
      <c r="VXB23" s="117"/>
      <c r="VXC23" s="117"/>
      <c r="VXD23" s="117"/>
      <c r="VXE23" s="117"/>
      <c r="VXF23" s="117"/>
      <c r="VXG23" s="117"/>
      <c r="VXH23" s="117"/>
      <c r="VXI23" s="117"/>
      <c r="VXJ23" s="117"/>
      <c r="VXK23" s="117"/>
      <c r="VXL23" s="117"/>
      <c r="VXM23" s="117"/>
      <c r="VXN23" s="117"/>
      <c r="VXO23" s="117"/>
      <c r="VXP23" s="117"/>
      <c r="VXQ23" s="117"/>
      <c r="VXR23" s="117"/>
      <c r="VXS23" s="117"/>
      <c r="VXT23" s="117"/>
      <c r="VXU23" s="117"/>
      <c r="VXV23" s="117"/>
      <c r="VXW23" s="117"/>
      <c r="VXX23" s="117"/>
      <c r="VXY23" s="117"/>
      <c r="VXZ23" s="117"/>
      <c r="VYA23" s="117"/>
      <c r="VYB23" s="117"/>
      <c r="VYC23" s="117"/>
      <c r="VYD23" s="117"/>
      <c r="VYE23" s="117"/>
      <c r="VYF23" s="117"/>
      <c r="VYG23" s="117"/>
      <c r="VYH23" s="117"/>
      <c r="VYI23" s="117"/>
      <c r="VYJ23" s="117"/>
      <c r="VYK23" s="117"/>
      <c r="VYL23" s="117"/>
      <c r="VYM23" s="117"/>
      <c r="VYN23" s="117"/>
      <c r="VYO23" s="117"/>
      <c r="VYP23" s="117"/>
      <c r="VYQ23" s="117"/>
      <c r="VYR23" s="117"/>
      <c r="VYS23" s="117"/>
      <c r="VYT23" s="117"/>
      <c r="VYU23" s="117"/>
      <c r="VYV23" s="117"/>
      <c r="VYW23" s="117"/>
      <c r="VYX23" s="117"/>
      <c r="VYY23" s="117"/>
      <c r="VYZ23" s="117"/>
      <c r="VZA23" s="117"/>
      <c r="VZB23" s="117"/>
      <c r="VZC23" s="117"/>
      <c r="VZD23" s="117"/>
      <c r="VZE23" s="117"/>
      <c r="VZF23" s="117"/>
      <c r="VZG23" s="117"/>
      <c r="VZH23" s="117"/>
      <c r="VZI23" s="117"/>
      <c r="VZJ23" s="117"/>
      <c r="VZK23" s="117"/>
      <c r="VZL23" s="117"/>
      <c r="VZM23" s="117"/>
      <c r="VZN23" s="117"/>
      <c r="VZO23" s="117"/>
      <c r="VZP23" s="117"/>
      <c r="VZQ23" s="117"/>
      <c r="VZR23" s="117"/>
      <c r="VZS23" s="117"/>
      <c r="VZT23" s="117"/>
      <c r="VZU23" s="117"/>
      <c r="VZV23" s="117"/>
      <c r="VZW23" s="117"/>
      <c r="VZX23" s="117"/>
      <c r="VZY23" s="117"/>
      <c r="VZZ23" s="117"/>
      <c r="WAA23" s="117"/>
      <c r="WAB23" s="117"/>
      <c r="WAC23" s="117"/>
      <c r="WAD23" s="117"/>
      <c r="WAE23" s="117"/>
      <c r="WAF23" s="117"/>
      <c r="WAG23" s="117"/>
      <c r="WAH23" s="117"/>
      <c r="WAI23" s="117"/>
      <c r="WAJ23" s="117"/>
      <c r="WAK23" s="117"/>
      <c r="WAL23" s="117"/>
      <c r="WAM23" s="117"/>
      <c r="WAN23" s="117"/>
      <c r="WAO23" s="117"/>
      <c r="WAP23" s="117"/>
      <c r="WAQ23" s="117"/>
      <c r="WAR23" s="117"/>
      <c r="WAS23" s="117"/>
      <c r="WAT23" s="117"/>
      <c r="WAU23" s="117"/>
      <c r="WAV23" s="117"/>
      <c r="WAW23" s="117"/>
      <c r="WAX23" s="117"/>
      <c r="WAY23" s="117"/>
      <c r="WAZ23" s="117"/>
      <c r="WBA23" s="117"/>
      <c r="WBB23" s="117"/>
      <c r="WBC23" s="117"/>
      <c r="WBD23" s="117"/>
      <c r="WBE23" s="117"/>
      <c r="WBF23" s="117"/>
      <c r="WBG23" s="117"/>
      <c r="WBH23" s="117"/>
      <c r="WBI23" s="117"/>
      <c r="WBJ23" s="117"/>
      <c r="WBK23" s="117"/>
      <c r="WBL23" s="117"/>
      <c r="WBM23" s="117"/>
      <c r="WBN23" s="117"/>
      <c r="WBO23" s="117"/>
      <c r="WBP23" s="117"/>
      <c r="WBQ23" s="117"/>
      <c r="WBR23" s="117"/>
      <c r="WBS23" s="117"/>
      <c r="WBT23" s="117"/>
      <c r="WBU23" s="117"/>
      <c r="WBV23" s="117"/>
      <c r="WBW23" s="117"/>
      <c r="WBX23" s="117"/>
      <c r="WBY23" s="117"/>
      <c r="WBZ23" s="117"/>
      <c r="WCA23" s="117"/>
      <c r="WCB23" s="117"/>
      <c r="WCC23" s="117"/>
      <c r="WCD23" s="117"/>
      <c r="WCE23" s="117"/>
      <c r="WCF23" s="117"/>
      <c r="WCG23" s="117"/>
      <c r="WCH23" s="117"/>
      <c r="WCI23" s="117"/>
      <c r="WCJ23" s="117"/>
      <c r="WCK23" s="117"/>
      <c r="WCL23" s="117"/>
      <c r="WCM23" s="117"/>
      <c r="WCN23" s="117"/>
      <c r="WCO23" s="117"/>
      <c r="WCP23" s="117"/>
      <c r="WCQ23" s="117"/>
      <c r="WCR23" s="117"/>
      <c r="WCS23" s="117"/>
      <c r="WCT23" s="117"/>
      <c r="WCU23" s="117"/>
      <c r="WCV23" s="117"/>
      <c r="WCW23" s="117"/>
      <c r="WCX23" s="117"/>
      <c r="WCY23" s="117"/>
      <c r="WCZ23" s="117"/>
      <c r="WDA23" s="117"/>
      <c r="WDB23" s="117"/>
      <c r="WDC23" s="117"/>
      <c r="WDD23" s="117"/>
      <c r="WDE23" s="117"/>
      <c r="WDF23" s="117"/>
      <c r="WDG23" s="117"/>
      <c r="WDH23" s="117"/>
      <c r="WDI23" s="117"/>
      <c r="WDJ23" s="117"/>
      <c r="WDK23" s="117"/>
      <c r="WDL23" s="117"/>
      <c r="WDM23" s="117"/>
      <c r="WDN23" s="117"/>
      <c r="WDO23" s="117"/>
      <c r="WDP23" s="117"/>
      <c r="WDQ23" s="117"/>
      <c r="WDR23" s="117"/>
      <c r="WDS23" s="117"/>
      <c r="WDT23" s="117"/>
      <c r="WDU23" s="117"/>
      <c r="WDV23" s="117"/>
      <c r="WDW23" s="117"/>
      <c r="WDX23" s="117"/>
      <c r="WDY23" s="117"/>
      <c r="WDZ23" s="117"/>
      <c r="WEA23" s="117"/>
      <c r="WEB23" s="117"/>
      <c r="WEC23" s="117"/>
      <c r="WED23" s="117"/>
      <c r="WEE23" s="117"/>
      <c r="WEF23" s="117"/>
      <c r="WEG23" s="117"/>
      <c r="WEH23" s="117"/>
      <c r="WEI23" s="117"/>
      <c r="WEJ23" s="117"/>
      <c r="WEK23" s="117"/>
      <c r="WEL23" s="117"/>
      <c r="WEM23" s="117"/>
      <c r="WEN23" s="117"/>
      <c r="WEO23" s="117"/>
      <c r="WEP23" s="117"/>
      <c r="WEQ23" s="117"/>
      <c r="WER23" s="117"/>
      <c r="WES23" s="117"/>
      <c r="WET23" s="117"/>
      <c r="WEU23" s="117"/>
      <c r="WEV23" s="117"/>
      <c r="WEW23" s="117"/>
      <c r="WEX23" s="117"/>
      <c r="WEY23" s="117"/>
      <c r="WEZ23" s="117"/>
      <c r="WFA23" s="117"/>
      <c r="WFB23" s="117"/>
      <c r="WFC23" s="117"/>
      <c r="WFD23" s="117"/>
      <c r="WFE23" s="117"/>
      <c r="WFF23" s="117"/>
      <c r="WFG23" s="117"/>
      <c r="WFH23" s="117"/>
      <c r="WFI23" s="117"/>
      <c r="WFJ23" s="117"/>
      <c r="WFK23" s="117"/>
      <c r="WFL23" s="117"/>
      <c r="WFM23" s="117"/>
      <c r="WFN23" s="117"/>
      <c r="WFO23" s="117"/>
      <c r="WFP23" s="117"/>
      <c r="WFQ23" s="117"/>
      <c r="WFR23" s="117"/>
      <c r="WFS23" s="117"/>
      <c r="WFT23" s="117"/>
      <c r="WFU23" s="117"/>
      <c r="WFV23" s="117"/>
      <c r="WFW23" s="117"/>
      <c r="WFX23" s="117"/>
      <c r="WFY23" s="117"/>
      <c r="WFZ23" s="117"/>
      <c r="WGA23" s="117"/>
      <c r="WGB23" s="117"/>
      <c r="WGC23" s="117"/>
      <c r="WGD23" s="117"/>
      <c r="WGE23" s="117"/>
      <c r="WGF23" s="117"/>
      <c r="WGG23" s="117"/>
      <c r="WGH23" s="117"/>
      <c r="WGI23" s="117"/>
      <c r="WGJ23" s="117"/>
      <c r="WGK23" s="117"/>
      <c r="WGL23" s="117"/>
      <c r="WGM23" s="117"/>
      <c r="WGN23" s="117"/>
      <c r="WGO23" s="117"/>
      <c r="WGP23" s="117"/>
      <c r="WGQ23" s="117"/>
      <c r="WGR23" s="117"/>
      <c r="WGS23" s="117"/>
      <c r="WGT23" s="117"/>
      <c r="WGU23" s="117"/>
      <c r="WGV23" s="117"/>
      <c r="WGW23" s="117"/>
      <c r="WGX23" s="117"/>
      <c r="WGY23" s="117"/>
      <c r="WGZ23" s="117"/>
      <c r="WHA23" s="117"/>
      <c r="WHB23" s="117"/>
      <c r="WHC23" s="117"/>
      <c r="WHD23" s="117"/>
      <c r="WHE23" s="117"/>
      <c r="WHF23" s="117"/>
      <c r="WHG23" s="117"/>
      <c r="WHH23" s="117"/>
      <c r="WHI23" s="117"/>
      <c r="WHJ23" s="117"/>
      <c r="WHK23" s="117"/>
      <c r="WHL23" s="117"/>
      <c r="WHM23" s="117"/>
      <c r="WHN23" s="117"/>
      <c r="WHO23" s="117"/>
      <c r="WHP23" s="117"/>
      <c r="WHQ23" s="117"/>
      <c r="WHR23" s="117"/>
      <c r="WHS23" s="117"/>
      <c r="WHT23" s="117"/>
      <c r="WHU23" s="117"/>
      <c r="WHV23" s="117"/>
      <c r="WHW23" s="117"/>
      <c r="WHX23" s="117"/>
      <c r="WHY23" s="117"/>
      <c r="WHZ23" s="117"/>
      <c r="WIA23" s="117"/>
      <c r="WIB23" s="117"/>
      <c r="WIC23" s="117"/>
      <c r="WID23" s="117"/>
      <c r="WIE23" s="117"/>
      <c r="WIF23" s="117"/>
      <c r="WIG23" s="117"/>
      <c r="WIH23" s="117"/>
      <c r="WII23" s="117"/>
      <c r="WIJ23" s="117"/>
      <c r="WIK23" s="117"/>
      <c r="WIL23" s="117"/>
      <c r="WIM23" s="117"/>
      <c r="WIN23" s="117"/>
      <c r="WIO23" s="117"/>
      <c r="WIP23" s="117"/>
      <c r="WIQ23" s="117"/>
      <c r="WIR23" s="117"/>
      <c r="WIS23" s="117"/>
      <c r="WIT23" s="117"/>
      <c r="WIU23" s="117"/>
      <c r="WIV23" s="117"/>
      <c r="WIW23" s="117"/>
      <c r="WIX23" s="117"/>
      <c r="WIY23" s="117"/>
      <c r="WIZ23" s="117"/>
      <c r="WJA23" s="117"/>
      <c r="WJB23" s="117"/>
      <c r="WJC23" s="117"/>
      <c r="WJD23" s="117"/>
      <c r="WJE23" s="117"/>
      <c r="WJF23" s="117"/>
      <c r="WJG23" s="117"/>
      <c r="WJH23" s="117"/>
      <c r="WJI23" s="117"/>
      <c r="WJJ23" s="117"/>
      <c r="WJK23" s="117"/>
      <c r="WJL23" s="117"/>
      <c r="WJM23" s="117"/>
      <c r="WJN23" s="117"/>
      <c r="WJO23" s="117"/>
      <c r="WJP23" s="117"/>
      <c r="WJQ23" s="117"/>
      <c r="WJR23" s="117"/>
      <c r="WJS23" s="117"/>
      <c r="WJT23" s="117"/>
      <c r="WJU23" s="117"/>
      <c r="WJV23" s="117"/>
      <c r="WJW23" s="117"/>
      <c r="WJX23" s="117"/>
      <c r="WJY23" s="117"/>
      <c r="WJZ23" s="117"/>
      <c r="WKA23" s="117"/>
      <c r="WKB23" s="117"/>
      <c r="WKC23" s="117"/>
      <c r="WKD23" s="117"/>
      <c r="WKE23" s="117"/>
      <c r="WKF23" s="117"/>
      <c r="WKG23" s="117"/>
      <c r="WKH23" s="117"/>
      <c r="WKI23" s="117"/>
      <c r="WKJ23" s="117"/>
      <c r="WKK23" s="117"/>
      <c r="WKL23" s="117"/>
      <c r="WKM23" s="117"/>
      <c r="WKN23" s="117"/>
      <c r="WKO23" s="117"/>
      <c r="WKP23" s="117"/>
      <c r="WKQ23" s="117"/>
      <c r="WKR23" s="117"/>
      <c r="WKS23" s="117"/>
      <c r="WKT23" s="117"/>
      <c r="WKU23" s="117"/>
      <c r="WKV23" s="117"/>
      <c r="WKW23" s="117"/>
      <c r="WKX23" s="117"/>
      <c r="WKY23" s="117"/>
      <c r="WKZ23" s="117"/>
      <c r="WLA23" s="117"/>
      <c r="WLB23" s="117"/>
      <c r="WLC23" s="117"/>
      <c r="WLD23" s="117"/>
      <c r="WLE23" s="117"/>
      <c r="WLF23" s="117"/>
      <c r="WLG23" s="117"/>
      <c r="WLH23" s="117"/>
      <c r="WLI23" s="117"/>
      <c r="WLJ23" s="117"/>
      <c r="WLK23" s="117"/>
      <c r="WLL23" s="117"/>
      <c r="WLM23" s="117"/>
      <c r="WLN23" s="117"/>
      <c r="WLO23" s="117"/>
      <c r="WLP23" s="117"/>
      <c r="WLQ23" s="117"/>
      <c r="WLR23" s="117"/>
      <c r="WLS23" s="117"/>
      <c r="WLT23" s="117"/>
      <c r="WLU23" s="117"/>
      <c r="WLV23" s="117"/>
      <c r="WLW23" s="117"/>
      <c r="WLX23" s="117"/>
      <c r="WLY23" s="117"/>
      <c r="WLZ23" s="117"/>
      <c r="WMA23" s="117"/>
      <c r="WMB23" s="117"/>
      <c r="WMC23" s="117"/>
      <c r="WMD23" s="117"/>
      <c r="WME23" s="117"/>
      <c r="WMF23" s="117"/>
      <c r="WMG23" s="117"/>
      <c r="WMH23" s="117"/>
      <c r="WMI23" s="117"/>
      <c r="WMJ23" s="117"/>
      <c r="WMK23" s="117"/>
      <c r="WML23" s="117"/>
      <c r="WMM23" s="117"/>
      <c r="WMN23" s="117"/>
      <c r="WMO23" s="117"/>
      <c r="WMP23" s="117"/>
      <c r="WMQ23" s="117"/>
      <c r="WMR23" s="117"/>
      <c r="WMS23" s="117"/>
      <c r="WMT23" s="117"/>
      <c r="WMU23" s="117"/>
      <c r="WMV23" s="117"/>
      <c r="WMW23" s="117"/>
      <c r="WMX23" s="117"/>
      <c r="WMY23" s="117"/>
      <c r="WMZ23" s="117"/>
      <c r="WNA23" s="117"/>
      <c r="WNB23" s="117"/>
      <c r="WNC23" s="117"/>
      <c r="WND23" s="117"/>
      <c r="WNE23" s="117"/>
      <c r="WNF23" s="117"/>
      <c r="WNG23" s="117"/>
      <c r="WNH23" s="117"/>
      <c r="WNI23" s="117"/>
      <c r="WNJ23" s="117"/>
      <c r="WNK23" s="117"/>
      <c r="WNL23" s="117"/>
      <c r="WNM23" s="117"/>
      <c r="WNN23" s="117"/>
      <c r="WNO23" s="117"/>
      <c r="WNP23" s="117"/>
      <c r="WNQ23" s="117"/>
      <c r="WNR23" s="117"/>
      <c r="WNS23" s="117"/>
      <c r="WNT23" s="117"/>
      <c r="WNU23" s="117"/>
      <c r="WNV23" s="117"/>
      <c r="WNW23" s="117"/>
      <c r="WNX23" s="117"/>
      <c r="WNY23" s="117"/>
      <c r="WNZ23" s="117"/>
      <c r="WOA23" s="117"/>
      <c r="WOB23" s="117"/>
      <c r="WOC23" s="117"/>
      <c r="WOD23" s="117"/>
      <c r="WOE23" s="117"/>
      <c r="WOF23" s="117"/>
      <c r="WOG23" s="117"/>
      <c r="WOH23" s="117"/>
      <c r="WOI23" s="117"/>
      <c r="WOJ23" s="117"/>
      <c r="WOK23" s="117"/>
      <c r="WOL23" s="117"/>
      <c r="WOM23" s="117"/>
      <c r="WON23" s="117"/>
      <c r="WOO23" s="117"/>
      <c r="WOP23" s="117"/>
      <c r="WOQ23" s="117"/>
      <c r="WOR23" s="117"/>
      <c r="WOS23" s="117"/>
      <c r="WOT23" s="117"/>
      <c r="WOU23" s="117"/>
      <c r="WOV23" s="117"/>
      <c r="WOW23" s="117"/>
      <c r="WOX23" s="117"/>
      <c r="WOY23" s="117"/>
      <c r="WOZ23" s="117"/>
      <c r="WPA23" s="117"/>
      <c r="WPB23" s="117"/>
      <c r="WPC23" s="117"/>
      <c r="WPD23" s="117"/>
      <c r="WPE23" s="117"/>
      <c r="WPF23" s="117"/>
      <c r="WPG23" s="117"/>
      <c r="WPH23" s="117"/>
      <c r="WPI23" s="117"/>
      <c r="WPJ23" s="117"/>
      <c r="WPK23" s="117"/>
      <c r="WPL23" s="117"/>
      <c r="WPM23" s="117"/>
      <c r="WPN23" s="117"/>
      <c r="WPO23" s="117"/>
      <c r="WPP23" s="117"/>
      <c r="WPQ23" s="117"/>
      <c r="WPR23" s="117"/>
      <c r="WPS23" s="117"/>
      <c r="WPT23" s="117"/>
      <c r="WPU23" s="117"/>
      <c r="WPV23" s="117"/>
      <c r="WPW23" s="117"/>
      <c r="WPX23" s="117"/>
      <c r="WPY23" s="117"/>
      <c r="WPZ23" s="117"/>
      <c r="WQA23" s="117"/>
      <c r="WQB23" s="117"/>
      <c r="WQC23" s="117"/>
      <c r="WQD23" s="117"/>
      <c r="WQE23" s="117"/>
      <c r="WQF23" s="117"/>
      <c r="WQG23" s="117"/>
      <c r="WQH23" s="117"/>
      <c r="WQI23" s="117"/>
      <c r="WQJ23" s="117"/>
      <c r="WQK23" s="117"/>
      <c r="WQL23" s="117"/>
      <c r="WQM23" s="117"/>
      <c r="WQN23" s="117"/>
      <c r="WQO23" s="117"/>
      <c r="WQP23" s="117"/>
      <c r="WQQ23" s="117"/>
      <c r="WQR23" s="117"/>
      <c r="WQS23" s="117"/>
      <c r="WQT23" s="117"/>
      <c r="WQU23" s="117"/>
      <c r="WQV23" s="117"/>
      <c r="WQW23" s="117"/>
      <c r="WQX23" s="117"/>
      <c r="WQY23" s="117"/>
      <c r="WQZ23" s="117"/>
      <c r="WRA23" s="117"/>
      <c r="WRB23" s="117"/>
      <c r="WRC23" s="117"/>
      <c r="WRD23" s="117"/>
      <c r="WRE23" s="117"/>
      <c r="WRF23" s="117"/>
      <c r="WRG23" s="117"/>
      <c r="WRH23" s="117"/>
      <c r="WRI23" s="117"/>
      <c r="WRJ23" s="117"/>
      <c r="WRK23" s="117"/>
      <c r="WRL23" s="117"/>
      <c r="WRM23" s="117"/>
      <c r="WRN23" s="117"/>
      <c r="WRO23" s="117"/>
      <c r="WRP23" s="117"/>
      <c r="WRQ23" s="117"/>
      <c r="WRR23" s="117"/>
      <c r="WRS23" s="117"/>
      <c r="WRT23" s="117"/>
      <c r="WRU23" s="117"/>
      <c r="WRV23" s="117"/>
      <c r="WRW23" s="117"/>
      <c r="WRX23" s="117"/>
      <c r="WRY23" s="117"/>
      <c r="WRZ23" s="117"/>
      <c r="WSA23" s="117"/>
      <c r="WSB23" s="117"/>
      <c r="WSC23" s="117"/>
      <c r="WSD23" s="117"/>
      <c r="WSE23" s="117"/>
      <c r="WSF23" s="117"/>
      <c r="WSG23" s="117"/>
      <c r="WSH23" s="117"/>
      <c r="WSI23" s="117"/>
      <c r="WSJ23" s="117"/>
      <c r="WSK23" s="117"/>
      <c r="WSL23" s="117"/>
      <c r="WSM23" s="117"/>
      <c r="WSN23" s="117"/>
      <c r="WSO23" s="117"/>
      <c r="WSP23" s="117"/>
      <c r="WSQ23" s="117"/>
      <c r="WSR23" s="117"/>
      <c r="WSS23" s="117"/>
      <c r="WST23" s="117"/>
      <c r="WSU23" s="117"/>
      <c r="WSV23" s="117"/>
      <c r="WSW23" s="117"/>
      <c r="WSX23" s="117"/>
      <c r="WSY23" s="117"/>
      <c r="WSZ23" s="117"/>
      <c r="WTA23" s="117"/>
      <c r="WTB23" s="117"/>
      <c r="WTC23" s="117"/>
      <c r="WTD23" s="117"/>
      <c r="WTE23" s="117"/>
      <c r="WTF23" s="117"/>
      <c r="WTG23" s="117"/>
      <c r="WTH23" s="117"/>
      <c r="WTI23" s="117"/>
      <c r="WTJ23" s="117"/>
      <c r="WTK23" s="117"/>
      <c r="WTL23" s="117"/>
      <c r="WTM23" s="117"/>
      <c r="WTN23" s="117"/>
      <c r="WTO23" s="117"/>
      <c r="WTP23" s="117"/>
      <c r="WTQ23" s="117"/>
      <c r="WTR23" s="117"/>
      <c r="WTS23" s="117"/>
      <c r="WTT23" s="117"/>
      <c r="WTU23" s="117"/>
      <c r="WTV23" s="117"/>
      <c r="WTW23" s="117"/>
      <c r="WTX23" s="117"/>
      <c r="WTY23" s="117"/>
      <c r="WTZ23" s="117"/>
      <c r="WUA23" s="117"/>
      <c r="WUB23" s="117"/>
      <c r="WUC23" s="117"/>
      <c r="WUD23" s="117"/>
      <c r="WUE23" s="117"/>
      <c r="WUF23" s="117"/>
      <c r="WUG23" s="117"/>
      <c r="WUH23" s="117"/>
      <c r="WUI23" s="117"/>
      <c r="WUJ23" s="117"/>
      <c r="WUK23" s="117"/>
      <c r="WUL23" s="117"/>
      <c r="WUM23" s="117"/>
      <c r="WUN23" s="117"/>
      <c r="WUO23" s="117"/>
      <c r="WUP23" s="117"/>
      <c r="WUQ23" s="117"/>
      <c r="WUR23" s="117"/>
      <c r="WUS23" s="117"/>
      <c r="WUT23" s="117"/>
      <c r="WUU23" s="117"/>
      <c r="WUV23" s="117"/>
      <c r="WUW23" s="117"/>
      <c r="WUX23" s="117"/>
      <c r="WUY23" s="117"/>
      <c r="WUZ23" s="117"/>
      <c r="WVA23" s="117"/>
      <c r="WVB23" s="117"/>
      <c r="WVC23" s="117"/>
      <c r="WVD23" s="117"/>
      <c r="WVE23" s="117"/>
      <c r="WVF23" s="117"/>
      <c r="WVG23" s="117"/>
      <c r="WVH23" s="117"/>
      <c r="WVI23" s="117"/>
      <c r="WVJ23" s="117"/>
      <c r="WVK23" s="117"/>
      <c r="WVL23" s="117"/>
      <c r="WVM23" s="117"/>
      <c r="WVN23" s="117"/>
      <c r="WVO23" s="117"/>
      <c r="WVP23" s="117"/>
      <c r="WVQ23" s="117"/>
      <c r="WVR23" s="117"/>
      <c r="WVS23" s="117"/>
      <c r="WVT23" s="117"/>
      <c r="WVU23" s="117"/>
      <c r="WVV23" s="117"/>
      <c r="WVW23" s="117"/>
      <c r="WVX23" s="117"/>
      <c r="WVY23" s="117"/>
      <c r="WVZ23" s="117"/>
      <c r="WWA23" s="117"/>
      <c r="WWB23" s="117"/>
      <c r="WWC23" s="117"/>
      <c r="WWD23" s="117"/>
      <c r="WWE23" s="117"/>
      <c r="WWF23" s="117"/>
      <c r="WWG23" s="117"/>
      <c r="WWH23" s="117"/>
      <c r="WWI23" s="117"/>
      <c r="WWJ23" s="117"/>
      <c r="WWK23" s="117"/>
      <c r="WWL23" s="117"/>
      <c r="WWM23" s="117"/>
      <c r="WWN23" s="117"/>
      <c r="WWO23" s="117"/>
      <c r="WWP23" s="117"/>
      <c r="WWQ23" s="117"/>
      <c r="WWR23" s="117"/>
      <c r="WWS23" s="117"/>
      <c r="WWT23" s="117"/>
      <c r="WWU23" s="117"/>
      <c r="WWV23" s="117"/>
      <c r="WWW23" s="117"/>
      <c r="WWX23" s="117"/>
      <c r="WWY23" s="117"/>
      <c r="WWZ23" s="117"/>
      <c r="WXA23" s="117"/>
      <c r="WXB23" s="117"/>
      <c r="WXC23" s="117"/>
      <c r="WXD23" s="117"/>
      <c r="WXE23" s="117"/>
      <c r="WXF23" s="117"/>
      <c r="WXG23" s="117"/>
      <c r="WXH23" s="117"/>
      <c r="WXI23" s="117"/>
      <c r="WXJ23" s="117"/>
      <c r="WXK23" s="117"/>
      <c r="WXL23" s="117"/>
      <c r="WXM23" s="117"/>
      <c r="WXN23" s="117"/>
      <c r="WXO23" s="117"/>
      <c r="WXP23" s="117"/>
      <c r="WXQ23" s="117"/>
      <c r="WXR23" s="117"/>
      <c r="WXS23" s="117"/>
      <c r="WXT23" s="117"/>
      <c r="WXU23" s="117"/>
      <c r="WXV23" s="117"/>
      <c r="WXW23" s="117"/>
      <c r="WXX23" s="117"/>
      <c r="WXY23" s="117"/>
      <c r="WXZ23" s="117"/>
      <c r="WYA23" s="117"/>
      <c r="WYB23" s="117"/>
      <c r="WYC23" s="117"/>
      <c r="WYD23" s="117"/>
      <c r="WYE23" s="117"/>
      <c r="WYF23" s="117"/>
      <c r="WYG23" s="117"/>
      <c r="WYH23" s="117"/>
      <c r="WYI23" s="117"/>
      <c r="WYJ23" s="117"/>
      <c r="WYK23" s="117"/>
      <c r="WYL23" s="117"/>
      <c r="WYM23" s="117"/>
      <c r="WYN23" s="117"/>
      <c r="WYO23" s="117"/>
      <c r="WYP23" s="117"/>
      <c r="WYQ23" s="117"/>
      <c r="WYR23" s="117"/>
      <c r="WYS23" s="117"/>
      <c r="WYT23" s="117"/>
      <c r="WYU23" s="117"/>
      <c r="WYV23" s="117"/>
      <c r="WYW23" s="117"/>
      <c r="WYX23" s="117"/>
      <c r="WYY23" s="117"/>
      <c r="WYZ23" s="117"/>
      <c r="WZA23" s="117"/>
      <c r="WZB23" s="117"/>
      <c r="WZC23" s="117"/>
      <c r="WZD23" s="117"/>
      <c r="WZE23" s="117"/>
      <c r="WZF23" s="117"/>
      <c r="WZG23" s="117"/>
      <c r="WZH23" s="117"/>
      <c r="WZI23" s="117"/>
      <c r="WZJ23" s="117"/>
      <c r="WZK23" s="117"/>
      <c r="WZL23" s="117"/>
      <c r="WZM23" s="117"/>
      <c r="WZN23" s="117"/>
      <c r="WZO23" s="117"/>
      <c r="WZP23" s="117"/>
      <c r="WZQ23" s="117"/>
      <c r="WZR23" s="117"/>
      <c r="WZS23" s="117"/>
      <c r="WZT23" s="117"/>
      <c r="WZU23" s="117"/>
      <c r="WZV23" s="117"/>
      <c r="WZW23" s="117"/>
      <c r="WZX23" s="117"/>
      <c r="WZY23" s="117"/>
      <c r="WZZ23" s="117"/>
      <c r="XAA23" s="117"/>
      <c r="XAB23" s="117"/>
      <c r="XAC23" s="117"/>
      <c r="XAD23" s="117"/>
      <c r="XAE23" s="117"/>
      <c r="XAF23" s="117"/>
      <c r="XAG23" s="117"/>
      <c r="XAH23" s="117"/>
      <c r="XAI23" s="117"/>
      <c r="XAJ23" s="117"/>
      <c r="XAK23" s="117"/>
      <c r="XAL23" s="117"/>
      <c r="XAM23" s="117"/>
      <c r="XAN23" s="117"/>
      <c r="XAO23" s="117"/>
      <c r="XAP23" s="117"/>
      <c r="XAQ23" s="117"/>
      <c r="XAR23" s="117"/>
      <c r="XAS23" s="117"/>
      <c r="XAT23" s="117"/>
      <c r="XAU23" s="117"/>
      <c r="XAV23" s="117"/>
      <c r="XAW23" s="117"/>
      <c r="XAX23" s="117"/>
      <c r="XAY23" s="117"/>
      <c r="XAZ23" s="117"/>
      <c r="XBA23" s="117"/>
      <c r="XBB23" s="117"/>
      <c r="XBC23" s="117"/>
      <c r="XBD23" s="117"/>
      <c r="XBE23" s="117"/>
      <c r="XBF23" s="117"/>
      <c r="XBG23" s="117"/>
      <c r="XBH23" s="117"/>
      <c r="XBI23" s="117"/>
      <c r="XBJ23" s="117"/>
      <c r="XBK23" s="117"/>
      <c r="XBL23" s="117"/>
      <c r="XBM23" s="117"/>
      <c r="XBN23" s="117"/>
      <c r="XBO23" s="117"/>
      <c r="XBP23" s="117"/>
      <c r="XBQ23" s="117"/>
      <c r="XBR23" s="117"/>
      <c r="XBS23" s="117"/>
      <c r="XBT23" s="117"/>
      <c r="XBU23" s="117"/>
      <c r="XBV23" s="117"/>
      <c r="XBW23" s="117"/>
      <c r="XBX23" s="117"/>
      <c r="XBY23" s="117"/>
      <c r="XBZ23" s="117"/>
      <c r="XCA23" s="117"/>
      <c r="XCB23" s="117"/>
      <c r="XCC23" s="117"/>
      <c r="XCD23" s="117"/>
      <c r="XCE23" s="117"/>
      <c r="XCF23" s="117"/>
      <c r="XCG23" s="117"/>
      <c r="XCH23" s="117"/>
      <c r="XCI23" s="117"/>
      <c r="XCJ23" s="117"/>
      <c r="XCK23" s="117"/>
      <c r="XCL23" s="117"/>
      <c r="XCM23" s="117"/>
      <c r="XCN23" s="117"/>
      <c r="XCO23" s="117"/>
      <c r="XCP23" s="117"/>
      <c r="XCQ23" s="117"/>
      <c r="XCR23" s="117"/>
      <c r="XCS23" s="117"/>
      <c r="XCT23" s="117"/>
      <c r="XCU23" s="117"/>
      <c r="XCV23" s="117"/>
      <c r="XCW23" s="117"/>
      <c r="XCX23" s="117"/>
      <c r="XCY23" s="117"/>
      <c r="XCZ23" s="117"/>
      <c r="XDA23" s="117"/>
      <c r="XDB23" s="117"/>
      <c r="XDC23" s="117"/>
      <c r="XDD23" s="117"/>
      <c r="XDE23" s="117"/>
      <c r="XDF23" s="117"/>
      <c r="XDG23" s="117"/>
      <c r="XDH23" s="117"/>
      <c r="XDI23" s="117"/>
      <c r="XDJ23" s="117"/>
      <c r="XDK23" s="117"/>
      <c r="XDL23" s="117"/>
      <c r="XDM23" s="117"/>
      <c r="XDN23" s="117"/>
      <c r="XDO23" s="117"/>
      <c r="XDP23" s="117"/>
      <c r="XDQ23" s="117"/>
      <c r="XDR23" s="117"/>
      <c r="XDS23" s="117"/>
      <c r="XDT23" s="117"/>
      <c r="XDU23" s="117"/>
      <c r="XDV23" s="117"/>
      <c r="XDW23" s="117"/>
      <c r="XDX23" s="117"/>
      <c r="XDY23" s="117"/>
      <c r="XDZ23" s="117"/>
      <c r="XEA23" s="117"/>
      <c r="XEB23" s="117"/>
      <c r="XEC23" s="117"/>
      <c r="XED23" s="117"/>
      <c r="XEE23" s="117"/>
      <c r="XEF23" s="117"/>
      <c r="XEG23" s="117"/>
      <c r="XEH23" s="117"/>
      <c r="XEI23" s="117"/>
      <c r="XEJ23" s="117"/>
      <c r="XEK23" s="117"/>
      <c r="XEL23" s="117"/>
      <c r="XEM23" s="117"/>
      <c r="XEN23" s="117"/>
      <c r="XEO23" s="117"/>
      <c r="XEP23" s="117"/>
      <c r="XEQ23" s="117"/>
      <c r="XER23" s="117"/>
      <c r="XES23" s="117"/>
      <c r="XET23" s="117"/>
      <c r="XEU23" s="117"/>
      <c r="XEV23" s="117"/>
      <c r="XEW23" s="117"/>
    </row>
    <row r="24" s="77" customFormat="1" ht="26" customHeight="1" spans="1:16377">
      <c r="A24" s="95">
        <v>18</v>
      </c>
      <c r="B24" s="95" t="s">
        <v>88</v>
      </c>
      <c r="C24" s="95">
        <v>19</v>
      </c>
      <c r="D24" s="96" t="s">
        <v>91</v>
      </c>
      <c r="E24" s="99" t="s">
        <v>92</v>
      </c>
      <c r="F24" s="99" t="s">
        <v>92</v>
      </c>
      <c r="G24" s="95">
        <v>5</v>
      </c>
      <c r="H24" s="95" t="s">
        <v>43</v>
      </c>
      <c r="I24" s="95">
        <v>120</v>
      </c>
      <c r="J24" s="95">
        <v>1</v>
      </c>
      <c r="K24" s="95" t="s">
        <v>78</v>
      </c>
      <c r="L24" s="95"/>
      <c r="M24" s="95" t="s">
        <v>44</v>
      </c>
      <c r="N24" s="108" t="s">
        <v>58</v>
      </c>
      <c r="O24" s="95"/>
      <c r="P24" s="95"/>
      <c r="Q24" s="95"/>
      <c r="R24" s="95"/>
      <c r="S24" s="95">
        <v>40</v>
      </c>
      <c r="T24" s="95">
        <v>110</v>
      </c>
      <c r="U24" s="108">
        <v>150</v>
      </c>
      <c r="V24" s="108">
        <v>150</v>
      </c>
      <c r="W24" s="95">
        <v>3</v>
      </c>
      <c r="X24" s="108">
        <v>450</v>
      </c>
      <c r="Y24" s="95"/>
      <c r="Z24" s="95"/>
      <c r="AA24" s="95"/>
      <c r="AB24" s="95" t="s">
        <v>46</v>
      </c>
      <c r="AC24" s="118">
        <v>45030</v>
      </c>
      <c r="AD24" s="119"/>
      <c r="AE24" s="46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  <c r="AAA24" s="117"/>
      <c r="AAB24" s="117"/>
      <c r="AAC24" s="117"/>
      <c r="AAD24" s="117"/>
      <c r="AAE24" s="117"/>
      <c r="AAF24" s="117"/>
      <c r="AAG24" s="117"/>
      <c r="AAH24" s="117"/>
      <c r="AAI24" s="117"/>
      <c r="AAJ24" s="117"/>
      <c r="AAK24" s="117"/>
      <c r="AAL24" s="117"/>
      <c r="AAM24" s="117"/>
      <c r="AAN24" s="117"/>
      <c r="AAO24" s="117"/>
      <c r="AAP24" s="117"/>
      <c r="AAQ24" s="117"/>
      <c r="AAR24" s="117"/>
      <c r="AAS24" s="117"/>
      <c r="AAT24" s="117"/>
      <c r="AAU24" s="117"/>
      <c r="AAV24" s="117"/>
      <c r="AAW24" s="117"/>
      <c r="AAX24" s="117"/>
      <c r="AAY24" s="117"/>
      <c r="AAZ24" s="117"/>
      <c r="ABA24" s="117"/>
      <c r="ABB24" s="117"/>
      <c r="ABC24" s="117"/>
      <c r="ABD24" s="117"/>
      <c r="ABE24" s="117"/>
      <c r="ABF24" s="117"/>
      <c r="ABG24" s="117"/>
      <c r="ABH24" s="117"/>
      <c r="ABI24" s="117"/>
      <c r="ABJ24" s="117"/>
      <c r="ABK24" s="117"/>
      <c r="ABL24" s="117"/>
      <c r="ABM24" s="117"/>
      <c r="ABN24" s="117"/>
      <c r="ABO24" s="117"/>
      <c r="ABP24" s="117"/>
      <c r="ABQ24" s="117"/>
      <c r="ABR24" s="117"/>
      <c r="ABS24" s="117"/>
      <c r="ABT24" s="117"/>
      <c r="ABU24" s="117"/>
      <c r="ABV24" s="117"/>
      <c r="ABW24" s="117"/>
      <c r="ABX24" s="117"/>
      <c r="ABY24" s="117"/>
      <c r="ABZ24" s="117"/>
      <c r="ACA24" s="117"/>
      <c r="ACB24" s="117"/>
      <c r="ACC24" s="117"/>
      <c r="ACD24" s="117"/>
      <c r="ACE24" s="117"/>
      <c r="ACF24" s="117"/>
      <c r="ACG24" s="117"/>
      <c r="ACH24" s="117"/>
      <c r="ACI24" s="117"/>
      <c r="ACJ24" s="117"/>
      <c r="ACK24" s="117"/>
      <c r="ACL24" s="117"/>
      <c r="ACM24" s="117"/>
      <c r="ACN24" s="117"/>
      <c r="ACO24" s="117"/>
      <c r="ACP24" s="117"/>
      <c r="ACQ24" s="117"/>
      <c r="ACR24" s="117"/>
      <c r="ACS24" s="117"/>
      <c r="ACT24" s="117"/>
      <c r="ACU24" s="117"/>
      <c r="ACV24" s="117"/>
      <c r="ACW24" s="117"/>
      <c r="ACX24" s="117"/>
      <c r="ACY24" s="117"/>
      <c r="ACZ24" s="117"/>
      <c r="ADA24" s="117"/>
      <c r="ADB24" s="117"/>
      <c r="ADC24" s="117"/>
      <c r="ADD24" s="117"/>
      <c r="ADE24" s="117"/>
      <c r="ADF24" s="117"/>
      <c r="ADG24" s="117"/>
      <c r="ADH24" s="117"/>
      <c r="ADI24" s="117"/>
      <c r="ADJ24" s="117"/>
      <c r="ADK24" s="117"/>
      <c r="ADL24" s="117"/>
      <c r="ADM24" s="117"/>
      <c r="ADN24" s="117"/>
      <c r="ADO24" s="117"/>
      <c r="ADP24" s="117"/>
      <c r="ADQ24" s="117"/>
      <c r="ADR24" s="117"/>
      <c r="ADS24" s="117"/>
      <c r="ADT24" s="117"/>
      <c r="ADU24" s="117"/>
      <c r="ADV24" s="117"/>
      <c r="ADW24" s="117"/>
      <c r="ADX24" s="117"/>
      <c r="ADY24" s="117"/>
      <c r="ADZ24" s="117"/>
      <c r="AEA24" s="117"/>
      <c r="AEB24" s="117"/>
      <c r="AEC24" s="117"/>
      <c r="AED24" s="117"/>
      <c r="AEE24" s="117"/>
      <c r="AEF24" s="117"/>
      <c r="AEG24" s="117"/>
      <c r="AEH24" s="117"/>
      <c r="AEI24" s="117"/>
      <c r="AEJ24" s="117"/>
      <c r="AEK24" s="117"/>
      <c r="AEL24" s="117"/>
      <c r="AEM24" s="117"/>
      <c r="AEN24" s="117"/>
      <c r="AEO24" s="117"/>
      <c r="AEP24" s="117"/>
      <c r="AEQ24" s="117"/>
      <c r="AER24" s="117"/>
      <c r="AES24" s="117"/>
      <c r="AET24" s="117"/>
      <c r="AEU24" s="117"/>
      <c r="AEV24" s="117"/>
      <c r="AEW24" s="117"/>
      <c r="AEX24" s="117"/>
      <c r="AEY24" s="117"/>
      <c r="AEZ24" s="117"/>
      <c r="AFA24" s="117"/>
      <c r="AFB24" s="117"/>
      <c r="AFC24" s="117"/>
      <c r="AFD24" s="117"/>
      <c r="AFE24" s="117"/>
      <c r="AFF24" s="117"/>
      <c r="AFG24" s="117"/>
      <c r="AFH24" s="117"/>
      <c r="AFI24" s="117"/>
      <c r="AFJ24" s="117"/>
      <c r="AFK24" s="117"/>
      <c r="AFL24" s="117"/>
      <c r="AFM24" s="117"/>
      <c r="AFN24" s="117"/>
      <c r="AFO24" s="117"/>
      <c r="AFP24" s="117"/>
      <c r="AFQ24" s="117"/>
      <c r="AFR24" s="117"/>
      <c r="AFS24" s="117"/>
      <c r="AFT24" s="117"/>
      <c r="AFU24" s="117"/>
      <c r="AFV24" s="117"/>
      <c r="AFW24" s="117"/>
      <c r="AFX24" s="117"/>
      <c r="AFY24" s="117"/>
      <c r="AFZ24" s="117"/>
      <c r="AGA24" s="117"/>
      <c r="AGB24" s="117"/>
      <c r="AGC24" s="117"/>
      <c r="AGD24" s="117"/>
      <c r="AGE24" s="117"/>
      <c r="AGF24" s="117"/>
      <c r="AGG24" s="117"/>
      <c r="AGH24" s="117"/>
      <c r="AGI24" s="117"/>
      <c r="AGJ24" s="117"/>
      <c r="AGK24" s="117"/>
      <c r="AGL24" s="117"/>
      <c r="AGM24" s="117"/>
      <c r="AGN24" s="117"/>
      <c r="AGO24" s="117"/>
      <c r="AGP24" s="117"/>
      <c r="AGQ24" s="117"/>
      <c r="AGR24" s="117"/>
      <c r="AGS24" s="117"/>
      <c r="AGT24" s="117"/>
      <c r="AGU24" s="117"/>
      <c r="AGV24" s="117"/>
      <c r="AGW24" s="117"/>
      <c r="AGX24" s="117"/>
      <c r="AGY24" s="117"/>
      <c r="AGZ24" s="117"/>
      <c r="AHA24" s="117"/>
      <c r="AHB24" s="117"/>
      <c r="AHC24" s="117"/>
      <c r="AHD24" s="117"/>
      <c r="AHE24" s="117"/>
      <c r="AHF24" s="117"/>
      <c r="AHG24" s="117"/>
      <c r="AHH24" s="117"/>
      <c r="AHI24" s="117"/>
      <c r="AHJ24" s="117"/>
      <c r="AHK24" s="117"/>
      <c r="AHL24" s="117"/>
      <c r="AHM24" s="117"/>
      <c r="AHN24" s="117"/>
      <c r="AHO24" s="117"/>
      <c r="AHP24" s="117"/>
      <c r="AHQ24" s="117"/>
      <c r="AHR24" s="117"/>
      <c r="AHS24" s="117"/>
      <c r="AHT24" s="117"/>
      <c r="AHU24" s="117"/>
      <c r="AHV24" s="117"/>
      <c r="AHW24" s="117"/>
      <c r="AHX24" s="117"/>
      <c r="AHY24" s="117"/>
      <c r="AHZ24" s="117"/>
      <c r="AIA24" s="117"/>
      <c r="AIB24" s="117"/>
      <c r="AIC24" s="117"/>
      <c r="AID24" s="117"/>
      <c r="AIE24" s="117"/>
      <c r="AIF24" s="117"/>
      <c r="AIG24" s="117"/>
      <c r="AIH24" s="117"/>
      <c r="AII24" s="117"/>
      <c r="AIJ24" s="117"/>
      <c r="AIK24" s="117"/>
      <c r="AIL24" s="117"/>
      <c r="AIM24" s="117"/>
      <c r="AIN24" s="117"/>
      <c r="AIO24" s="117"/>
      <c r="AIP24" s="117"/>
      <c r="AIQ24" s="117"/>
      <c r="AIR24" s="117"/>
      <c r="AIS24" s="117"/>
      <c r="AIT24" s="117"/>
      <c r="AIU24" s="117"/>
      <c r="AIV24" s="117"/>
      <c r="AIW24" s="117"/>
      <c r="AIX24" s="117"/>
      <c r="AIY24" s="117"/>
      <c r="AIZ24" s="117"/>
      <c r="AJA24" s="117"/>
      <c r="AJB24" s="117"/>
      <c r="AJC24" s="117"/>
      <c r="AJD24" s="117"/>
      <c r="AJE24" s="117"/>
      <c r="AJF24" s="117"/>
      <c r="AJG24" s="117"/>
      <c r="AJH24" s="117"/>
      <c r="AJI24" s="117"/>
      <c r="AJJ24" s="117"/>
      <c r="AJK24" s="117"/>
      <c r="AJL24" s="117"/>
      <c r="AJM24" s="117"/>
      <c r="AJN24" s="117"/>
      <c r="AJO24" s="117"/>
      <c r="AJP24" s="117"/>
      <c r="AJQ24" s="117"/>
      <c r="AJR24" s="117"/>
      <c r="AJS24" s="117"/>
      <c r="AJT24" s="117"/>
      <c r="AJU24" s="117"/>
      <c r="AJV24" s="117"/>
      <c r="AJW24" s="117"/>
      <c r="AJX24" s="117"/>
      <c r="AJY24" s="117"/>
      <c r="AJZ24" s="117"/>
      <c r="AKA24" s="117"/>
      <c r="AKB24" s="117"/>
      <c r="AKC24" s="117"/>
      <c r="AKD24" s="117"/>
      <c r="AKE24" s="117"/>
      <c r="AKF24" s="117"/>
      <c r="AKG24" s="117"/>
      <c r="AKH24" s="117"/>
      <c r="AKI24" s="117"/>
      <c r="AKJ24" s="117"/>
      <c r="AKK24" s="117"/>
      <c r="AKL24" s="117"/>
      <c r="AKM24" s="117"/>
      <c r="AKN24" s="117"/>
      <c r="AKO24" s="117"/>
      <c r="AKP24" s="117"/>
      <c r="AKQ24" s="117"/>
      <c r="AKR24" s="117"/>
      <c r="AKS24" s="117"/>
      <c r="AKT24" s="117"/>
      <c r="AKU24" s="117"/>
      <c r="AKV24" s="117"/>
      <c r="AKW24" s="117"/>
      <c r="AKX24" s="117"/>
      <c r="AKY24" s="117"/>
      <c r="AKZ24" s="117"/>
      <c r="ALA24" s="117"/>
      <c r="ALB24" s="117"/>
      <c r="ALC24" s="117"/>
      <c r="ALD24" s="117"/>
      <c r="ALE24" s="117"/>
      <c r="ALF24" s="117"/>
      <c r="ALG24" s="117"/>
      <c r="ALH24" s="117"/>
      <c r="ALI24" s="117"/>
      <c r="ALJ24" s="117"/>
      <c r="ALK24" s="117"/>
      <c r="ALL24" s="117"/>
      <c r="ALM24" s="117"/>
      <c r="ALN24" s="117"/>
      <c r="ALO24" s="117"/>
      <c r="ALP24" s="117"/>
      <c r="ALQ24" s="117"/>
      <c r="ALR24" s="117"/>
      <c r="ALS24" s="117"/>
      <c r="ALT24" s="117"/>
      <c r="ALU24" s="117"/>
      <c r="ALV24" s="117"/>
      <c r="ALW24" s="117"/>
      <c r="ALX24" s="117"/>
      <c r="ALY24" s="117"/>
      <c r="ALZ24" s="117"/>
      <c r="AMA24" s="117"/>
      <c r="AMB24" s="117"/>
      <c r="AMC24" s="117"/>
      <c r="AMD24" s="117"/>
      <c r="AME24" s="117"/>
      <c r="AMF24" s="117"/>
      <c r="AMG24" s="117"/>
      <c r="AMH24" s="117"/>
      <c r="AMI24" s="117"/>
      <c r="AMJ24" s="117"/>
      <c r="AMK24" s="117"/>
      <c r="AML24" s="117"/>
      <c r="AMM24" s="117"/>
      <c r="AMN24" s="117"/>
      <c r="AMO24" s="117"/>
      <c r="AMP24" s="117"/>
      <c r="AMQ24" s="117"/>
      <c r="AMR24" s="117"/>
      <c r="AMS24" s="117"/>
      <c r="AMT24" s="117"/>
      <c r="AMU24" s="117"/>
      <c r="AMV24" s="117"/>
      <c r="AMW24" s="117"/>
      <c r="AMX24" s="117"/>
      <c r="AMY24" s="117"/>
      <c r="AMZ24" s="117"/>
      <c r="ANA24" s="117"/>
      <c r="ANB24" s="117"/>
      <c r="ANC24" s="117"/>
      <c r="AND24" s="117"/>
      <c r="ANE24" s="117"/>
      <c r="ANF24" s="117"/>
      <c r="ANG24" s="117"/>
      <c r="ANH24" s="117"/>
      <c r="ANI24" s="117"/>
      <c r="ANJ24" s="117"/>
      <c r="ANK24" s="117"/>
      <c r="ANL24" s="117"/>
      <c r="ANM24" s="117"/>
      <c r="ANN24" s="117"/>
      <c r="ANO24" s="117"/>
      <c r="ANP24" s="117"/>
      <c r="ANQ24" s="117"/>
      <c r="ANR24" s="117"/>
      <c r="ANS24" s="117"/>
      <c r="ANT24" s="117"/>
      <c r="ANU24" s="117"/>
      <c r="ANV24" s="117"/>
      <c r="ANW24" s="117"/>
      <c r="ANX24" s="117"/>
      <c r="ANY24" s="117"/>
      <c r="ANZ24" s="117"/>
      <c r="AOA24" s="117"/>
      <c r="AOB24" s="117"/>
      <c r="AOC24" s="117"/>
      <c r="AOD24" s="117"/>
      <c r="AOE24" s="117"/>
      <c r="AOF24" s="117"/>
      <c r="AOG24" s="117"/>
      <c r="AOH24" s="117"/>
      <c r="AOI24" s="117"/>
      <c r="AOJ24" s="117"/>
      <c r="AOK24" s="117"/>
      <c r="AOL24" s="117"/>
      <c r="AOM24" s="117"/>
      <c r="AON24" s="117"/>
      <c r="AOO24" s="117"/>
      <c r="AOP24" s="117"/>
      <c r="AOQ24" s="117"/>
      <c r="AOR24" s="117"/>
      <c r="AOS24" s="117"/>
      <c r="AOT24" s="117"/>
      <c r="AOU24" s="117"/>
      <c r="AOV24" s="117"/>
      <c r="AOW24" s="117"/>
      <c r="AOX24" s="117"/>
      <c r="AOY24" s="117"/>
      <c r="AOZ24" s="117"/>
      <c r="APA24" s="117"/>
      <c r="APB24" s="117"/>
      <c r="APC24" s="117"/>
      <c r="APD24" s="117"/>
      <c r="APE24" s="117"/>
      <c r="APF24" s="117"/>
      <c r="APG24" s="117"/>
      <c r="APH24" s="117"/>
      <c r="API24" s="117"/>
      <c r="APJ24" s="117"/>
      <c r="APK24" s="117"/>
      <c r="APL24" s="117"/>
      <c r="APM24" s="117"/>
      <c r="APN24" s="117"/>
      <c r="APO24" s="117"/>
      <c r="APP24" s="117"/>
      <c r="APQ24" s="117"/>
      <c r="APR24" s="117"/>
      <c r="APS24" s="117"/>
      <c r="APT24" s="117"/>
      <c r="APU24" s="117"/>
      <c r="APV24" s="117"/>
      <c r="APW24" s="117"/>
      <c r="APX24" s="117"/>
      <c r="APY24" s="117"/>
      <c r="APZ24" s="117"/>
      <c r="AQA24" s="117"/>
      <c r="AQB24" s="117"/>
      <c r="AQC24" s="117"/>
      <c r="AQD24" s="117"/>
      <c r="AQE24" s="117"/>
      <c r="AQF24" s="117"/>
      <c r="AQG24" s="117"/>
      <c r="AQH24" s="117"/>
      <c r="AQI24" s="117"/>
      <c r="AQJ24" s="117"/>
      <c r="AQK24" s="117"/>
      <c r="AQL24" s="117"/>
      <c r="AQM24" s="117"/>
      <c r="AQN24" s="117"/>
      <c r="AQO24" s="117"/>
      <c r="AQP24" s="117"/>
      <c r="AQQ24" s="117"/>
      <c r="AQR24" s="117"/>
      <c r="AQS24" s="117"/>
      <c r="AQT24" s="117"/>
      <c r="AQU24" s="117"/>
      <c r="AQV24" s="117"/>
      <c r="AQW24" s="117"/>
      <c r="AQX24" s="117"/>
      <c r="AQY24" s="117"/>
      <c r="AQZ24" s="117"/>
      <c r="ARA24" s="117"/>
      <c r="ARB24" s="117"/>
      <c r="ARC24" s="117"/>
      <c r="ARD24" s="117"/>
      <c r="ARE24" s="117"/>
      <c r="ARF24" s="117"/>
      <c r="ARG24" s="117"/>
      <c r="ARH24" s="117"/>
      <c r="ARI24" s="117"/>
      <c r="ARJ24" s="117"/>
      <c r="ARK24" s="117"/>
      <c r="ARL24" s="117"/>
      <c r="ARM24" s="117"/>
      <c r="ARN24" s="117"/>
      <c r="ARO24" s="117"/>
      <c r="ARP24" s="117"/>
      <c r="ARQ24" s="117"/>
      <c r="ARR24" s="117"/>
      <c r="ARS24" s="117"/>
      <c r="ART24" s="117"/>
      <c r="ARU24" s="117"/>
      <c r="ARV24" s="117"/>
      <c r="ARW24" s="117"/>
      <c r="ARX24" s="117"/>
      <c r="ARY24" s="117"/>
      <c r="ARZ24" s="117"/>
      <c r="ASA24" s="117"/>
      <c r="ASB24" s="117"/>
      <c r="ASC24" s="117"/>
      <c r="ASD24" s="117"/>
      <c r="ASE24" s="117"/>
      <c r="ASF24" s="117"/>
      <c r="ASG24" s="117"/>
      <c r="ASH24" s="117"/>
      <c r="ASI24" s="117"/>
      <c r="ASJ24" s="117"/>
      <c r="ASK24" s="117"/>
      <c r="ASL24" s="117"/>
      <c r="ASM24" s="117"/>
      <c r="ASN24" s="117"/>
      <c r="ASO24" s="117"/>
      <c r="ASP24" s="117"/>
      <c r="ASQ24" s="117"/>
      <c r="ASR24" s="117"/>
      <c r="ASS24" s="117"/>
      <c r="AST24" s="117"/>
      <c r="ASU24" s="117"/>
      <c r="ASV24" s="117"/>
      <c r="ASW24" s="117"/>
      <c r="ASX24" s="117"/>
      <c r="ASY24" s="117"/>
      <c r="ASZ24" s="117"/>
      <c r="ATA24" s="117"/>
      <c r="ATB24" s="117"/>
      <c r="ATC24" s="117"/>
      <c r="ATD24" s="117"/>
      <c r="ATE24" s="117"/>
      <c r="ATF24" s="117"/>
      <c r="ATG24" s="117"/>
      <c r="ATH24" s="117"/>
      <c r="ATI24" s="117"/>
      <c r="ATJ24" s="117"/>
      <c r="ATK24" s="117"/>
      <c r="ATL24" s="117"/>
      <c r="ATM24" s="117"/>
      <c r="ATN24" s="117"/>
      <c r="ATO24" s="117"/>
      <c r="ATP24" s="117"/>
      <c r="ATQ24" s="117"/>
      <c r="ATR24" s="117"/>
      <c r="ATS24" s="117"/>
      <c r="ATT24" s="117"/>
      <c r="ATU24" s="117"/>
      <c r="ATV24" s="117"/>
      <c r="ATW24" s="117"/>
      <c r="ATX24" s="117"/>
      <c r="ATY24" s="117"/>
      <c r="ATZ24" s="117"/>
      <c r="AUA24" s="117"/>
      <c r="AUB24" s="117"/>
      <c r="AUC24" s="117"/>
      <c r="AUD24" s="117"/>
      <c r="AUE24" s="117"/>
      <c r="AUF24" s="117"/>
      <c r="AUG24" s="117"/>
      <c r="AUH24" s="117"/>
      <c r="AUI24" s="117"/>
      <c r="AUJ24" s="117"/>
      <c r="AUK24" s="117"/>
      <c r="AUL24" s="117"/>
      <c r="AUM24" s="117"/>
      <c r="AUN24" s="117"/>
      <c r="AUO24" s="117"/>
      <c r="AUP24" s="117"/>
      <c r="AUQ24" s="117"/>
      <c r="AUR24" s="117"/>
      <c r="AUS24" s="117"/>
      <c r="AUT24" s="117"/>
      <c r="AUU24" s="117"/>
      <c r="AUV24" s="117"/>
      <c r="AUW24" s="117"/>
      <c r="AUX24" s="117"/>
      <c r="AUY24" s="117"/>
      <c r="AUZ24" s="117"/>
      <c r="AVA24" s="117"/>
      <c r="AVB24" s="117"/>
      <c r="AVC24" s="117"/>
      <c r="AVD24" s="117"/>
      <c r="AVE24" s="117"/>
      <c r="AVF24" s="117"/>
      <c r="AVG24" s="117"/>
      <c r="AVH24" s="117"/>
      <c r="AVI24" s="117"/>
      <c r="AVJ24" s="117"/>
      <c r="AVK24" s="117"/>
      <c r="AVL24" s="117"/>
      <c r="AVM24" s="117"/>
      <c r="AVN24" s="117"/>
      <c r="AVO24" s="117"/>
      <c r="AVP24" s="117"/>
      <c r="AVQ24" s="117"/>
      <c r="AVR24" s="117"/>
      <c r="AVS24" s="117"/>
      <c r="AVT24" s="117"/>
      <c r="AVU24" s="117"/>
      <c r="AVV24" s="117"/>
      <c r="AVW24" s="117"/>
      <c r="AVX24" s="117"/>
      <c r="AVY24" s="117"/>
      <c r="AVZ24" s="117"/>
      <c r="AWA24" s="117"/>
      <c r="AWB24" s="117"/>
      <c r="AWC24" s="117"/>
      <c r="AWD24" s="117"/>
      <c r="AWE24" s="117"/>
      <c r="AWF24" s="117"/>
      <c r="AWG24" s="117"/>
      <c r="AWH24" s="117"/>
      <c r="AWI24" s="117"/>
      <c r="AWJ24" s="117"/>
      <c r="AWK24" s="117"/>
      <c r="AWL24" s="117"/>
      <c r="AWM24" s="117"/>
      <c r="AWN24" s="117"/>
      <c r="AWO24" s="117"/>
      <c r="AWP24" s="117"/>
      <c r="AWQ24" s="117"/>
      <c r="AWR24" s="117"/>
      <c r="AWS24" s="117"/>
      <c r="AWT24" s="117"/>
      <c r="AWU24" s="117"/>
      <c r="AWV24" s="117"/>
      <c r="AWW24" s="117"/>
      <c r="AWX24" s="117"/>
      <c r="AWY24" s="117"/>
      <c r="AWZ24" s="117"/>
      <c r="AXA24" s="117"/>
      <c r="AXB24" s="117"/>
      <c r="AXC24" s="117"/>
      <c r="AXD24" s="117"/>
      <c r="AXE24" s="117"/>
      <c r="AXF24" s="117"/>
      <c r="AXG24" s="117"/>
      <c r="AXH24" s="117"/>
      <c r="AXI24" s="117"/>
      <c r="AXJ24" s="117"/>
      <c r="AXK24" s="117"/>
      <c r="AXL24" s="117"/>
      <c r="AXM24" s="117"/>
      <c r="AXN24" s="117"/>
      <c r="AXO24" s="117"/>
      <c r="AXP24" s="117"/>
      <c r="AXQ24" s="117"/>
      <c r="AXR24" s="117"/>
      <c r="AXS24" s="117"/>
      <c r="AXT24" s="117"/>
      <c r="AXU24" s="117"/>
      <c r="AXV24" s="117"/>
      <c r="AXW24" s="117"/>
      <c r="AXX24" s="117"/>
      <c r="AXY24" s="117"/>
      <c r="AXZ24" s="117"/>
      <c r="AYA24" s="117"/>
      <c r="AYB24" s="117"/>
      <c r="AYC24" s="117"/>
      <c r="AYD24" s="117"/>
      <c r="AYE24" s="117"/>
      <c r="AYF24" s="117"/>
      <c r="AYG24" s="117"/>
      <c r="AYH24" s="117"/>
      <c r="AYI24" s="117"/>
      <c r="AYJ24" s="117"/>
      <c r="AYK24" s="117"/>
      <c r="AYL24" s="117"/>
      <c r="AYM24" s="117"/>
      <c r="AYN24" s="117"/>
      <c r="AYO24" s="117"/>
      <c r="AYP24" s="117"/>
      <c r="AYQ24" s="117"/>
      <c r="AYR24" s="117"/>
      <c r="AYS24" s="117"/>
      <c r="AYT24" s="117"/>
      <c r="AYU24" s="117"/>
      <c r="AYV24" s="117"/>
      <c r="AYW24" s="117"/>
      <c r="AYX24" s="117"/>
      <c r="AYY24" s="117"/>
      <c r="AYZ24" s="117"/>
      <c r="AZA24" s="117"/>
      <c r="AZB24" s="117"/>
      <c r="AZC24" s="117"/>
      <c r="AZD24" s="117"/>
      <c r="AZE24" s="117"/>
      <c r="AZF24" s="117"/>
      <c r="AZG24" s="117"/>
      <c r="AZH24" s="117"/>
      <c r="AZI24" s="117"/>
      <c r="AZJ24" s="117"/>
      <c r="AZK24" s="117"/>
      <c r="AZL24" s="117"/>
      <c r="AZM24" s="117"/>
      <c r="AZN24" s="117"/>
      <c r="AZO24" s="117"/>
      <c r="AZP24" s="117"/>
      <c r="AZQ24" s="117"/>
      <c r="AZR24" s="117"/>
      <c r="AZS24" s="117"/>
      <c r="AZT24" s="117"/>
      <c r="AZU24" s="117"/>
      <c r="AZV24" s="117"/>
      <c r="AZW24" s="117"/>
      <c r="AZX24" s="117"/>
      <c r="AZY24" s="117"/>
      <c r="AZZ24" s="117"/>
      <c r="BAA24" s="117"/>
      <c r="BAB24" s="117"/>
      <c r="BAC24" s="117"/>
      <c r="BAD24" s="117"/>
      <c r="BAE24" s="117"/>
      <c r="BAF24" s="117"/>
      <c r="BAG24" s="117"/>
      <c r="BAH24" s="117"/>
      <c r="BAI24" s="117"/>
      <c r="BAJ24" s="117"/>
      <c r="BAK24" s="117"/>
      <c r="BAL24" s="117"/>
      <c r="BAM24" s="117"/>
      <c r="BAN24" s="117"/>
      <c r="BAO24" s="117"/>
      <c r="BAP24" s="117"/>
      <c r="BAQ24" s="117"/>
      <c r="BAR24" s="117"/>
      <c r="BAS24" s="117"/>
      <c r="BAT24" s="117"/>
      <c r="BAU24" s="117"/>
      <c r="BAV24" s="117"/>
      <c r="BAW24" s="117"/>
      <c r="BAX24" s="117"/>
      <c r="BAY24" s="117"/>
      <c r="BAZ24" s="117"/>
      <c r="BBA24" s="117"/>
      <c r="BBB24" s="117"/>
      <c r="BBC24" s="117"/>
      <c r="BBD24" s="117"/>
      <c r="BBE24" s="117"/>
      <c r="BBF24" s="117"/>
      <c r="BBG24" s="117"/>
      <c r="BBH24" s="117"/>
      <c r="BBI24" s="117"/>
      <c r="BBJ24" s="117"/>
      <c r="BBK24" s="117"/>
      <c r="BBL24" s="117"/>
      <c r="BBM24" s="117"/>
      <c r="BBN24" s="117"/>
      <c r="BBO24" s="117"/>
      <c r="BBP24" s="117"/>
      <c r="BBQ24" s="117"/>
      <c r="BBR24" s="117"/>
      <c r="BBS24" s="117"/>
      <c r="BBT24" s="117"/>
      <c r="BBU24" s="117"/>
      <c r="BBV24" s="117"/>
      <c r="BBW24" s="117"/>
      <c r="BBX24" s="117"/>
      <c r="BBY24" s="117"/>
      <c r="BBZ24" s="117"/>
      <c r="BCA24" s="117"/>
      <c r="BCB24" s="117"/>
      <c r="BCC24" s="117"/>
      <c r="BCD24" s="117"/>
      <c r="BCE24" s="117"/>
      <c r="BCF24" s="117"/>
      <c r="BCG24" s="117"/>
      <c r="BCH24" s="117"/>
      <c r="BCI24" s="117"/>
      <c r="BCJ24" s="117"/>
      <c r="BCK24" s="117"/>
      <c r="BCL24" s="117"/>
      <c r="BCM24" s="117"/>
      <c r="BCN24" s="117"/>
      <c r="BCO24" s="117"/>
      <c r="BCP24" s="117"/>
      <c r="BCQ24" s="117"/>
      <c r="BCR24" s="117"/>
      <c r="BCS24" s="117"/>
      <c r="BCT24" s="117"/>
      <c r="BCU24" s="117"/>
      <c r="BCV24" s="117"/>
      <c r="BCW24" s="117"/>
      <c r="BCX24" s="117"/>
      <c r="BCY24" s="117"/>
      <c r="BCZ24" s="117"/>
      <c r="BDA24" s="117"/>
      <c r="BDB24" s="117"/>
      <c r="BDC24" s="117"/>
      <c r="BDD24" s="117"/>
      <c r="BDE24" s="117"/>
      <c r="BDF24" s="117"/>
      <c r="BDG24" s="117"/>
      <c r="BDH24" s="117"/>
      <c r="BDI24" s="117"/>
      <c r="BDJ24" s="117"/>
      <c r="BDK24" s="117"/>
      <c r="BDL24" s="117"/>
      <c r="BDM24" s="117"/>
      <c r="BDN24" s="117"/>
      <c r="BDO24" s="117"/>
      <c r="BDP24" s="117"/>
      <c r="BDQ24" s="117"/>
      <c r="BDR24" s="117"/>
      <c r="BDS24" s="117"/>
      <c r="BDT24" s="117"/>
      <c r="BDU24" s="117"/>
      <c r="BDV24" s="117"/>
      <c r="BDW24" s="117"/>
      <c r="BDX24" s="117"/>
      <c r="BDY24" s="117"/>
      <c r="BDZ24" s="117"/>
      <c r="BEA24" s="117"/>
      <c r="BEB24" s="117"/>
      <c r="BEC24" s="117"/>
      <c r="BED24" s="117"/>
      <c r="BEE24" s="117"/>
      <c r="BEF24" s="117"/>
      <c r="BEG24" s="117"/>
      <c r="BEH24" s="117"/>
      <c r="BEI24" s="117"/>
      <c r="BEJ24" s="117"/>
      <c r="BEK24" s="117"/>
      <c r="BEL24" s="117"/>
      <c r="BEM24" s="117"/>
      <c r="BEN24" s="117"/>
      <c r="BEO24" s="117"/>
      <c r="BEP24" s="117"/>
      <c r="BEQ24" s="117"/>
      <c r="BER24" s="117"/>
      <c r="BES24" s="117"/>
      <c r="BET24" s="117"/>
      <c r="BEU24" s="117"/>
      <c r="BEV24" s="117"/>
      <c r="BEW24" s="117"/>
      <c r="BEX24" s="117"/>
      <c r="BEY24" s="117"/>
      <c r="BEZ24" s="117"/>
      <c r="BFA24" s="117"/>
      <c r="BFB24" s="117"/>
      <c r="BFC24" s="117"/>
      <c r="BFD24" s="117"/>
      <c r="BFE24" s="117"/>
      <c r="BFF24" s="117"/>
      <c r="BFG24" s="117"/>
      <c r="BFH24" s="117"/>
      <c r="BFI24" s="117"/>
      <c r="BFJ24" s="117"/>
      <c r="BFK24" s="117"/>
      <c r="BFL24" s="117"/>
      <c r="BFM24" s="117"/>
      <c r="BFN24" s="117"/>
      <c r="BFO24" s="117"/>
      <c r="BFP24" s="117"/>
      <c r="BFQ24" s="117"/>
      <c r="BFR24" s="117"/>
      <c r="BFS24" s="117"/>
      <c r="BFT24" s="117"/>
      <c r="BFU24" s="117"/>
      <c r="BFV24" s="117"/>
      <c r="BFW24" s="117"/>
      <c r="BFX24" s="117"/>
      <c r="BFY24" s="117"/>
      <c r="BFZ24" s="117"/>
      <c r="BGA24" s="117"/>
      <c r="BGB24" s="117"/>
      <c r="BGC24" s="117"/>
      <c r="BGD24" s="117"/>
      <c r="BGE24" s="117"/>
      <c r="BGF24" s="117"/>
      <c r="BGG24" s="117"/>
      <c r="BGH24" s="117"/>
      <c r="BGI24" s="117"/>
      <c r="BGJ24" s="117"/>
      <c r="BGK24" s="117"/>
      <c r="BGL24" s="117"/>
      <c r="BGM24" s="117"/>
      <c r="BGN24" s="117"/>
      <c r="BGO24" s="117"/>
      <c r="BGP24" s="117"/>
      <c r="BGQ24" s="117"/>
      <c r="BGR24" s="117"/>
      <c r="BGS24" s="117"/>
      <c r="BGT24" s="117"/>
      <c r="BGU24" s="117"/>
      <c r="BGV24" s="117"/>
      <c r="BGW24" s="117"/>
      <c r="BGX24" s="117"/>
      <c r="BGY24" s="117"/>
      <c r="BGZ24" s="117"/>
      <c r="BHA24" s="117"/>
      <c r="BHB24" s="117"/>
      <c r="BHC24" s="117"/>
      <c r="BHD24" s="117"/>
      <c r="BHE24" s="117"/>
      <c r="BHF24" s="117"/>
      <c r="BHG24" s="117"/>
      <c r="BHH24" s="117"/>
      <c r="BHI24" s="117"/>
      <c r="BHJ24" s="117"/>
      <c r="BHK24" s="117"/>
      <c r="BHL24" s="117"/>
      <c r="BHM24" s="117"/>
      <c r="BHN24" s="117"/>
      <c r="BHO24" s="117"/>
      <c r="BHP24" s="117"/>
      <c r="BHQ24" s="117"/>
      <c r="BHR24" s="117"/>
      <c r="BHS24" s="117"/>
      <c r="BHT24" s="117"/>
      <c r="BHU24" s="117"/>
      <c r="BHV24" s="117"/>
      <c r="BHW24" s="117"/>
      <c r="BHX24" s="117"/>
      <c r="BHY24" s="117"/>
      <c r="BHZ24" s="117"/>
      <c r="BIA24" s="117"/>
      <c r="BIB24" s="117"/>
      <c r="BIC24" s="117"/>
      <c r="BID24" s="117"/>
      <c r="BIE24" s="117"/>
      <c r="BIF24" s="117"/>
      <c r="BIG24" s="117"/>
      <c r="BIH24" s="117"/>
      <c r="BII24" s="117"/>
      <c r="BIJ24" s="117"/>
      <c r="BIK24" s="117"/>
      <c r="BIL24" s="117"/>
      <c r="BIM24" s="117"/>
      <c r="BIN24" s="117"/>
      <c r="BIO24" s="117"/>
      <c r="BIP24" s="117"/>
      <c r="BIQ24" s="117"/>
      <c r="BIR24" s="117"/>
      <c r="BIS24" s="117"/>
      <c r="BIT24" s="117"/>
      <c r="BIU24" s="117"/>
      <c r="BIV24" s="117"/>
      <c r="BIW24" s="117"/>
      <c r="BIX24" s="117"/>
      <c r="BIY24" s="117"/>
      <c r="BIZ24" s="117"/>
      <c r="BJA24" s="117"/>
      <c r="BJB24" s="117"/>
      <c r="BJC24" s="117"/>
      <c r="BJD24" s="117"/>
      <c r="BJE24" s="117"/>
      <c r="BJF24" s="117"/>
      <c r="BJG24" s="117"/>
      <c r="BJH24" s="117"/>
      <c r="BJI24" s="117"/>
      <c r="BJJ24" s="117"/>
      <c r="BJK24" s="117"/>
      <c r="BJL24" s="117"/>
      <c r="BJM24" s="117"/>
      <c r="BJN24" s="117"/>
      <c r="BJO24" s="117"/>
      <c r="BJP24" s="117"/>
      <c r="BJQ24" s="117"/>
      <c r="BJR24" s="117"/>
      <c r="BJS24" s="117"/>
      <c r="BJT24" s="117"/>
      <c r="BJU24" s="117"/>
      <c r="BJV24" s="117"/>
      <c r="BJW24" s="117"/>
      <c r="BJX24" s="117"/>
      <c r="BJY24" s="117"/>
      <c r="BJZ24" s="117"/>
      <c r="BKA24" s="117"/>
      <c r="BKB24" s="117"/>
      <c r="BKC24" s="117"/>
      <c r="BKD24" s="117"/>
      <c r="BKE24" s="117"/>
      <c r="BKF24" s="117"/>
      <c r="BKG24" s="117"/>
      <c r="BKH24" s="117"/>
      <c r="BKI24" s="117"/>
      <c r="BKJ24" s="117"/>
      <c r="BKK24" s="117"/>
      <c r="BKL24" s="117"/>
      <c r="BKM24" s="117"/>
      <c r="BKN24" s="117"/>
      <c r="BKO24" s="117"/>
      <c r="BKP24" s="117"/>
      <c r="BKQ24" s="117"/>
      <c r="BKR24" s="117"/>
      <c r="BKS24" s="117"/>
      <c r="BKT24" s="117"/>
      <c r="BKU24" s="117"/>
      <c r="BKV24" s="117"/>
      <c r="BKW24" s="117"/>
      <c r="BKX24" s="117"/>
      <c r="BKY24" s="117"/>
      <c r="BKZ24" s="117"/>
      <c r="BLA24" s="117"/>
      <c r="BLB24" s="117"/>
      <c r="BLC24" s="117"/>
      <c r="BLD24" s="117"/>
      <c r="BLE24" s="117"/>
      <c r="BLF24" s="117"/>
      <c r="BLG24" s="117"/>
      <c r="BLH24" s="117"/>
      <c r="BLI24" s="117"/>
      <c r="BLJ24" s="117"/>
      <c r="BLK24" s="117"/>
      <c r="BLL24" s="117"/>
      <c r="BLM24" s="117"/>
      <c r="BLN24" s="117"/>
      <c r="BLO24" s="117"/>
      <c r="BLP24" s="117"/>
      <c r="BLQ24" s="117"/>
      <c r="BLR24" s="117"/>
      <c r="BLS24" s="117"/>
      <c r="BLT24" s="117"/>
      <c r="BLU24" s="117"/>
      <c r="BLV24" s="117"/>
      <c r="BLW24" s="117"/>
      <c r="BLX24" s="117"/>
      <c r="BLY24" s="117"/>
      <c r="BLZ24" s="117"/>
      <c r="BMA24" s="117"/>
      <c r="BMB24" s="117"/>
      <c r="BMC24" s="117"/>
      <c r="BMD24" s="117"/>
      <c r="BME24" s="117"/>
      <c r="BMF24" s="117"/>
      <c r="BMG24" s="117"/>
      <c r="BMH24" s="117"/>
      <c r="BMI24" s="117"/>
      <c r="BMJ24" s="117"/>
      <c r="BMK24" s="117"/>
      <c r="BML24" s="117"/>
      <c r="BMM24" s="117"/>
      <c r="BMN24" s="117"/>
      <c r="BMO24" s="117"/>
      <c r="BMP24" s="117"/>
      <c r="BMQ24" s="117"/>
      <c r="BMR24" s="117"/>
      <c r="BMS24" s="117"/>
      <c r="BMT24" s="117"/>
      <c r="BMU24" s="117"/>
      <c r="BMV24" s="117"/>
      <c r="BMW24" s="117"/>
      <c r="BMX24" s="117"/>
      <c r="BMY24" s="117"/>
      <c r="BMZ24" s="117"/>
      <c r="BNA24" s="117"/>
      <c r="BNB24" s="117"/>
      <c r="BNC24" s="117"/>
      <c r="BND24" s="117"/>
      <c r="BNE24" s="117"/>
      <c r="BNF24" s="117"/>
      <c r="BNG24" s="117"/>
      <c r="BNH24" s="117"/>
      <c r="BNI24" s="117"/>
      <c r="BNJ24" s="117"/>
      <c r="BNK24" s="117"/>
      <c r="BNL24" s="117"/>
      <c r="BNM24" s="117"/>
      <c r="BNN24" s="117"/>
      <c r="BNO24" s="117"/>
      <c r="BNP24" s="117"/>
      <c r="BNQ24" s="117"/>
      <c r="BNR24" s="117"/>
      <c r="BNS24" s="117"/>
      <c r="BNT24" s="117"/>
      <c r="BNU24" s="117"/>
      <c r="BNV24" s="117"/>
      <c r="BNW24" s="117"/>
      <c r="BNX24" s="117"/>
      <c r="BNY24" s="117"/>
      <c r="BNZ24" s="117"/>
      <c r="BOA24" s="117"/>
      <c r="BOB24" s="117"/>
      <c r="BOC24" s="117"/>
      <c r="BOD24" s="117"/>
      <c r="BOE24" s="117"/>
      <c r="BOF24" s="117"/>
      <c r="BOG24" s="117"/>
      <c r="BOH24" s="117"/>
      <c r="BOI24" s="117"/>
      <c r="BOJ24" s="117"/>
      <c r="BOK24" s="117"/>
      <c r="BOL24" s="117"/>
      <c r="BOM24" s="117"/>
      <c r="BON24" s="117"/>
      <c r="BOO24" s="117"/>
      <c r="BOP24" s="117"/>
      <c r="BOQ24" s="117"/>
      <c r="BOR24" s="117"/>
      <c r="BOS24" s="117"/>
      <c r="BOT24" s="117"/>
      <c r="BOU24" s="117"/>
      <c r="BOV24" s="117"/>
      <c r="BOW24" s="117"/>
      <c r="BOX24" s="117"/>
      <c r="BOY24" s="117"/>
      <c r="BOZ24" s="117"/>
      <c r="BPA24" s="117"/>
      <c r="BPB24" s="117"/>
      <c r="BPC24" s="117"/>
      <c r="BPD24" s="117"/>
      <c r="BPE24" s="117"/>
      <c r="BPF24" s="117"/>
      <c r="BPG24" s="117"/>
      <c r="BPH24" s="117"/>
      <c r="BPI24" s="117"/>
      <c r="BPJ24" s="117"/>
      <c r="BPK24" s="117"/>
      <c r="BPL24" s="117"/>
      <c r="BPM24" s="117"/>
      <c r="BPN24" s="117"/>
      <c r="BPO24" s="117"/>
      <c r="BPP24" s="117"/>
      <c r="BPQ24" s="117"/>
      <c r="BPR24" s="117"/>
      <c r="BPS24" s="117"/>
      <c r="BPT24" s="117"/>
      <c r="BPU24" s="117"/>
      <c r="BPV24" s="117"/>
      <c r="BPW24" s="117"/>
      <c r="BPX24" s="117"/>
      <c r="BPY24" s="117"/>
      <c r="BPZ24" s="117"/>
      <c r="BQA24" s="117"/>
      <c r="BQB24" s="117"/>
      <c r="BQC24" s="117"/>
      <c r="BQD24" s="117"/>
      <c r="BQE24" s="117"/>
      <c r="BQF24" s="117"/>
      <c r="BQG24" s="117"/>
      <c r="BQH24" s="117"/>
      <c r="BQI24" s="117"/>
      <c r="BQJ24" s="117"/>
      <c r="BQK24" s="117"/>
      <c r="BQL24" s="117"/>
      <c r="BQM24" s="117"/>
      <c r="BQN24" s="117"/>
      <c r="BQO24" s="117"/>
      <c r="BQP24" s="117"/>
      <c r="BQQ24" s="117"/>
      <c r="BQR24" s="117"/>
      <c r="BQS24" s="117"/>
      <c r="BQT24" s="117"/>
      <c r="BQU24" s="117"/>
      <c r="BQV24" s="117"/>
      <c r="BQW24" s="117"/>
      <c r="BQX24" s="117"/>
      <c r="BQY24" s="117"/>
      <c r="BQZ24" s="117"/>
      <c r="BRA24" s="117"/>
      <c r="BRB24" s="117"/>
      <c r="BRC24" s="117"/>
      <c r="BRD24" s="117"/>
      <c r="BRE24" s="117"/>
      <c r="BRF24" s="117"/>
      <c r="BRG24" s="117"/>
      <c r="BRH24" s="117"/>
      <c r="BRI24" s="117"/>
      <c r="BRJ24" s="117"/>
      <c r="BRK24" s="117"/>
      <c r="BRL24" s="117"/>
      <c r="BRM24" s="117"/>
      <c r="BRN24" s="117"/>
      <c r="BRO24" s="117"/>
      <c r="BRP24" s="117"/>
      <c r="BRQ24" s="117"/>
      <c r="BRR24" s="117"/>
      <c r="BRS24" s="117"/>
      <c r="BRT24" s="117"/>
      <c r="BRU24" s="117"/>
      <c r="BRV24" s="117"/>
      <c r="BRW24" s="117"/>
      <c r="BRX24" s="117"/>
      <c r="BRY24" s="117"/>
      <c r="BRZ24" s="117"/>
      <c r="BSA24" s="117"/>
      <c r="BSB24" s="117"/>
      <c r="BSC24" s="117"/>
      <c r="BSD24" s="117"/>
      <c r="BSE24" s="117"/>
      <c r="BSF24" s="117"/>
      <c r="BSG24" s="117"/>
      <c r="BSH24" s="117"/>
      <c r="BSI24" s="117"/>
      <c r="BSJ24" s="117"/>
      <c r="BSK24" s="117"/>
      <c r="BSL24" s="117"/>
      <c r="BSM24" s="117"/>
      <c r="BSN24" s="117"/>
      <c r="BSO24" s="117"/>
      <c r="BSP24" s="117"/>
      <c r="BSQ24" s="117"/>
      <c r="BSR24" s="117"/>
      <c r="BSS24" s="117"/>
      <c r="BST24" s="117"/>
      <c r="BSU24" s="117"/>
      <c r="BSV24" s="117"/>
      <c r="BSW24" s="117"/>
      <c r="BSX24" s="117"/>
      <c r="BSY24" s="117"/>
      <c r="BSZ24" s="117"/>
      <c r="BTA24" s="117"/>
      <c r="BTB24" s="117"/>
      <c r="BTC24" s="117"/>
      <c r="BTD24" s="117"/>
      <c r="BTE24" s="117"/>
      <c r="BTF24" s="117"/>
      <c r="BTG24" s="117"/>
      <c r="BTH24" s="117"/>
      <c r="BTI24" s="117"/>
      <c r="BTJ24" s="117"/>
      <c r="BTK24" s="117"/>
      <c r="BTL24" s="117"/>
      <c r="BTM24" s="117"/>
      <c r="BTN24" s="117"/>
      <c r="BTO24" s="117"/>
      <c r="BTP24" s="117"/>
      <c r="BTQ24" s="117"/>
      <c r="BTR24" s="117"/>
      <c r="BTS24" s="117"/>
      <c r="BTT24" s="117"/>
      <c r="BTU24" s="117"/>
      <c r="BTV24" s="117"/>
      <c r="BTW24" s="117"/>
      <c r="BTX24" s="117"/>
      <c r="BTY24" s="117"/>
      <c r="BTZ24" s="117"/>
      <c r="BUA24" s="117"/>
      <c r="BUB24" s="117"/>
      <c r="BUC24" s="117"/>
      <c r="BUD24" s="117"/>
      <c r="BUE24" s="117"/>
      <c r="BUF24" s="117"/>
      <c r="BUG24" s="117"/>
      <c r="BUH24" s="117"/>
      <c r="BUI24" s="117"/>
      <c r="BUJ24" s="117"/>
      <c r="BUK24" s="117"/>
      <c r="BUL24" s="117"/>
      <c r="BUM24" s="117"/>
      <c r="BUN24" s="117"/>
      <c r="BUO24" s="117"/>
      <c r="BUP24" s="117"/>
      <c r="BUQ24" s="117"/>
      <c r="BUR24" s="117"/>
      <c r="BUS24" s="117"/>
      <c r="BUT24" s="117"/>
      <c r="BUU24" s="117"/>
      <c r="BUV24" s="117"/>
      <c r="BUW24" s="117"/>
      <c r="BUX24" s="117"/>
      <c r="BUY24" s="117"/>
      <c r="BUZ24" s="117"/>
      <c r="BVA24" s="117"/>
      <c r="BVB24" s="117"/>
      <c r="BVC24" s="117"/>
      <c r="BVD24" s="117"/>
      <c r="BVE24" s="117"/>
      <c r="BVF24" s="117"/>
      <c r="BVG24" s="117"/>
      <c r="BVH24" s="117"/>
      <c r="BVI24" s="117"/>
      <c r="BVJ24" s="117"/>
      <c r="BVK24" s="117"/>
      <c r="BVL24" s="117"/>
      <c r="BVM24" s="117"/>
      <c r="BVN24" s="117"/>
      <c r="BVO24" s="117"/>
      <c r="BVP24" s="117"/>
      <c r="BVQ24" s="117"/>
      <c r="BVR24" s="117"/>
      <c r="BVS24" s="117"/>
      <c r="BVT24" s="117"/>
      <c r="BVU24" s="117"/>
      <c r="BVV24" s="117"/>
      <c r="BVW24" s="117"/>
      <c r="BVX24" s="117"/>
      <c r="BVY24" s="117"/>
      <c r="BVZ24" s="117"/>
      <c r="BWA24" s="117"/>
      <c r="BWB24" s="117"/>
      <c r="BWC24" s="117"/>
      <c r="BWD24" s="117"/>
      <c r="BWE24" s="117"/>
      <c r="BWF24" s="117"/>
      <c r="BWG24" s="117"/>
      <c r="BWH24" s="117"/>
      <c r="BWI24" s="117"/>
      <c r="BWJ24" s="117"/>
      <c r="BWK24" s="117"/>
      <c r="BWL24" s="117"/>
      <c r="BWM24" s="117"/>
      <c r="BWN24" s="117"/>
      <c r="BWO24" s="117"/>
      <c r="BWP24" s="117"/>
      <c r="BWQ24" s="117"/>
      <c r="BWR24" s="117"/>
      <c r="BWS24" s="117"/>
      <c r="BWT24" s="117"/>
      <c r="BWU24" s="117"/>
      <c r="BWV24" s="117"/>
      <c r="BWW24" s="117"/>
      <c r="BWX24" s="117"/>
      <c r="BWY24" s="117"/>
      <c r="BWZ24" s="117"/>
      <c r="BXA24" s="117"/>
      <c r="BXB24" s="117"/>
      <c r="BXC24" s="117"/>
      <c r="BXD24" s="117"/>
      <c r="BXE24" s="117"/>
      <c r="BXF24" s="117"/>
      <c r="BXG24" s="117"/>
      <c r="BXH24" s="117"/>
      <c r="BXI24" s="117"/>
      <c r="BXJ24" s="117"/>
      <c r="BXK24" s="117"/>
      <c r="BXL24" s="117"/>
      <c r="BXM24" s="117"/>
      <c r="BXN24" s="117"/>
      <c r="BXO24" s="117"/>
      <c r="BXP24" s="117"/>
      <c r="BXQ24" s="117"/>
      <c r="BXR24" s="117"/>
      <c r="BXS24" s="117"/>
      <c r="BXT24" s="117"/>
      <c r="BXU24" s="117"/>
      <c r="BXV24" s="117"/>
      <c r="BXW24" s="117"/>
      <c r="BXX24" s="117"/>
      <c r="BXY24" s="117"/>
      <c r="BXZ24" s="117"/>
      <c r="BYA24" s="117"/>
      <c r="BYB24" s="117"/>
      <c r="BYC24" s="117"/>
      <c r="BYD24" s="117"/>
      <c r="BYE24" s="117"/>
      <c r="BYF24" s="117"/>
      <c r="BYG24" s="117"/>
      <c r="BYH24" s="117"/>
      <c r="BYI24" s="117"/>
      <c r="BYJ24" s="117"/>
      <c r="BYK24" s="117"/>
      <c r="BYL24" s="117"/>
      <c r="BYM24" s="117"/>
      <c r="BYN24" s="117"/>
      <c r="BYO24" s="117"/>
      <c r="BYP24" s="117"/>
      <c r="BYQ24" s="117"/>
      <c r="BYR24" s="117"/>
      <c r="BYS24" s="117"/>
      <c r="BYT24" s="117"/>
      <c r="BYU24" s="117"/>
      <c r="BYV24" s="117"/>
      <c r="BYW24" s="117"/>
      <c r="BYX24" s="117"/>
      <c r="BYY24" s="117"/>
      <c r="BYZ24" s="117"/>
      <c r="BZA24" s="117"/>
      <c r="BZB24" s="117"/>
      <c r="BZC24" s="117"/>
      <c r="BZD24" s="117"/>
      <c r="BZE24" s="117"/>
      <c r="BZF24" s="117"/>
      <c r="BZG24" s="117"/>
      <c r="BZH24" s="117"/>
      <c r="BZI24" s="117"/>
      <c r="BZJ24" s="117"/>
      <c r="BZK24" s="117"/>
      <c r="BZL24" s="117"/>
      <c r="BZM24" s="117"/>
      <c r="BZN24" s="117"/>
      <c r="BZO24" s="117"/>
      <c r="BZP24" s="117"/>
      <c r="BZQ24" s="117"/>
      <c r="BZR24" s="117"/>
      <c r="BZS24" s="117"/>
      <c r="BZT24" s="117"/>
      <c r="BZU24" s="117"/>
      <c r="BZV24" s="117"/>
      <c r="BZW24" s="117"/>
      <c r="BZX24" s="117"/>
      <c r="BZY24" s="117"/>
      <c r="BZZ24" s="117"/>
      <c r="CAA24" s="117"/>
      <c r="CAB24" s="117"/>
      <c r="CAC24" s="117"/>
      <c r="CAD24" s="117"/>
      <c r="CAE24" s="117"/>
      <c r="CAF24" s="117"/>
      <c r="CAG24" s="117"/>
      <c r="CAH24" s="117"/>
      <c r="CAI24" s="117"/>
      <c r="CAJ24" s="117"/>
      <c r="CAK24" s="117"/>
      <c r="CAL24" s="117"/>
      <c r="CAM24" s="117"/>
      <c r="CAN24" s="117"/>
      <c r="CAO24" s="117"/>
      <c r="CAP24" s="117"/>
      <c r="CAQ24" s="117"/>
      <c r="CAR24" s="117"/>
      <c r="CAS24" s="117"/>
      <c r="CAT24" s="117"/>
      <c r="CAU24" s="117"/>
      <c r="CAV24" s="117"/>
      <c r="CAW24" s="117"/>
      <c r="CAX24" s="117"/>
      <c r="CAY24" s="117"/>
      <c r="CAZ24" s="117"/>
      <c r="CBA24" s="117"/>
      <c r="CBB24" s="117"/>
      <c r="CBC24" s="117"/>
      <c r="CBD24" s="117"/>
      <c r="CBE24" s="117"/>
      <c r="CBF24" s="117"/>
      <c r="CBG24" s="117"/>
      <c r="CBH24" s="117"/>
      <c r="CBI24" s="117"/>
      <c r="CBJ24" s="117"/>
      <c r="CBK24" s="117"/>
      <c r="CBL24" s="117"/>
      <c r="CBM24" s="117"/>
      <c r="CBN24" s="117"/>
      <c r="CBO24" s="117"/>
      <c r="CBP24" s="117"/>
      <c r="CBQ24" s="117"/>
      <c r="CBR24" s="117"/>
      <c r="CBS24" s="117"/>
      <c r="CBT24" s="117"/>
      <c r="CBU24" s="117"/>
      <c r="CBV24" s="117"/>
      <c r="CBW24" s="117"/>
      <c r="CBX24" s="117"/>
      <c r="CBY24" s="117"/>
      <c r="CBZ24" s="117"/>
      <c r="CCA24" s="117"/>
      <c r="CCB24" s="117"/>
      <c r="CCC24" s="117"/>
      <c r="CCD24" s="117"/>
      <c r="CCE24" s="117"/>
      <c r="CCF24" s="117"/>
      <c r="CCG24" s="117"/>
      <c r="CCH24" s="117"/>
      <c r="CCI24" s="117"/>
      <c r="CCJ24" s="117"/>
      <c r="CCK24" s="117"/>
      <c r="CCL24" s="117"/>
      <c r="CCM24" s="117"/>
      <c r="CCN24" s="117"/>
      <c r="CCO24" s="117"/>
      <c r="CCP24" s="117"/>
      <c r="CCQ24" s="117"/>
      <c r="CCR24" s="117"/>
      <c r="CCS24" s="117"/>
      <c r="CCT24" s="117"/>
      <c r="CCU24" s="117"/>
      <c r="CCV24" s="117"/>
      <c r="CCW24" s="117"/>
      <c r="CCX24" s="117"/>
      <c r="CCY24" s="117"/>
      <c r="CCZ24" s="117"/>
      <c r="CDA24" s="117"/>
      <c r="CDB24" s="117"/>
      <c r="CDC24" s="117"/>
      <c r="CDD24" s="117"/>
      <c r="CDE24" s="117"/>
      <c r="CDF24" s="117"/>
      <c r="CDG24" s="117"/>
      <c r="CDH24" s="117"/>
      <c r="CDI24" s="117"/>
      <c r="CDJ24" s="117"/>
      <c r="CDK24" s="117"/>
      <c r="CDL24" s="117"/>
      <c r="CDM24" s="117"/>
      <c r="CDN24" s="117"/>
      <c r="CDO24" s="117"/>
      <c r="CDP24" s="117"/>
      <c r="CDQ24" s="117"/>
      <c r="CDR24" s="117"/>
      <c r="CDS24" s="117"/>
      <c r="CDT24" s="117"/>
      <c r="CDU24" s="117"/>
      <c r="CDV24" s="117"/>
      <c r="CDW24" s="117"/>
      <c r="CDX24" s="117"/>
      <c r="CDY24" s="117"/>
      <c r="CDZ24" s="117"/>
      <c r="CEA24" s="117"/>
      <c r="CEB24" s="117"/>
      <c r="CEC24" s="117"/>
      <c r="CED24" s="117"/>
      <c r="CEE24" s="117"/>
      <c r="CEF24" s="117"/>
      <c r="CEG24" s="117"/>
      <c r="CEH24" s="117"/>
      <c r="CEI24" s="117"/>
      <c r="CEJ24" s="117"/>
      <c r="CEK24" s="117"/>
      <c r="CEL24" s="117"/>
      <c r="CEM24" s="117"/>
      <c r="CEN24" s="117"/>
      <c r="CEO24" s="117"/>
      <c r="CEP24" s="117"/>
      <c r="CEQ24" s="117"/>
      <c r="CER24" s="117"/>
      <c r="CES24" s="117"/>
      <c r="CET24" s="117"/>
      <c r="CEU24" s="117"/>
      <c r="CEV24" s="117"/>
      <c r="CEW24" s="117"/>
      <c r="CEX24" s="117"/>
      <c r="CEY24" s="117"/>
      <c r="CEZ24" s="117"/>
      <c r="CFA24" s="117"/>
      <c r="CFB24" s="117"/>
      <c r="CFC24" s="117"/>
      <c r="CFD24" s="117"/>
      <c r="CFE24" s="117"/>
      <c r="CFF24" s="117"/>
      <c r="CFG24" s="117"/>
      <c r="CFH24" s="117"/>
      <c r="CFI24" s="117"/>
      <c r="CFJ24" s="117"/>
      <c r="CFK24" s="117"/>
      <c r="CFL24" s="117"/>
      <c r="CFM24" s="117"/>
      <c r="CFN24" s="117"/>
      <c r="CFO24" s="117"/>
      <c r="CFP24" s="117"/>
      <c r="CFQ24" s="117"/>
      <c r="CFR24" s="117"/>
      <c r="CFS24" s="117"/>
      <c r="CFT24" s="117"/>
      <c r="CFU24" s="117"/>
      <c r="CFV24" s="117"/>
      <c r="CFW24" s="117"/>
      <c r="CFX24" s="117"/>
      <c r="CFY24" s="117"/>
      <c r="CFZ24" s="117"/>
      <c r="CGA24" s="117"/>
      <c r="CGB24" s="117"/>
      <c r="CGC24" s="117"/>
      <c r="CGD24" s="117"/>
      <c r="CGE24" s="117"/>
      <c r="CGF24" s="117"/>
      <c r="CGG24" s="117"/>
      <c r="CGH24" s="117"/>
      <c r="CGI24" s="117"/>
      <c r="CGJ24" s="117"/>
      <c r="CGK24" s="117"/>
      <c r="CGL24" s="117"/>
      <c r="CGM24" s="117"/>
      <c r="CGN24" s="117"/>
      <c r="CGO24" s="117"/>
      <c r="CGP24" s="117"/>
      <c r="CGQ24" s="117"/>
      <c r="CGR24" s="117"/>
      <c r="CGS24" s="117"/>
      <c r="CGT24" s="117"/>
      <c r="CGU24" s="117"/>
      <c r="CGV24" s="117"/>
      <c r="CGW24" s="117"/>
      <c r="CGX24" s="117"/>
      <c r="CGY24" s="117"/>
      <c r="CGZ24" s="117"/>
      <c r="CHA24" s="117"/>
      <c r="CHB24" s="117"/>
      <c r="CHC24" s="117"/>
      <c r="CHD24" s="117"/>
      <c r="CHE24" s="117"/>
      <c r="CHF24" s="117"/>
      <c r="CHG24" s="117"/>
      <c r="CHH24" s="117"/>
      <c r="CHI24" s="117"/>
      <c r="CHJ24" s="117"/>
      <c r="CHK24" s="117"/>
      <c r="CHL24" s="117"/>
      <c r="CHM24" s="117"/>
      <c r="CHN24" s="117"/>
      <c r="CHO24" s="117"/>
      <c r="CHP24" s="117"/>
      <c r="CHQ24" s="117"/>
      <c r="CHR24" s="117"/>
      <c r="CHS24" s="117"/>
      <c r="CHT24" s="117"/>
      <c r="CHU24" s="117"/>
      <c r="CHV24" s="117"/>
      <c r="CHW24" s="117"/>
      <c r="CHX24" s="117"/>
      <c r="CHY24" s="117"/>
      <c r="CHZ24" s="117"/>
      <c r="CIA24" s="117"/>
      <c r="CIB24" s="117"/>
      <c r="CIC24" s="117"/>
      <c r="CID24" s="117"/>
      <c r="CIE24" s="117"/>
      <c r="CIF24" s="117"/>
      <c r="CIG24" s="117"/>
      <c r="CIH24" s="117"/>
      <c r="CII24" s="117"/>
      <c r="CIJ24" s="117"/>
      <c r="CIK24" s="117"/>
      <c r="CIL24" s="117"/>
      <c r="CIM24" s="117"/>
      <c r="CIN24" s="117"/>
      <c r="CIO24" s="117"/>
      <c r="CIP24" s="117"/>
      <c r="CIQ24" s="117"/>
      <c r="CIR24" s="117"/>
      <c r="CIS24" s="117"/>
      <c r="CIT24" s="117"/>
      <c r="CIU24" s="117"/>
      <c r="CIV24" s="117"/>
      <c r="CIW24" s="117"/>
      <c r="CIX24" s="117"/>
      <c r="CIY24" s="117"/>
      <c r="CIZ24" s="117"/>
      <c r="CJA24" s="117"/>
      <c r="CJB24" s="117"/>
      <c r="CJC24" s="117"/>
      <c r="CJD24" s="117"/>
      <c r="CJE24" s="117"/>
      <c r="CJF24" s="117"/>
      <c r="CJG24" s="117"/>
      <c r="CJH24" s="117"/>
      <c r="CJI24" s="117"/>
      <c r="CJJ24" s="117"/>
      <c r="CJK24" s="117"/>
      <c r="CJL24" s="117"/>
      <c r="CJM24" s="117"/>
      <c r="CJN24" s="117"/>
      <c r="CJO24" s="117"/>
      <c r="CJP24" s="117"/>
      <c r="CJQ24" s="117"/>
      <c r="CJR24" s="117"/>
      <c r="CJS24" s="117"/>
      <c r="CJT24" s="117"/>
      <c r="CJU24" s="117"/>
      <c r="CJV24" s="117"/>
      <c r="CJW24" s="117"/>
      <c r="CJX24" s="117"/>
      <c r="CJY24" s="117"/>
      <c r="CJZ24" s="117"/>
      <c r="CKA24" s="117"/>
      <c r="CKB24" s="117"/>
      <c r="CKC24" s="117"/>
      <c r="CKD24" s="117"/>
      <c r="CKE24" s="117"/>
      <c r="CKF24" s="117"/>
      <c r="CKG24" s="117"/>
      <c r="CKH24" s="117"/>
      <c r="CKI24" s="117"/>
      <c r="CKJ24" s="117"/>
      <c r="CKK24" s="117"/>
      <c r="CKL24" s="117"/>
      <c r="CKM24" s="117"/>
      <c r="CKN24" s="117"/>
      <c r="CKO24" s="117"/>
      <c r="CKP24" s="117"/>
      <c r="CKQ24" s="117"/>
      <c r="CKR24" s="117"/>
      <c r="CKS24" s="117"/>
      <c r="CKT24" s="117"/>
      <c r="CKU24" s="117"/>
      <c r="CKV24" s="117"/>
      <c r="CKW24" s="117"/>
      <c r="CKX24" s="117"/>
      <c r="CKY24" s="117"/>
      <c r="CKZ24" s="117"/>
      <c r="CLA24" s="117"/>
      <c r="CLB24" s="117"/>
      <c r="CLC24" s="117"/>
      <c r="CLD24" s="117"/>
      <c r="CLE24" s="117"/>
      <c r="CLF24" s="117"/>
      <c r="CLG24" s="117"/>
      <c r="CLH24" s="117"/>
      <c r="CLI24" s="117"/>
      <c r="CLJ24" s="117"/>
      <c r="CLK24" s="117"/>
      <c r="CLL24" s="117"/>
      <c r="CLM24" s="117"/>
      <c r="CLN24" s="117"/>
      <c r="CLO24" s="117"/>
      <c r="CLP24" s="117"/>
      <c r="CLQ24" s="117"/>
      <c r="CLR24" s="117"/>
      <c r="CLS24" s="117"/>
      <c r="CLT24" s="117"/>
      <c r="CLU24" s="117"/>
      <c r="CLV24" s="117"/>
      <c r="CLW24" s="117"/>
      <c r="CLX24" s="117"/>
      <c r="CLY24" s="117"/>
      <c r="CLZ24" s="117"/>
      <c r="CMA24" s="117"/>
      <c r="CMB24" s="117"/>
      <c r="CMC24" s="117"/>
      <c r="CMD24" s="117"/>
      <c r="CME24" s="117"/>
      <c r="CMF24" s="117"/>
      <c r="CMG24" s="117"/>
      <c r="CMH24" s="117"/>
      <c r="CMI24" s="117"/>
      <c r="CMJ24" s="117"/>
      <c r="CMK24" s="117"/>
      <c r="CML24" s="117"/>
      <c r="CMM24" s="117"/>
      <c r="CMN24" s="117"/>
      <c r="CMO24" s="117"/>
      <c r="CMP24" s="117"/>
      <c r="CMQ24" s="117"/>
      <c r="CMR24" s="117"/>
      <c r="CMS24" s="117"/>
      <c r="CMT24" s="117"/>
      <c r="CMU24" s="117"/>
      <c r="CMV24" s="117"/>
      <c r="CMW24" s="117"/>
      <c r="CMX24" s="117"/>
      <c r="CMY24" s="117"/>
      <c r="CMZ24" s="117"/>
      <c r="CNA24" s="117"/>
      <c r="CNB24" s="117"/>
      <c r="CNC24" s="117"/>
      <c r="CND24" s="117"/>
      <c r="CNE24" s="117"/>
      <c r="CNF24" s="117"/>
      <c r="CNG24" s="117"/>
      <c r="CNH24" s="117"/>
      <c r="CNI24" s="117"/>
      <c r="CNJ24" s="117"/>
      <c r="CNK24" s="117"/>
      <c r="CNL24" s="117"/>
      <c r="CNM24" s="117"/>
      <c r="CNN24" s="117"/>
      <c r="CNO24" s="117"/>
      <c r="CNP24" s="117"/>
      <c r="CNQ24" s="117"/>
      <c r="CNR24" s="117"/>
      <c r="CNS24" s="117"/>
      <c r="CNT24" s="117"/>
      <c r="CNU24" s="117"/>
      <c r="CNV24" s="117"/>
      <c r="CNW24" s="117"/>
      <c r="CNX24" s="117"/>
      <c r="CNY24" s="117"/>
      <c r="CNZ24" s="117"/>
      <c r="COA24" s="117"/>
      <c r="COB24" s="117"/>
      <c r="COC24" s="117"/>
      <c r="COD24" s="117"/>
      <c r="COE24" s="117"/>
      <c r="COF24" s="117"/>
      <c r="COG24" s="117"/>
      <c r="COH24" s="117"/>
      <c r="COI24" s="117"/>
      <c r="COJ24" s="117"/>
      <c r="COK24" s="117"/>
      <c r="COL24" s="117"/>
      <c r="COM24" s="117"/>
      <c r="CON24" s="117"/>
      <c r="COO24" s="117"/>
      <c r="COP24" s="117"/>
      <c r="COQ24" s="117"/>
      <c r="COR24" s="117"/>
      <c r="COS24" s="117"/>
      <c r="COT24" s="117"/>
      <c r="COU24" s="117"/>
      <c r="COV24" s="117"/>
      <c r="COW24" s="117"/>
      <c r="COX24" s="117"/>
      <c r="COY24" s="117"/>
      <c r="COZ24" s="117"/>
      <c r="CPA24" s="117"/>
      <c r="CPB24" s="117"/>
      <c r="CPC24" s="117"/>
      <c r="CPD24" s="117"/>
      <c r="CPE24" s="117"/>
      <c r="CPF24" s="117"/>
      <c r="CPG24" s="117"/>
      <c r="CPH24" s="117"/>
      <c r="CPI24" s="117"/>
      <c r="CPJ24" s="117"/>
      <c r="CPK24" s="117"/>
      <c r="CPL24" s="117"/>
      <c r="CPM24" s="117"/>
      <c r="CPN24" s="117"/>
      <c r="CPO24" s="117"/>
      <c r="CPP24" s="117"/>
      <c r="CPQ24" s="117"/>
      <c r="CPR24" s="117"/>
      <c r="CPS24" s="117"/>
      <c r="CPT24" s="117"/>
      <c r="CPU24" s="117"/>
      <c r="CPV24" s="117"/>
      <c r="CPW24" s="117"/>
      <c r="CPX24" s="117"/>
      <c r="CPY24" s="117"/>
      <c r="CPZ24" s="117"/>
      <c r="CQA24" s="117"/>
      <c r="CQB24" s="117"/>
      <c r="CQC24" s="117"/>
      <c r="CQD24" s="117"/>
      <c r="CQE24" s="117"/>
      <c r="CQF24" s="117"/>
      <c r="CQG24" s="117"/>
      <c r="CQH24" s="117"/>
      <c r="CQI24" s="117"/>
      <c r="CQJ24" s="117"/>
      <c r="CQK24" s="117"/>
      <c r="CQL24" s="117"/>
      <c r="CQM24" s="117"/>
      <c r="CQN24" s="117"/>
      <c r="CQO24" s="117"/>
      <c r="CQP24" s="117"/>
      <c r="CQQ24" s="117"/>
      <c r="CQR24" s="117"/>
      <c r="CQS24" s="117"/>
      <c r="CQT24" s="117"/>
      <c r="CQU24" s="117"/>
      <c r="CQV24" s="117"/>
      <c r="CQW24" s="117"/>
      <c r="CQX24" s="117"/>
      <c r="CQY24" s="117"/>
      <c r="CQZ24" s="117"/>
      <c r="CRA24" s="117"/>
      <c r="CRB24" s="117"/>
      <c r="CRC24" s="117"/>
      <c r="CRD24" s="117"/>
      <c r="CRE24" s="117"/>
      <c r="CRF24" s="117"/>
      <c r="CRG24" s="117"/>
      <c r="CRH24" s="117"/>
      <c r="CRI24" s="117"/>
      <c r="CRJ24" s="117"/>
      <c r="CRK24" s="117"/>
      <c r="CRL24" s="117"/>
      <c r="CRM24" s="117"/>
      <c r="CRN24" s="117"/>
      <c r="CRO24" s="117"/>
      <c r="CRP24" s="117"/>
      <c r="CRQ24" s="117"/>
      <c r="CRR24" s="117"/>
      <c r="CRS24" s="117"/>
      <c r="CRT24" s="117"/>
      <c r="CRU24" s="117"/>
      <c r="CRV24" s="117"/>
      <c r="CRW24" s="117"/>
      <c r="CRX24" s="117"/>
      <c r="CRY24" s="117"/>
      <c r="CRZ24" s="117"/>
      <c r="CSA24" s="117"/>
      <c r="CSB24" s="117"/>
      <c r="CSC24" s="117"/>
      <c r="CSD24" s="117"/>
      <c r="CSE24" s="117"/>
      <c r="CSF24" s="117"/>
      <c r="CSG24" s="117"/>
      <c r="CSH24" s="117"/>
      <c r="CSI24" s="117"/>
      <c r="CSJ24" s="117"/>
      <c r="CSK24" s="117"/>
      <c r="CSL24" s="117"/>
      <c r="CSM24" s="117"/>
      <c r="CSN24" s="117"/>
      <c r="CSO24" s="117"/>
      <c r="CSP24" s="117"/>
      <c r="CSQ24" s="117"/>
      <c r="CSR24" s="117"/>
      <c r="CSS24" s="117"/>
      <c r="CST24" s="117"/>
      <c r="CSU24" s="117"/>
      <c r="CSV24" s="117"/>
      <c r="CSW24" s="117"/>
      <c r="CSX24" s="117"/>
      <c r="CSY24" s="117"/>
      <c r="CSZ24" s="117"/>
      <c r="CTA24" s="117"/>
      <c r="CTB24" s="117"/>
      <c r="CTC24" s="117"/>
      <c r="CTD24" s="117"/>
      <c r="CTE24" s="117"/>
      <c r="CTF24" s="117"/>
      <c r="CTG24" s="117"/>
      <c r="CTH24" s="117"/>
      <c r="CTI24" s="117"/>
      <c r="CTJ24" s="117"/>
      <c r="CTK24" s="117"/>
      <c r="CTL24" s="117"/>
      <c r="CTM24" s="117"/>
      <c r="CTN24" s="117"/>
      <c r="CTO24" s="117"/>
      <c r="CTP24" s="117"/>
      <c r="CTQ24" s="117"/>
      <c r="CTR24" s="117"/>
      <c r="CTS24" s="117"/>
      <c r="CTT24" s="117"/>
      <c r="CTU24" s="117"/>
      <c r="CTV24" s="117"/>
      <c r="CTW24" s="117"/>
      <c r="CTX24" s="117"/>
      <c r="CTY24" s="117"/>
      <c r="CTZ24" s="117"/>
      <c r="CUA24" s="117"/>
      <c r="CUB24" s="117"/>
      <c r="CUC24" s="117"/>
      <c r="CUD24" s="117"/>
      <c r="CUE24" s="117"/>
      <c r="CUF24" s="117"/>
      <c r="CUG24" s="117"/>
      <c r="CUH24" s="117"/>
      <c r="CUI24" s="117"/>
      <c r="CUJ24" s="117"/>
      <c r="CUK24" s="117"/>
      <c r="CUL24" s="117"/>
      <c r="CUM24" s="117"/>
      <c r="CUN24" s="117"/>
      <c r="CUO24" s="117"/>
      <c r="CUP24" s="117"/>
      <c r="CUQ24" s="117"/>
      <c r="CUR24" s="117"/>
      <c r="CUS24" s="117"/>
      <c r="CUT24" s="117"/>
      <c r="CUU24" s="117"/>
      <c r="CUV24" s="117"/>
      <c r="CUW24" s="117"/>
      <c r="CUX24" s="117"/>
      <c r="CUY24" s="117"/>
      <c r="CUZ24" s="117"/>
      <c r="CVA24" s="117"/>
      <c r="CVB24" s="117"/>
      <c r="CVC24" s="117"/>
      <c r="CVD24" s="117"/>
      <c r="CVE24" s="117"/>
      <c r="CVF24" s="117"/>
      <c r="CVG24" s="117"/>
      <c r="CVH24" s="117"/>
      <c r="CVI24" s="117"/>
      <c r="CVJ24" s="117"/>
      <c r="CVK24" s="117"/>
      <c r="CVL24" s="117"/>
      <c r="CVM24" s="117"/>
      <c r="CVN24" s="117"/>
      <c r="CVO24" s="117"/>
      <c r="CVP24" s="117"/>
      <c r="CVQ24" s="117"/>
      <c r="CVR24" s="117"/>
      <c r="CVS24" s="117"/>
      <c r="CVT24" s="117"/>
      <c r="CVU24" s="117"/>
      <c r="CVV24" s="117"/>
      <c r="CVW24" s="117"/>
      <c r="CVX24" s="117"/>
      <c r="CVY24" s="117"/>
      <c r="CVZ24" s="117"/>
      <c r="CWA24" s="117"/>
      <c r="CWB24" s="117"/>
      <c r="CWC24" s="117"/>
      <c r="CWD24" s="117"/>
      <c r="CWE24" s="117"/>
      <c r="CWF24" s="117"/>
      <c r="CWG24" s="117"/>
      <c r="CWH24" s="117"/>
      <c r="CWI24" s="117"/>
      <c r="CWJ24" s="117"/>
      <c r="CWK24" s="117"/>
      <c r="CWL24" s="117"/>
      <c r="CWM24" s="117"/>
      <c r="CWN24" s="117"/>
      <c r="CWO24" s="117"/>
      <c r="CWP24" s="117"/>
      <c r="CWQ24" s="117"/>
      <c r="CWR24" s="117"/>
      <c r="CWS24" s="117"/>
      <c r="CWT24" s="117"/>
      <c r="CWU24" s="117"/>
      <c r="CWV24" s="117"/>
      <c r="CWW24" s="117"/>
      <c r="CWX24" s="117"/>
      <c r="CWY24" s="117"/>
      <c r="CWZ24" s="117"/>
      <c r="CXA24" s="117"/>
      <c r="CXB24" s="117"/>
      <c r="CXC24" s="117"/>
      <c r="CXD24" s="117"/>
      <c r="CXE24" s="117"/>
      <c r="CXF24" s="117"/>
      <c r="CXG24" s="117"/>
      <c r="CXH24" s="117"/>
      <c r="CXI24" s="117"/>
      <c r="CXJ24" s="117"/>
      <c r="CXK24" s="117"/>
      <c r="CXL24" s="117"/>
      <c r="CXM24" s="117"/>
      <c r="CXN24" s="117"/>
      <c r="CXO24" s="117"/>
      <c r="CXP24" s="117"/>
      <c r="CXQ24" s="117"/>
      <c r="CXR24" s="117"/>
      <c r="CXS24" s="117"/>
      <c r="CXT24" s="117"/>
      <c r="CXU24" s="117"/>
      <c r="CXV24" s="117"/>
      <c r="CXW24" s="117"/>
      <c r="CXX24" s="117"/>
      <c r="CXY24" s="117"/>
      <c r="CXZ24" s="117"/>
      <c r="CYA24" s="117"/>
      <c r="CYB24" s="117"/>
      <c r="CYC24" s="117"/>
      <c r="CYD24" s="117"/>
      <c r="CYE24" s="117"/>
      <c r="CYF24" s="117"/>
      <c r="CYG24" s="117"/>
      <c r="CYH24" s="117"/>
      <c r="CYI24" s="117"/>
      <c r="CYJ24" s="117"/>
      <c r="CYK24" s="117"/>
      <c r="CYL24" s="117"/>
      <c r="CYM24" s="117"/>
      <c r="CYN24" s="117"/>
      <c r="CYO24" s="117"/>
      <c r="CYP24" s="117"/>
      <c r="CYQ24" s="117"/>
      <c r="CYR24" s="117"/>
      <c r="CYS24" s="117"/>
      <c r="CYT24" s="117"/>
      <c r="CYU24" s="117"/>
      <c r="CYV24" s="117"/>
      <c r="CYW24" s="117"/>
      <c r="CYX24" s="117"/>
      <c r="CYY24" s="117"/>
      <c r="CYZ24" s="117"/>
      <c r="CZA24" s="117"/>
      <c r="CZB24" s="117"/>
      <c r="CZC24" s="117"/>
      <c r="CZD24" s="117"/>
      <c r="CZE24" s="117"/>
      <c r="CZF24" s="117"/>
      <c r="CZG24" s="117"/>
      <c r="CZH24" s="117"/>
      <c r="CZI24" s="117"/>
      <c r="CZJ24" s="117"/>
      <c r="CZK24" s="117"/>
      <c r="CZL24" s="117"/>
      <c r="CZM24" s="117"/>
      <c r="CZN24" s="117"/>
      <c r="CZO24" s="117"/>
      <c r="CZP24" s="117"/>
      <c r="CZQ24" s="117"/>
      <c r="CZR24" s="117"/>
      <c r="CZS24" s="117"/>
      <c r="CZT24" s="117"/>
      <c r="CZU24" s="117"/>
      <c r="CZV24" s="117"/>
      <c r="CZW24" s="117"/>
      <c r="CZX24" s="117"/>
      <c r="CZY24" s="117"/>
      <c r="CZZ24" s="117"/>
      <c r="DAA24" s="117"/>
      <c r="DAB24" s="117"/>
      <c r="DAC24" s="117"/>
      <c r="DAD24" s="117"/>
      <c r="DAE24" s="117"/>
      <c r="DAF24" s="117"/>
      <c r="DAG24" s="117"/>
      <c r="DAH24" s="117"/>
      <c r="DAI24" s="117"/>
      <c r="DAJ24" s="117"/>
      <c r="DAK24" s="117"/>
      <c r="DAL24" s="117"/>
      <c r="DAM24" s="117"/>
      <c r="DAN24" s="117"/>
      <c r="DAO24" s="117"/>
      <c r="DAP24" s="117"/>
      <c r="DAQ24" s="117"/>
      <c r="DAR24" s="117"/>
      <c r="DAS24" s="117"/>
      <c r="DAT24" s="117"/>
      <c r="DAU24" s="117"/>
      <c r="DAV24" s="117"/>
      <c r="DAW24" s="117"/>
      <c r="DAX24" s="117"/>
      <c r="DAY24" s="117"/>
      <c r="DAZ24" s="117"/>
      <c r="DBA24" s="117"/>
      <c r="DBB24" s="117"/>
      <c r="DBC24" s="117"/>
      <c r="DBD24" s="117"/>
      <c r="DBE24" s="117"/>
      <c r="DBF24" s="117"/>
      <c r="DBG24" s="117"/>
      <c r="DBH24" s="117"/>
      <c r="DBI24" s="117"/>
      <c r="DBJ24" s="117"/>
      <c r="DBK24" s="117"/>
      <c r="DBL24" s="117"/>
      <c r="DBM24" s="117"/>
      <c r="DBN24" s="117"/>
      <c r="DBO24" s="117"/>
      <c r="DBP24" s="117"/>
      <c r="DBQ24" s="117"/>
      <c r="DBR24" s="117"/>
      <c r="DBS24" s="117"/>
      <c r="DBT24" s="117"/>
      <c r="DBU24" s="117"/>
      <c r="DBV24" s="117"/>
      <c r="DBW24" s="117"/>
      <c r="DBX24" s="117"/>
      <c r="DBY24" s="117"/>
      <c r="DBZ24" s="117"/>
      <c r="DCA24" s="117"/>
      <c r="DCB24" s="117"/>
      <c r="DCC24" s="117"/>
      <c r="DCD24" s="117"/>
      <c r="DCE24" s="117"/>
      <c r="DCF24" s="117"/>
      <c r="DCG24" s="117"/>
      <c r="DCH24" s="117"/>
      <c r="DCI24" s="117"/>
      <c r="DCJ24" s="117"/>
      <c r="DCK24" s="117"/>
      <c r="DCL24" s="117"/>
      <c r="DCM24" s="117"/>
      <c r="DCN24" s="117"/>
      <c r="DCO24" s="117"/>
      <c r="DCP24" s="117"/>
      <c r="DCQ24" s="117"/>
      <c r="DCR24" s="117"/>
      <c r="DCS24" s="117"/>
      <c r="DCT24" s="117"/>
      <c r="DCU24" s="117"/>
      <c r="DCV24" s="117"/>
      <c r="DCW24" s="117"/>
      <c r="DCX24" s="117"/>
      <c r="DCY24" s="117"/>
      <c r="DCZ24" s="117"/>
      <c r="DDA24" s="117"/>
      <c r="DDB24" s="117"/>
      <c r="DDC24" s="117"/>
      <c r="DDD24" s="117"/>
      <c r="DDE24" s="117"/>
      <c r="DDF24" s="117"/>
      <c r="DDG24" s="117"/>
      <c r="DDH24" s="117"/>
      <c r="DDI24" s="117"/>
      <c r="DDJ24" s="117"/>
      <c r="DDK24" s="117"/>
      <c r="DDL24" s="117"/>
      <c r="DDM24" s="117"/>
      <c r="DDN24" s="117"/>
      <c r="DDO24" s="117"/>
      <c r="DDP24" s="117"/>
      <c r="DDQ24" s="117"/>
      <c r="DDR24" s="117"/>
      <c r="DDS24" s="117"/>
      <c r="DDT24" s="117"/>
      <c r="DDU24" s="117"/>
      <c r="DDV24" s="117"/>
      <c r="DDW24" s="117"/>
      <c r="DDX24" s="117"/>
      <c r="DDY24" s="117"/>
      <c r="DDZ24" s="117"/>
      <c r="DEA24" s="117"/>
      <c r="DEB24" s="117"/>
      <c r="DEC24" s="117"/>
      <c r="DED24" s="117"/>
      <c r="DEE24" s="117"/>
      <c r="DEF24" s="117"/>
      <c r="DEG24" s="117"/>
      <c r="DEH24" s="117"/>
      <c r="DEI24" s="117"/>
      <c r="DEJ24" s="117"/>
      <c r="DEK24" s="117"/>
      <c r="DEL24" s="117"/>
      <c r="DEM24" s="117"/>
      <c r="DEN24" s="117"/>
      <c r="DEO24" s="117"/>
      <c r="DEP24" s="117"/>
      <c r="DEQ24" s="117"/>
      <c r="DER24" s="117"/>
      <c r="DES24" s="117"/>
      <c r="DET24" s="117"/>
      <c r="DEU24" s="117"/>
      <c r="DEV24" s="117"/>
      <c r="DEW24" s="117"/>
      <c r="DEX24" s="117"/>
      <c r="DEY24" s="117"/>
      <c r="DEZ24" s="117"/>
      <c r="DFA24" s="117"/>
      <c r="DFB24" s="117"/>
      <c r="DFC24" s="117"/>
      <c r="DFD24" s="117"/>
      <c r="DFE24" s="117"/>
      <c r="DFF24" s="117"/>
      <c r="DFG24" s="117"/>
      <c r="DFH24" s="117"/>
      <c r="DFI24" s="117"/>
      <c r="DFJ24" s="117"/>
      <c r="DFK24" s="117"/>
      <c r="DFL24" s="117"/>
      <c r="DFM24" s="117"/>
      <c r="DFN24" s="117"/>
      <c r="DFO24" s="117"/>
      <c r="DFP24" s="117"/>
      <c r="DFQ24" s="117"/>
      <c r="DFR24" s="117"/>
      <c r="DFS24" s="117"/>
      <c r="DFT24" s="117"/>
      <c r="DFU24" s="117"/>
      <c r="DFV24" s="117"/>
      <c r="DFW24" s="117"/>
      <c r="DFX24" s="117"/>
      <c r="DFY24" s="117"/>
      <c r="DFZ24" s="117"/>
      <c r="DGA24" s="117"/>
      <c r="DGB24" s="117"/>
      <c r="DGC24" s="117"/>
      <c r="DGD24" s="117"/>
      <c r="DGE24" s="117"/>
      <c r="DGF24" s="117"/>
      <c r="DGG24" s="117"/>
      <c r="DGH24" s="117"/>
      <c r="DGI24" s="117"/>
      <c r="DGJ24" s="117"/>
      <c r="DGK24" s="117"/>
      <c r="DGL24" s="117"/>
      <c r="DGM24" s="117"/>
      <c r="DGN24" s="117"/>
      <c r="DGO24" s="117"/>
      <c r="DGP24" s="117"/>
      <c r="DGQ24" s="117"/>
      <c r="DGR24" s="117"/>
      <c r="DGS24" s="117"/>
      <c r="DGT24" s="117"/>
      <c r="DGU24" s="117"/>
      <c r="DGV24" s="117"/>
      <c r="DGW24" s="117"/>
      <c r="DGX24" s="117"/>
      <c r="DGY24" s="117"/>
      <c r="DGZ24" s="117"/>
      <c r="DHA24" s="117"/>
      <c r="DHB24" s="117"/>
      <c r="DHC24" s="117"/>
      <c r="DHD24" s="117"/>
      <c r="DHE24" s="117"/>
      <c r="DHF24" s="117"/>
      <c r="DHG24" s="117"/>
      <c r="DHH24" s="117"/>
      <c r="DHI24" s="117"/>
      <c r="DHJ24" s="117"/>
      <c r="DHK24" s="117"/>
      <c r="DHL24" s="117"/>
      <c r="DHM24" s="117"/>
      <c r="DHN24" s="117"/>
      <c r="DHO24" s="117"/>
      <c r="DHP24" s="117"/>
      <c r="DHQ24" s="117"/>
      <c r="DHR24" s="117"/>
      <c r="DHS24" s="117"/>
      <c r="DHT24" s="117"/>
      <c r="DHU24" s="117"/>
      <c r="DHV24" s="117"/>
      <c r="DHW24" s="117"/>
      <c r="DHX24" s="117"/>
      <c r="DHY24" s="117"/>
      <c r="DHZ24" s="117"/>
      <c r="DIA24" s="117"/>
      <c r="DIB24" s="117"/>
      <c r="DIC24" s="117"/>
      <c r="DID24" s="117"/>
      <c r="DIE24" s="117"/>
      <c r="DIF24" s="117"/>
      <c r="DIG24" s="117"/>
      <c r="DIH24" s="117"/>
      <c r="DII24" s="117"/>
      <c r="DIJ24" s="117"/>
      <c r="DIK24" s="117"/>
      <c r="DIL24" s="117"/>
      <c r="DIM24" s="117"/>
      <c r="DIN24" s="117"/>
      <c r="DIO24" s="117"/>
      <c r="DIP24" s="117"/>
      <c r="DIQ24" s="117"/>
      <c r="DIR24" s="117"/>
      <c r="DIS24" s="117"/>
      <c r="DIT24" s="117"/>
      <c r="DIU24" s="117"/>
      <c r="DIV24" s="117"/>
      <c r="DIW24" s="117"/>
      <c r="DIX24" s="117"/>
      <c r="DIY24" s="117"/>
      <c r="DIZ24" s="117"/>
      <c r="DJA24" s="117"/>
      <c r="DJB24" s="117"/>
      <c r="DJC24" s="117"/>
      <c r="DJD24" s="117"/>
      <c r="DJE24" s="117"/>
      <c r="DJF24" s="117"/>
      <c r="DJG24" s="117"/>
      <c r="DJH24" s="117"/>
      <c r="DJI24" s="117"/>
      <c r="DJJ24" s="117"/>
      <c r="DJK24" s="117"/>
      <c r="DJL24" s="117"/>
      <c r="DJM24" s="117"/>
      <c r="DJN24" s="117"/>
      <c r="DJO24" s="117"/>
      <c r="DJP24" s="117"/>
      <c r="DJQ24" s="117"/>
      <c r="DJR24" s="117"/>
      <c r="DJS24" s="117"/>
      <c r="DJT24" s="117"/>
      <c r="DJU24" s="117"/>
      <c r="DJV24" s="117"/>
      <c r="DJW24" s="117"/>
      <c r="DJX24" s="117"/>
      <c r="DJY24" s="117"/>
      <c r="DJZ24" s="117"/>
      <c r="DKA24" s="117"/>
      <c r="DKB24" s="117"/>
      <c r="DKC24" s="117"/>
      <c r="DKD24" s="117"/>
      <c r="DKE24" s="117"/>
      <c r="DKF24" s="117"/>
      <c r="DKG24" s="117"/>
      <c r="DKH24" s="117"/>
      <c r="DKI24" s="117"/>
      <c r="DKJ24" s="117"/>
      <c r="DKK24" s="117"/>
      <c r="DKL24" s="117"/>
      <c r="DKM24" s="117"/>
      <c r="DKN24" s="117"/>
      <c r="DKO24" s="117"/>
      <c r="DKP24" s="117"/>
      <c r="DKQ24" s="117"/>
      <c r="DKR24" s="117"/>
      <c r="DKS24" s="117"/>
      <c r="DKT24" s="117"/>
      <c r="DKU24" s="117"/>
      <c r="DKV24" s="117"/>
      <c r="DKW24" s="117"/>
      <c r="DKX24" s="117"/>
      <c r="DKY24" s="117"/>
      <c r="DKZ24" s="117"/>
      <c r="DLA24" s="117"/>
      <c r="DLB24" s="117"/>
      <c r="DLC24" s="117"/>
      <c r="DLD24" s="117"/>
      <c r="DLE24" s="117"/>
      <c r="DLF24" s="117"/>
      <c r="DLG24" s="117"/>
      <c r="DLH24" s="117"/>
      <c r="DLI24" s="117"/>
      <c r="DLJ24" s="117"/>
      <c r="DLK24" s="117"/>
      <c r="DLL24" s="117"/>
      <c r="DLM24" s="117"/>
      <c r="DLN24" s="117"/>
      <c r="DLO24" s="117"/>
      <c r="DLP24" s="117"/>
      <c r="DLQ24" s="117"/>
      <c r="DLR24" s="117"/>
      <c r="DLS24" s="117"/>
      <c r="DLT24" s="117"/>
      <c r="DLU24" s="117"/>
      <c r="DLV24" s="117"/>
      <c r="DLW24" s="117"/>
      <c r="DLX24" s="117"/>
      <c r="DLY24" s="117"/>
      <c r="DLZ24" s="117"/>
      <c r="DMA24" s="117"/>
      <c r="DMB24" s="117"/>
      <c r="DMC24" s="117"/>
      <c r="DMD24" s="117"/>
      <c r="DME24" s="117"/>
      <c r="DMF24" s="117"/>
      <c r="DMG24" s="117"/>
      <c r="DMH24" s="117"/>
      <c r="DMI24" s="117"/>
      <c r="DMJ24" s="117"/>
      <c r="DMK24" s="117"/>
      <c r="DML24" s="117"/>
      <c r="DMM24" s="117"/>
      <c r="DMN24" s="117"/>
      <c r="DMO24" s="117"/>
      <c r="DMP24" s="117"/>
      <c r="DMQ24" s="117"/>
      <c r="DMR24" s="117"/>
      <c r="DMS24" s="117"/>
      <c r="DMT24" s="117"/>
      <c r="DMU24" s="117"/>
      <c r="DMV24" s="117"/>
      <c r="DMW24" s="117"/>
      <c r="DMX24" s="117"/>
      <c r="DMY24" s="117"/>
      <c r="DMZ24" s="117"/>
      <c r="DNA24" s="117"/>
      <c r="DNB24" s="117"/>
      <c r="DNC24" s="117"/>
      <c r="DND24" s="117"/>
      <c r="DNE24" s="117"/>
      <c r="DNF24" s="117"/>
      <c r="DNG24" s="117"/>
      <c r="DNH24" s="117"/>
      <c r="DNI24" s="117"/>
      <c r="DNJ24" s="117"/>
      <c r="DNK24" s="117"/>
      <c r="DNL24" s="117"/>
      <c r="DNM24" s="117"/>
      <c r="DNN24" s="117"/>
      <c r="DNO24" s="117"/>
      <c r="DNP24" s="117"/>
      <c r="DNQ24" s="117"/>
      <c r="DNR24" s="117"/>
      <c r="DNS24" s="117"/>
      <c r="DNT24" s="117"/>
      <c r="DNU24" s="117"/>
      <c r="DNV24" s="117"/>
      <c r="DNW24" s="117"/>
      <c r="DNX24" s="117"/>
      <c r="DNY24" s="117"/>
      <c r="DNZ24" s="117"/>
      <c r="DOA24" s="117"/>
      <c r="DOB24" s="117"/>
      <c r="DOC24" s="117"/>
      <c r="DOD24" s="117"/>
      <c r="DOE24" s="117"/>
      <c r="DOF24" s="117"/>
      <c r="DOG24" s="117"/>
      <c r="DOH24" s="117"/>
      <c r="DOI24" s="117"/>
      <c r="DOJ24" s="117"/>
      <c r="DOK24" s="117"/>
      <c r="DOL24" s="117"/>
      <c r="DOM24" s="117"/>
      <c r="DON24" s="117"/>
      <c r="DOO24" s="117"/>
      <c r="DOP24" s="117"/>
      <c r="DOQ24" s="117"/>
      <c r="DOR24" s="117"/>
      <c r="DOS24" s="117"/>
      <c r="DOT24" s="117"/>
      <c r="DOU24" s="117"/>
      <c r="DOV24" s="117"/>
      <c r="DOW24" s="117"/>
      <c r="DOX24" s="117"/>
      <c r="DOY24" s="117"/>
      <c r="DOZ24" s="117"/>
      <c r="DPA24" s="117"/>
      <c r="DPB24" s="117"/>
      <c r="DPC24" s="117"/>
      <c r="DPD24" s="117"/>
      <c r="DPE24" s="117"/>
      <c r="DPF24" s="117"/>
      <c r="DPG24" s="117"/>
      <c r="DPH24" s="117"/>
      <c r="DPI24" s="117"/>
      <c r="DPJ24" s="117"/>
      <c r="DPK24" s="117"/>
      <c r="DPL24" s="117"/>
      <c r="DPM24" s="117"/>
      <c r="DPN24" s="117"/>
      <c r="DPO24" s="117"/>
      <c r="DPP24" s="117"/>
      <c r="DPQ24" s="117"/>
      <c r="DPR24" s="117"/>
      <c r="DPS24" s="117"/>
      <c r="DPT24" s="117"/>
      <c r="DPU24" s="117"/>
      <c r="DPV24" s="117"/>
      <c r="DPW24" s="117"/>
      <c r="DPX24" s="117"/>
      <c r="DPY24" s="117"/>
      <c r="DPZ24" s="117"/>
      <c r="DQA24" s="117"/>
      <c r="DQB24" s="117"/>
      <c r="DQC24" s="117"/>
      <c r="DQD24" s="117"/>
      <c r="DQE24" s="117"/>
      <c r="DQF24" s="117"/>
      <c r="DQG24" s="117"/>
      <c r="DQH24" s="117"/>
      <c r="DQI24" s="117"/>
      <c r="DQJ24" s="117"/>
      <c r="DQK24" s="117"/>
      <c r="DQL24" s="117"/>
      <c r="DQM24" s="117"/>
      <c r="DQN24" s="117"/>
      <c r="DQO24" s="117"/>
      <c r="DQP24" s="117"/>
      <c r="DQQ24" s="117"/>
      <c r="DQR24" s="117"/>
      <c r="DQS24" s="117"/>
      <c r="DQT24" s="117"/>
      <c r="DQU24" s="117"/>
      <c r="DQV24" s="117"/>
      <c r="DQW24" s="117"/>
      <c r="DQX24" s="117"/>
      <c r="DQY24" s="117"/>
      <c r="DQZ24" s="117"/>
      <c r="DRA24" s="117"/>
      <c r="DRB24" s="117"/>
      <c r="DRC24" s="117"/>
      <c r="DRD24" s="117"/>
      <c r="DRE24" s="117"/>
      <c r="DRF24" s="117"/>
      <c r="DRG24" s="117"/>
      <c r="DRH24" s="117"/>
      <c r="DRI24" s="117"/>
      <c r="DRJ24" s="117"/>
      <c r="DRK24" s="117"/>
      <c r="DRL24" s="117"/>
      <c r="DRM24" s="117"/>
      <c r="DRN24" s="117"/>
      <c r="DRO24" s="117"/>
      <c r="DRP24" s="117"/>
      <c r="DRQ24" s="117"/>
      <c r="DRR24" s="117"/>
      <c r="DRS24" s="117"/>
      <c r="DRT24" s="117"/>
      <c r="DRU24" s="117"/>
      <c r="DRV24" s="117"/>
      <c r="DRW24" s="117"/>
      <c r="DRX24" s="117"/>
      <c r="DRY24" s="117"/>
      <c r="DRZ24" s="117"/>
      <c r="DSA24" s="117"/>
      <c r="DSB24" s="117"/>
      <c r="DSC24" s="117"/>
      <c r="DSD24" s="117"/>
      <c r="DSE24" s="117"/>
      <c r="DSF24" s="117"/>
      <c r="DSG24" s="117"/>
      <c r="DSH24" s="117"/>
      <c r="DSI24" s="117"/>
      <c r="DSJ24" s="117"/>
      <c r="DSK24" s="117"/>
      <c r="DSL24" s="117"/>
      <c r="DSM24" s="117"/>
      <c r="DSN24" s="117"/>
      <c r="DSO24" s="117"/>
      <c r="DSP24" s="117"/>
      <c r="DSQ24" s="117"/>
      <c r="DSR24" s="117"/>
      <c r="DSS24" s="117"/>
      <c r="DST24" s="117"/>
      <c r="DSU24" s="117"/>
      <c r="DSV24" s="117"/>
      <c r="DSW24" s="117"/>
      <c r="DSX24" s="117"/>
      <c r="DSY24" s="117"/>
      <c r="DSZ24" s="117"/>
      <c r="DTA24" s="117"/>
      <c r="DTB24" s="117"/>
      <c r="DTC24" s="117"/>
      <c r="DTD24" s="117"/>
      <c r="DTE24" s="117"/>
      <c r="DTF24" s="117"/>
      <c r="DTG24" s="117"/>
      <c r="DTH24" s="117"/>
      <c r="DTI24" s="117"/>
      <c r="DTJ24" s="117"/>
      <c r="DTK24" s="117"/>
      <c r="DTL24" s="117"/>
      <c r="DTM24" s="117"/>
      <c r="DTN24" s="117"/>
      <c r="DTO24" s="117"/>
      <c r="DTP24" s="117"/>
      <c r="DTQ24" s="117"/>
      <c r="DTR24" s="117"/>
      <c r="DTS24" s="117"/>
      <c r="DTT24" s="117"/>
      <c r="DTU24" s="117"/>
      <c r="DTV24" s="117"/>
      <c r="DTW24" s="117"/>
      <c r="DTX24" s="117"/>
      <c r="DTY24" s="117"/>
      <c r="DTZ24" s="117"/>
      <c r="DUA24" s="117"/>
      <c r="DUB24" s="117"/>
      <c r="DUC24" s="117"/>
      <c r="DUD24" s="117"/>
      <c r="DUE24" s="117"/>
      <c r="DUF24" s="117"/>
      <c r="DUG24" s="117"/>
      <c r="DUH24" s="117"/>
      <c r="DUI24" s="117"/>
      <c r="DUJ24" s="117"/>
      <c r="DUK24" s="117"/>
      <c r="DUL24" s="117"/>
      <c r="DUM24" s="117"/>
      <c r="DUN24" s="117"/>
      <c r="DUO24" s="117"/>
      <c r="DUP24" s="117"/>
      <c r="DUQ24" s="117"/>
      <c r="DUR24" s="117"/>
      <c r="DUS24" s="117"/>
      <c r="DUT24" s="117"/>
      <c r="DUU24" s="117"/>
      <c r="DUV24" s="117"/>
      <c r="DUW24" s="117"/>
      <c r="DUX24" s="117"/>
      <c r="DUY24" s="117"/>
      <c r="DUZ24" s="117"/>
      <c r="DVA24" s="117"/>
      <c r="DVB24" s="117"/>
      <c r="DVC24" s="117"/>
      <c r="DVD24" s="117"/>
      <c r="DVE24" s="117"/>
      <c r="DVF24" s="117"/>
      <c r="DVG24" s="117"/>
      <c r="DVH24" s="117"/>
      <c r="DVI24" s="117"/>
      <c r="DVJ24" s="117"/>
      <c r="DVK24" s="117"/>
      <c r="DVL24" s="117"/>
      <c r="DVM24" s="117"/>
      <c r="DVN24" s="117"/>
      <c r="DVO24" s="117"/>
      <c r="DVP24" s="117"/>
      <c r="DVQ24" s="117"/>
      <c r="DVR24" s="117"/>
      <c r="DVS24" s="117"/>
      <c r="DVT24" s="117"/>
      <c r="DVU24" s="117"/>
      <c r="DVV24" s="117"/>
      <c r="DVW24" s="117"/>
      <c r="DVX24" s="117"/>
      <c r="DVY24" s="117"/>
      <c r="DVZ24" s="117"/>
      <c r="DWA24" s="117"/>
      <c r="DWB24" s="117"/>
      <c r="DWC24" s="117"/>
      <c r="DWD24" s="117"/>
      <c r="DWE24" s="117"/>
      <c r="DWF24" s="117"/>
      <c r="DWG24" s="117"/>
      <c r="DWH24" s="117"/>
      <c r="DWI24" s="117"/>
      <c r="DWJ24" s="117"/>
      <c r="DWK24" s="117"/>
      <c r="DWL24" s="117"/>
      <c r="DWM24" s="117"/>
      <c r="DWN24" s="117"/>
      <c r="DWO24" s="117"/>
      <c r="DWP24" s="117"/>
      <c r="DWQ24" s="117"/>
      <c r="DWR24" s="117"/>
      <c r="DWS24" s="117"/>
      <c r="DWT24" s="117"/>
      <c r="DWU24" s="117"/>
      <c r="DWV24" s="117"/>
      <c r="DWW24" s="117"/>
      <c r="DWX24" s="117"/>
      <c r="DWY24" s="117"/>
      <c r="DWZ24" s="117"/>
      <c r="DXA24" s="117"/>
      <c r="DXB24" s="117"/>
      <c r="DXC24" s="117"/>
      <c r="DXD24" s="117"/>
      <c r="DXE24" s="117"/>
      <c r="DXF24" s="117"/>
      <c r="DXG24" s="117"/>
      <c r="DXH24" s="117"/>
      <c r="DXI24" s="117"/>
      <c r="DXJ24" s="117"/>
      <c r="DXK24" s="117"/>
      <c r="DXL24" s="117"/>
      <c r="DXM24" s="117"/>
      <c r="DXN24" s="117"/>
      <c r="DXO24" s="117"/>
      <c r="DXP24" s="117"/>
      <c r="DXQ24" s="117"/>
      <c r="DXR24" s="117"/>
      <c r="DXS24" s="117"/>
      <c r="DXT24" s="117"/>
      <c r="DXU24" s="117"/>
      <c r="DXV24" s="117"/>
      <c r="DXW24" s="117"/>
      <c r="DXX24" s="117"/>
      <c r="DXY24" s="117"/>
      <c r="DXZ24" s="117"/>
      <c r="DYA24" s="117"/>
      <c r="DYB24" s="117"/>
      <c r="DYC24" s="117"/>
      <c r="DYD24" s="117"/>
      <c r="DYE24" s="117"/>
      <c r="DYF24" s="117"/>
      <c r="DYG24" s="117"/>
      <c r="DYH24" s="117"/>
      <c r="DYI24" s="117"/>
      <c r="DYJ24" s="117"/>
      <c r="DYK24" s="117"/>
      <c r="DYL24" s="117"/>
      <c r="DYM24" s="117"/>
      <c r="DYN24" s="117"/>
      <c r="DYO24" s="117"/>
      <c r="DYP24" s="117"/>
      <c r="DYQ24" s="117"/>
      <c r="DYR24" s="117"/>
      <c r="DYS24" s="117"/>
      <c r="DYT24" s="117"/>
      <c r="DYU24" s="117"/>
      <c r="DYV24" s="117"/>
      <c r="DYW24" s="117"/>
      <c r="DYX24" s="117"/>
      <c r="DYY24" s="117"/>
      <c r="DYZ24" s="117"/>
      <c r="DZA24" s="117"/>
      <c r="DZB24" s="117"/>
      <c r="DZC24" s="117"/>
      <c r="DZD24" s="117"/>
      <c r="DZE24" s="117"/>
      <c r="DZF24" s="117"/>
      <c r="DZG24" s="117"/>
      <c r="DZH24" s="117"/>
      <c r="DZI24" s="117"/>
      <c r="DZJ24" s="117"/>
      <c r="DZK24" s="117"/>
      <c r="DZL24" s="117"/>
      <c r="DZM24" s="117"/>
      <c r="DZN24" s="117"/>
      <c r="DZO24" s="117"/>
      <c r="DZP24" s="117"/>
      <c r="DZQ24" s="117"/>
      <c r="DZR24" s="117"/>
      <c r="DZS24" s="117"/>
      <c r="DZT24" s="117"/>
      <c r="DZU24" s="117"/>
      <c r="DZV24" s="117"/>
      <c r="DZW24" s="117"/>
      <c r="DZX24" s="117"/>
      <c r="DZY24" s="117"/>
      <c r="DZZ24" s="117"/>
      <c r="EAA24" s="117"/>
      <c r="EAB24" s="117"/>
      <c r="EAC24" s="117"/>
      <c r="EAD24" s="117"/>
      <c r="EAE24" s="117"/>
      <c r="EAF24" s="117"/>
      <c r="EAG24" s="117"/>
      <c r="EAH24" s="117"/>
      <c r="EAI24" s="117"/>
      <c r="EAJ24" s="117"/>
      <c r="EAK24" s="117"/>
      <c r="EAL24" s="117"/>
      <c r="EAM24" s="117"/>
      <c r="EAN24" s="117"/>
      <c r="EAO24" s="117"/>
      <c r="EAP24" s="117"/>
      <c r="EAQ24" s="117"/>
      <c r="EAR24" s="117"/>
      <c r="EAS24" s="117"/>
      <c r="EAT24" s="117"/>
      <c r="EAU24" s="117"/>
      <c r="EAV24" s="117"/>
      <c r="EAW24" s="117"/>
      <c r="EAX24" s="117"/>
      <c r="EAY24" s="117"/>
      <c r="EAZ24" s="117"/>
      <c r="EBA24" s="117"/>
      <c r="EBB24" s="117"/>
      <c r="EBC24" s="117"/>
      <c r="EBD24" s="117"/>
      <c r="EBE24" s="117"/>
      <c r="EBF24" s="117"/>
      <c r="EBG24" s="117"/>
      <c r="EBH24" s="117"/>
      <c r="EBI24" s="117"/>
      <c r="EBJ24" s="117"/>
      <c r="EBK24" s="117"/>
      <c r="EBL24" s="117"/>
      <c r="EBM24" s="117"/>
      <c r="EBN24" s="117"/>
      <c r="EBO24" s="117"/>
      <c r="EBP24" s="117"/>
      <c r="EBQ24" s="117"/>
      <c r="EBR24" s="117"/>
      <c r="EBS24" s="117"/>
      <c r="EBT24" s="117"/>
      <c r="EBU24" s="117"/>
      <c r="EBV24" s="117"/>
      <c r="EBW24" s="117"/>
      <c r="EBX24" s="117"/>
      <c r="EBY24" s="117"/>
      <c r="EBZ24" s="117"/>
      <c r="ECA24" s="117"/>
      <c r="ECB24" s="117"/>
      <c r="ECC24" s="117"/>
      <c r="ECD24" s="117"/>
      <c r="ECE24" s="117"/>
      <c r="ECF24" s="117"/>
      <c r="ECG24" s="117"/>
      <c r="ECH24" s="117"/>
      <c r="ECI24" s="117"/>
      <c r="ECJ24" s="117"/>
      <c r="ECK24" s="117"/>
      <c r="ECL24" s="117"/>
      <c r="ECM24" s="117"/>
      <c r="ECN24" s="117"/>
      <c r="ECO24" s="117"/>
      <c r="ECP24" s="117"/>
      <c r="ECQ24" s="117"/>
      <c r="ECR24" s="117"/>
      <c r="ECS24" s="117"/>
      <c r="ECT24" s="117"/>
      <c r="ECU24" s="117"/>
      <c r="ECV24" s="117"/>
      <c r="ECW24" s="117"/>
      <c r="ECX24" s="117"/>
      <c r="ECY24" s="117"/>
      <c r="ECZ24" s="117"/>
      <c r="EDA24" s="117"/>
      <c r="EDB24" s="117"/>
      <c r="EDC24" s="117"/>
      <c r="EDD24" s="117"/>
      <c r="EDE24" s="117"/>
      <c r="EDF24" s="117"/>
      <c r="EDG24" s="117"/>
      <c r="EDH24" s="117"/>
      <c r="EDI24" s="117"/>
      <c r="EDJ24" s="117"/>
      <c r="EDK24" s="117"/>
      <c r="EDL24" s="117"/>
      <c r="EDM24" s="117"/>
      <c r="EDN24" s="117"/>
      <c r="EDO24" s="117"/>
      <c r="EDP24" s="117"/>
      <c r="EDQ24" s="117"/>
      <c r="EDR24" s="117"/>
      <c r="EDS24" s="117"/>
      <c r="EDT24" s="117"/>
      <c r="EDU24" s="117"/>
      <c r="EDV24" s="117"/>
      <c r="EDW24" s="117"/>
      <c r="EDX24" s="117"/>
      <c r="EDY24" s="117"/>
      <c r="EDZ24" s="117"/>
      <c r="EEA24" s="117"/>
      <c r="EEB24" s="117"/>
      <c r="EEC24" s="117"/>
      <c r="EED24" s="117"/>
      <c r="EEE24" s="117"/>
      <c r="EEF24" s="117"/>
      <c r="EEG24" s="117"/>
      <c r="EEH24" s="117"/>
      <c r="EEI24" s="117"/>
      <c r="EEJ24" s="117"/>
      <c r="EEK24" s="117"/>
      <c r="EEL24" s="117"/>
      <c r="EEM24" s="117"/>
      <c r="EEN24" s="117"/>
      <c r="EEO24" s="117"/>
      <c r="EEP24" s="117"/>
      <c r="EEQ24" s="117"/>
      <c r="EER24" s="117"/>
      <c r="EES24" s="117"/>
      <c r="EET24" s="117"/>
      <c r="EEU24" s="117"/>
      <c r="EEV24" s="117"/>
      <c r="EEW24" s="117"/>
      <c r="EEX24" s="117"/>
      <c r="EEY24" s="117"/>
      <c r="EEZ24" s="117"/>
      <c r="EFA24" s="117"/>
      <c r="EFB24" s="117"/>
      <c r="EFC24" s="117"/>
      <c r="EFD24" s="117"/>
      <c r="EFE24" s="117"/>
      <c r="EFF24" s="117"/>
      <c r="EFG24" s="117"/>
      <c r="EFH24" s="117"/>
      <c r="EFI24" s="117"/>
      <c r="EFJ24" s="117"/>
      <c r="EFK24" s="117"/>
      <c r="EFL24" s="117"/>
      <c r="EFM24" s="117"/>
      <c r="EFN24" s="117"/>
      <c r="EFO24" s="117"/>
      <c r="EFP24" s="117"/>
      <c r="EFQ24" s="117"/>
      <c r="EFR24" s="117"/>
      <c r="EFS24" s="117"/>
      <c r="EFT24" s="117"/>
      <c r="EFU24" s="117"/>
      <c r="EFV24" s="117"/>
      <c r="EFW24" s="117"/>
      <c r="EFX24" s="117"/>
      <c r="EFY24" s="117"/>
      <c r="EFZ24" s="117"/>
      <c r="EGA24" s="117"/>
      <c r="EGB24" s="117"/>
      <c r="EGC24" s="117"/>
      <c r="EGD24" s="117"/>
      <c r="EGE24" s="117"/>
      <c r="EGF24" s="117"/>
      <c r="EGG24" s="117"/>
      <c r="EGH24" s="117"/>
      <c r="EGI24" s="117"/>
      <c r="EGJ24" s="117"/>
      <c r="EGK24" s="117"/>
      <c r="EGL24" s="117"/>
      <c r="EGM24" s="117"/>
      <c r="EGN24" s="117"/>
      <c r="EGO24" s="117"/>
      <c r="EGP24" s="117"/>
      <c r="EGQ24" s="117"/>
      <c r="EGR24" s="117"/>
      <c r="EGS24" s="117"/>
      <c r="EGT24" s="117"/>
      <c r="EGU24" s="117"/>
      <c r="EGV24" s="117"/>
      <c r="EGW24" s="117"/>
      <c r="EGX24" s="117"/>
      <c r="EGY24" s="117"/>
      <c r="EGZ24" s="117"/>
      <c r="EHA24" s="117"/>
      <c r="EHB24" s="117"/>
      <c r="EHC24" s="117"/>
      <c r="EHD24" s="117"/>
      <c r="EHE24" s="117"/>
      <c r="EHF24" s="117"/>
      <c r="EHG24" s="117"/>
      <c r="EHH24" s="117"/>
      <c r="EHI24" s="117"/>
      <c r="EHJ24" s="117"/>
      <c r="EHK24" s="117"/>
      <c r="EHL24" s="117"/>
      <c r="EHM24" s="117"/>
      <c r="EHN24" s="117"/>
      <c r="EHO24" s="117"/>
      <c r="EHP24" s="117"/>
      <c r="EHQ24" s="117"/>
      <c r="EHR24" s="117"/>
      <c r="EHS24" s="117"/>
      <c r="EHT24" s="117"/>
      <c r="EHU24" s="117"/>
      <c r="EHV24" s="117"/>
      <c r="EHW24" s="117"/>
      <c r="EHX24" s="117"/>
      <c r="EHY24" s="117"/>
      <c r="EHZ24" s="117"/>
      <c r="EIA24" s="117"/>
      <c r="EIB24" s="117"/>
      <c r="EIC24" s="117"/>
      <c r="EID24" s="117"/>
      <c r="EIE24" s="117"/>
      <c r="EIF24" s="117"/>
      <c r="EIG24" s="117"/>
      <c r="EIH24" s="117"/>
      <c r="EII24" s="117"/>
      <c r="EIJ24" s="117"/>
      <c r="EIK24" s="117"/>
      <c r="EIL24" s="117"/>
      <c r="EIM24" s="117"/>
      <c r="EIN24" s="117"/>
      <c r="EIO24" s="117"/>
      <c r="EIP24" s="117"/>
      <c r="EIQ24" s="117"/>
      <c r="EIR24" s="117"/>
      <c r="EIS24" s="117"/>
      <c r="EIT24" s="117"/>
      <c r="EIU24" s="117"/>
      <c r="EIV24" s="117"/>
      <c r="EIW24" s="117"/>
      <c r="EIX24" s="117"/>
      <c r="EIY24" s="117"/>
      <c r="EIZ24" s="117"/>
      <c r="EJA24" s="117"/>
      <c r="EJB24" s="117"/>
      <c r="EJC24" s="117"/>
      <c r="EJD24" s="117"/>
      <c r="EJE24" s="117"/>
      <c r="EJF24" s="117"/>
      <c r="EJG24" s="117"/>
      <c r="EJH24" s="117"/>
      <c r="EJI24" s="117"/>
      <c r="EJJ24" s="117"/>
      <c r="EJK24" s="117"/>
      <c r="EJL24" s="117"/>
      <c r="EJM24" s="117"/>
      <c r="EJN24" s="117"/>
      <c r="EJO24" s="117"/>
      <c r="EJP24" s="117"/>
      <c r="EJQ24" s="117"/>
      <c r="EJR24" s="117"/>
      <c r="EJS24" s="117"/>
      <c r="EJT24" s="117"/>
      <c r="EJU24" s="117"/>
      <c r="EJV24" s="117"/>
      <c r="EJW24" s="117"/>
      <c r="EJX24" s="117"/>
      <c r="EJY24" s="117"/>
      <c r="EJZ24" s="117"/>
      <c r="EKA24" s="117"/>
      <c r="EKB24" s="117"/>
      <c r="EKC24" s="117"/>
      <c r="EKD24" s="117"/>
      <c r="EKE24" s="117"/>
      <c r="EKF24" s="117"/>
      <c r="EKG24" s="117"/>
      <c r="EKH24" s="117"/>
      <c r="EKI24" s="117"/>
      <c r="EKJ24" s="117"/>
      <c r="EKK24" s="117"/>
      <c r="EKL24" s="117"/>
      <c r="EKM24" s="117"/>
      <c r="EKN24" s="117"/>
      <c r="EKO24" s="117"/>
      <c r="EKP24" s="117"/>
      <c r="EKQ24" s="117"/>
      <c r="EKR24" s="117"/>
      <c r="EKS24" s="117"/>
      <c r="EKT24" s="117"/>
      <c r="EKU24" s="117"/>
      <c r="EKV24" s="117"/>
      <c r="EKW24" s="117"/>
      <c r="EKX24" s="117"/>
      <c r="EKY24" s="117"/>
      <c r="EKZ24" s="117"/>
      <c r="ELA24" s="117"/>
      <c r="ELB24" s="117"/>
      <c r="ELC24" s="117"/>
      <c r="ELD24" s="117"/>
      <c r="ELE24" s="117"/>
      <c r="ELF24" s="117"/>
      <c r="ELG24" s="117"/>
      <c r="ELH24" s="117"/>
      <c r="ELI24" s="117"/>
      <c r="ELJ24" s="117"/>
      <c r="ELK24" s="117"/>
      <c r="ELL24" s="117"/>
      <c r="ELM24" s="117"/>
      <c r="ELN24" s="117"/>
      <c r="ELO24" s="117"/>
      <c r="ELP24" s="117"/>
      <c r="ELQ24" s="117"/>
      <c r="ELR24" s="117"/>
      <c r="ELS24" s="117"/>
      <c r="ELT24" s="117"/>
      <c r="ELU24" s="117"/>
      <c r="ELV24" s="117"/>
      <c r="ELW24" s="117"/>
      <c r="ELX24" s="117"/>
      <c r="ELY24" s="117"/>
      <c r="ELZ24" s="117"/>
      <c r="EMA24" s="117"/>
      <c r="EMB24" s="117"/>
      <c r="EMC24" s="117"/>
      <c r="EMD24" s="117"/>
      <c r="EME24" s="117"/>
      <c r="EMF24" s="117"/>
      <c r="EMG24" s="117"/>
      <c r="EMH24" s="117"/>
      <c r="EMI24" s="117"/>
      <c r="EMJ24" s="117"/>
      <c r="EMK24" s="117"/>
      <c r="EML24" s="117"/>
      <c r="EMM24" s="117"/>
      <c r="EMN24" s="117"/>
      <c r="EMO24" s="117"/>
      <c r="EMP24" s="117"/>
      <c r="EMQ24" s="117"/>
      <c r="EMR24" s="117"/>
      <c r="EMS24" s="117"/>
      <c r="EMT24" s="117"/>
      <c r="EMU24" s="117"/>
      <c r="EMV24" s="117"/>
      <c r="EMW24" s="117"/>
      <c r="EMX24" s="117"/>
      <c r="EMY24" s="117"/>
      <c r="EMZ24" s="117"/>
      <c r="ENA24" s="117"/>
      <c r="ENB24" s="117"/>
      <c r="ENC24" s="117"/>
      <c r="END24" s="117"/>
      <c r="ENE24" s="117"/>
      <c r="ENF24" s="117"/>
      <c r="ENG24" s="117"/>
      <c r="ENH24" s="117"/>
      <c r="ENI24" s="117"/>
      <c r="ENJ24" s="117"/>
      <c r="ENK24" s="117"/>
      <c r="ENL24" s="117"/>
      <c r="ENM24" s="117"/>
      <c r="ENN24" s="117"/>
      <c r="ENO24" s="117"/>
      <c r="ENP24" s="117"/>
      <c r="ENQ24" s="117"/>
      <c r="ENR24" s="117"/>
      <c r="ENS24" s="117"/>
      <c r="ENT24" s="117"/>
      <c r="ENU24" s="117"/>
      <c r="ENV24" s="117"/>
      <c r="ENW24" s="117"/>
      <c r="ENX24" s="117"/>
      <c r="ENY24" s="117"/>
      <c r="ENZ24" s="117"/>
      <c r="EOA24" s="117"/>
      <c r="EOB24" s="117"/>
      <c r="EOC24" s="117"/>
      <c r="EOD24" s="117"/>
      <c r="EOE24" s="117"/>
      <c r="EOF24" s="117"/>
      <c r="EOG24" s="117"/>
      <c r="EOH24" s="117"/>
      <c r="EOI24" s="117"/>
      <c r="EOJ24" s="117"/>
      <c r="EOK24" s="117"/>
      <c r="EOL24" s="117"/>
      <c r="EOM24" s="117"/>
      <c r="EON24" s="117"/>
      <c r="EOO24" s="117"/>
      <c r="EOP24" s="117"/>
      <c r="EOQ24" s="117"/>
      <c r="EOR24" s="117"/>
      <c r="EOS24" s="117"/>
      <c r="EOT24" s="117"/>
      <c r="EOU24" s="117"/>
      <c r="EOV24" s="117"/>
      <c r="EOW24" s="117"/>
      <c r="EOX24" s="117"/>
      <c r="EOY24" s="117"/>
      <c r="EOZ24" s="117"/>
      <c r="EPA24" s="117"/>
      <c r="EPB24" s="117"/>
      <c r="EPC24" s="117"/>
      <c r="EPD24" s="117"/>
      <c r="EPE24" s="117"/>
      <c r="EPF24" s="117"/>
      <c r="EPG24" s="117"/>
      <c r="EPH24" s="117"/>
      <c r="EPI24" s="117"/>
      <c r="EPJ24" s="117"/>
      <c r="EPK24" s="117"/>
      <c r="EPL24" s="117"/>
      <c r="EPM24" s="117"/>
      <c r="EPN24" s="117"/>
      <c r="EPO24" s="117"/>
      <c r="EPP24" s="117"/>
      <c r="EPQ24" s="117"/>
      <c r="EPR24" s="117"/>
      <c r="EPS24" s="117"/>
      <c r="EPT24" s="117"/>
      <c r="EPU24" s="117"/>
      <c r="EPV24" s="117"/>
      <c r="EPW24" s="117"/>
      <c r="EPX24" s="117"/>
      <c r="EPY24" s="117"/>
      <c r="EPZ24" s="117"/>
      <c r="EQA24" s="117"/>
      <c r="EQB24" s="117"/>
      <c r="EQC24" s="117"/>
      <c r="EQD24" s="117"/>
      <c r="EQE24" s="117"/>
      <c r="EQF24" s="117"/>
      <c r="EQG24" s="117"/>
      <c r="EQH24" s="117"/>
      <c r="EQI24" s="117"/>
      <c r="EQJ24" s="117"/>
      <c r="EQK24" s="117"/>
      <c r="EQL24" s="117"/>
      <c r="EQM24" s="117"/>
      <c r="EQN24" s="117"/>
      <c r="EQO24" s="117"/>
      <c r="EQP24" s="117"/>
      <c r="EQQ24" s="117"/>
      <c r="EQR24" s="117"/>
      <c r="EQS24" s="117"/>
      <c r="EQT24" s="117"/>
      <c r="EQU24" s="117"/>
      <c r="EQV24" s="117"/>
      <c r="EQW24" s="117"/>
      <c r="EQX24" s="117"/>
      <c r="EQY24" s="117"/>
      <c r="EQZ24" s="117"/>
      <c r="ERA24" s="117"/>
      <c r="ERB24" s="117"/>
      <c r="ERC24" s="117"/>
      <c r="ERD24" s="117"/>
      <c r="ERE24" s="117"/>
      <c r="ERF24" s="117"/>
      <c r="ERG24" s="117"/>
      <c r="ERH24" s="117"/>
      <c r="ERI24" s="117"/>
      <c r="ERJ24" s="117"/>
      <c r="ERK24" s="117"/>
      <c r="ERL24" s="117"/>
      <c r="ERM24" s="117"/>
      <c r="ERN24" s="117"/>
      <c r="ERO24" s="117"/>
      <c r="ERP24" s="117"/>
      <c r="ERQ24" s="117"/>
      <c r="ERR24" s="117"/>
      <c r="ERS24" s="117"/>
      <c r="ERT24" s="117"/>
      <c r="ERU24" s="117"/>
      <c r="ERV24" s="117"/>
      <c r="ERW24" s="117"/>
      <c r="ERX24" s="117"/>
      <c r="ERY24" s="117"/>
      <c r="ERZ24" s="117"/>
      <c r="ESA24" s="117"/>
      <c r="ESB24" s="117"/>
      <c r="ESC24" s="117"/>
      <c r="ESD24" s="117"/>
      <c r="ESE24" s="117"/>
      <c r="ESF24" s="117"/>
      <c r="ESG24" s="117"/>
      <c r="ESH24" s="117"/>
      <c r="ESI24" s="117"/>
      <c r="ESJ24" s="117"/>
      <c r="ESK24" s="117"/>
      <c r="ESL24" s="117"/>
      <c r="ESM24" s="117"/>
      <c r="ESN24" s="117"/>
      <c r="ESO24" s="117"/>
      <c r="ESP24" s="117"/>
      <c r="ESQ24" s="117"/>
      <c r="ESR24" s="117"/>
      <c r="ESS24" s="117"/>
      <c r="EST24" s="117"/>
      <c r="ESU24" s="117"/>
      <c r="ESV24" s="117"/>
      <c r="ESW24" s="117"/>
      <c r="ESX24" s="117"/>
      <c r="ESY24" s="117"/>
      <c r="ESZ24" s="117"/>
      <c r="ETA24" s="117"/>
      <c r="ETB24" s="117"/>
      <c r="ETC24" s="117"/>
      <c r="ETD24" s="117"/>
      <c r="ETE24" s="117"/>
      <c r="ETF24" s="117"/>
      <c r="ETG24" s="117"/>
      <c r="ETH24" s="117"/>
      <c r="ETI24" s="117"/>
      <c r="ETJ24" s="117"/>
      <c r="ETK24" s="117"/>
      <c r="ETL24" s="117"/>
      <c r="ETM24" s="117"/>
      <c r="ETN24" s="117"/>
      <c r="ETO24" s="117"/>
      <c r="ETP24" s="117"/>
      <c r="ETQ24" s="117"/>
      <c r="ETR24" s="117"/>
      <c r="ETS24" s="117"/>
      <c r="ETT24" s="117"/>
      <c r="ETU24" s="117"/>
      <c r="ETV24" s="117"/>
      <c r="ETW24" s="117"/>
      <c r="ETX24" s="117"/>
      <c r="ETY24" s="117"/>
      <c r="ETZ24" s="117"/>
      <c r="EUA24" s="117"/>
      <c r="EUB24" s="117"/>
      <c r="EUC24" s="117"/>
      <c r="EUD24" s="117"/>
      <c r="EUE24" s="117"/>
      <c r="EUF24" s="117"/>
      <c r="EUG24" s="117"/>
      <c r="EUH24" s="117"/>
      <c r="EUI24" s="117"/>
      <c r="EUJ24" s="117"/>
      <c r="EUK24" s="117"/>
      <c r="EUL24" s="117"/>
      <c r="EUM24" s="117"/>
      <c r="EUN24" s="117"/>
      <c r="EUO24" s="117"/>
      <c r="EUP24" s="117"/>
      <c r="EUQ24" s="117"/>
      <c r="EUR24" s="117"/>
      <c r="EUS24" s="117"/>
      <c r="EUT24" s="117"/>
      <c r="EUU24" s="117"/>
      <c r="EUV24" s="117"/>
      <c r="EUW24" s="117"/>
      <c r="EUX24" s="117"/>
      <c r="EUY24" s="117"/>
      <c r="EUZ24" s="117"/>
      <c r="EVA24" s="117"/>
      <c r="EVB24" s="117"/>
      <c r="EVC24" s="117"/>
      <c r="EVD24" s="117"/>
      <c r="EVE24" s="117"/>
      <c r="EVF24" s="117"/>
      <c r="EVG24" s="117"/>
      <c r="EVH24" s="117"/>
      <c r="EVI24" s="117"/>
      <c r="EVJ24" s="117"/>
      <c r="EVK24" s="117"/>
      <c r="EVL24" s="117"/>
      <c r="EVM24" s="117"/>
      <c r="EVN24" s="117"/>
      <c r="EVO24" s="117"/>
      <c r="EVP24" s="117"/>
      <c r="EVQ24" s="117"/>
      <c r="EVR24" s="117"/>
      <c r="EVS24" s="117"/>
      <c r="EVT24" s="117"/>
      <c r="EVU24" s="117"/>
      <c r="EVV24" s="117"/>
      <c r="EVW24" s="117"/>
      <c r="EVX24" s="117"/>
      <c r="EVY24" s="117"/>
      <c r="EVZ24" s="117"/>
      <c r="EWA24" s="117"/>
      <c r="EWB24" s="117"/>
      <c r="EWC24" s="117"/>
      <c r="EWD24" s="117"/>
      <c r="EWE24" s="117"/>
      <c r="EWF24" s="117"/>
      <c r="EWG24" s="117"/>
      <c r="EWH24" s="117"/>
      <c r="EWI24" s="117"/>
      <c r="EWJ24" s="117"/>
      <c r="EWK24" s="117"/>
      <c r="EWL24" s="117"/>
      <c r="EWM24" s="117"/>
      <c r="EWN24" s="117"/>
      <c r="EWO24" s="117"/>
      <c r="EWP24" s="117"/>
      <c r="EWQ24" s="117"/>
      <c r="EWR24" s="117"/>
      <c r="EWS24" s="117"/>
      <c r="EWT24" s="117"/>
      <c r="EWU24" s="117"/>
      <c r="EWV24" s="117"/>
      <c r="EWW24" s="117"/>
      <c r="EWX24" s="117"/>
      <c r="EWY24" s="117"/>
      <c r="EWZ24" s="117"/>
      <c r="EXA24" s="117"/>
      <c r="EXB24" s="117"/>
      <c r="EXC24" s="117"/>
      <c r="EXD24" s="117"/>
      <c r="EXE24" s="117"/>
      <c r="EXF24" s="117"/>
      <c r="EXG24" s="117"/>
      <c r="EXH24" s="117"/>
      <c r="EXI24" s="117"/>
      <c r="EXJ24" s="117"/>
      <c r="EXK24" s="117"/>
      <c r="EXL24" s="117"/>
      <c r="EXM24" s="117"/>
      <c r="EXN24" s="117"/>
      <c r="EXO24" s="117"/>
      <c r="EXP24" s="117"/>
      <c r="EXQ24" s="117"/>
      <c r="EXR24" s="117"/>
      <c r="EXS24" s="117"/>
      <c r="EXT24" s="117"/>
      <c r="EXU24" s="117"/>
      <c r="EXV24" s="117"/>
      <c r="EXW24" s="117"/>
      <c r="EXX24" s="117"/>
      <c r="EXY24" s="117"/>
      <c r="EXZ24" s="117"/>
      <c r="EYA24" s="117"/>
      <c r="EYB24" s="117"/>
      <c r="EYC24" s="117"/>
      <c r="EYD24" s="117"/>
      <c r="EYE24" s="117"/>
      <c r="EYF24" s="117"/>
      <c r="EYG24" s="117"/>
      <c r="EYH24" s="117"/>
      <c r="EYI24" s="117"/>
      <c r="EYJ24" s="117"/>
      <c r="EYK24" s="117"/>
      <c r="EYL24" s="117"/>
      <c r="EYM24" s="117"/>
      <c r="EYN24" s="117"/>
      <c r="EYO24" s="117"/>
      <c r="EYP24" s="117"/>
      <c r="EYQ24" s="117"/>
      <c r="EYR24" s="117"/>
      <c r="EYS24" s="117"/>
      <c r="EYT24" s="117"/>
      <c r="EYU24" s="117"/>
      <c r="EYV24" s="117"/>
      <c r="EYW24" s="117"/>
      <c r="EYX24" s="117"/>
      <c r="EYY24" s="117"/>
      <c r="EYZ24" s="117"/>
      <c r="EZA24" s="117"/>
      <c r="EZB24" s="117"/>
      <c r="EZC24" s="117"/>
      <c r="EZD24" s="117"/>
      <c r="EZE24" s="117"/>
      <c r="EZF24" s="117"/>
      <c r="EZG24" s="117"/>
      <c r="EZH24" s="117"/>
      <c r="EZI24" s="117"/>
      <c r="EZJ24" s="117"/>
      <c r="EZK24" s="117"/>
      <c r="EZL24" s="117"/>
      <c r="EZM24" s="117"/>
      <c r="EZN24" s="117"/>
      <c r="EZO24" s="117"/>
      <c r="EZP24" s="117"/>
      <c r="EZQ24" s="117"/>
      <c r="EZR24" s="117"/>
      <c r="EZS24" s="117"/>
      <c r="EZT24" s="117"/>
      <c r="EZU24" s="117"/>
      <c r="EZV24" s="117"/>
      <c r="EZW24" s="117"/>
      <c r="EZX24" s="117"/>
      <c r="EZY24" s="117"/>
      <c r="EZZ24" s="117"/>
      <c r="FAA24" s="117"/>
      <c r="FAB24" s="117"/>
      <c r="FAC24" s="117"/>
      <c r="FAD24" s="117"/>
      <c r="FAE24" s="117"/>
      <c r="FAF24" s="117"/>
      <c r="FAG24" s="117"/>
      <c r="FAH24" s="117"/>
      <c r="FAI24" s="117"/>
      <c r="FAJ24" s="117"/>
      <c r="FAK24" s="117"/>
      <c r="FAL24" s="117"/>
      <c r="FAM24" s="117"/>
      <c r="FAN24" s="117"/>
      <c r="FAO24" s="117"/>
      <c r="FAP24" s="117"/>
      <c r="FAQ24" s="117"/>
      <c r="FAR24" s="117"/>
      <c r="FAS24" s="117"/>
      <c r="FAT24" s="117"/>
      <c r="FAU24" s="117"/>
      <c r="FAV24" s="117"/>
      <c r="FAW24" s="117"/>
      <c r="FAX24" s="117"/>
      <c r="FAY24" s="117"/>
      <c r="FAZ24" s="117"/>
      <c r="FBA24" s="117"/>
      <c r="FBB24" s="117"/>
      <c r="FBC24" s="117"/>
      <c r="FBD24" s="117"/>
      <c r="FBE24" s="117"/>
      <c r="FBF24" s="117"/>
      <c r="FBG24" s="117"/>
      <c r="FBH24" s="117"/>
      <c r="FBI24" s="117"/>
      <c r="FBJ24" s="117"/>
      <c r="FBK24" s="117"/>
      <c r="FBL24" s="117"/>
      <c r="FBM24" s="117"/>
      <c r="FBN24" s="117"/>
      <c r="FBO24" s="117"/>
      <c r="FBP24" s="117"/>
      <c r="FBQ24" s="117"/>
      <c r="FBR24" s="117"/>
      <c r="FBS24" s="117"/>
      <c r="FBT24" s="117"/>
      <c r="FBU24" s="117"/>
      <c r="FBV24" s="117"/>
      <c r="FBW24" s="117"/>
      <c r="FBX24" s="117"/>
      <c r="FBY24" s="117"/>
      <c r="FBZ24" s="117"/>
      <c r="FCA24" s="117"/>
      <c r="FCB24" s="117"/>
      <c r="FCC24" s="117"/>
      <c r="FCD24" s="117"/>
      <c r="FCE24" s="117"/>
      <c r="FCF24" s="117"/>
      <c r="FCG24" s="117"/>
      <c r="FCH24" s="117"/>
      <c r="FCI24" s="117"/>
      <c r="FCJ24" s="117"/>
      <c r="FCK24" s="117"/>
      <c r="FCL24" s="117"/>
      <c r="FCM24" s="117"/>
      <c r="FCN24" s="117"/>
      <c r="FCO24" s="117"/>
      <c r="FCP24" s="117"/>
      <c r="FCQ24" s="117"/>
      <c r="FCR24" s="117"/>
      <c r="FCS24" s="117"/>
      <c r="FCT24" s="117"/>
      <c r="FCU24" s="117"/>
      <c r="FCV24" s="117"/>
      <c r="FCW24" s="117"/>
      <c r="FCX24" s="117"/>
      <c r="FCY24" s="117"/>
      <c r="FCZ24" s="117"/>
      <c r="FDA24" s="117"/>
      <c r="FDB24" s="117"/>
      <c r="FDC24" s="117"/>
      <c r="FDD24" s="117"/>
      <c r="FDE24" s="117"/>
      <c r="FDF24" s="117"/>
      <c r="FDG24" s="117"/>
      <c r="FDH24" s="117"/>
      <c r="FDI24" s="117"/>
      <c r="FDJ24" s="117"/>
      <c r="FDK24" s="117"/>
      <c r="FDL24" s="117"/>
      <c r="FDM24" s="117"/>
      <c r="FDN24" s="117"/>
      <c r="FDO24" s="117"/>
      <c r="FDP24" s="117"/>
      <c r="FDQ24" s="117"/>
      <c r="FDR24" s="117"/>
      <c r="FDS24" s="117"/>
      <c r="FDT24" s="117"/>
      <c r="FDU24" s="117"/>
      <c r="FDV24" s="117"/>
      <c r="FDW24" s="117"/>
      <c r="FDX24" s="117"/>
      <c r="FDY24" s="117"/>
      <c r="FDZ24" s="117"/>
      <c r="FEA24" s="117"/>
      <c r="FEB24" s="117"/>
      <c r="FEC24" s="117"/>
      <c r="FED24" s="117"/>
      <c r="FEE24" s="117"/>
      <c r="FEF24" s="117"/>
      <c r="FEG24" s="117"/>
      <c r="FEH24" s="117"/>
      <c r="FEI24" s="117"/>
      <c r="FEJ24" s="117"/>
      <c r="FEK24" s="117"/>
      <c r="FEL24" s="117"/>
      <c r="FEM24" s="117"/>
      <c r="FEN24" s="117"/>
      <c r="FEO24" s="117"/>
      <c r="FEP24" s="117"/>
      <c r="FEQ24" s="117"/>
      <c r="FER24" s="117"/>
      <c r="FES24" s="117"/>
      <c r="FET24" s="117"/>
      <c r="FEU24" s="117"/>
      <c r="FEV24" s="117"/>
      <c r="FEW24" s="117"/>
      <c r="FEX24" s="117"/>
      <c r="FEY24" s="117"/>
      <c r="FEZ24" s="117"/>
      <c r="FFA24" s="117"/>
      <c r="FFB24" s="117"/>
      <c r="FFC24" s="117"/>
      <c r="FFD24" s="117"/>
      <c r="FFE24" s="117"/>
      <c r="FFF24" s="117"/>
      <c r="FFG24" s="117"/>
      <c r="FFH24" s="117"/>
      <c r="FFI24" s="117"/>
      <c r="FFJ24" s="117"/>
      <c r="FFK24" s="117"/>
      <c r="FFL24" s="117"/>
      <c r="FFM24" s="117"/>
      <c r="FFN24" s="117"/>
      <c r="FFO24" s="117"/>
      <c r="FFP24" s="117"/>
      <c r="FFQ24" s="117"/>
      <c r="FFR24" s="117"/>
      <c r="FFS24" s="117"/>
      <c r="FFT24" s="117"/>
      <c r="FFU24" s="117"/>
      <c r="FFV24" s="117"/>
      <c r="FFW24" s="117"/>
      <c r="FFX24" s="117"/>
      <c r="FFY24" s="117"/>
      <c r="FFZ24" s="117"/>
      <c r="FGA24" s="117"/>
      <c r="FGB24" s="117"/>
      <c r="FGC24" s="117"/>
      <c r="FGD24" s="117"/>
      <c r="FGE24" s="117"/>
      <c r="FGF24" s="117"/>
      <c r="FGG24" s="117"/>
      <c r="FGH24" s="117"/>
      <c r="FGI24" s="117"/>
      <c r="FGJ24" s="117"/>
      <c r="FGK24" s="117"/>
      <c r="FGL24" s="117"/>
      <c r="FGM24" s="117"/>
      <c r="FGN24" s="117"/>
      <c r="FGO24" s="117"/>
      <c r="FGP24" s="117"/>
      <c r="FGQ24" s="117"/>
      <c r="FGR24" s="117"/>
      <c r="FGS24" s="117"/>
      <c r="FGT24" s="117"/>
      <c r="FGU24" s="117"/>
      <c r="FGV24" s="117"/>
      <c r="FGW24" s="117"/>
      <c r="FGX24" s="117"/>
      <c r="FGY24" s="117"/>
      <c r="FGZ24" s="117"/>
      <c r="FHA24" s="117"/>
      <c r="FHB24" s="117"/>
      <c r="FHC24" s="117"/>
      <c r="FHD24" s="117"/>
      <c r="FHE24" s="117"/>
      <c r="FHF24" s="117"/>
      <c r="FHG24" s="117"/>
      <c r="FHH24" s="117"/>
      <c r="FHI24" s="117"/>
      <c r="FHJ24" s="117"/>
      <c r="FHK24" s="117"/>
      <c r="FHL24" s="117"/>
      <c r="FHM24" s="117"/>
      <c r="FHN24" s="117"/>
      <c r="FHO24" s="117"/>
      <c r="FHP24" s="117"/>
      <c r="FHQ24" s="117"/>
      <c r="FHR24" s="117"/>
      <c r="FHS24" s="117"/>
      <c r="FHT24" s="117"/>
      <c r="FHU24" s="117"/>
      <c r="FHV24" s="117"/>
      <c r="FHW24" s="117"/>
      <c r="FHX24" s="117"/>
      <c r="FHY24" s="117"/>
      <c r="FHZ24" s="117"/>
      <c r="FIA24" s="117"/>
      <c r="FIB24" s="117"/>
      <c r="FIC24" s="117"/>
      <c r="FID24" s="117"/>
      <c r="FIE24" s="117"/>
      <c r="FIF24" s="117"/>
      <c r="FIG24" s="117"/>
      <c r="FIH24" s="117"/>
      <c r="FII24" s="117"/>
      <c r="FIJ24" s="117"/>
      <c r="FIK24" s="117"/>
      <c r="FIL24" s="117"/>
      <c r="FIM24" s="117"/>
      <c r="FIN24" s="117"/>
      <c r="FIO24" s="117"/>
      <c r="FIP24" s="117"/>
      <c r="FIQ24" s="117"/>
      <c r="FIR24" s="117"/>
      <c r="FIS24" s="117"/>
      <c r="FIT24" s="117"/>
      <c r="FIU24" s="117"/>
      <c r="FIV24" s="117"/>
      <c r="FIW24" s="117"/>
      <c r="FIX24" s="117"/>
      <c r="FIY24" s="117"/>
      <c r="FIZ24" s="117"/>
      <c r="FJA24" s="117"/>
      <c r="FJB24" s="117"/>
      <c r="FJC24" s="117"/>
      <c r="FJD24" s="117"/>
      <c r="FJE24" s="117"/>
      <c r="FJF24" s="117"/>
      <c r="FJG24" s="117"/>
      <c r="FJH24" s="117"/>
      <c r="FJI24" s="117"/>
      <c r="FJJ24" s="117"/>
      <c r="FJK24" s="117"/>
      <c r="FJL24" s="117"/>
      <c r="FJM24" s="117"/>
      <c r="FJN24" s="117"/>
      <c r="FJO24" s="117"/>
      <c r="FJP24" s="117"/>
      <c r="FJQ24" s="117"/>
      <c r="FJR24" s="117"/>
      <c r="FJS24" s="117"/>
      <c r="FJT24" s="117"/>
      <c r="FJU24" s="117"/>
      <c r="FJV24" s="117"/>
      <c r="FJW24" s="117"/>
      <c r="FJX24" s="117"/>
      <c r="FJY24" s="117"/>
      <c r="FJZ24" s="117"/>
      <c r="FKA24" s="117"/>
      <c r="FKB24" s="117"/>
      <c r="FKC24" s="117"/>
      <c r="FKD24" s="117"/>
      <c r="FKE24" s="117"/>
      <c r="FKF24" s="117"/>
      <c r="FKG24" s="117"/>
      <c r="FKH24" s="117"/>
      <c r="FKI24" s="117"/>
      <c r="FKJ24" s="117"/>
      <c r="FKK24" s="117"/>
      <c r="FKL24" s="117"/>
      <c r="FKM24" s="117"/>
      <c r="FKN24" s="117"/>
      <c r="FKO24" s="117"/>
      <c r="FKP24" s="117"/>
      <c r="FKQ24" s="117"/>
      <c r="FKR24" s="117"/>
      <c r="FKS24" s="117"/>
      <c r="FKT24" s="117"/>
      <c r="FKU24" s="117"/>
      <c r="FKV24" s="117"/>
      <c r="FKW24" s="117"/>
      <c r="FKX24" s="117"/>
      <c r="FKY24" s="117"/>
      <c r="FKZ24" s="117"/>
      <c r="FLA24" s="117"/>
      <c r="FLB24" s="117"/>
      <c r="FLC24" s="117"/>
      <c r="FLD24" s="117"/>
      <c r="FLE24" s="117"/>
      <c r="FLF24" s="117"/>
      <c r="FLG24" s="117"/>
      <c r="FLH24" s="117"/>
      <c r="FLI24" s="117"/>
      <c r="FLJ24" s="117"/>
      <c r="FLK24" s="117"/>
      <c r="FLL24" s="117"/>
      <c r="FLM24" s="117"/>
      <c r="FLN24" s="117"/>
      <c r="FLO24" s="117"/>
      <c r="FLP24" s="117"/>
      <c r="FLQ24" s="117"/>
      <c r="FLR24" s="117"/>
      <c r="FLS24" s="117"/>
      <c r="FLT24" s="117"/>
      <c r="FLU24" s="117"/>
      <c r="FLV24" s="117"/>
      <c r="FLW24" s="117"/>
      <c r="FLX24" s="117"/>
      <c r="FLY24" s="117"/>
      <c r="FLZ24" s="117"/>
      <c r="FMA24" s="117"/>
      <c r="FMB24" s="117"/>
      <c r="FMC24" s="117"/>
      <c r="FMD24" s="117"/>
      <c r="FME24" s="117"/>
      <c r="FMF24" s="117"/>
      <c r="FMG24" s="117"/>
      <c r="FMH24" s="117"/>
      <c r="FMI24" s="117"/>
      <c r="FMJ24" s="117"/>
      <c r="FMK24" s="117"/>
      <c r="FML24" s="117"/>
      <c r="FMM24" s="117"/>
      <c r="FMN24" s="117"/>
      <c r="FMO24" s="117"/>
      <c r="FMP24" s="117"/>
      <c r="FMQ24" s="117"/>
      <c r="FMR24" s="117"/>
      <c r="FMS24" s="117"/>
      <c r="FMT24" s="117"/>
      <c r="FMU24" s="117"/>
      <c r="FMV24" s="117"/>
      <c r="FMW24" s="117"/>
      <c r="FMX24" s="117"/>
      <c r="FMY24" s="117"/>
      <c r="FMZ24" s="117"/>
      <c r="FNA24" s="117"/>
      <c r="FNB24" s="117"/>
      <c r="FNC24" s="117"/>
      <c r="FND24" s="117"/>
      <c r="FNE24" s="117"/>
      <c r="FNF24" s="117"/>
      <c r="FNG24" s="117"/>
      <c r="FNH24" s="117"/>
      <c r="FNI24" s="117"/>
      <c r="FNJ24" s="117"/>
      <c r="FNK24" s="117"/>
      <c r="FNL24" s="117"/>
      <c r="FNM24" s="117"/>
      <c r="FNN24" s="117"/>
      <c r="FNO24" s="117"/>
      <c r="FNP24" s="117"/>
      <c r="FNQ24" s="117"/>
      <c r="FNR24" s="117"/>
      <c r="FNS24" s="117"/>
      <c r="FNT24" s="117"/>
      <c r="FNU24" s="117"/>
      <c r="FNV24" s="117"/>
      <c r="FNW24" s="117"/>
      <c r="FNX24" s="117"/>
      <c r="FNY24" s="117"/>
      <c r="FNZ24" s="117"/>
      <c r="FOA24" s="117"/>
      <c r="FOB24" s="117"/>
      <c r="FOC24" s="117"/>
      <c r="FOD24" s="117"/>
      <c r="FOE24" s="117"/>
      <c r="FOF24" s="117"/>
      <c r="FOG24" s="117"/>
      <c r="FOH24" s="117"/>
      <c r="FOI24" s="117"/>
      <c r="FOJ24" s="117"/>
      <c r="FOK24" s="117"/>
      <c r="FOL24" s="117"/>
      <c r="FOM24" s="117"/>
      <c r="FON24" s="117"/>
      <c r="FOO24" s="117"/>
      <c r="FOP24" s="117"/>
      <c r="FOQ24" s="117"/>
      <c r="FOR24" s="117"/>
      <c r="FOS24" s="117"/>
      <c r="FOT24" s="117"/>
      <c r="FOU24" s="117"/>
      <c r="FOV24" s="117"/>
      <c r="FOW24" s="117"/>
      <c r="FOX24" s="117"/>
      <c r="FOY24" s="117"/>
      <c r="FOZ24" s="117"/>
      <c r="FPA24" s="117"/>
      <c r="FPB24" s="117"/>
      <c r="FPC24" s="117"/>
      <c r="FPD24" s="117"/>
      <c r="FPE24" s="117"/>
      <c r="FPF24" s="117"/>
      <c r="FPG24" s="117"/>
      <c r="FPH24" s="117"/>
      <c r="FPI24" s="117"/>
      <c r="FPJ24" s="117"/>
      <c r="FPK24" s="117"/>
      <c r="FPL24" s="117"/>
      <c r="FPM24" s="117"/>
      <c r="FPN24" s="117"/>
      <c r="FPO24" s="117"/>
      <c r="FPP24" s="117"/>
      <c r="FPQ24" s="117"/>
      <c r="FPR24" s="117"/>
      <c r="FPS24" s="117"/>
      <c r="FPT24" s="117"/>
      <c r="FPU24" s="117"/>
      <c r="FPV24" s="117"/>
      <c r="FPW24" s="117"/>
      <c r="FPX24" s="117"/>
      <c r="FPY24" s="117"/>
      <c r="FPZ24" s="117"/>
      <c r="FQA24" s="117"/>
      <c r="FQB24" s="117"/>
      <c r="FQC24" s="117"/>
      <c r="FQD24" s="117"/>
      <c r="FQE24" s="117"/>
      <c r="FQF24" s="117"/>
      <c r="FQG24" s="117"/>
      <c r="FQH24" s="117"/>
      <c r="FQI24" s="117"/>
      <c r="FQJ24" s="117"/>
      <c r="FQK24" s="117"/>
      <c r="FQL24" s="117"/>
      <c r="FQM24" s="117"/>
      <c r="FQN24" s="117"/>
      <c r="FQO24" s="117"/>
      <c r="FQP24" s="117"/>
      <c r="FQQ24" s="117"/>
      <c r="FQR24" s="117"/>
      <c r="FQS24" s="117"/>
      <c r="FQT24" s="117"/>
      <c r="FQU24" s="117"/>
      <c r="FQV24" s="117"/>
      <c r="FQW24" s="117"/>
      <c r="FQX24" s="117"/>
      <c r="FQY24" s="117"/>
      <c r="FQZ24" s="117"/>
      <c r="FRA24" s="117"/>
      <c r="FRB24" s="117"/>
      <c r="FRC24" s="117"/>
      <c r="FRD24" s="117"/>
      <c r="FRE24" s="117"/>
      <c r="FRF24" s="117"/>
      <c r="FRG24" s="117"/>
      <c r="FRH24" s="117"/>
      <c r="FRI24" s="117"/>
      <c r="FRJ24" s="117"/>
      <c r="FRK24" s="117"/>
      <c r="FRL24" s="117"/>
      <c r="FRM24" s="117"/>
      <c r="FRN24" s="117"/>
      <c r="FRO24" s="117"/>
      <c r="FRP24" s="117"/>
      <c r="FRQ24" s="117"/>
      <c r="FRR24" s="117"/>
      <c r="FRS24" s="117"/>
      <c r="FRT24" s="117"/>
      <c r="FRU24" s="117"/>
      <c r="FRV24" s="117"/>
      <c r="FRW24" s="117"/>
      <c r="FRX24" s="117"/>
      <c r="FRY24" s="117"/>
      <c r="FRZ24" s="117"/>
      <c r="FSA24" s="117"/>
      <c r="FSB24" s="117"/>
      <c r="FSC24" s="117"/>
      <c r="FSD24" s="117"/>
      <c r="FSE24" s="117"/>
      <c r="FSF24" s="117"/>
      <c r="FSG24" s="117"/>
      <c r="FSH24" s="117"/>
      <c r="FSI24" s="117"/>
      <c r="FSJ24" s="117"/>
      <c r="FSK24" s="117"/>
      <c r="FSL24" s="117"/>
      <c r="FSM24" s="117"/>
      <c r="FSN24" s="117"/>
      <c r="FSO24" s="117"/>
      <c r="FSP24" s="117"/>
      <c r="FSQ24" s="117"/>
      <c r="FSR24" s="117"/>
      <c r="FSS24" s="117"/>
      <c r="FST24" s="117"/>
      <c r="FSU24" s="117"/>
      <c r="FSV24" s="117"/>
      <c r="FSW24" s="117"/>
      <c r="FSX24" s="117"/>
      <c r="FSY24" s="117"/>
      <c r="FSZ24" s="117"/>
      <c r="FTA24" s="117"/>
      <c r="FTB24" s="117"/>
      <c r="FTC24" s="117"/>
      <c r="FTD24" s="117"/>
      <c r="FTE24" s="117"/>
      <c r="FTF24" s="117"/>
      <c r="FTG24" s="117"/>
      <c r="FTH24" s="117"/>
      <c r="FTI24" s="117"/>
      <c r="FTJ24" s="117"/>
      <c r="FTK24" s="117"/>
      <c r="FTL24" s="117"/>
      <c r="FTM24" s="117"/>
      <c r="FTN24" s="117"/>
      <c r="FTO24" s="117"/>
      <c r="FTP24" s="117"/>
      <c r="FTQ24" s="117"/>
      <c r="FTR24" s="117"/>
      <c r="FTS24" s="117"/>
      <c r="FTT24" s="117"/>
      <c r="FTU24" s="117"/>
      <c r="FTV24" s="117"/>
      <c r="FTW24" s="117"/>
      <c r="FTX24" s="117"/>
      <c r="FTY24" s="117"/>
      <c r="FTZ24" s="117"/>
      <c r="FUA24" s="117"/>
      <c r="FUB24" s="117"/>
      <c r="FUC24" s="117"/>
      <c r="FUD24" s="117"/>
      <c r="FUE24" s="117"/>
      <c r="FUF24" s="117"/>
      <c r="FUG24" s="117"/>
      <c r="FUH24" s="117"/>
      <c r="FUI24" s="117"/>
      <c r="FUJ24" s="117"/>
      <c r="FUK24" s="117"/>
      <c r="FUL24" s="117"/>
      <c r="FUM24" s="117"/>
      <c r="FUN24" s="117"/>
      <c r="FUO24" s="117"/>
      <c r="FUP24" s="117"/>
      <c r="FUQ24" s="117"/>
      <c r="FUR24" s="117"/>
      <c r="FUS24" s="117"/>
      <c r="FUT24" s="117"/>
      <c r="FUU24" s="117"/>
      <c r="FUV24" s="117"/>
      <c r="FUW24" s="117"/>
      <c r="FUX24" s="117"/>
      <c r="FUY24" s="117"/>
      <c r="FUZ24" s="117"/>
      <c r="FVA24" s="117"/>
      <c r="FVB24" s="117"/>
      <c r="FVC24" s="117"/>
      <c r="FVD24" s="117"/>
      <c r="FVE24" s="117"/>
      <c r="FVF24" s="117"/>
      <c r="FVG24" s="117"/>
      <c r="FVH24" s="117"/>
      <c r="FVI24" s="117"/>
      <c r="FVJ24" s="117"/>
      <c r="FVK24" s="117"/>
      <c r="FVL24" s="117"/>
      <c r="FVM24" s="117"/>
      <c r="FVN24" s="117"/>
      <c r="FVO24" s="117"/>
      <c r="FVP24" s="117"/>
      <c r="FVQ24" s="117"/>
      <c r="FVR24" s="117"/>
      <c r="FVS24" s="117"/>
      <c r="FVT24" s="117"/>
      <c r="FVU24" s="117"/>
      <c r="FVV24" s="117"/>
      <c r="FVW24" s="117"/>
      <c r="FVX24" s="117"/>
      <c r="FVY24" s="117"/>
      <c r="FVZ24" s="117"/>
      <c r="FWA24" s="117"/>
      <c r="FWB24" s="117"/>
      <c r="FWC24" s="117"/>
      <c r="FWD24" s="117"/>
      <c r="FWE24" s="117"/>
      <c r="FWF24" s="117"/>
      <c r="FWG24" s="117"/>
      <c r="FWH24" s="117"/>
      <c r="FWI24" s="117"/>
      <c r="FWJ24" s="117"/>
      <c r="FWK24" s="117"/>
      <c r="FWL24" s="117"/>
      <c r="FWM24" s="117"/>
      <c r="FWN24" s="117"/>
      <c r="FWO24" s="117"/>
      <c r="FWP24" s="117"/>
      <c r="FWQ24" s="117"/>
      <c r="FWR24" s="117"/>
      <c r="FWS24" s="117"/>
      <c r="FWT24" s="117"/>
      <c r="FWU24" s="117"/>
      <c r="FWV24" s="117"/>
      <c r="FWW24" s="117"/>
      <c r="FWX24" s="117"/>
      <c r="FWY24" s="117"/>
      <c r="FWZ24" s="117"/>
      <c r="FXA24" s="117"/>
      <c r="FXB24" s="117"/>
      <c r="FXC24" s="117"/>
      <c r="FXD24" s="117"/>
      <c r="FXE24" s="117"/>
      <c r="FXF24" s="117"/>
      <c r="FXG24" s="117"/>
      <c r="FXH24" s="117"/>
      <c r="FXI24" s="117"/>
      <c r="FXJ24" s="117"/>
      <c r="FXK24" s="117"/>
      <c r="FXL24" s="117"/>
      <c r="FXM24" s="117"/>
      <c r="FXN24" s="117"/>
      <c r="FXO24" s="117"/>
      <c r="FXP24" s="117"/>
      <c r="FXQ24" s="117"/>
      <c r="FXR24" s="117"/>
      <c r="FXS24" s="117"/>
      <c r="FXT24" s="117"/>
      <c r="FXU24" s="117"/>
      <c r="FXV24" s="117"/>
      <c r="FXW24" s="117"/>
      <c r="FXX24" s="117"/>
      <c r="FXY24" s="117"/>
      <c r="FXZ24" s="117"/>
      <c r="FYA24" s="117"/>
      <c r="FYB24" s="117"/>
      <c r="FYC24" s="117"/>
      <c r="FYD24" s="117"/>
      <c r="FYE24" s="117"/>
      <c r="FYF24" s="117"/>
      <c r="FYG24" s="117"/>
      <c r="FYH24" s="117"/>
      <c r="FYI24" s="117"/>
      <c r="FYJ24" s="117"/>
      <c r="FYK24" s="117"/>
      <c r="FYL24" s="117"/>
      <c r="FYM24" s="117"/>
      <c r="FYN24" s="117"/>
      <c r="FYO24" s="117"/>
      <c r="FYP24" s="117"/>
      <c r="FYQ24" s="117"/>
      <c r="FYR24" s="117"/>
      <c r="FYS24" s="117"/>
      <c r="FYT24" s="117"/>
      <c r="FYU24" s="117"/>
      <c r="FYV24" s="117"/>
      <c r="FYW24" s="117"/>
      <c r="FYX24" s="117"/>
      <c r="FYY24" s="117"/>
      <c r="FYZ24" s="117"/>
      <c r="FZA24" s="117"/>
      <c r="FZB24" s="117"/>
      <c r="FZC24" s="117"/>
      <c r="FZD24" s="117"/>
      <c r="FZE24" s="117"/>
      <c r="FZF24" s="117"/>
      <c r="FZG24" s="117"/>
      <c r="FZH24" s="117"/>
      <c r="FZI24" s="117"/>
      <c r="FZJ24" s="117"/>
      <c r="FZK24" s="117"/>
      <c r="FZL24" s="117"/>
      <c r="FZM24" s="117"/>
      <c r="FZN24" s="117"/>
      <c r="FZO24" s="117"/>
      <c r="FZP24" s="117"/>
      <c r="FZQ24" s="117"/>
      <c r="FZR24" s="117"/>
      <c r="FZS24" s="117"/>
      <c r="FZT24" s="117"/>
      <c r="FZU24" s="117"/>
      <c r="FZV24" s="117"/>
      <c r="FZW24" s="117"/>
      <c r="FZX24" s="117"/>
      <c r="FZY24" s="117"/>
      <c r="FZZ24" s="117"/>
      <c r="GAA24" s="117"/>
      <c r="GAB24" s="117"/>
      <c r="GAC24" s="117"/>
      <c r="GAD24" s="117"/>
      <c r="GAE24" s="117"/>
      <c r="GAF24" s="117"/>
      <c r="GAG24" s="117"/>
      <c r="GAH24" s="117"/>
      <c r="GAI24" s="117"/>
      <c r="GAJ24" s="117"/>
      <c r="GAK24" s="117"/>
      <c r="GAL24" s="117"/>
      <c r="GAM24" s="117"/>
      <c r="GAN24" s="117"/>
      <c r="GAO24" s="117"/>
      <c r="GAP24" s="117"/>
      <c r="GAQ24" s="117"/>
      <c r="GAR24" s="117"/>
      <c r="GAS24" s="117"/>
      <c r="GAT24" s="117"/>
      <c r="GAU24" s="117"/>
      <c r="GAV24" s="117"/>
      <c r="GAW24" s="117"/>
      <c r="GAX24" s="117"/>
      <c r="GAY24" s="117"/>
      <c r="GAZ24" s="117"/>
      <c r="GBA24" s="117"/>
      <c r="GBB24" s="117"/>
      <c r="GBC24" s="117"/>
      <c r="GBD24" s="117"/>
      <c r="GBE24" s="117"/>
      <c r="GBF24" s="117"/>
      <c r="GBG24" s="117"/>
      <c r="GBH24" s="117"/>
      <c r="GBI24" s="117"/>
      <c r="GBJ24" s="117"/>
      <c r="GBK24" s="117"/>
      <c r="GBL24" s="117"/>
      <c r="GBM24" s="117"/>
      <c r="GBN24" s="117"/>
      <c r="GBO24" s="117"/>
      <c r="GBP24" s="117"/>
      <c r="GBQ24" s="117"/>
      <c r="GBR24" s="117"/>
      <c r="GBS24" s="117"/>
      <c r="GBT24" s="117"/>
      <c r="GBU24" s="117"/>
      <c r="GBV24" s="117"/>
      <c r="GBW24" s="117"/>
      <c r="GBX24" s="117"/>
      <c r="GBY24" s="117"/>
      <c r="GBZ24" s="117"/>
      <c r="GCA24" s="117"/>
      <c r="GCB24" s="117"/>
      <c r="GCC24" s="117"/>
      <c r="GCD24" s="117"/>
      <c r="GCE24" s="117"/>
      <c r="GCF24" s="117"/>
      <c r="GCG24" s="117"/>
      <c r="GCH24" s="117"/>
      <c r="GCI24" s="117"/>
      <c r="GCJ24" s="117"/>
      <c r="GCK24" s="117"/>
      <c r="GCL24" s="117"/>
      <c r="GCM24" s="117"/>
      <c r="GCN24" s="117"/>
      <c r="GCO24" s="117"/>
      <c r="GCP24" s="117"/>
      <c r="GCQ24" s="117"/>
      <c r="GCR24" s="117"/>
      <c r="GCS24" s="117"/>
      <c r="GCT24" s="117"/>
      <c r="GCU24" s="117"/>
      <c r="GCV24" s="117"/>
      <c r="GCW24" s="117"/>
      <c r="GCX24" s="117"/>
      <c r="GCY24" s="117"/>
      <c r="GCZ24" s="117"/>
      <c r="GDA24" s="117"/>
      <c r="GDB24" s="117"/>
      <c r="GDC24" s="117"/>
      <c r="GDD24" s="117"/>
      <c r="GDE24" s="117"/>
      <c r="GDF24" s="117"/>
      <c r="GDG24" s="117"/>
      <c r="GDH24" s="117"/>
      <c r="GDI24" s="117"/>
      <c r="GDJ24" s="117"/>
      <c r="GDK24" s="117"/>
      <c r="GDL24" s="117"/>
      <c r="GDM24" s="117"/>
      <c r="GDN24" s="117"/>
      <c r="GDO24" s="117"/>
      <c r="GDP24" s="117"/>
      <c r="GDQ24" s="117"/>
      <c r="GDR24" s="117"/>
      <c r="GDS24" s="117"/>
      <c r="GDT24" s="117"/>
      <c r="GDU24" s="117"/>
      <c r="GDV24" s="117"/>
      <c r="GDW24" s="117"/>
      <c r="GDX24" s="117"/>
      <c r="GDY24" s="117"/>
      <c r="GDZ24" s="117"/>
      <c r="GEA24" s="117"/>
      <c r="GEB24" s="117"/>
      <c r="GEC24" s="117"/>
      <c r="GED24" s="117"/>
      <c r="GEE24" s="117"/>
      <c r="GEF24" s="117"/>
      <c r="GEG24" s="117"/>
      <c r="GEH24" s="117"/>
      <c r="GEI24" s="117"/>
      <c r="GEJ24" s="117"/>
      <c r="GEK24" s="117"/>
      <c r="GEL24" s="117"/>
      <c r="GEM24" s="117"/>
      <c r="GEN24" s="117"/>
      <c r="GEO24" s="117"/>
      <c r="GEP24" s="117"/>
      <c r="GEQ24" s="117"/>
      <c r="GER24" s="117"/>
      <c r="GES24" s="117"/>
      <c r="GET24" s="117"/>
      <c r="GEU24" s="117"/>
      <c r="GEV24" s="117"/>
      <c r="GEW24" s="117"/>
      <c r="GEX24" s="117"/>
      <c r="GEY24" s="117"/>
      <c r="GEZ24" s="117"/>
      <c r="GFA24" s="117"/>
      <c r="GFB24" s="117"/>
      <c r="GFC24" s="117"/>
      <c r="GFD24" s="117"/>
      <c r="GFE24" s="117"/>
      <c r="GFF24" s="117"/>
      <c r="GFG24" s="117"/>
      <c r="GFH24" s="117"/>
      <c r="GFI24" s="117"/>
      <c r="GFJ24" s="117"/>
      <c r="GFK24" s="117"/>
      <c r="GFL24" s="117"/>
      <c r="GFM24" s="117"/>
      <c r="GFN24" s="117"/>
      <c r="GFO24" s="117"/>
      <c r="GFP24" s="117"/>
      <c r="GFQ24" s="117"/>
      <c r="GFR24" s="117"/>
      <c r="GFS24" s="117"/>
      <c r="GFT24" s="117"/>
      <c r="GFU24" s="117"/>
      <c r="GFV24" s="117"/>
      <c r="GFW24" s="117"/>
      <c r="GFX24" s="117"/>
      <c r="GFY24" s="117"/>
      <c r="GFZ24" s="117"/>
      <c r="GGA24" s="117"/>
      <c r="GGB24" s="117"/>
      <c r="GGC24" s="117"/>
      <c r="GGD24" s="117"/>
      <c r="GGE24" s="117"/>
      <c r="GGF24" s="117"/>
      <c r="GGG24" s="117"/>
      <c r="GGH24" s="117"/>
      <c r="GGI24" s="117"/>
      <c r="GGJ24" s="117"/>
      <c r="GGK24" s="117"/>
      <c r="GGL24" s="117"/>
      <c r="GGM24" s="117"/>
      <c r="GGN24" s="117"/>
      <c r="GGO24" s="117"/>
      <c r="GGP24" s="117"/>
      <c r="GGQ24" s="117"/>
      <c r="GGR24" s="117"/>
      <c r="GGS24" s="117"/>
      <c r="GGT24" s="117"/>
      <c r="GGU24" s="117"/>
      <c r="GGV24" s="117"/>
      <c r="GGW24" s="117"/>
      <c r="GGX24" s="117"/>
      <c r="GGY24" s="117"/>
      <c r="GGZ24" s="117"/>
      <c r="GHA24" s="117"/>
      <c r="GHB24" s="117"/>
      <c r="GHC24" s="117"/>
      <c r="GHD24" s="117"/>
      <c r="GHE24" s="117"/>
      <c r="GHF24" s="117"/>
      <c r="GHG24" s="117"/>
      <c r="GHH24" s="117"/>
      <c r="GHI24" s="117"/>
      <c r="GHJ24" s="117"/>
      <c r="GHK24" s="117"/>
      <c r="GHL24" s="117"/>
      <c r="GHM24" s="117"/>
      <c r="GHN24" s="117"/>
      <c r="GHO24" s="117"/>
      <c r="GHP24" s="117"/>
      <c r="GHQ24" s="117"/>
      <c r="GHR24" s="117"/>
      <c r="GHS24" s="117"/>
      <c r="GHT24" s="117"/>
      <c r="GHU24" s="117"/>
      <c r="GHV24" s="117"/>
      <c r="GHW24" s="117"/>
      <c r="GHX24" s="117"/>
      <c r="GHY24" s="117"/>
      <c r="GHZ24" s="117"/>
      <c r="GIA24" s="117"/>
      <c r="GIB24" s="117"/>
      <c r="GIC24" s="117"/>
      <c r="GID24" s="117"/>
      <c r="GIE24" s="117"/>
      <c r="GIF24" s="117"/>
      <c r="GIG24" s="117"/>
      <c r="GIH24" s="117"/>
      <c r="GII24" s="117"/>
      <c r="GIJ24" s="117"/>
      <c r="GIK24" s="117"/>
      <c r="GIL24" s="117"/>
      <c r="GIM24" s="117"/>
      <c r="GIN24" s="117"/>
      <c r="GIO24" s="117"/>
      <c r="GIP24" s="117"/>
      <c r="GIQ24" s="117"/>
      <c r="GIR24" s="117"/>
      <c r="GIS24" s="117"/>
      <c r="GIT24" s="117"/>
      <c r="GIU24" s="117"/>
      <c r="GIV24" s="117"/>
      <c r="GIW24" s="117"/>
      <c r="GIX24" s="117"/>
      <c r="GIY24" s="117"/>
      <c r="GIZ24" s="117"/>
      <c r="GJA24" s="117"/>
      <c r="GJB24" s="117"/>
      <c r="GJC24" s="117"/>
      <c r="GJD24" s="117"/>
      <c r="GJE24" s="117"/>
      <c r="GJF24" s="117"/>
      <c r="GJG24" s="117"/>
      <c r="GJH24" s="117"/>
      <c r="GJI24" s="117"/>
      <c r="GJJ24" s="117"/>
      <c r="GJK24" s="117"/>
      <c r="GJL24" s="117"/>
      <c r="GJM24" s="117"/>
      <c r="GJN24" s="117"/>
      <c r="GJO24" s="117"/>
      <c r="GJP24" s="117"/>
      <c r="GJQ24" s="117"/>
      <c r="GJR24" s="117"/>
      <c r="GJS24" s="117"/>
      <c r="GJT24" s="117"/>
      <c r="GJU24" s="117"/>
      <c r="GJV24" s="117"/>
      <c r="GJW24" s="117"/>
      <c r="GJX24" s="117"/>
      <c r="GJY24" s="117"/>
      <c r="GJZ24" s="117"/>
      <c r="GKA24" s="117"/>
      <c r="GKB24" s="117"/>
      <c r="GKC24" s="117"/>
      <c r="GKD24" s="117"/>
      <c r="GKE24" s="117"/>
      <c r="GKF24" s="117"/>
      <c r="GKG24" s="117"/>
      <c r="GKH24" s="117"/>
      <c r="GKI24" s="117"/>
      <c r="GKJ24" s="117"/>
      <c r="GKK24" s="117"/>
      <c r="GKL24" s="117"/>
      <c r="GKM24" s="117"/>
      <c r="GKN24" s="117"/>
      <c r="GKO24" s="117"/>
      <c r="GKP24" s="117"/>
      <c r="GKQ24" s="117"/>
      <c r="GKR24" s="117"/>
      <c r="GKS24" s="117"/>
      <c r="GKT24" s="117"/>
      <c r="GKU24" s="117"/>
      <c r="GKV24" s="117"/>
      <c r="GKW24" s="117"/>
      <c r="GKX24" s="117"/>
      <c r="GKY24" s="117"/>
      <c r="GKZ24" s="117"/>
      <c r="GLA24" s="117"/>
      <c r="GLB24" s="117"/>
      <c r="GLC24" s="117"/>
      <c r="GLD24" s="117"/>
      <c r="GLE24" s="117"/>
      <c r="GLF24" s="117"/>
      <c r="GLG24" s="117"/>
      <c r="GLH24" s="117"/>
      <c r="GLI24" s="117"/>
      <c r="GLJ24" s="117"/>
      <c r="GLK24" s="117"/>
      <c r="GLL24" s="117"/>
      <c r="GLM24" s="117"/>
      <c r="GLN24" s="117"/>
      <c r="GLO24" s="117"/>
      <c r="GLP24" s="117"/>
      <c r="GLQ24" s="117"/>
      <c r="GLR24" s="117"/>
      <c r="GLS24" s="117"/>
      <c r="GLT24" s="117"/>
      <c r="GLU24" s="117"/>
      <c r="GLV24" s="117"/>
      <c r="GLW24" s="117"/>
      <c r="GLX24" s="117"/>
      <c r="GLY24" s="117"/>
      <c r="GLZ24" s="117"/>
      <c r="GMA24" s="117"/>
      <c r="GMB24" s="117"/>
      <c r="GMC24" s="117"/>
      <c r="GMD24" s="117"/>
      <c r="GME24" s="117"/>
      <c r="GMF24" s="117"/>
      <c r="GMG24" s="117"/>
      <c r="GMH24" s="117"/>
      <c r="GMI24" s="117"/>
      <c r="GMJ24" s="117"/>
      <c r="GMK24" s="117"/>
      <c r="GML24" s="117"/>
      <c r="GMM24" s="117"/>
      <c r="GMN24" s="117"/>
      <c r="GMO24" s="117"/>
      <c r="GMP24" s="117"/>
      <c r="GMQ24" s="117"/>
      <c r="GMR24" s="117"/>
      <c r="GMS24" s="117"/>
      <c r="GMT24" s="117"/>
      <c r="GMU24" s="117"/>
      <c r="GMV24" s="117"/>
      <c r="GMW24" s="117"/>
      <c r="GMX24" s="117"/>
      <c r="GMY24" s="117"/>
      <c r="GMZ24" s="117"/>
      <c r="GNA24" s="117"/>
      <c r="GNB24" s="117"/>
      <c r="GNC24" s="117"/>
      <c r="GND24" s="117"/>
      <c r="GNE24" s="117"/>
      <c r="GNF24" s="117"/>
      <c r="GNG24" s="117"/>
      <c r="GNH24" s="117"/>
      <c r="GNI24" s="117"/>
      <c r="GNJ24" s="117"/>
      <c r="GNK24" s="117"/>
      <c r="GNL24" s="117"/>
      <c r="GNM24" s="117"/>
      <c r="GNN24" s="117"/>
      <c r="GNO24" s="117"/>
      <c r="GNP24" s="117"/>
      <c r="GNQ24" s="117"/>
      <c r="GNR24" s="117"/>
      <c r="GNS24" s="117"/>
      <c r="GNT24" s="117"/>
      <c r="GNU24" s="117"/>
      <c r="GNV24" s="117"/>
      <c r="GNW24" s="117"/>
      <c r="GNX24" s="117"/>
      <c r="GNY24" s="117"/>
      <c r="GNZ24" s="117"/>
      <c r="GOA24" s="117"/>
      <c r="GOB24" s="117"/>
      <c r="GOC24" s="117"/>
      <c r="GOD24" s="117"/>
      <c r="GOE24" s="117"/>
      <c r="GOF24" s="117"/>
      <c r="GOG24" s="117"/>
      <c r="GOH24" s="117"/>
      <c r="GOI24" s="117"/>
      <c r="GOJ24" s="117"/>
      <c r="GOK24" s="117"/>
      <c r="GOL24" s="117"/>
      <c r="GOM24" s="117"/>
      <c r="GON24" s="117"/>
      <c r="GOO24" s="117"/>
      <c r="GOP24" s="117"/>
      <c r="GOQ24" s="117"/>
      <c r="GOR24" s="117"/>
      <c r="GOS24" s="117"/>
      <c r="GOT24" s="117"/>
      <c r="GOU24" s="117"/>
      <c r="GOV24" s="117"/>
      <c r="GOW24" s="117"/>
      <c r="GOX24" s="117"/>
      <c r="GOY24" s="117"/>
      <c r="GOZ24" s="117"/>
      <c r="GPA24" s="117"/>
      <c r="GPB24" s="117"/>
      <c r="GPC24" s="117"/>
      <c r="GPD24" s="117"/>
      <c r="GPE24" s="117"/>
      <c r="GPF24" s="117"/>
      <c r="GPG24" s="117"/>
      <c r="GPH24" s="117"/>
      <c r="GPI24" s="117"/>
      <c r="GPJ24" s="117"/>
      <c r="GPK24" s="117"/>
      <c r="GPL24" s="117"/>
      <c r="GPM24" s="117"/>
      <c r="GPN24" s="117"/>
      <c r="GPO24" s="117"/>
      <c r="GPP24" s="117"/>
      <c r="GPQ24" s="117"/>
      <c r="GPR24" s="117"/>
      <c r="GPS24" s="117"/>
      <c r="GPT24" s="117"/>
      <c r="GPU24" s="117"/>
      <c r="GPV24" s="117"/>
      <c r="GPW24" s="117"/>
      <c r="GPX24" s="117"/>
      <c r="GPY24" s="117"/>
      <c r="GPZ24" s="117"/>
      <c r="GQA24" s="117"/>
      <c r="GQB24" s="117"/>
      <c r="GQC24" s="117"/>
      <c r="GQD24" s="117"/>
      <c r="GQE24" s="117"/>
      <c r="GQF24" s="117"/>
      <c r="GQG24" s="117"/>
      <c r="GQH24" s="117"/>
      <c r="GQI24" s="117"/>
      <c r="GQJ24" s="117"/>
      <c r="GQK24" s="117"/>
      <c r="GQL24" s="117"/>
      <c r="GQM24" s="117"/>
      <c r="GQN24" s="117"/>
      <c r="GQO24" s="117"/>
      <c r="GQP24" s="117"/>
      <c r="GQQ24" s="117"/>
      <c r="GQR24" s="117"/>
      <c r="GQS24" s="117"/>
      <c r="GQT24" s="117"/>
      <c r="GQU24" s="117"/>
      <c r="GQV24" s="117"/>
      <c r="GQW24" s="117"/>
      <c r="GQX24" s="117"/>
      <c r="GQY24" s="117"/>
      <c r="GQZ24" s="117"/>
      <c r="GRA24" s="117"/>
      <c r="GRB24" s="117"/>
      <c r="GRC24" s="117"/>
      <c r="GRD24" s="117"/>
      <c r="GRE24" s="117"/>
      <c r="GRF24" s="117"/>
      <c r="GRG24" s="117"/>
      <c r="GRH24" s="117"/>
      <c r="GRI24" s="117"/>
      <c r="GRJ24" s="117"/>
      <c r="GRK24" s="117"/>
      <c r="GRL24" s="117"/>
      <c r="GRM24" s="117"/>
      <c r="GRN24" s="117"/>
      <c r="GRO24" s="117"/>
      <c r="GRP24" s="117"/>
      <c r="GRQ24" s="117"/>
      <c r="GRR24" s="117"/>
      <c r="GRS24" s="117"/>
      <c r="GRT24" s="117"/>
      <c r="GRU24" s="117"/>
      <c r="GRV24" s="117"/>
      <c r="GRW24" s="117"/>
      <c r="GRX24" s="117"/>
      <c r="GRY24" s="117"/>
      <c r="GRZ24" s="117"/>
      <c r="GSA24" s="117"/>
      <c r="GSB24" s="117"/>
      <c r="GSC24" s="117"/>
      <c r="GSD24" s="117"/>
      <c r="GSE24" s="117"/>
      <c r="GSF24" s="117"/>
      <c r="GSG24" s="117"/>
      <c r="GSH24" s="117"/>
      <c r="GSI24" s="117"/>
      <c r="GSJ24" s="117"/>
      <c r="GSK24" s="117"/>
      <c r="GSL24" s="117"/>
      <c r="GSM24" s="117"/>
      <c r="GSN24" s="117"/>
      <c r="GSO24" s="117"/>
      <c r="GSP24" s="117"/>
      <c r="GSQ24" s="117"/>
      <c r="GSR24" s="117"/>
      <c r="GSS24" s="117"/>
      <c r="GST24" s="117"/>
      <c r="GSU24" s="117"/>
      <c r="GSV24" s="117"/>
      <c r="GSW24" s="117"/>
      <c r="GSX24" s="117"/>
      <c r="GSY24" s="117"/>
      <c r="GSZ24" s="117"/>
      <c r="GTA24" s="117"/>
      <c r="GTB24" s="117"/>
      <c r="GTC24" s="117"/>
      <c r="GTD24" s="117"/>
      <c r="GTE24" s="117"/>
      <c r="GTF24" s="117"/>
      <c r="GTG24" s="117"/>
      <c r="GTH24" s="117"/>
      <c r="GTI24" s="117"/>
      <c r="GTJ24" s="117"/>
      <c r="GTK24" s="117"/>
      <c r="GTL24" s="117"/>
      <c r="GTM24" s="117"/>
      <c r="GTN24" s="117"/>
      <c r="GTO24" s="117"/>
      <c r="GTP24" s="117"/>
      <c r="GTQ24" s="117"/>
      <c r="GTR24" s="117"/>
      <c r="GTS24" s="117"/>
      <c r="GTT24" s="117"/>
      <c r="GTU24" s="117"/>
      <c r="GTV24" s="117"/>
      <c r="GTW24" s="117"/>
      <c r="GTX24" s="117"/>
      <c r="GTY24" s="117"/>
      <c r="GTZ24" s="117"/>
      <c r="GUA24" s="117"/>
      <c r="GUB24" s="117"/>
      <c r="GUC24" s="117"/>
      <c r="GUD24" s="117"/>
      <c r="GUE24" s="117"/>
      <c r="GUF24" s="117"/>
      <c r="GUG24" s="117"/>
      <c r="GUH24" s="117"/>
      <c r="GUI24" s="117"/>
      <c r="GUJ24" s="117"/>
      <c r="GUK24" s="117"/>
      <c r="GUL24" s="117"/>
      <c r="GUM24" s="117"/>
      <c r="GUN24" s="117"/>
      <c r="GUO24" s="117"/>
      <c r="GUP24" s="117"/>
      <c r="GUQ24" s="117"/>
      <c r="GUR24" s="117"/>
      <c r="GUS24" s="117"/>
      <c r="GUT24" s="117"/>
      <c r="GUU24" s="117"/>
      <c r="GUV24" s="117"/>
      <c r="GUW24" s="117"/>
      <c r="GUX24" s="117"/>
      <c r="GUY24" s="117"/>
      <c r="GUZ24" s="117"/>
      <c r="GVA24" s="117"/>
      <c r="GVB24" s="117"/>
      <c r="GVC24" s="117"/>
      <c r="GVD24" s="117"/>
      <c r="GVE24" s="117"/>
      <c r="GVF24" s="117"/>
      <c r="GVG24" s="117"/>
      <c r="GVH24" s="117"/>
      <c r="GVI24" s="117"/>
      <c r="GVJ24" s="117"/>
      <c r="GVK24" s="117"/>
      <c r="GVL24" s="117"/>
      <c r="GVM24" s="117"/>
      <c r="GVN24" s="117"/>
      <c r="GVO24" s="117"/>
      <c r="GVP24" s="117"/>
      <c r="GVQ24" s="117"/>
      <c r="GVR24" s="117"/>
      <c r="GVS24" s="117"/>
      <c r="GVT24" s="117"/>
      <c r="GVU24" s="117"/>
      <c r="GVV24" s="117"/>
      <c r="GVW24" s="117"/>
      <c r="GVX24" s="117"/>
      <c r="GVY24" s="117"/>
      <c r="GVZ24" s="117"/>
      <c r="GWA24" s="117"/>
      <c r="GWB24" s="117"/>
      <c r="GWC24" s="117"/>
      <c r="GWD24" s="117"/>
      <c r="GWE24" s="117"/>
      <c r="GWF24" s="117"/>
      <c r="GWG24" s="117"/>
      <c r="GWH24" s="117"/>
      <c r="GWI24" s="117"/>
      <c r="GWJ24" s="117"/>
      <c r="GWK24" s="117"/>
      <c r="GWL24" s="117"/>
      <c r="GWM24" s="117"/>
      <c r="GWN24" s="117"/>
      <c r="GWO24" s="117"/>
      <c r="GWP24" s="117"/>
      <c r="GWQ24" s="117"/>
      <c r="GWR24" s="117"/>
      <c r="GWS24" s="117"/>
      <c r="GWT24" s="117"/>
      <c r="GWU24" s="117"/>
      <c r="GWV24" s="117"/>
      <c r="GWW24" s="117"/>
      <c r="GWX24" s="117"/>
      <c r="GWY24" s="117"/>
      <c r="GWZ24" s="117"/>
      <c r="GXA24" s="117"/>
      <c r="GXB24" s="117"/>
      <c r="GXC24" s="117"/>
      <c r="GXD24" s="117"/>
      <c r="GXE24" s="117"/>
      <c r="GXF24" s="117"/>
      <c r="GXG24" s="117"/>
      <c r="GXH24" s="117"/>
      <c r="GXI24" s="117"/>
      <c r="GXJ24" s="117"/>
      <c r="GXK24" s="117"/>
      <c r="GXL24" s="117"/>
      <c r="GXM24" s="117"/>
      <c r="GXN24" s="117"/>
      <c r="GXO24" s="117"/>
      <c r="GXP24" s="117"/>
      <c r="GXQ24" s="117"/>
      <c r="GXR24" s="117"/>
      <c r="GXS24" s="117"/>
      <c r="GXT24" s="117"/>
      <c r="GXU24" s="117"/>
      <c r="GXV24" s="117"/>
      <c r="GXW24" s="117"/>
      <c r="GXX24" s="117"/>
      <c r="GXY24" s="117"/>
      <c r="GXZ24" s="117"/>
      <c r="GYA24" s="117"/>
      <c r="GYB24" s="117"/>
      <c r="GYC24" s="117"/>
      <c r="GYD24" s="117"/>
      <c r="GYE24" s="117"/>
      <c r="GYF24" s="117"/>
      <c r="GYG24" s="117"/>
      <c r="GYH24" s="117"/>
      <c r="GYI24" s="117"/>
      <c r="GYJ24" s="117"/>
      <c r="GYK24" s="117"/>
      <c r="GYL24" s="117"/>
      <c r="GYM24" s="117"/>
      <c r="GYN24" s="117"/>
      <c r="GYO24" s="117"/>
      <c r="GYP24" s="117"/>
      <c r="GYQ24" s="117"/>
      <c r="GYR24" s="117"/>
      <c r="GYS24" s="117"/>
      <c r="GYT24" s="117"/>
      <c r="GYU24" s="117"/>
      <c r="GYV24" s="117"/>
      <c r="GYW24" s="117"/>
      <c r="GYX24" s="117"/>
      <c r="GYY24" s="117"/>
      <c r="GYZ24" s="117"/>
      <c r="GZA24" s="117"/>
      <c r="GZB24" s="117"/>
      <c r="GZC24" s="117"/>
      <c r="GZD24" s="117"/>
      <c r="GZE24" s="117"/>
      <c r="GZF24" s="117"/>
      <c r="GZG24" s="117"/>
      <c r="GZH24" s="117"/>
      <c r="GZI24" s="117"/>
      <c r="GZJ24" s="117"/>
      <c r="GZK24" s="117"/>
      <c r="GZL24" s="117"/>
      <c r="GZM24" s="117"/>
      <c r="GZN24" s="117"/>
      <c r="GZO24" s="117"/>
      <c r="GZP24" s="117"/>
      <c r="GZQ24" s="117"/>
      <c r="GZR24" s="117"/>
      <c r="GZS24" s="117"/>
      <c r="GZT24" s="117"/>
      <c r="GZU24" s="117"/>
      <c r="GZV24" s="117"/>
      <c r="GZW24" s="117"/>
      <c r="GZX24" s="117"/>
      <c r="GZY24" s="117"/>
      <c r="GZZ24" s="117"/>
      <c r="HAA24" s="117"/>
      <c r="HAB24" s="117"/>
      <c r="HAC24" s="117"/>
      <c r="HAD24" s="117"/>
      <c r="HAE24" s="117"/>
      <c r="HAF24" s="117"/>
      <c r="HAG24" s="117"/>
      <c r="HAH24" s="117"/>
      <c r="HAI24" s="117"/>
      <c r="HAJ24" s="117"/>
      <c r="HAK24" s="117"/>
      <c r="HAL24" s="117"/>
      <c r="HAM24" s="117"/>
      <c r="HAN24" s="117"/>
      <c r="HAO24" s="117"/>
      <c r="HAP24" s="117"/>
      <c r="HAQ24" s="117"/>
      <c r="HAR24" s="117"/>
      <c r="HAS24" s="117"/>
      <c r="HAT24" s="117"/>
      <c r="HAU24" s="117"/>
      <c r="HAV24" s="117"/>
      <c r="HAW24" s="117"/>
      <c r="HAX24" s="117"/>
      <c r="HAY24" s="117"/>
      <c r="HAZ24" s="117"/>
      <c r="HBA24" s="117"/>
      <c r="HBB24" s="117"/>
      <c r="HBC24" s="117"/>
      <c r="HBD24" s="117"/>
      <c r="HBE24" s="117"/>
      <c r="HBF24" s="117"/>
      <c r="HBG24" s="117"/>
      <c r="HBH24" s="117"/>
      <c r="HBI24" s="117"/>
      <c r="HBJ24" s="117"/>
      <c r="HBK24" s="117"/>
      <c r="HBL24" s="117"/>
      <c r="HBM24" s="117"/>
      <c r="HBN24" s="117"/>
      <c r="HBO24" s="117"/>
      <c r="HBP24" s="117"/>
      <c r="HBQ24" s="117"/>
      <c r="HBR24" s="117"/>
      <c r="HBS24" s="117"/>
      <c r="HBT24" s="117"/>
      <c r="HBU24" s="117"/>
      <c r="HBV24" s="117"/>
      <c r="HBW24" s="117"/>
      <c r="HBX24" s="117"/>
      <c r="HBY24" s="117"/>
      <c r="HBZ24" s="117"/>
      <c r="HCA24" s="117"/>
      <c r="HCB24" s="117"/>
      <c r="HCC24" s="117"/>
      <c r="HCD24" s="117"/>
      <c r="HCE24" s="117"/>
      <c r="HCF24" s="117"/>
      <c r="HCG24" s="117"/>
      <c r="HCH24" s="117"/>
      <c r="HCI24" s="117"/>
      <c r="HCJ24" s="117"/>
      <c r="HCK24" s="117"/>
      <c r="HCL24" s="117"/>
      <c r="HCM24" s="117"/>
      <c r="HCN24" s="117"/>
      <c r="HCO24" s="117"/>
      <c r="HCP24" s="117"/>
      <c r="HCQ24" s="117"/>
      <c r="HCR24" s="117"/>
      <c r="HCS24" s="117"/>
      <c r="HCT24" s="117"/>
      <c r="HCU24" s="117"/>
      <c r="HCV24" s="117"/>
      <c r="HCW24" s="117"/>
      <c r="HCX24" s="117"/>
      <c r="HCY24" s="117"/>
      <c r="HCZ24" s="117"/>
      <c r="HDA24" s="117"/>
      <c r="HDB24" s="117"/>
      <c r="HDC24" s="117"/>
      <c r="HDD24" s="117"/>
      <c r="HDE24" s="117"/>
      <c r="HDF24" s="117"/>
      <c r="HDG24" s="117"/>
      <c r="HDH24" s="117"/>
      <c r="HDI24" s="117"/>
      <c r="HDJ24" s="117"/>
      <c r="HDK24" s="117"/>
      <c r="HDL24" s="117"/>
      <c r="HDM24" s="117"/>
      <c r="HDN24" s="117"/>
      <c r="HDO24" s="117"/>
      <c r="HDP24" s="117"/>
      <c r="HDQ24" s="117"/>
      <c r="HDR24" s="117"/>
      <c r="HDS24" s="117"/>
      <c r="HDT24" s="117"/>
      <c r="HDU24" s="117"/>
      <c r="HDV24" s="117"/>
      <c r="HDW24" s="117"/>
      <c r="HDX24" s="117"/>
      <c r="HDY24" s="117"/>
      <c r="HDZ24" s="117"/>
      <c r="HEA24" s="117"/>
      <c r="HEB24" s="117"/>
      <c r="HEC24" s="117"/>
      <c r="HED24" s="117"/>
      <c r="HEE24" s="117"/>
      <c r="HEF24" s="117"/>
      <c r="HEG24" s="117"/>
      <c r="HEH24" s="117"/>
      <c r="HEI24" s="117"/>
      <c r="HEJ24" s="117"/>
      <c r="HEK24" s="117"/>
      <c r="HEL24" s="117"/>
      <c r="HEM24" s="117"/>
      <c r="HEN24" s="117"/>
      <c r="HEO24" s="117"/>
      <c r="HEP24" s="117"/>
      <c r="HEQ24" s="117"/>
      <c r="HER24" s="117"/>
      <c r="HES24" s="117"/>
      <c r="HET24" s="117"/>
      <c r="HEU24" s="117"/>
      <c r="HEV24" s="117"/>
      <c r="HEW24" s="117"/>
      <c r="HEX24" s="117"/>
      <c r="HEY24" s="117"/>
      <c r="HEZ24" s="117"/>
      <c r="HFA24" s="117"/>
      <c r="HFB24" s="117"/>
      <c r="HFC24" s="117"/>
      <c r="HFD24" s="117"/>
      <c r="HFE24" s="117"/>
      <c r="HFF24" s="117"/>
      <c r="HFG24" s="117"/>
      <c r="HFH24" s="117"/>
      <c r="HFI24" s="117"/>
      <c r="HFJ24" s="117"/>
      <c r="HFK24" s="117"/>
      <c r="HFL24" s="117"/>
      <c r="HFM24" s="117"/>
      <c r="HFN24" s="117"/>
      <c r="HFO24" s="117"/>
      <c r="HFP24" s="117"/>
      <c r="HFQ24" s="117"/>
      <c r="HFR24" s="117"/>
      <c r="HFS24" s="117"/>
      <c r="HFT24" s="117"/>
      <c r="HFU24" s="117"/>
      <c r="HFV24" s="117"/>
      <c r="HFW24" s="117"/>
      <c r="HFX24" s="117"/>
      <c r="HFY24" s="117"/>
      <c r="HFZ24" s="117"/>
      <c r="HGA24" s="117"/>
      <c r="HGB24" s="117"/>
      <c r="HGC24" s="117"/>
      <c r="HGD24" s="117"/>
      <c r="HGE24" s="117"/>
      <c r="HGF24" s="117"/>
      <c r="HGG24" s="117"/>
      <c r="HGH24" s="117"/>
      <c r="HGI24" s="117"/>
      <c r="HGJ24" s="117"/>
      <c r="HGK24" s="117"/>
      <c r="HGL24" s="117"/>
      <c r="HGM24" s="117"/>
      <c r="HGN24" s="117"/>
      <c r="HGO24" s="117"/>
      <c r="HGP24" s="117"/>
      <c r="HGQ24" s="117"/>
      <c r="HGR24" s="117"/>
      <c r="HGS24" s="117"/>
      <c r="HGT24" s="117"/>
      <c r="HGU24" s="117"/>
      <c r="HGV24" s="117"/>
      <c r="HGW24" s="117"/>
      <c r="HGX24" s="117"/>
      <c r="HGY24" s="117"/>
      <c r="HGZ24" s="117"/>
      <c r="HHA24" s="117"/>
      <c r="HHB24" s="117"/>
      <c r="HHC24" s="117"/>
      <c r="HHD24" s="117"/>
      <c r="HHE24" s="117"/>
      <c r="HHF24" s="117"/>
      <c r="HHG24" s="117"/>
      <c r="HHH24" s="117"/>
      <c r="HHI24" s="117"/>
      <c r="HHJ24" s="117"/>
      <c r="HHK24" s="117"/>
      <c r="HHL24" s="117"/>
      <c r="HHM24" s="117"/>
      <c r="HHN24" s="117"/>
      <c r="HHO24" s="117"/>
      <c r="HHP24" s="117"/>
      <c r="HHQ24" s="117"/>
      <c r="HHR24" s="117"/>
      <c r="HHS24" s="117"/>
      <c r="HHT24" s="117"/>
      <c r="HHU24" s="117"/>
      <c r="HHV24" s="117"/>
      <c r="HHW24" s="117"/>
      <c r="HHX24" s="117"/>
      <c r="HHY24" s="117"/>
      <c r="HHZ24" s="117"/>
      <c r="HIA24" s="117"/>
      <c r="HIB24" s="117"/>
      <c r="HIC24" s="117"/>
      <c r="HID24" s="117"/>
      <c r="HIE24" s="117"/>
      <c r="HIF24" s="117"/>
      <c r="HIG24" s="117"/>
      <c r="HIH24" s="117"/>
      <c r="HII24" s="117"/>
      <c r="HIJ24" s="117"/>
      <c r="HIK24" s="117"/>
      <c r="HIL24" s="117"/>
      <c r="HIM24" s="117"/>
      <c r="HIN24" s="117"/>
      <c r="HIO24" s="117"/>
      <c r="HIP24" s="117"/>
      <c r="HIQ24" s="117"/>
      <c r="HIR24" s="117"/>
      <c r="HIS24" s="117"/>
      <c r="HIT24" s="117"/>
      <c r="HIU24" s="117"/>
      <c r="HIV24" s="117"/>
      <c r="HIW24" s="117"/>
      <c r="HIX24" s="117"/>
      <c r="HIY24" s="117"/>
      <c r="HIZ24" s="117"/>
      <c r="HJA24" s="117"/>
      <c r="HJB24" s="117"/>
      <c r="HJC24" s="117"/>
      <c r="HJD24" s="117"/>
      <c r="HJE24" s="117"/>
      <c r="HJF24" s="117"/>
      <c r="HJG24" s="117"/>
      <c r="HJH24" s="117"/>
      <c r="HJI24" s="117"/>
      <c r="HJJ24" s="117"/>
      <c r="HJK24" s="117"/>
      <c r="HJL24" s="117"/>
      <c r="HJM24" s="117"/>
      <c r="HJN24" s="117"/>
      <c r="HJO24" s="117"/>
      <c r="HJP24" s="117"/>
      <c r="HJQ24" s="117"/>
      <c r="HJR24" s="117"/>
      <c r="HJS24" s="117"/>
      <c r="HJT24" s="117"/>
      <c r="HJU24" s="117"/>
      <c r="HJV24" s="117"/>
      <c r="HJW24" s="117"/>
      <c r="HJX24" s="117"/>
      <c r="HJY24" s="117"/>
      <c r="HJZ24" s="117"/>
      <c r="HKA24" s="117"/>
      <c r="HKB24" s="117"/>
      <c r="HKC24" s="117"/>
      <c r="HKD24" s="117"/>
      <c r="HKE24" s="117"/>
      <c r="HKF24" s="117"/>
      <c r="HKG24" s="117"/>
      <c r="HKH24" s="117"/>
      <c r="HKI24" s="117"/>
      <c r="HKJ24" s="117"/>
      <c r="HKK24" s="117"/>
      <c r="HKL24" s="117"/>
      <c r="HKM24" s="117"/>
      <c r="HKN24" s="117"/>
      <c r="HKO24" s="117"/>
      <c r="HKP24" s="117"/>
      <c r="HKQ24" s="117"/>
      <c r="HKR24" s="117"/>
      <c r="HKS24" s="117"/>
      <c r="HKT24" s="117"/>
      <c r="HKU24" s="117"/>
      <c r="HKV24" s="117"/>
      <c r="HKW24" s="117"/>
      <c r="HKX24" s="117"/>
      <c r="HKY24" s="117"/>
      <c r="HKZ24" s="117"/>
      <c r="HLA24" s="117"/>
      <c r="HLB24" s="117"/>
      <c r="HLC24" s="117"/>
      <c r="HLD24" s="117"/>
      <c r="HLE24" s="117"/>
      <c r="HLF24" s="117"/>
      <c r="HLG24" s="117"/>
      <c r="HLH24" s="117"/>
      <c r="HLI24" s="117"/>
      <c r="HLJ24" s="117"/>
      <c r="HLK24" s="117"/>
      <c r="HLL24" s="117"/>
      <c r="HLM24" s="117"/>
      <c r="HLN24" s="117"/>
      <c r="HLO24" s="117"/>
      <c r="HLP24" s="117"/>
      <c r="HLQ24" s="117"/>
      <c r="HLR24" s="117"/>
      <c r="HLS24" s="117"/>
      <c r="HLT24" s="117"/>
      <c r="HLU24" s="117"/>
      <c r="HLV24" s="117"/>
      <c r="HLW24" s="117"/>
      <c r="HLX24" s="117"/>
      <c r="HLY24" s="117"/>
      <c r="HLZ24" s="117"/>
      <c r="HMA24" s="117"/>
      <c r="HMB24" s="117"/>
      <c r="HMC24" s="117"/>
      <c r="HMD24" s="117"/>
      <c r="HME24" s="117"/>
      <c r="HMF24" s="117"/>
      <c r="HMG24" s="117"/>
      <c r="HMH24" s="117"/>
      <c r="HMI24" s="117"/>
      <c r="HMJ24" s="117"/>
      <c r="HMK24" s="117"/>
      <c r="HML24" s="117"/>
      <c r="HMM24" s="117"/>
      <c r="HMN24" s="117"/>
      <c r="HMO24" s="117"/>
      <c r="HMP24" s="117"/>
      <c r="HMQ24" s="117"/>
      <c r="HMR24" s="117"/>
      <c r="HMS24" s="117"/>
      <c r="HMT24" s="117"/>
      <c r="HMU24" s="117"/>
      <c r="HMV24" s="117"/>
      <c r="HMW24" s="117"/>
      <c r="HMX24" s="117"/>
      <c r="HMY24" s="117"/>
      <c r="HMZ24" s="117"/>
      <c r="HNA24" s="117"/>
      <c r="HNB24" s="117"/>
      <c r="HNC24" s="117"/>
      <c r="HND24" s="117"/>
      <c r="HNE24" s="117"/>
      <c r="HNF24" s="117"/>
      <c r="HNG24" s="117"/>
      <c r="HNH24" s="117"/>
      <c r="HNI24" s="117"/>
      <c r="HNJ24" s="117"/>
      <c r="HNK24" s="117"/>
      <c r="HNL24" s="117"/>
      <c r="HNM24" s="117"/>
      <c r="HNN24" s="117"/>
      <c r="HNO24" s="117"/>
      <c r="HNP24" s="117"/>
      <c r="HNQ24" s="117"/>
      <c r="HNR24" s="117"/>
      <c r="HNS24" s="117"/>
      <c r="HNT24" s="117"/>
      <c r="HNU24" s="117"/>
      <c r="HNV24" s="117"/>
      <c r="HNW24" s="117"/>
      <c r="HNX24" s="117"/>
      <c r="HNY24" s="117"/>
      <c r="HNZ24" s="117"/>
      <c r="HOA24" s="117"/>
      <c r="HOB24" s="117"/>
      <c r="HOC24" s="117"/>
      <c r="HOD24" s="117"/>
      <c r="HOE24" s="117"/>
      <c r="HOF24" s="117"/>
      <c r="HOG24" s="117"/>
      <c r="HOH24" s="117"/>
      <c r="HOI24" s="117"/>
      <c r="HOJ24" s="117"/>
      <c r="HOK24" s="117"/>
      <c r="HOL24" s="117"/>
      <c r="HOM24" s="117"/>
      <c r="HON24" s="117"/>
      <c r="HOO24" s="117"/>
      <c r="HOP24" s="117"/>
      <c r="HOQ24" s="117"/>
      <c r="HOR24" s="117"/>
      <c r="HOS24" s="117"/>
      <c r="HOT24" s="117"/>
      <c r="HOU24" s="117"/>
      <c r="HOV24" s="117"/>
      <c r="HOW24" s="117"/>
      <c r="HOX24" s="117"/>
      <c r="HOY24" s="117"/>
      <c r="HOZ24" s="117"/>
      <c r="HPA24" s="117"/>
      <c r="HPB24" s="117"/>
      <c r="HPC24" s="117"/>
      <c r="HPD24" s="117"/>
      <c r="HPE24" s="117"/>
      <c r="HPF24" s="117"/>
      <c r="HPG24" s="117"/>
      <c r="HPH24" s="117"/>
      <c r="HPI24" s="117"/>
      <c r="HPJ24" s="117"/>
      <c r="HPK24" s="117"/>
      <c r="HPL24" s="117"/>
      <c r="HPM24" s="117"/>
      <c r="HPN24" s="117"/>
      <c r="HPO24" s="117"/>
      <c r="HPP24" s="117"/>
      <c r="HPQ24" s="117"/>
      <c r="HPR24" s="117"/>
      <c r="HPS24" s="117"/>
      <c r="HPT24" s="117"/>
      <c r="HPU24" s="117"/>
      <c r="HPV24" s="117"/>
      <c r="HPW24" s="117"/>
      <c r="HPX24" s="117"/>
      <c r="HPY24" s="117"/>
      <c r="HPZ24" s="117"/>
      <c r="HQA24" s="117"/>
      <c r="HQB24" s="117"/>
      <c r="HQC24" s="117"/>
      <c r="HQD24" s="117"/>
      <c r="HQE24" s="117"/>
      <c r="HQF24" s="117"/>
      <c r="HQG24" s="117"/>
      <c r="HQH24" s="117"/>
      <c r="HQI24" s="117"/>
      <c r="HQJ24" s="117"/>
      <c r="HQK24" s="117"/>
      <c r="HQL24" s="117"/>
      <c r="HQM24" s="117"/>
      <c r="HQN24" s="117"/>
      <c r="HQO24" s="117"/>
      <c r="HQP24" s="117"/>
      <c r="HQQ24" s="117"/>
      <c r="HQR24" s="117"/>
      <c r="HQS24" s="117"/>
      <c r="HQT24" s="117"/>
      <c r="HQU24" s="117"/>
      <c r="HQV24" s="117"/>
      <c r="HQW24" s="117"/>
      <c r="HQX24" s="117"/>
      <c r="HQY24" s="117"/>
      <c r="HQZ24" s="117"/>
      <c r="HRA24" s="117"/>
      <c r="HRB24" s="117"/>
      <c r="HRC24" s="117"/>
      <c r="HRD24" s="117"/>
      <c r="HRE24" s="117"/>
      <c r="HRF24" s="117"/>
      <c r="HRG24" s="117"/>
      <c r="HRH24" s="117"/>
      <c r="HRI24" s="117"/>
      <c r="HRJ24" s="117"/>
      <c r="HRK24" s="117"/>
      <c r="HRL24" s="117"/>
      <c r="HRM24" s="117"/>
      <c r="HRN24" s="117"/>
      <c r="HRO24" s="117"/>
      <c r="HRP24" s="117"/>
      <c r="HRQ24" s="117"/>
      <c r="HRR24" s="117"/>
      <c r="HRS24" s="117"/>
      <c r="HRT24" s="117"/>
      <c r="HRU24" s="117"/>
      <c r="HRV24" s="117"/>
      <c r="HRW24" s="117"/>
      <c r="HRX24" s="117"/>
      <c r="HRY24" s="117"/>
      <c r="HRZ24" s="117"/>
      <c r="HSA24" s="117"/>
      <c r="HSB24" s="117"/>
      <c r="HSC24" s="117"/>
      <c r="HSD24" s="117"/>
      <c r="HSE24" s="117"/>
      <c r="HSF24" s="117"/>
      <c r="HSG24" s="117"/>
      <c r="HSH24" s="117"/>
      <c r="HSI24" s="117"/>
      <c r="HSJ24" s="117"/>
      <c r="HSK24" s="117"/>
      <c r="HSL24" s="117"/>
      <c r="HSM24" s="117"/>
      <c r="HSN24" s="117"/>
      <c r="HSO24" s="117"/>
      <c r="HSP24" s="117"/>
      <c r="HSQ24" s="117"/>
      <c r="HSR24" s="117"/>
      <c r="HSS24" s="117"/>
      <c r="HST24" s="117"/>
      <c r="HSU24" s="117"/>
      <c r="HSV24" s="117"/>
      <c r="HSW24" s="117"/>
      <c r="HSX24" s="117"/>
      <c r="HSY24" s="117"/>
      <c r="HSZ24" s="117"/>
      <c r="HTA24" s="117"/>
      <c r="HTB24" s="117"/>
      <c r="HTC24" s="117"/>
      <c r="HTD24" s="117"/>
      <c r="HTE24" s="117"/>
      <c r="HTF24" s="117"/>
      <c r="HTG24" s="117"/>
      <c r="HTH24" s="117"/>
      <c r="HTI24" s="117"/>
      <c r="HTJ24" s="117"/>
      <c r="HTK24" s="117"/>
      <c r="HTL24" s="117"/>
      <c r="HTM24" s="117"/>
      <c r="HTN24" s="117"/>
      <c r="HTO24" s="117"/>
      <c r="HTP24" s="117"/>
      <c r="HTQ24" s="117"/>
      <c r="HTR24" s="117"/>
      <c r="HTS24" s="117"/>
      <c r="HTT24" s="117"/>
      <c r="HTU24" s="117"/>
      <c r="HTV24" s="117"/>
      <c r="HTW24" s="117"/>
      <c r="HTX24" s="117"/>
      <c r="HTY24" s="117"/>
      <c r="HTZ24" s="117"/>
      <c r="HUA24" s="117"/>
      <c r="HUB24" s="117"/>
      <c r="HUC24" s="117"/>
      <c r="HUD24" s="117"/>
      <c r="HUE24" s="117"/>
      <c r="HUF24" s="117"/>
      <c r="HUG24" s="117"/>
      <c r="HUH24" s="117"/>
      <c r="HUI24" s="117"/>
      <c r="HUJ24" s="117"/>
      <c r="HUK24" s="117"/>
      <c r="HUL24" s="117"/>
      <c r="HUM24" s="117"/>
      <c r="HUN24" s="117"/>
      <c r="HUO24" s="117"/>
      <c r="HUP24" s="117"/>
      <c r="HUQ24" s="117"/>
      <c r="HUR24" s="117"/>
      <c r="HUS24" s="117"/>
      <c r="HUT24" s="117"/>
      <c r="HUU24" s="117"/>
      <c r="HUV24" s="117"/>
      <c r="HUW24" s="117"/>
      <c r="HUX24" s="117"/>
      <c r="HUY24" s="117"/>
      <c r="HUZ24" s="117"/>
      <c r="HVA24" s="117"/>
      <c r="HVB24" s="117"/>
      <c r="HVC24" s="117"/>
      <c r="HVD24" s="117"/>
      <c r="HVE24" s="117"/>
      <c r="HVF24" s="117"/>
      <c r="HVG24" s="117"/>
      <c r="HVH24" s="117"/>
      <c r="HVI24" s="117"/>
      <c r="HVJ24" s="117"/>
      <c r="HVK24" s="117"/>
      <c r="HVL24" s="117"/>
      <c r="HVM24" s="117"/>
      <c r="HVN24" s="117"/>
      <c r="HVO24" s="117"/>
      <c r="HVP24" s="117"/>
      <c r="HVQ24" s="117"/>
      <c r="HVR24" s="117"/>
      <c r="HVS24" s="117"/>
      <c r="HVT24" s="117"/>
      <c r="HVU24" s="117"/>
      <c r="HVV24" s="117"/>
      <c r="HVW24" s="117"/>
      <c r="HVX24" s="117"/>
      <c r="HVY24" s="117"/>
      <c r="HVZ24" s="117"/>
      <c r="HWA24" s="117"/>
      <c r="HWB24" s="117"/>
      <c r="HWC24" s="117"/>
      <c r="HWD24" s="117"/>
      <c r="HWE24" s="117"/>
      <c r="HWF24" s="117"/>
      <c r="HWG24" s="117"/>
      <c r="HWH24" s="117"/>
      <c r="HWI24" s="117"/>
      <c r="HWJ24" s="117"/>
      <c r="HWK24" s="117"/>
      <c r="HWL24" s="117"/>
      <c r="HWM24" s="117"/>
      <c r="HWN24" s="117"/>
      <c r="HWO24" s="117"/>
      <c r="HWP24" s="117"/>
      <c r="HWQ24" s="117"/>
      <c r="HWR24" s="117"/>
      <c r="HWS24" s="117"/>
      <c r="HWT24" s="117"/>
      <c r="HWU24" s="117"/>
      <c r="HWV24" s="117"/>
      <c r="HWW24" s="117"/>
      <c r="HWX24" s="117"/>
      <c r="HWY24" s="117"/>
      <c r="HWZ24" s="117"/>
      <c r="HXA24" s="117"/>
      <c r="HXB24" s="117"/>
      <c r="HXC24" s="117"/>
      <c r="HXD24" s="117"/>
      <c r="HXE24" s="117"/>
      <c r="HXF24" s="117"/>
      <c r="HXG24" s="117"/>
      <c r="HXH24" s="117"/>
      <c r="HXI24" s="117"/>
      <c r="HXJ24" s="117"/>
      <c r="HXK24" s="117"/>
      <c r="HXL24" s="117"/>
      <c r="HXM24" s="117"/>
      <c r="HXN24" s="117"/>
      <c r="HXO24" s="117"/>
      <c r="HXP24" s="117"/>
      <c r="HXQ24" s="117"/>
      <c r="HXR24" s="117"/>
      <c r="HXS24" s="117"/>
      <c r="HXT24" s="117"/>
      <c r="HXU24" s="117"/>
      <c r="HXV24" s="117"/>
      <c r="HXW24" s="117"/>
      <c r="HXX24" s="117"/>
      <c r="HXY24" s="117"/>
      <c r="HXZ24" s="117"/>
      <c r="HYA24" s="117"/>
      <c r="HYB24" s="117"/>
      <c r="HYC24" s="117"/>
      <c r="HYD24" s="117"/>
      <c r="HYE24" s="117"/>
      <c r="HYF24" s="117"/>
      <c r="HYG24" s="117"/>
      <c r="HYH24" s="117"/>
      <c r="HYI24" s="117"/>
      <c r="HYJ24" s="117"/>
      <c r="HYK24" s="117"/>
      <c r="HYL24" s="117"/>
      <c r="HYM24" s="117"/>
      <c r="HYN24" s="117"/>
      <c r="HYO24" s="117"/>
      <c r="HYP24" s="117"/>
      <c r="HYQ24" s="117"/>
      <c r="HYR24" s="117"/>
      <c r="HYS24" s="117"/>
      <c r="HYT24" s="117"/>
      <c r="HYU24" s="117"/>
      <c r="HYV24" s="117"/>
      <c r="HYW24" s="117"/>
      <c r="HYX24" s="117"/>
      <c r="HYY24" s="117"/>
      <c r="HYZ24" s="117"/>
      <c r="HZA24" s="117"/>
      <c r="HZB24" s="117"/>
      <c r="HZC24" s="117"/>
      <c r="HZD24" s="117"/>
      <c r="HZE24" s="117"/>
      <c r="HZF24" s="117"/>
      <c r="HZG24" s="117"/>
      <c r="HZH24" s="117"/>
      <c r="HZI24" s="117"/>
      <c r="HZJ24" s="117"/>
      <c r="HZK24" s="117"/>
      <c r="HZL24" s="117"/>
      <c r="HZM24" s="117"/>
      <c r="HZN24" s="117"/>
      <c r="HZO24" s="117"/>
      <c r="HZP24" s="117"/>
      <c r="HZQ24" s="117"/>
      <c r="HZR24" s="117"/>
      <c r="HZS24" s="117"/>
      <c r="HZT24" s="117"/>
      <c r="HZU24" s="117"/>
      <c r="HZV24" s="117"/>
      <c r="HZW24" s="117"/>
      <c r="HZX24" s="117"/>
      <c r="HZY24" s="117"/>
      <c r="HZZ24" s="117"/>
      <c r="IAA24" s="117"/>
      <c r="IAB24" s="117"/>
      <c r="IAC24" s="117"/>
      <c r="IAD24" s="117"/>
      <c r="IAE24" s="117"/>
      <c r="IAF24" s="117"/>
      <c r="IAG24" s="117"/>
      <c r="IAH24" s="117"/>
      <c r="IAI24" s="117"/>
      <c r="IAJ24" s="117"/>
      <c r="IAK24" s="117"/>
      <c r="IAL24" s="117"/>
      <c r="IAM24" s="117"/>
      <c r="IAN24" s="117"/>
      <c r="IAO24" s="117"/>
      <c r="IAP24" s="117"/>
      <c r="IAQ24" s="117"/>
      <c r="IAR24" s="117"/>
      <c r="IAS24" s="117"/>
      <c r="IAT24" s="117"/>
      <c r="IAU24" s="117"/>
      <c r="IAV24" s="117"/>
      <c r="IAW24" s="117"/>
      <c r="IAX24" s="117"/>
      <c r="IAY24" s="117"/>
      <c r="IAZ24" s="117"/>
      <c r="IBA24" s="117"/>
      <c r="IBB24" s="117"/>
      <c r="IBC24" s="117"/>
      <c r="IBD24" s="117"/>
      <c r="IBE24" s="117"/>
      <c r="IBF24" s="117"/>
      <c r="IBG24" s="117"/>
      <c r="IBH24" s="117"/>
      <c r="IBI24" s="117"/>
      <c r="IBJ24" s="117"/>
      <c r="IBK24" s="117"/>
      <c r="IBL24" s="117"/>
      <c r="IBM24" s="117"/>
      <c r="IBN24" s="117"/>
      <c r="IBO24" s="117"/>
      <c r="IBP24" s="117"/>
      <c r="IBQ24" s="117"/>
      <c r="IBR24" s="117"/>
      <c r="IBS24" s="117"/>
      <c r="IBT24" s="117"/>
      <c r="IBU24" s="117"/>
      <c r="IBV24" s="117"/>
      <c r="IBW24" s="117"/>
      <c r="IBX24" s="117"/>
      <c r="IBY24" s="117"/>
      <c r="IBZ24" s="117"/>
      <c r="ICA24" s="117"/>
      <c r="ICB24" s="117"/>
      <c r="ICC24" s="117"/>
      <c r="ICD24" s="117"/>
      <c r="ICE24" s="117"/>
      <c r="ICF24" s="117"/>
      <c r="ICG24" s="117"/>
      <c r="ICH24" s="117"/>
      <c r="ICI24" s="117"/>
      <c r="ICJ24" s="117"/>
      <c r="ICK24" s="117"/>
      <c r="ICL24" s="117"/>
      <c r="ICM24" s="117"/>
      <c r="ICN24" s="117"/>
      <c r="ICO24" s="117"/>
      <c r="ICP24" s="117"/>
      <c r="ICQ24" s="117"/>
      <c r="ICR24" s="117"/>
      <c r="ICS24" s="117"/>
      <c r="ICT24" s="117"/>
      <c r="ICU24" s="117"/>
      <c r="ICV24" s="117"/>
      <c r="ICW24" s="117"/>
      <c r="ICX24" s="117"/>
      <c r="ICY24" s="117"/>
      <c r="ICZ24" s="117"/>
      <c r="IDA24" s="117"/>
      <c r="IDB24" s="117"/>
      <c r="IDC24" s="117"/>
      <c r="IDD24" s="117"/>
      <c r="IDE24" s="117"/>
      <c r="IDF24" s="117"/>
      <c r="IDG24" s="117"/>
      <c r="IDH24" s="117"/>
      <c r="IDI24" s="117"/>
      <c r="IDJ24" s="117"/>
      <c r="IDK24" s="117"/>
      <c r="IDL24" s="117"/>
      <c r="IDM24" s="117"/>
      <c r="IDN24" s="117"/>
      <c r="IDO24" s="117"/>
      <c r="IDP24" s="117"/>
      <c r="IDQ24" s="117"/>
      <c r="IDR24" s="117"/>
      <c r="IDS24" s="117"/>
      <c r="IDT24" s="117"/>
      <c r="IDU24" s="117"/>
      <c r="IDV24" s="117"/>
      <c r="IDW24" s="117"/>
      <c r="IDX24" s="117"/>
      <c r="IDY24" s="117"/>
      <c r="IDZ24" s="117"/>
      <c r="IEA24" s="117"/>
      <c r="IEB24" s="117"/>
      <c r="IEC24" s="117"/>
      <c r="IED24" s="117"/>
      <c r="IEE24" s="117"/>
      <c r="IEF24" s="117"/>
      <c r="IEG24" s="117"/>
      <c r="IEH24" s="117"/>
      <c r="IEI24" s="117"/>
      <c r="IEJ24" s="117"/>
      <c r="IEK24" s="117"/>
      <c r="IEL24" s="117"/>
      <c r="IEM24" s="117"/>
      <c r="IEN24" s="117"/>
      <c r="IEO24" s="117"/>
      <c r="IEP24" s="117"/>
      <c r="IEQ24" s="117"/>
      <c r="IER24" s="117"/>
      <c r="IES24" s="117"/>
      <c r="IET24" s="117"/>
      <c r="IEU24" s="117"/>
      <c r="IEV24" s="117"/>
      <c r="IEW24" s="117"/>
      <c r="IEX24" s="117"/>
      <c r="IEY24" s="117"/>
      <c r="IEZ24" s="117"/>
      <c r="IFA24" s="117"/>
      <c r="IFB24" s="117"/>
      <c r="IFC24" s="117"/>
      <c r="IFD24" s="117"/>
      <c r="IFE24" s="117"/>
      <c r="IFF24" s="117"/>
      <c r="IFG24" s="117"/>
      <c r="IFH24" s="117"/>
      <c r="IFI24" s="117"/>
      <c r="IFJ24" s="117"/>
      <c r="IFK24" s="117"/>
      <c r="IFL24" s="117"/>
      <c r="IFM24" s="117"/>
      <c r="IFN24" s="117"/>
      <c r="IFO24" s="117"/>
      <c r="IFP24" s="117"/>
      <c r="IFQ24" s="117"/>
      <c r="IFR24" s="117"/>
      <c r="IFS24" s="117"/>
      <c r="IFT24" s="117"/>
      <c r="IFU24" s="117"/>
      <c r="IFV24" s="117"/>
      <c r="IFW24" s="117"/>
      <c r="IFX24" s="117"/>
      <c r="IFY24" s="117"/>
      <c r="IFZ24" s="117"/>
      <c r="IGA24" s="117"/>
      <c r="IGB24" s="117"/>
      <c r="IGC24" s="117"/>
      <c r="IGD24" s="117"/>
      <c r="IGE24" s="117"/>
      <c r="IGF24" s="117"/>
      <c r="IGG24" s="117"/>
      <c r="IGH24" s="117"/>
      <c r="IGI24" s="117"/>
      <c r="IGJ24" s="117"/>
      <c r="IGK24" s="117"/>
      <c r="IGL24" s="117"/>
      <c r="IGM24" s="117"/>
      <c r="IGN24" s="117"/>
      <c r="IGO24" s="117"/>
      <c r="IGP24" s="117"/>
      <c r="IGQ24" s="117"/>
      <c r="IGR24" s="117"/>
      <c r="IGS24" s="117"/>
      <c r="IGT24" s="117"/>
      <c r="IGU24" s="117"/>
      <c r="IGV24" s="117"/>
      <c r="IGW24" s="117"/>
      <c r="IGX24" s="117"/>
      <c r="IGY24" s="117"/>
      <c r="IGZ24" s="117"/>
      <c r="IHA24" s="117"/>
      <c r="IHB24" s="117"/>
      <c r="IHC24" s="117"/>
      <c r="IHD24" s="117"/>
      <c r="IHE24" s="117"/>
      <c r="IHF24" s="117"/>
      <c r="IHG24" s="117"/>
      <c r="IHH24" s="117"/>
      <c r="IHI24" s="117"/>
      <c r="IHJ24" s="117"/>
      <c r="IHK24" s="117"/>
      <c r="IHL24" s="117"/>
      <c r="IHM24" s="117"/>
      <c r="IHN24" s="117"/>
      <c r="IHO24" s="117"/>
      <c r="IHP24" s="117"/>
      <c r="IHQ24" s="117"/>
      <c r="IHR24" s="117"/>
      <c r="IHS24" s="117"/>
      <c r="IHT24" s="117"/>
      <c r="IHU24" s="117"/>
      <c r="IHV24" s="117"/>
      <c r="IHW24" s="117"/>
      <c r="IHX24" s="117"/>
      <c r="IHY24" s="117"/>
      <c r="IHZ24" s="117"/>
      <c r="IIA24" s="117"/>
      <c r="IIB24" s="117"/>
      <c r="IIC24" s="117"/>
      <c r="IID24" s="117"/>
      <c r="IIE24" s="117"/>
      <c r="IIF24" s="117"/>
      <c r="IIG24" s="117"/>
      <c r="IIH24" s="117"/>
      <c r="III24" s="117"/>
      <c r="IIJ24" s="117"/>
      <c r="IIK24" s="117"/>
      <c r="IIL24" s="117"/>
      <c r="IIM24" s="117"/>
      <c r="IIN24" s="117"/>
      <c r="IIO24" s="117"/>
      <c r="IIP24" s="117"/>
      <c r="IIQ24" s="117"/>
      <c r="IIR24" s="117"/>
      <c r="IIS24" s="117"/>
      <c r="IIT24" s="117"/>
      <c r="IIU24" s="117"/>
      <c r="IIV24" s="117"/>
      <c r="IIW24" s="117"/>
      <c r="IIX24" s="117"/>
      <c r="IIY24" s="117"/>
      <c r="IIZ24" s="117"/>
      <c r="IJA24" s="117"/>
      <c r="IJB24" s="117"/>
      <c r="IJC24" s="117"/>
      <c r="IJD24" s="117"/>
      <c r="IJE24" s="117"/>
      <c r="IJF24" s="117"/>
      <c r="IJG24" s="117"/>
      <c r="IJH24" s="117"/>
      <c r="IJI24" s="117"/>
      <c r="IJJ24" s="117"/>
      <c r="IJK24" s="117"/>
      <c r="IJL24" s="117"/>
      <c r="IJM24" s="117"/>
      <c r="IJN24" s="117"/>
      <c r="IJO24" s="117"/>
      <c r="IJP24" s="117"/>
      <c r="IJQ24" s="117"/>
      <c r="IJR24" s="117"/>
      <c r="IJS24" s="117"/>
      <c r="IJT24" s="117"/>
      <c r="IJU24" s="117"/>
      <c r="IJV24" s="117"/>
      <c r="IJW24" s="117"/>
      <c r="IJX24" s="117"/>
      <c r="IJY24" s="117"/>
      <c r="IJZ24" s="117"/>
      <c r="IKA24" s="117"/>
      <c r="IKB24" s="117"/>
      <c r="IKC24" s="117"/>
      <c r="IKD24" s="117"/>
      <c r="IKE24" s="117"/>
      <c r="IKF24" s="117"/>
      <c r="IKG24" s="117"/>
      <c r="IKH24" s="117"/>
      <c r="IKI24" s="117"/>
      <c r="IKJ24" s="117"/>
      <c r="IKK24" s="117"/>
      <c r="IKL24" s="117"/>
      <c r="IKM24" s="117"/>
      <c r="IKN24" s="117"/>
      <c r="IKO24" s="117"/>
      <c r="IKP24" s="117"/>
      <c r="IKQ24" s="117"/>
      <c r="IKR24" s="117"/>
      <c r="IKS24" s="117"/>
      <c r="IKT24" s="117"/>
      <c r="IKU24" s="117"/>
      <c r="IKV24" s="117"/>
      <c r="IKW24" s="117"/>
      <c r="IKX24" s="117"/>
      <c r="IKY24" s="117"/>
      <c r="IKZ24" s="117"/>
      <c r="ILA24" s="117"/>
      <c r="ILB24" s="117"/>
      <c r="ILC24" s="117"/>
      <c r="ILD24" s="117"/>
      <c r="ILE24" s="117"/>
      <c r="ILF24" s="117"/>
      <c r="ILG24" s="117"/>
      <c r="ILH24" s="117"/>
      <c r="ILI24" s="117"/>
      <c r="ILJ24" s="117"/>
      <c r="ILK24" s="117"/>
      <c r="ILL24" s="117"/>
      <c r="ILM24" s="117"/>
      <c r="ILN24" s="117"/>
      <c r="ILO24" s="117"/>
      <c r="ILP24" s="117"/>
      <c r="ILQ24" s="117"/>
      <c r="ILR24" s="117"/>
      <c r="ILS24" s="117"/>
      <c r="ILT24" s="117"/>
      <c r="ILU24" s="117"/>
      <c r="ILV24" s="117"/>
      <c r="ILW24" s="117"/>
      <c r="ILX24" s="117"/>
      <c r="ILY24" s="117"/>
      <c r="ILZ24" s="117"/>
      <c r="IMA24" s="117"/>
      <c r="IMB24" s="117"/>
      <c r="IMC24" s="117"/>
      <c r="IMD24" s="117"/>
      <c r="IME24" s="117"/>
      <c r="IMF24" s="117"/>
      <c r="IMG24" s="117"/>
      <c r="IMH24" s="117"/>
      <c r="IMI24" s="117"/>
      <c r="IMJ24" s="117"/>
      <c r="IMK24" s="117"/>
      <c r="IML24" s="117"/>
      <c r="IMM24" s="117"/>
      <c r="IMN24" s="117"/>
      <c r="IMO24" s="117"/>
      <c r="IMP24" s="117"/>
      <c r="IMQ24" s="117"/>
      <c r="IMR24" s="117"/>
      <c r="IMS24" s="117"/>
      <c r="IMT24" s="117"/>
      <c r="IMU24" s="117"/>
      <c r="IMV24" s="117"/>
      <c r="IMW24" s="117"/>
      <c r="IMX24" s="117"/>
      <c r="IMY24" s="117"/>
      <c r="IMZ24" s="117"/>
      <c r="INA24" s="117"/>
      <c r="INB24" s="117"/>
      <c r="INC24" s="117"/>
      <c r="IND24" s="117"/>
      <c r="INE24" s="117"/>
      <c r="INF24" s="117"/>
      <c r="ING24" s="117"/>
      <c r="INH24" s="117"/>
      <c r="INI24" s="117"/>
      <c r="INJ24" s="117"/>
      <c r="INK24" s="117"/>
      <c r="INL24" s="117"/>
      <c r="INM24" s="117"/>
      <c r="INN24" s="117"/>
      <c r="INO24" s="117"/>
      <c r="INP24" s="117"/>
      <c r="INQ24" s="117"/>
      <c r="INR24" s="117"/>
      <c r="INS24" s="117"/>
      <c r="INT24" s="117"/>
      <c r="INU24" s="117"/>
      <c r="INV24" s="117"/>
      <c r="INW24" s="117"/>
      <c r="INX24" s="117"/>
      <c r="INY24" s="117"/>
      <c r="INZ24" s="117"/>
      <c r="IOA24" s="117"/>
      <c r="IOB24" s="117"/>
      <c r="IOC24" s="117"/>
      <c r="IOD24" s="117"/>
      <c r="IOE24" s="117"/>
      <c r="IOF24" s="117"/>
      <c r="IOG24" s="117"/>
      <c r="IOH24" s="117"/>
      <c r="IOI24" s="117"/>
      <c r="IOJ24" s="117"/>
      <c r="IOK24" s="117"/>
      <c r="IOL24" s="117"/>
      <c r="IOM24" s="117"/>
      <c r="ION24" s="117"/>
      <c r="IOO24" s="117"/>
      <c r="IOP24" s="117"/>
      <c r="IOQ24" s="117"/>
      <c r="IOR24" s="117"/>
      <c r="IOS24" s="117"/>
      <c r="IOT24" s="117"/>
      <c r="IOU24" s="117"/>
      <c r="IOV24" s="117"/>
      <c r="IOW24" s="117"/>
      <c r="IOX24" s="117"/>
      <c r="IOY24" s="117"/>
      <c r="IOZ24" s="117"/>
      <c r="IPA24" s="117"/>
      <c r="IPB24" s="117"/>
      <c r="IPC24" s="117"/>
      <c r="IPD24" s="117"/>
      <c r="IPE24" s="117"/>
      <c r="IPF24" s="117"/>
      <c r="IPG24" s="117"/>
      <c r="IPH24" s="117"/>
      <c r="IPI24" s="117"/>
      <c r="IPJ24" s="117"/>
      <c r="IPK24" s="117"/>
      <c r="IPL24" s="117"/>
      <c r="IPM24" s="117"/>
      <c r="IPN24" s="117"/>
      <c r="IPO24" s="117"/>
      <c r="IPP24" s="117"/>
      <c r="IPQ24" s="117"/>
      <c r="IPR24" s="117"/>
      <c r="IPS24" s="117"/>
      <c r="IPT24" s="117"/>
      <c r="IPU24" s="117"/>
      <c r="IPV24" s="117"/>
      <c r="IPW24" s="117"/>
      <c r="IPX24" s="117"/>
      <c r="IPY24" s="117"/>
      <c r="IPZ24" s="117"/>
      <c r="IQA24" s="117"/>
      <c r="IQB24" s="117"/>
      <c r="IQC24" s="117"/>
      <c r="IQD24" s="117"/>
      <c r="IQE24" s="117"/>
      <c r="IQF24" s="117"/>
      <c r="IQG24" s="117"/>
      <c r="IQH24" s="117"/>
      <c r="IQI24" s="117"/>
      <c r="IQJ24" s="117"/>
      <c r="IQK24" s="117"/>
      <c r="IQL24" s="117"/>
      <c r="IQM24" s="117"/>
      <c r="IQN24" s="117"/>
      <c r="IQO24" s="117"/>
      <c r="IQP24" s="117"/>
      <c r="IQQ24" s="117"/>
      <c r="IQR24" s="117"/>
      <c r="IQS24" s="117"/>
      <c r="IQT24" s="117"/>
      <c r="IQU24" s="117"/>
      <c r="IQV24" s="117"/>
      <c r="IQW24" s="117"/>
      <c r="IQX24" s="117"/>
      <c r="IQY24" s="117"/>
      <c r="IQZ24" s="117"/>
      <c r="IRA24" s="117"/>
      <c r="IRB24" s="117"/>
      <c r="IRC24" s="117"/>
      <c r="IRD24" s="117"/>
      <c r="IRE24" s="117"/>
      <c r="IRF24" s="117"/>
      <c r="IRG24" s="117"/>
      <c r="IRH24" s="117"/>
      <c r="IRI24" s="117"/>
      <c r="IRJ24" s="117"/>
      <c r="IRK24" s="117"/>
      <c r="IRL24" s="117"/>
      <c r="IRM24" s="117"/>
      <c r="IRN24" s="117"/>
      <c r="IRO24" s="117"/>
      <c r="IRP24" s="117"/>
      <c r="IRQ24" s="117"/>
      <c r="IRR24" s="117"/>
      <c r="IRS24" s="117"/>
      <c r="IRT24" s="117"/>
      <c r="IRU24" s="117"/>
      <c r="IRV24" s="117"/>
      <c r="IRW24" s="117"/>
      <c r="IRX24" s="117"/>
      <c r="IRY24" s="117"/>
      <c r="IRZ24" s="117"/>
      <c r="ISA24" s="117"/>
      <c r="ISB24" s="117"/>
      <c r="ISC24" s="117"/>
      <c r="ISD24" s="117"/>
      <c r="ISE24" s="117"/>
      <c r="ISF24" s="117"/>
      <c r="ISG24" s="117"/>
      <c r="ISH24" s="117"/>
      <c r="ISI24" s="117"/>
      <c r="ISJ24" s="117"/>
      <c r="ISK24" s="117"/>
      <c r="ISL24" s="117"/>
      <c r="ISM24" s="117"/>
      <c r="ISN24" s="117"/>
      <c r="ISO24" s="117"/>
      <c r="ISP24" s="117"/>
      <c r="ISQ24" s="117"/>
      <c r="ISR24" s="117"/>
      <c r="ISS24" s="117"/>
      <c r="IST24" s="117"/>
      <c r="ISU24" s="117"/>
      <c r="ISV24" s="117"/>
      <c r="ISW24" s="117"/>
      <c r="ISX24" s="117"/>
      <c r="ISY24" s="117"/>
      <c r="ISZ24" s="117"/>
      <c r="ITA24" s="117"/>
      <c r="ITB24" s="117"/>
      <c r="ITC24" s="117"/>
      <c r="ITD24" s="117"/>
      <c r="ITE24" s="117"/>
      <c r="ITF24" s="117"/>
      <c r="ITG24" s="117"/>
      <c r="ITH24" s="117"/>
      <c r="ITI24" s="117"/>
      <c r="ITJ24" s="117"/>
      <c r="ITK24" s="117"/>
      <c r="ITL24" s="117"/>
      <c r="ITM24" s="117"/>
      <c r="ITN24" s="117"/>
      <c r="ITO24" s="117"/>
      <c r="ITP24" s="117"/>
      <c r="ITQ24" s="117"/>
      <c r="ITR24" s="117"/>
      <c r="ITS24" s="117"/>
      <c r="ITT24" s="117"/>
      <c r="ITU24" s="117"/>
      <c r="ITV24" s="117"/>
      <c r="ITW24" s="117"/>
      <c r="ITX24" s="117"/>
      <c r="ITY24" s="117"/>
      <c r="ITZ24" s="117"/>
      <c r="IUA24" s="117"/>
      <c r="IUB24" s="117"/>
      <c r="IUC24" s="117"/>
      <c r="IUD24" s="117"/>
      <c r="IUE24" s="117"/>
      <c r="IUF24" s="117"/>
      <c r="IUG24" s="117"/>
      <c r="IUH24" s="117"/>
      <c r="IUI24" s="117"/>
      <c r="IUJ24" s="117"/>
      <c r="IUK24" s="117"/>
      <c r="IUL24" s="117"/>
      <c r="IUM24" s="117"/>
      <c r="IUN24" s="117"/>
      <c r="IUO24" s="117"/>
      <c r="IUP24" s="117"/>
      <c r="IUQ24" s="117"/>
      <c r="IUR24" s="117"/>
      <c r="IUS24" s="117"/>
      <c r="IUT24" s="117"/>
      <c r="IUU24" s="117"/>
      <c r="IUV24" s="117"/>
      <c r="IUW24" s="117"/>
      <c r="IUX24" s="117"/>
      <c r="IUY24" s="117"/>
      <c r="IUZ24" s="117"/>
      <c r="IVA24" s="117"/>
      <c r="IVB24" s="117"/>
      <c r="IVC24" s="117"/>
      <c r="IVD24" s="117"/>
      <c r="IVE24" s="117"/>
      <c r="IVF24" s="117"/>
      <c r="IVG24" s="117"/>
      <c r="IVH24" s="117"/>
      <c r="IVI24" s="117"/>
      <c r="IVJ24" s="117"/>
      <c r="IVK24" s="117"/>
      <c r="IVL24" s="117"/>
      <c r="IVM24" s="117"/>
      <c r="IVN24" s="117"/>
      <c r="IVO24" s="117"/>
      <c r="IVP24" s="117"/>
      <c r="IVQ24" s="117"/>
      <c r="IVR24" s="117"/>
      <c r="IVS24" s="117"/>
      <c r="IVT24" s="117"/>
      <c r="IVU24" s="117"/>
      <c r="IVV24" s="117"/>
      <c r="IVW24" s="117"/>
      <c r="IVX24" s="117"/>
      <c r="IVY24" s="117"/>
      <c r="IVZ24" s="117"/>
      <c r="IWA24" s="117"/>
      <c r="IWB24" s="117"/>
      <c r="IWC24" s="117"/>
      <c r="IWD24" s="117"/>
      <c r="IWE24" s="117"/>
      <c r="IWF24" s="117"/>
      <c r="IWG24" s="117"/>
      <c r="IWH24" s="117"/>
      <c r="IWI24" s="117"/>
      <c r="IWJ24" s="117"/>
      <c r="IWK24" s="117"/>
      <c r="IWL24" s="117"/>
      <c r="IWM24" s="117"/>
      <c r="IWN24" s="117"/>
      <c r="IWO24" s="117"/>
      <c r="IWP24" s="117"/>
      <c r="IWQ24" s="117"/>
      <c r="IWR24" s="117"/>
      <c r="IWS24" s="117"/>
      <c r="IWT24" s="117"/>
      <c r="IWU24" s="117"/>
      <c r="IWV24" s="117"/>
      <c r="IWW24" s="117"/>
      <c r="IWX24" s="117"/>
      <c r="IWY24" s="117"/>
      <c r="IWZ24" s="117"/>
      <c r="IXA24" s="117"/>
      <c r="IXB24" s="117"/>
      <c r="IXC24" s="117"/>
      <c r="IXD24" s="117"/>
      <c r="IXE24" s="117"/>
      <c r="IXF24" s="117"/>
      <c r="IXG24" s="117"/>
      <c r="IXH24" s="117"/>
      <c r="IXI24" s="117"/>
      <c r="IXJ24" s="117"/>
      <c r="IXK24" s="117"/>
      <c r="IXL24" s="117"/>
      <c r="IXM24" s="117"/>
      <c r="IXN24" s="117"/>
      <c r="IXO24" s="117"/>
      <c r="IXP24" s="117"/>
      <c r="IXQ24" s="117"/>
      <c r="IXR24" s="117"/>
      <c r="IXS24" s="117"/>
      <c r="IXT24" s="117"/>
      <c r="IXU24" s="117"/>
      <c r="IXV24" s="117"/>
      <c r="IXW24" s="117"/>
      <c r="IXX24" s="117"/>
      <c r="IXY24" s="117"/>
      <c r="IXZ24" s="117"/>
      <c r="IYA24" s="117"/>
      <c r="IYB24" s="117"/>
      <c r="IYC24" s="117"/>
      <c r="IYD24" s="117"/>
      <c r="IYE24" s="117"/>
      <c r="IYF24" s="117"/>
      <c r="IYG24" s="117"/>
      <c r="IYH24" s="117"/>
      <c r="IYI24" s="117"/>
      <c r="IYJ24" s="117"/>
      <c r="IYK24" s="117"/>
      <c r="IYL24" s="117"/>
      <c r="IYM24" s="117"/>
      <c r="IYN24" s="117"/>
      <c r="IYO24" s="117"/>
      <c r="IYP24" s="117"/>
      <c r="IYQ24" s="117"/>
      <c r="IYR24" s="117"/>
      <c r="IYS24" s="117"/>
      <c r="IYT24" s="117"/>
      <c r="IYU24" s="117"/>
      <c r="IYV24" s="117"/>
      <c r="IYW24" s="117"/>
      <c r="IYX24" s="117"/>
      <c r="IYY24" s="117"/>
      <c r="IYZ24" s="117"/>
      <c r="IZA24" s="117"/>
      <c r="IZB24" s="117"/>
      <c r="IZC24" s="117"/>
      <c r="IZD24" s="117"/>
      <c r="IZE24" s="117"/>
      <c r="IZF24" s="117"/>
      <c r="IZG24" s="117"/>
      <c r="IZH24" s="117"/>
      <c r="IZI24" s="117"/>
      <c r="IZJ24" s="117"/>
      <c r="IZK24" s="117"/>
      <c r="IZL24" s="117"/>
      <c r="IZM24" s="117"/>
      <c r="IZN24" s="117"/>
      <c r="IZO24" s="117"/>
      <c r="IZP24" s="117"/>
      <c r="IZQ24" s="117"/>
      <c r="IZR24" s="117"/>
      <c r="IZS24" s="117"/>
      <c r="IZT24" s="117"/>
      <c r="IZU24" s="117"/>
      <c r="IZV24" s="117"/>
      <c r="IZW24" s="117"/>
      <c r="IZX24" s="117"/>
      <c r="IZY24" s="117"/>
      <c r="IZZ24" s="117"/>
      <c r="JAA24" s="117"/>
      <c r="JAB24" s="117"/>
      <c r="JAC24" s="117"/>
      <c r="JAD24" s="117"/>
      <c r="JAE24" s="117"/>
      <c r="JAF24" s="117"/>
      <c r="JAG24" s="117"/>
      <c r="JAH24" s="117"/>
      <c r="JAI24" s="117"/>
      <c r="JAJ24" s="117"/>
      <c r="JAK24" s="117"/>
      <c r="JAL24" s="117"/>
      <c r="JAM24" s="117"/>
      <c r="JAN24" s="117"/>
      <c r="JAO24" s="117"/>
      <c r="JAP24" s="117"/>
      <c r="JAQ24" s="117"/>
      <c r="JAR24" s="117"/>
      <c r="JAS24" s="117"/>
      <c r="JAT24" s="117"/>
      <c r="JAU24" s="117"/>
      <c r="JAV24" s="117"/>
      <c r="JAW24" s="117"/>
      <c r="JAX24" s="117"/>
      <c r="JAY24" s="117"/>
      <c r="JAZ24" s="117"/>
      <c r="JBA24" s="117"/>
      <c r="JBB24" s="117"/>
      <c r="JBC24" s="117"/>
      <c r="JBD24" s="117"/>
      <c r="JBE24" s="117"/>
      <c r="JBF24" s="117"/>
      <c r="JBG24" s="117"/>
      <c r="JBH24" s="117"/>
      <c r="JBI24" s="117"/>
      <c r="JBJ24" s="117"/>
      <c r="JBK24" s="117"/>
      <c r="JBL24" s="117"/>
      <c r="JBM24" s="117"/>
      <c r="JBN24" s="117"/>
      <c r="JBO24" s="117"/>
      <c r="JBP24" s="117"/>
      <c r="JBQ24" s="117"/>
      <c r="JBR24" s="117"/>
      <c r="JBS24" s="117"/>
      <c r="JBT24" s="117"/>
      <c r="JBU24" s="117"/>
      <c r="JBV24" s="117"/>
      <c r="JBW24" s="117"/>
      <c r="JBX24" s="117"/>
      <c r="JBY24" s="117"/>
      <c r="JBZ24" s="117"/>
      <c r="JCA24" s="117"/>
      <c r="JCB24" s="117"/>
      <c r="JCC24" s="117"/>
      <c r="JCD24" s="117"/>
      <c r="JCE24" s="117"/>
      <c r="JCF24" s="117"/>
      <c r="JCG24" s="117"/>
      <c r="JCH24" s="117"/>
      <c r="JCI24" s="117"/>
      <c r="JCJ24" s="117"/>
      <c r="JCK24" s="117"/>
      <c r="JCL24" s="117"/>
      <c r="JCM24" s="117"/>
      <c r="JCN24" s="117"/>
      <c r="JCO24" s="117"/>
      <c r="JCP24" s="117"/>
      <c r="JCQ24" s="117"/>
      <c r="JCR24" s="117"/>
      <c r="JCS24" s="117"/>
      <c r="JCT24" s="117"/>
      <c r="JCU24" s="117"/>
      <c r="JCV24" s="117"/>
      <c r="JCW24" s="117"/>
      <c r="JCX24" s="117"/>
      <c r="JCY24" s="117"/>
      <c r="JCZ24" s="117"/>
      <c r="JDA24" s="117"/>
      <c r="JDB24" s="117"/>
      <c r="JDC24" s="117"/>
      <c r="JDD24" s="117"/>
      <c r="JDE24" s="117"/>
      <c r="JDF24" s="117"/>
      <c r="JDG24" s="117"/>
      <c r="JDH24" s="117"/>
      <c r="JDI24" s="117"/>
      <c r="JDJ24" s="117"/>
      <c r="JDK24" s="117"/>
      <c r="JDL24" s="117"/>
      <c r="JDM24" s="117"/>
      <c r="JDN24" s="117"/>
      <c r="JDO24" s="117"/>
      <c r="JDP24" s="117"/>
      <c r="JDQ24" s="117"/>
      <c r="JDR24" s="117"/>
      <c r="JDS24" s="117"/>
      <c r="JDT24" s="117"/>
      <c r="JDU24" s="117"/>
      <c r="JDV24" s="117"/>
      <c r="JDW24" s="117"/>
      <c r="JDX24" s="117"/>
      <c r="JDY24" s="117"/>
      <c r="JDZ24" s="117"/>
      <c r="JEA24" s="117"/>
      <c r="JEB24" s="117"/>
      <c r="JEC24" s="117"/>
      <c r="JED24" s="117"/>
      <c r="JEE24" s="117"/>
      <c r="JEF24" s="117"/>
      <c r="JEG24" s="117"/>
      <c r="JEH24" s="117"/>
      <c r="JEI24" s="117"/>
      <c r="JEJ24" s="117"/>
      <c r="JEK24" s="117"/>
      <c r="JEL24" s="117"/>
      <c r="JEM24" s="117"/>
      <c r="JEN24" s="117"/>
      <c r="JEO24" s="117"/>
      <c r="JEP24" s="117"/>
      <c r="JEQ24" s="117"/>
      <c r="JER24" s="117"/>
      <c r="JES24" s="117"/>
      <c r="JET24" s="117"/>
      <c r="JEU24" s="117"/>
      <c r="JEV24" s="117"/>
      <c r="JEW24" s="117"/>
      <c r="JEX24" s="117"/>
      <c r="JEY24" s="117"/>
      <c r="JEZ24" s="117"/>
      <c r="JFA24" s="117"/>
      <c r="JFB24" s="117"/>
      <c r="JFC24" s="117"/>
      <c r="JFD24" s="117"/>
      <c r="JFE24" s="117"/>
      <c r="JFF24" s="117"/>
      <c r="JFG24" s="117"/>
      <c r="JFH24" s="117"/>
      <c r="JFI24" s="117"/>
      <c r="JFJ24" s="117"/>
      <c r="JFK24" s="117"/>
      <c r="JFL24" s="117"/>
      <c r="JFM24" s="117"/>
      <c r="JFN24" s="117"/>
      <c r="JFO24" s="117"/>
      <c r="JFP24" s="117"/>
      <c r="JFQ24" s="117"/>
      <c r="JFR24" s="117"/>
      <c r="JFS24" s="117"/>
      <c r="JFT24" s="117"/>
      <c r="JFU24" s="117"/>
      <c r="JFV24" s="117"/>
      <c r="JFW24" s="117"/>
      <c r="JFX24" s="117"/>
      <c r="JFY24" s="117"/>
      <c r="JFZ24" s="117"/>
      <c r="JGA24" s="117"/>
      <c r="JGB24" s="117"/>
      <c r="JGC24" s="117"/>
      <c r="JGD24" s="117"/>
      <c r="JGE24" s="117"/>
      <c r="JGF24" s="117"/>
      <c r="JGG24" s="117"/>
      <c r="JGH24" s="117"/>
      <c r="JGI24" s="117"/>
      <c r="JGJ24" s="117"/>
      <c r="JGK24" s="117"/>
      <c r="JGL24" s="117"/>
      <c r="JGM24" s="117"/>
      <c r="JGN24" s="117"/>
      <c r="JGO24" s="117"/>
      <c r="JGP24" s="117"/>
      <c r="JGQ24" s="117"/>
      <c r="JGR24" s="117"/>
      <c r="JGS24" s="117"/>
      <c r="JGT24" s="117"/>
      <c r="JGU24" s="117"/>
      <c r="JGV24" s="117"/>
      <c r="JGW24" s="117"/>
      <c r="JGX24" s="117"/>
      <c r="JGY24" s="117"/>
      <c r="JGZ24" s="117"/>
      <c r="JHA24" s="117"/>
      <c r="JHB24" s="117"/>
      <c r="JHC24" s="117"/>
      <c r="JHD24" s="117"/>
      <c r="JHE24" s="117"/>
      <c r="JHF24" s="117"/>
      <c r="JHG24" s="117"/>
      <c r="JHH24" s="117"/>
      <c r="JHI24" s="117"/>
      <c r="JHJ24" s="117"/>
      <c r="JHK24" s="117"/>
      <c r="JHL24" s="117"/>
      <c r="JHM24" s="117"/>
      <c r="JHN24" s="117"/>
      <c r="JHO24" s="117"/>
      <c r="JHP24" s="117"/>
      <c r="JHQ24" s="117"/>
      <c r="JHR24" s="117"/>
      <c r="JHS24" s="117"/>
      <c r="JHT24" s="117"/>
      <c r="JHU24" s="117"/>
      <c r="JHV24" s="117"/>
      <c r="JHW24" s="117"/>
      <c r="JHX24" s="117"/>
      <c r="JHY24" s="117"/>
      <c r="JHZ24" s="117"/>
      <c r="JIA24" s="117"/>
      <c r="JIB24" s="117"/>
      <c r="JIC24" s="117"/>
      <c r="JID24" s="117"/>
      <c r="JIE24" s="117"/>
      <c r="JIF24" s="117"/>
      <c r="JIG24" s="117"/>
      <c r="JIH24" s="117"/>
      <c r="JII24" s="117"/>
      <c r="JIJ24" s="117"/>
      <c r="JIK24" s="117"/>
      <c r="JIL24" s="117"/>
      <c r="JIM24" s="117"/>
      <c r="JIN24" s="117"/>
      <c r="JIO24" s="117"/>
      <c r="JIP24" s="117"/>
      <c r="JIQ24" s="117"/>
      <c r="JIR24" s="117"/>
      <c r="JIS24" s="117"/>
      <c r="JIT24" s="117"/>
      <c r="JIU24" s="117"/>
      <c r="JIV24" s="117"/>
      <c r="JIW24" s="117"/>
      <c r="JIX24" s="117"/>
      <c r="JIY24" s="117"/>
      <c r="JIZ24" s="117"/>
      <c r="JJA24" s="117"/>
      <c r="JJB24" s="117"/>
      <c r="JJC24" s="117"/>
      <c r="JJD24" s="117"/>
      <c r="JJE24" s="117"/>
      <c r="JJF24" s="117"/>
      <c r="JJG24" s="117"/>
      <c r="JJH24" s="117"/>
      <c r="JJI24" s="117"/>
      <c r="JJJ24" s="117"/>
      <c r="JJK24" s="117"/>
      <c r="JJL24" s="117"/>
      <c r="JJM24" s="117"/>
      <c r="JJN24" s="117"/>
      <c r="JJO24" s="117"/>
      <c r="JJP24" s="117"/>
      <c r="JJQ24" s="117"/>
      <c r="JJR24" s="117"/>
      <c r="JJS24" s="117"/>
      <c r="JJT24" s="117"/>
      <c r="JJU24" s="117"/>
      <c r="JJV24" s="117"/>
      <c r="JJW24" s="117"/>
      <c r="JJX24" s="117"/>
      <c r="JJY24" s="117"/>
      <c r="JJZ24" s="117"/>
      <c r="JKA24" s="117"/>
      <c r="JKB24" s="117"/>
      <c r="JKC24" s="117"/>
      <c r="JKD24" s="117"/>
      <c r="JKE24" s="117"/>
      <c r="JKF24" s="117"/>
      <c r="JKG24" s="117"/>
      <c r="JKH24" s="117"/>
      <c r="JKI24" s="117"/>
      <c r="JKJ24" s="117"/>
      <c r="JKK24" s="117"/>
      <c r="JKL24" s="117"/>
      <c r="JKM24" s="117"/>
      <c r="JKN24" s="117"/>
      <c r="JKO24" s="117"/>
      <c r="JKP24" s="117"/>
      <c r="JKQ24" s="117"/>
      <c r="JKR24" s="117"/>
      <c r="JKS24" s="117"/>
      <c r="JKT24" s="117"/>
      <c r="JKU24" s="117"/>
      <c r="JKV24" s="117"/>
      <c r="JKW24" s="117"/>
      <c r="JKX24" s="117"/>
      <c r="JKY24" s="117"/>
      <c r="JKZ24" s="117"/>
      <c r="JLA24" s="117"/>
      <c r="JLB24" s="117"/>
      <c r="JLC24" s="117"/>
      <c r="JLD24" s="117"/>
      <c r="JLE24" s="117"/>
      <c r="JLF24" s="117"/>
      <c r="JLG24" s="117"/>
      <c r="JLH24" s="117"/>
      <c r="JLI24" s="117"/>
      <c r="JLJ24" s="117"/>
      <c r="JLK24" s="117"/>
      <c r="JLL24" s="117"/>
      <c r="JLM24" s="117"/>
      <c r="JLN24" s="117"/>
      <c r="JLO24" s="117"/>
      <c r="JLP24" s="117"/>
      <c r="JLQ24" s="117"/>
      <c r="JLR24" s="117"/>
      <c r="JLS24" s="117"/>
      <c r="JLT24" s="117"/>
      <c r="JLU24" s="117"/>
      <c r="JLV24" s="117"/>
      <c r="JLW24" s="117"/>
      <c r="JLX24" s="117"/>
      <c r="JLY24" s="117"/>
      <c r="JLZ24" s="117"/>
      <c r="JMA24" s="117"/>
      <c r="JMB24" s="117"/>
      <c r="JMC24" s="117"/>
      <c r="JMD24" s="117"/>
      <c r="JME24" s="117"/>
      <c r="JMF24" s="117"/>
      <c r="JMG24" s="117"/>
      <c r="JMH24" s="117"/>
      <c r="JMI24" s="117"/>
      <c r="JMJ24" s="117"/>
      <c r="JMK24" s="117"/>
      <c r="JML24" s="117"/>
      <c r="JMM24" s="117"/>
      <c r="JMN24" s="117"/>
      <c r="JMO24" s="117"/>
      <c r="JMP24" s="117"/>
      <c r="JMQ24" s="117"/>
      <c r="JMR24" s="117"/>
      <c r="JMS24" s="117"/>
      <c r="JMT24" s="117"/>
      <c r="JMU24" s="117"/>
      <c r="JMV24" s="117"/>
      <c r="JMW24" s="117"/>
      <c r="JMX24" s="117"/>
      <c r="JMY24" s="117"/>
      <c r="JMZ24" s="117"/>
      <c r="JNA24" s="117"/>
      <c r="JNB24" s="117"/>
      <c r="JNC24" s="117"/>
      <c r="JND24" s="117"/>
      <c r="JNE24" s="117"/>
      <c r="JNF24" s="117"/>
      <c r="JNG24" s="117"/>
      <c r="JNH24" s="117"/>
      <c r="JNI24" s="117"/>
      <c r="JNJ24" s="117"/>
      <c r="JNK24" s="117"/>
      <c r="JNL24" s="117"/>
      <c r="JNM24" s="117"/>
      <c r="JNN24" s="117"/>
      <c r="JNO24" s="117"/>
      <c r="JNP24" s="117"/>
      <c r="JNQ24" s="117"/>
      <c r="JNR24" s="117"/>
      <c r="JNS24" s="117"/>
      <c r="JNT24" s="117"/>
      <c r="JNU24" s="117"/>
      <c r="JNV24" s="117"/>
      <c r="JNW24" s="117"/>
      <c r="JNX24" s="117"/>
      <c r="JNY24" s="117"/>
      <c r="JNZ24" s="117"/>
      <c r="JOA24" s="117"/>
      <c r="JOB24" s="117"/>
      <c r="JOC24" s="117"/>
      <c r="JOD24" s="117"/>
      <c r="JOE24" s="117"/>
      <c r="JOF24" s="117"/>
      <c r="JOG24" s="117"/>
      <c r="JOH24" s="117"/>
      <c r="JOI24" s="117"/>
      <c r="JOJ24" s="117"/>
      <c r="JOK24" s="117"/>
      <c r="JOL24" s="117"/>
      <c r="JOM24" s="117"/>
      <c r="JON24" s="117"/>
      <c r="JOO24" s="117"/>
      <c r="JOP24" s="117"/>
      <c r="JOQ24" s="117"/>
      <c r="JOR24" s="117"/>
      <c r="JOS24" s="117"/>
      <c r="JOT24" s="117"/>
      <c r="JOU24" s="117"/>
      <c r="JOV24" s="117"/>
      <c r="JOW24" s="117"/>
      <c r="JOX24" s="117"/>
      <c r="JOY24" s="117"/>
      <c r="JOZ24" s="117"/>
      <c r="JPA24" s="117"/>
      <c r="JPB24" s="117"/>
      <c r="JPC24" s="117"/>
      <c r="JPD24" s="117"/>
      <c r="JPE24" s="117"/>
      <c r="JPF24" s="117"/>
      <c r="JPG24" s="117"/>
      <c r="JPH24" s="117"/>
      <c r="JPI24" s="117"/>
      <c r="JPJ24" s="117"/>
      <c r="JPK24" s="117"/>
      <c r="JPL24" s="117"/>
      <c r="JPM24" s="117"/>
      <c r="JPN24" s="117"/>
      <c r="JPO24" s="117"/>
      <c r="JPP24" s="117"/>
      <c r="JPQ24" s="117"/>
      <c r="JPR24" s="117"/>
      <c r="JPS24" s="117"/>
      <c r="JPT24" s="117"/>
      <c r="JPU24" s="117"/>
      <c r="JPV24" s="117"/>
      <c r="JPW24" s="117"/>
      <c r="JPX24" s="117"/>
      <c r="JPY24" s="117"/>
      <c r="JPZ24" s="117"/>
      <c r="JQA24" s="117"/>
      <c r="JQB24" s="117"/>
      <c r="JQC24" s="117"/>
      <c r="JQD24" s="117"/>
      <c r="JQE24" s="117"/>
      <c r="JQF24" s="117"/>
      <c r="JQG24" s="117"/>
      <c r="JQH24" s="117"/>
      <c r="JQI24" s="117"/>
      <c r="JQJ24" s="117"/>
      <c r="JQK24" s="117"/>
      <c r="JQL24" s="117"/>
      <c r="JQM24" s="117"/>
      <c r="JQN24" s="117"/>
      <c r="JQO24" s="117"/>
      <c r="JQP24" s="117"/>
      <c r="JQQ24" s="117"/>
      <c r="JQR24" s="117"/>
      <c r="JQS24" s="117"/>
      <c r="JQT24" s="117"/>
      <c r="JQU24" s="117"/>
      <c r="JQV24" s="117"/>
      <c r="JQW24" s="117"/>
      <c r="JQX24" s="117"/>
      <c r="JQY24" s="117"/>
      <c r="JQZ24" s="117"/>
      <c r="JRA24" s="117"/>
      <c r="JRB24" s="117"/>
      <c r="JRC24" s="117"/>
      <c r="JRD24" s="117"/>
      <c r="JRE24" s="117"/>
      <c r="JRF24" s="117"/>
      <c r="JRG24" s="117"/>
      <c r="JRH24" s="117"/>
      <c r="JRI24" s="117"/>
      <c r="JRJ24" s="117"/>
      <c r="JRK24" s="117"/>
      <c r="JRL24" s="117"/>
      <c r="JRM24" s="117"/>
      <c r="JRN24" s="117"/>
      <c r="JRO24" s="117"/>
      <c r="JRP24" s="117"/>
      <c r="JRQ24" s="117"/>
      <c r="JRR24" s="117"/>
      <c r="JRS24" s="117"/>
      <c r="JRT24" s="117"/>
      <c r="JRU24" s="117"/>
      <c r="JRV24" s="117"/>
      <c r="JRW24" s="117"/>
      <c r="JRX24" s="117"/>
      <c r="JRY24" s="117"/>
      <c r="JRZ24" s="117"/>
      <c r="JSA24" s="117"/>
      <c r="JSB24" s="117"/>
      <c r="JSC24" s="117"/>
      <c r="JSD24" s="117"/>
      <c r="JSE24" s="117"/>
      <c r="JSF24" s="117"/>
      <c r="JSG24" s="117"/>
      <c r="JSH24" s="117"/>
      <c r="JSI24" s="117"/>
      <c r="JSJ24" s="117"/>
      <c r="JSK24" s="117"/>
      <c r="JSL24" s="117"/>
      <c r="JSM24" s="117"/>
      <c r="JSN24" s="117"/>
      <c r="JSO24" s="117"/>
      <c r="JSP24" s="117"/>
      <c r="JSQ24" s="117"/>
      <c r="JSR24" s="117"/>
      <c r="JSS24" s="117"/>
      <c r="JST24" s="117"/>
      <c r="JSU24" s="117"/>
      <c r="JSV24" s="117"/>
      <c r="JSW24" s="117"/>
      <c r="JSX24" s="117"/>
      <c r="JSY24" s="117"/>
      <c r="JSZ24" s="117"/>
      <c r="JTA24" s="117"/>
      <c r="JTB24" s="117"/>
      <c r="JTC24" s="117"/>
      <c r="JTD24" s="117"/>
      <c r="JTE24" s="117"/>
      <c r="JTF24" s="117"/>
      <c r="JTG24" s="117"/>
      <c r="JTH24" s="117"/>
      <c r="JTI24" s="117"/>
      <c r="JTJ24" s="117"/>
      <c r="JTK24" s="117"/>
      <c r="JTL24" s="117"/>
      <c r="JTM24" s="117"/>
      <c r="JTN24" s="117"/>
      <c r="JTO24" s="117"/>
      <c r="JTP24" s="117"/>
      <c r="JTQ24" s="117"/>
      <c r="JTR24" s="117"/>
      <c r="JTS24" s="117"/>
      <c r="JTT24" s="117"/>
      <c r="JTU24" s="117"/>
      <c r="JTV24" s="117"/>
      <c r="JTW24" s="117"/>
      <c r="JTX24" s="117"/>
      <c r="JTY24" s="117"/>
      <c r="JTZ24" s="117"/>
      <c r="JUA24" s="117"/>
      <c r="JUB24" s="117"/>
      <c r="JUC24" s="117"/>
      <c r="JUD24" s="117"/>
      <c r="JUE24" s="117"/>
      <c r="JUF24" s="117"/>
      <c r="JUG24" s="117"/>
      <c r="JUH24" s="117"/>
      <c r="JUI24" s="117"/>
      <c r="JUJ24" s="117"/>
      <c r="JUK24" s="117"/>
      <c r="JUL24" s="117"/>
      <c r="JUM24" s="117"/>
      <c r="JUN24" s="117"/>
      <c r="JUO24" s="117"/>
      <c r="JUP24" s="117"/>
      <c r="JUQ24" s="117"/>
      <c r="JUR24" s="117"/>
      <c r="JUS24" s="117"/>
      <c r="JUT24" s="117"/>
      <c r="JUU24" s="117"/>
      <c r="JUV24" s="117"/>
      <c r="JUW24" s="117"/>
      <c r="JUX24" s="117"/>
      <c r="JUY24" s="117"/>
      <c r="JUZ24" s="117"/>
      <c r="JVA24" s="117"/>
      <c r="JVB24" s="117"/>
      <c r="JVC24" s="117"/>
      <c r="JVD24" s="117"/>
      <c r="JVE24" s="117"/>
      <c r="JVF24" s="117"/>
      <c r="JVG24" s="117"/>
      <c r="JVH24" s="117"/>
      <c r="JVI24" s="117"/>
      <c r="JVJ24" s="117"/>
      <c r="JVK24" s="117"/>
      <c r="JVL24" s="117"/>
      <c r="JVM24" s="117"/>
      <c r="JVN24" s="117"/>
      <c r="JVO24" s="117"/>
      <c r="JVP24" s="117"/>
      <c r="JVQ24" s="117"/>
      <c r="JVR24" s="117"/>
      <c r="JVS24" s="117"/>
      <c r="JVT24" s="117"/>
      <c r="JVU24" s="117"/>
      <c r="JVV24" s="117"/>
      <c r="JVW24" s="117"/>
      <c r="JVX24" s="117"/>
      <c r="JVY24" s="117"/>
      <c r="JVZ24" s="117"/>
      <c r="JWA24" s="117"/>
      <c r="JWB24" s="117"/>
      <c r="JWC24" s="117"/>
      <c r="JWD24" s="117"/>
      <c r="JWE24" s="117"/>
      <c r="JWF24" s="117"/>
      <c r="JWG24" s="117"/>
      <c r="JWH24" s="117"/>
      <c r="JWI24" s="117"/>
      <c r="JWJ24" s="117"/>
      <c r="JWK24" s="117"/>
      <c r="JWL24" s="117"/>
      <c r="JWM24" s="117"/>
      <c r="JWN24" s="117"/>
      <c r="JWO24" s="117"/>
      <c r="JWP24" s="117"/>
      <c r="JWQ24" s="117"/>
      <c r="JWR24" s="117"/>
      <c r="JWS24" s="117"/>
      <c r="JWT24" s="117"/>
      <c r="JWU24" s="117"/>
      <c r="JWV24" s="117"/>
      <c r="JWW24" s="117"/>
      <c r="JWX24" s="117"/>
      <c r="JWY24" s="117"/>
      <c r="JWZ24" s="117"/>
      <c r="JXA24" s="117"/>
      <c r="JXB24" s="117"/>
      <c r="JXC24" s="117"/>
      <c r="JXD24" s="117"/>
      <c r="JXE24" s="117"/>
      <c r="JXF24" s="117"/>
      <c r="JXG24" s="117"/>
      <c r="JXH24" s="117"/>
      <c r="JXI24" s="117"/>
      <c r="JXJ24" s="117"/>
      <c r="JXK24" s="117"/>
      <c r="JXL24" s="117"/>
      <c r="JXM24" s="117"/>
      <c r="JXN24" s="117"/>
      <c r="JXO24" s="117"/>
      <c r="JXP24" s="117"/>
      <c r="JXQ24" s="117"/>
      <c r="JXR24" s="117"/>
      <c r="JXS24" s="117"/>
      <c r="JXT24" s="117"/>
      <c r="JXU24" s="117"/>
      <c r="JXV24" s="117"/>
      <c r="JXW24" s="117"/>
      <c r="JXX24" s="117"/>
      <c r="JXY24" s="117"/>
      <c r="JXZ24" s="117"/>
      <c r="JYA24" s="117"/>
      <c r="JYB24" s="117"/>
      <c r="JYC24" s="117"/>
      <c r="JYD24" s="117"/>
      <c r="JYE24" s="117"/>
      <c r="JYF24" s="117"/>
      <c r="JYG24" s="117"/>
      <c r="JYH24" s="117"/>
      <c r="JYI24" s="117"/>
      <c r="JYJ24" s="117"/>
      <c r="JYK24" s="117"/>
      <c r="JYL24" s="117"/>
      <c r="JYM24" s="117"/>
      <c r="JYN24" s="117"/>
      <c r="JYO24" s="117"/>
      <c r="JYP24" s="117"/>
      <c r="JYQ24" s="117"/>
      <c r="JYR24" s="117"/>
      <c r="JYS24" s="117"/>
      <c r="JYT24" s="117"/>
      <c r="JYU24" s="117"/>
      <c r="JYV24" s="117"/>
      <c r="JYW24" s="117"/>
      <c r="JYX24" s="117"/>
      <c r="JYY24" s="117"/>
      <c r="JYZ24" s="117"/>
      <c r="JZA24" s="117"/>
      <c r="JZB24" s="117"/>
      <c r="JZC24" s="117"/>
      <c r="JZD24" s="117"/>
      <c r="JZE24" s="117"/>
      <c r="JZF24" s="117"/>
      <c r="JZG24" s="117"/>
      <c r="JZH24" s="117"/>
      <c r="JZI24" s="117"/>
      <c r="JZJ24" s="117"/>
      <c r="JZK24" s="117"/>
      <c r="JZL24" s="117"/>
      <c r="JZM24" s="117"/>
      <c r="JZN24" s="117"/>
      <c r="JZO24" s="117"/>
      <c r="JZP24" s="117"/>
      <c r="JZQ24" s="117"/>
      <c r="JZR24" s="117"/>
      <c r="JZS24" s="117"/>
      <c r="JZT24" s="117"/>
      <c r="JZU24" s="117"/>
      <c r="JZV24" s="117"/>
      <c r="JZW24" s="117"/>
      <c r="JZX24" s="117"/>
      <c r="JZY24" s="117"/>
      <c r="JZZ24" s="117"/>
      <c r="KAA24" s="117"/>
      <c r="KAB24" s="117"/>
      <c r="KAC24" s="117"/>
      <c r="KAD24" s="117"/>
      <c r="KAE24" s="117"/>
      <c r="KAF24" s="117"/>
      <c r="KAG24" s="117"/>
      <c r="KAH24" s="117"/>
      <c r="KAI24" s="117"/>
      <c r="KAJ24" s="117"/>
      <c r="KAK24" s="117"/>
      <c r="KAL24" s="117"/>
      <c r="KAM24" s="117"/>
      <c r="KAN24" s="117"/>
      <c r="KAO24" s="117"/>
      <c r="KAP24" s="117"/>
      <c r="KAQ24" s="117"/>
      <c r="KAR24" s="117"/>
      <c r="KAS24" s="117"/>
      <c r="KAT24" s="117"/>
      <c r="KAU24" s="117"/>
      <c r="KAV24" s="117"/>
      <c r="KAW24" s="117"/>
      <c r="KAX24" s="117"/>
      <c r="KAY24" s="117"/>
      <c r="KAZ24" s="117"/>
      <c r="KBA24" s="117"/>
      <c r="KBB24" s="117"/>
      <c r="KBC24" s="117"/>
      <c r="KBD24" s="117"/>
      <c r="KBE24" s="117"/>
      <c r="KBF24" s="117"/>
      <c r="KBG24" s="117"/>
      <c r="KBH24" s="117"/>
      <c r="KBI24" s="117"/>
      <c r="KBJ24" s="117"/>
      <c r="KBK24" s="117"/>
      <c r="KBL24" s="117"/>
      <c r="KBM24" s="117"/>
      <c r="KBN24" s="117"/>
      <c r="KBO24" s="117"/>
      <c r="KBP24" s="117"/>
      <c r="KBQ24" s="117"/>
      <c r="KBR24" s="117"/>
      <c r="KBS24" s="117"/>
      <c r="KBT24" s="117"/>
      <c r="KBU24" s="117"/>
      <c r="KBV24" s="117"/>
      <c r="KBW24" s="117"/>
      <c r="KBX24" s="117"/>
      <c r="KBY24" s="117"/>
      <c r="KBZ24" s="117"/>
      <c r="KCA24" s="117"/>
      <c r="KCB24" s="117"/>
      <c r="KCC24" s="117"/>
      <c r="KCD24" s="117"/>
      <c r="KCE24" s="117"/>
      <c r="KCF24" s="117"/>
      <c r="KCG24" s="117"/>
      <c r="KCH24" s="117"/>
      <c r="KCI24" s="117"/>
      <c r="KCJ24" s="117"/>
      <c r="KCK24" s="117"/>
      <c r="KCL24" s="117"/>
      <c r="KCM24" s="117"/>
      <c r="KCN24" s="117"/>
      <c r="KCO24" s="117"/>
      <c r="KCP24" s="117"/>
      <c r="KCQ24" s="117"/>
      <c r="KCR24" s="117"/>
      <c r="KCS24" s="117"/>
      <c r="KCT24" s="117"/>
      <c r="KCU24" s="117"/>
      <c r="KCV24" s="117"/>
      <c r="KCW24" s="117"/>
      <c r="KCX24" s="117"/>
      <c r="KCY24" s="117"/>
      <c r="KCZ24" s="117"/>
      <c r="KDA24" s="117"/>
      <c r="KDB24" s="117"/>
      <c r="KDC24" s="117"/>
      <c r="KDD24" s="117"/>
      <c r="KDE24" s="117"/>
      <c r="KDF24" s="117"/>
      <c r="KDG24" s="117"/>
      <c r="KDH24" s="117"/>
      <c r="KDI24" s="117"/>
      <c r="KDJ24" s="117"/>
      <c r="KDK24" s="117"/>
      <c r="KDL24" s="117"/>
      <c r="KDM24" s="117"/>
      <c r="KDN24" s="117"/>
      <c r="KDO24" s="117"/>
      <c r="KDP24" s="117"/>
      <c r="KDQ24" s="117"/>
      <c r="KDR24" s="117"/>
      <c r="KDS24" s="117"/>
      <c r="KDT24" s="117"/>
      <c r="KDU24" s="117"/>
      <c r="KDV24" s="117"/>
      <c r="KDW24" s="117"/>
      <c r="KDX24" s="117"/>
      <c r="KDY24" s="117"/>
      <c r="KDZ24" s="117"/>
      <c r="KEA24" s="117"/>
      <c r="KEB24" s="117"/>
      <c r="KEC24" s="117"/>
      <c r="KED24" s="117"/>
      <c r="KEE24" s="117"/>
      <c r="KEF24" s="117"/>
      <c r="KEG24" s="117"/>
      <c r="KEH24" s="117"/>
      <c r="KEI24" s="117"/>
      <c r="KEJ24" s="117"/>
      <c r="KEK24" s="117"/>
      <c r="KEL24" s="117"/>
      <c r="KEM24" s="117"/>
      <c r="KEN24" s="117"/>
      <c r="KEO24" s="117"/>
      <c r="KEP24" s="117"/>
      <c r="KEQ24" s="117"/>
      <c r="KER24" s="117"/>
      <c r="KES24" s="117"/>
      <c r="KET24" s="117"/>
      <c r="KEU24" s="117"/>
      <c r="KEV24" s="117"/>
      <c r="KEW24" s="117"/>
      <c r="KEX24" s="117"/>
      <c r="KEY24" s="117"/>
      <c r="KEZ24" s="117"/>
      <c r="KFA24" s="117"/>
      <c r="KFB24" s="117"/>
      <c r="KFC24" s="117"/>
      <c r="KFD24" s="117"/>
      <c r="KFE24" s="117"/>
      <c r="KFF24" s="117"/>
      <c r="KFG24" s="117"/>
      <c r="KFH24" s="117"/>
      <c r="KFI24" s="117"/>
      <c r="KFJ24" s="117"/>
      <c r="KFK24" s="117"/>
      <c r="KFL24" s="117"/>
      <c r="KFM24" s="117"/>
      <c r="KFN24" s="117"/>
      <c r="KFO24" s="117"/>
      <c r="KFP24" s="117"/>
      <c r="KFQ24" s="117"/>
      <c r="KFR24" s="117"/>
      <c r="KFS24" s="117"/>
      <c r="KFT24" s="117"/>
      <c r="KFU24" s="117"/>
      <c r="KFV24" s="117"/>
      <c r="KFW24" s="117"/>
      <c r="KFX24" s="117"/>
      <c r="KFY24" s="117"/>
      <c r="KFZ24" s="117"/>
      <c r="KGA24" s="117"/>
      <c r="KGB24" s="117"/>
      <c r="KGC24" s="117"/>
      <c r="KGD24" s="117"/>
      <c r="KGE24" s="117"/>
      <c r="KGF24" s="117"/>
      <c r="KGG24" s="117"/>
      <c r="KGH24" s="117"/>
      <c r="KGI24" s="117"/>
      <c r="KGJ24" s="117"/>
      <c r="KGK24" s="117"/>
      <c r="KGL24" s="117"/>
      <c r="KGM24" s="117"/>
      <c r="KGN24" s="117"/>
      <c r="KGO24" s="117"/>
      <c r="KGP24" s="117"/>
      <c r="KGQ24" s="117"/>
      <c r="KGR24" s="117"/>
      <c r="KGS24" s="117"/>
      <c r="KGT24" s="117"/>
      <c r="KGU24" s="117"/>
      <c r="KGV24" s="117"/>
      <c r="KGW24" s="117"/>
      <c r="KGX24" s="117"/>
      <c r="KGY24" s="117"/>
      <c r="KGZ24" s="117"/>
      <c r="KHA24" s="117"/>
      <c r="KHB24" s="117"/>
      <c r="KHC24" s="117"/>
      <c r="KHD24" s="117"/>
      <c r="KHE24" s="117"/>
      <c r="KHF24" s="117"/>
      <c r="KHG24" s="117"/>
      <c r="KHH24" s="117"/>
      <c r="KHI24" s="117"/>
      <c r="KHJ24" s="117"/>
      <c r="KHK24" s="117"/>
      <c r="KHL24" s="117"/>
      <c r="KHM24" s="117"/>
      <c r="KHN24" s="117"/>
      <c r="KHO24" s="117"/>
      <c r="KHP24" s="117"/>
      <c r="KHQ24" s="117"/>
      <c r="KHR24" s="117"/>
      <c r="KHS24" s="117"/>
      <c r="KHT24" s="117"/>
      <c r="KHU24" s="117"/>
      <c r="KHV24" s="117"/>
      <c r="KHW24" s="117"/>
      <c r="KHX24" s="117"/>
      <c r="KHY24" s="117"/>
      <c r="KHZ24" s="117"/>
      <c r="KIA24" s="117"/>
      <c r="KIB24" s="117"/>
      <c r="KIC24" s="117"/>
      <c r="KID24" s="117"/>
      <c r="KIE24" s="117"/>
      <c r="KIF24" s="117"/>
      <c r="KIG24" s="117"/>
      <c r="KIH24" s="117"/>
      <c r="KII24" s="117"/>
      <c r="KIJ24" s="117"/>
      <c r="KIK24" s="117"/>
      <c r="KIL24" s="117"/>
      <c r="KIM24" s="117"/>
      <c r="KIN24" s="117"/>
      <c r="KIO24" s="117"/>
      <c r="KIP24" s="117"/>
      <c r="KIQ24" s="117"/>
      <c r="KIR24" s="117"/>
      <c r="KIS24" s="117"/>
      <c r="KIT24" s="117"/>
      <c r="KIU24" s="117"/>
      <c r="KIV24" s="117"/>
      <c r="KIW24" s="117"/>
      <c r="KIX24" s="117"/>
      <c r="KIY24" s="117"/>
      <c r="KIZ24" s="117"/>
      <c r="KJA24" s="117"/>
      <c r="KJB24" s="117"/>
      <c r="KJC24" s="117"/>
      <c r="KJD24" s="117"/>
      <c r="KJE24" s="117"/>
      <c r="KJF24" s="117"/>
      <c r="KJG24" s="117"/>
      <c r="KJH24" s="117"/>
      <c r="KJI24" s="117"/>
      <c r="KJJ24" s="117"/>
      <c r="KJK24" s="117"/>
      <c r="KJL24" s="117"/>
      <c r="KJM24" s="117"/>
      <c r="KJN24" s="117"/>
      <c r="KJO24" s="117"/>
      <c r="KJP24" s="117"/>
      <c r="KJQ24" s="117"/>
      <c r="KJR24" s="117"/>
      <c r="KJS24" s="117"/>
      <c r="KJT24" s="117"/>
      <c r="KJU24" s="117"/>
      <c r="KJV24" s="117"/>
      <c r="KJW24" s="117"/>
      <c r="KJX24" s="117"/>
      <c r="KJY24" s="117"/>
      <c r="KJZ24" s="117"/>
      <c r="KKA24" s="117"/>
      <c r="KKB24" s="117"/>
      <c r="KKC24" s="117"/>
      <c r="KKD24" s="117"/>
      <c r="KKE24" s="117"/>
      <c r="KKF24" s="117"/>
      <c r="KKG24" s="117"/>
      <c r="KKH24" s="117"/>
      <c r="KKI24" s="117"/>
      <c r="KKJ24" s="117"/>
      <c r="KKK24" s="117"/>
      <c r="KKL24" s="117"/>
      <c r="KKM24" s="117"/>
      <c r="KKN24" s="117"/>
      <c r="KKO24" s="117"/>
      <c r="KKP24" s="117"/>
      <c r="KKQ24" s="117"/>
      <c r="KKR24" s="117"/>
      <c r="KKS24" s="117"/>
      <c r="KKT24" s="117"/>
      <c r="KKU24" s="117"/>
      <c r="KKV24" s="117"/>
      <c r="KKW24" s="117"/>
      <c r="KKX24" s="117"/>
      <c r="KKY24" s="117"/>
      <c r="KKZ24" s="117"/>
      <c r="KLA24" s="117"/>
      <c r="KLB24" s="117"/>
      <c r="KLC24" s="117"/>
      <c r="KLD24" s="117"/>
      <c r="KLE24" s="117"/>
      <c r="KLF24" s="117"/>
      <c r="KLG24" s="117"/>
      <c r="KLH24" s="117"/>
      <c r="KLI24" s="117"/>
      <c r="KLJ24" s="117"/>
      <c r="KLK24" s="117"/>
      <c r="KLL24" s="117"/>
      <c r="KLM24" s="117"/>
      <c r="KLN24" s="117"/>
      <c r="KLO24" s="117"/>
      <c r="KLP24" s="117"/>
      <c r="KLQ24" s="117"/>
      <c r="KLR24" s="117"/>
      <c r="KLS24" s="117"/>
      <c r="KLT24" s="117"/>
      <c r="KLU24" s="117"/>
      <c r="KLV24" s="117"/>
      <c r="KLW24" s="117"/>
      <c r="KLX24" s="117"/>
      <c r="KLY24" s="117"/>
      <c r="KLZ24" s="117"/>
      <c r="KMA24" s="117"/>
      <c r="KMB24" s="117"/>
      <c r="KMC24" s="117"/>
      <c r="KMD24" s="117"/>
      <c r="KME24" s="117"/>
      <c r="KMF24" s="117"/>
      <c r="KMG24" s="117"/>
      <c r="KMH24" s="117"/>
      <c r="KMI24" s="117"/>
      <c r="KMJ24" s="117"/>
      <c r="KMK24" s="117"/>
      <c r="KML24" s="117"/>
      <c r="KMM24" s="117"/>
      <c r="KMN24" s="117"/>
      <c r="KMO24" s="117"/>
      <c r="KMP24" s="117"/>
      <c r="KMQ24" s="117"/>
      <c r="KMR24" s="117"/>
      <c r="KMS24" s="117"/>
      <c r="KMT24" s="117"/>
      <c r="KMU24" s="117"/>
      <c r="KMV24" s="117"/>
      <c r="KMW24" s="117"/>
      <c r="KMX24" s="117"/>
      <c r="KMY24" s="117"/>
      <c r="KMZ24" s="117"/>
      <c r="KNA24" s="117"/>
      <c r="KNB24" s="117"/>
      <c r="KNC24" s="117"/>
      <c r="KND24" s="117"/>
      <c r="KNE24" s="117"/>
      <c r="KNF24" s="117"/>
      <c r="KNG24" s="117"/>
      <c r="KNH24" s="117"/>
      <c r="KNI24" s="117"/>
      <c r="KNJ24" s="117"/>
      <c r="KNK24" s="117"/>
      <c r="KNL24" s="117"/>
      <c r="KNM24" s="117"/>
      <c r="KNN24" s="117"/>
      <c r="KNO24" s="117"/>
      <c r="KNP24" s="117"/>
      <c r="KNQ24" s="117"/>
      <c r="KNR24" s="117"/>
      <c r="KNS24" s="117"/>
      <c r="KNT24" s="117"/>
      <c r="KNU24" s="117"/>
      <c r="KNV24" s="117"/>
      <c r="KNW24" s="117"/>
      <c r="KNX24" s="117"/>
      <c r="KNY24" s="117"/>
      <c r="KNZ24" s="117"/>
      <c r="KOA24" s="117"/>
      <c r="KOB24" s="117"/>
      <c r="KOC24" s="117"/>
      <c r="KOD24" s="117"/>
      <c r="KOE24" s="117"/>
      <c r="KOF24" s="117"/>
      <c r="KOG24" s="117"/>
      <c r="KOH24" s="117"/>
      <c r="KOI24" s="117"/>
      <c r="KOJ24" s="117"/>
      <c r="KOK24" s="117"/>
      <c r="KOL24" s="117"/>
      <c r="KOM24" s="117"/>
      <c r="KON24" s="117"/>
      <c r="KOO24" s="117"/>
      <c r="KOP24" s="117"/>
      <c r="KOQ24" s="117"/>
      <c r="KOR24" s="117"/>
      <c r="KOS24" s="117"/>
      <c r="KOT24" s="117"/>
      <c r="KOU24" s="117"/>
      <c r="KOV24" s="117"/>
      <c r="KOW24" s="117"/>
      <c r="KOX24" s="117"/>
      <c r="KOY24" s="117"/>
      <c r="KOZ24" s="117"/>
      <c r="KPA24" s="117"/>
      <c r="KPB24" s="117"/>
      <c r="KPC24" s="117"/>
      <c r="KPD24" s="117"/>
      <c r="KPE24" s="117"/>
      <c r="KPF24" s="117"/>
      <c r="KPG24" s="117"/>
      <c r="KPH24" s="117"/>
      <c r="KPI24" s="117"/>
      <c r="KPJ24" s="117"/>
      <c r="KPK24" s="117"/>
      <c r="KPL24" s="117"/>
      <c r="KPM24" s="117"/>
      <c r="KPN24" s="117"/>
      <c r="KPO24" s="117"/>
      <c r="KPP24" s="117"/>
      <c r="KPQ24" s="117"/>
      <c r="KPR24" s="117"/>
      <c r="KPS24" s="117"/>
      <c r="KPT24" s="117"/>
      <c r="KPU24" s="117"/>
      <c r="KPV24" s="117"/>
      <c r="KPW24" s="117"/>
      <c r="KPX24" s="117"/>
      <c r="KPY24" s="117"/>
      <c r="KPZ24" s="117"/>
      <c r="KQA24" s="117"/>
      <c r="KQB24" s="117"/>
      <c r="KQC24" s="117"/>
      <c r="KQD24" s="117"/>
      <c r="KQE24" s="117"/>
      <c r="KQF24" s="117"/>
      <c r="KQG24" s="117"/>
      <c r="KQH24" s="117"/>
      <c r="KQI24" s="117"/>
      <c r="KQJ24" s="117"/>
      <c r="KQK24" s="117"/>
      <c r="KQL24" s="117"/>
      <c r="KQM24" s="117"/>
      <c r="KQN24" s="117"/>
      <c r="KQO24" s="117"/>
      <c r="KQP24" s="117"/>
      <c r="KQQ24" s="117"/>
      <c r="KQR24" s="117"/>
      <c r="KQS24" s="117"/>
      <c r="KQT24" s="117"/>
      <c r="KQU24" s="117"/>
      <c r="KQV24" s="117"/>
      <c r="KQW24" s="117"/>
      <c r="KQX24" s="117"/>
      <c r="KQY24" s="117"/>
      <c r="KQZ24" s="117"/>
      <c r="KRA24" s="117"/>
      <c r="KRB24" s="117"/>
      <c r="KRC24" s="117"/>
      <c r="KRD24" s="117"/>
      <c r="KRE24" s="117"/>
      <c r="KRF24" s="117"/>
      <c r="KRG24" s="117"/>
      <c r="KRH24" s="117"/>
      <c r="KRI24" s="117"/>
      <c r="KRJ24" s="117"/>
      <c r="KRK24" s="117"/>
      <c r="KRL24" s="117"/>
      <c r="KRM24" s="117"/>
      <c r="KRN24" s="117"/>
      <c r="KRO24" s="117"/>
      <c r="KRP24" s="117"/>
      <c r="KRQ24" s="117"/>
      <c r="KRR24" s="117"/>
      <c r="KRS24" s="117"/>
      <c r="KRT24" s="117"/>
      <c r="KRU24" s="117"/>
      <c r="KRV24" s="117"/>
      <c r="KRW24" s="117"/>
      <c r="KRX24" s="117"/>
      <c r="KRY24" s="117"/>
      <c r="KRZ24" s="117"/>
      <c r="KSA24" s="117"/>
      <c r="KSB24" s="117"/>
      <c r="KSC24" s="117"/>
      <c r="KSD24" s="117"/>
      <c r="KSE24" s="117"/>
      <c r="KSF24" s="117"/>
      <c r="KSG24" s="117"/>
      <c r="KSH24" s="117"/>
      <c r="KSI24" s="117"/>
      <c r="KSJ24" s="117"/>
      <c r="KSK24" s="117"/>
      <c r="KSL24" s="117"/>
      <c r="KSM24" s="117"/>
      <c r="KSN24" s="117"/>
      <c r="KSO24" s="117"/>
      <c r="KSP24" s="117"/>
      <c r="KSQ24" s="117"/>
      <c r="KSR24" s="117"/>
      <c r="KSS24" s="117"/>
      <c r="KST24" s="117"/>
      <c r="KSU24" s="117"/>
      <c r="KSV24" s="117"/>
      <c r="KSW24" s="117"/>
      <c r="KSX24" s="117"/>
      <c r="KSY24" s="117"/>
      <c r="KSZ24" s="117"/>
      <c r="KTA24" s="117"/>
      <c r="KTB24" s="117"/>
      <c r="KTC24" s="117"/>
      <c r="KTD24" s="117"/>
      <c r="KTE24" s="117"/>
      <c r="KTF24" s="117"/>
      <c r="KTG24" s="117"/>
      <c r="KTH24" s="117"/>
      <c r="KTI24" s="117"/>
      <c r="KTJ24" s="117"/>
      <c r="KTK24" s="117"/>
      <c r="KTL24" s="117"/>
      <c r="KTM24" s="117"/>
      <c r="KTN24" s="117"/>
      <c r="KTO24" s="117"/>
      <c r="KTP24" s="117"/>
      <c r="KTQ24" s="117"/>
      <c r="KTR24" s="117"/>
      <c r="KTS24" s="117"/>
      <c r="KTT24" s="117"/>
      <c r="KTU24" s="117"/>
      <c r="KTV24" s="117"/>
      <c r="KTW24" s="117"/>
      <c r="KTX24" s="117"/>
      <c r="KTY24" s="117"/>
      <c r="KTZ24" s="117"/>
      <c r="KUA24" s="117"/>
      <c r="KUB24" s="117"/>
      <c r="KUC24" s="117"/>
      <c r="KUD24" s="117"/>
      <c r="KUE24" s="117"/>
      <c r="KUF24" s="117"/>
      <c r="KUG24" s="117"/>
      <c r="KUH24" s="117"/>
      <c r="KUI24" s="117"/>
      <c r="KUJ24" s="117"/>
      <c r="KUK24" s="117"/>
      <c r="KUL24" s="117"/>
      <c r="KUM24" s="117"/>
      <c r="KUN24" s="117"/>
      <c r="KUO24" s="117"/>
      <c r="KUP24" s="117"/>
      <c r="KUQ24" s="117"/>
      <c r="KUR24" s="117"/>
      <c r="KUS24" s="117"/>
      <c r="KUT24" s="117"/>
      <c r="KUU24" s="117"/>
      <c r="KUV24" s="117"/>
      <c r="KUW24" s="117"/>
      <c r="KUX24" s="117"/>
      <c r="KUY24" s="117"/>
      <c r="KUZ24" s="117"/>
      <c r="KVA24" s="117"/>
      <c r="KVB24" s="117"/>
      <c r="KVC24" s="117"/>
      <c r="KVD24" s="117"/>
      <c r="KVE24" s="117"/>
      <c r="KVF24" s="117"/>
      <c r="KVG24" s="117"/>
      <c r="KVH24" s="117"/>
      <c r="KVI24" s="117"/>
      <c r="KVJ24" s="117"/>
      <c r="KVK24" s="117"/>
      <c r="KVL24" s="117"/>
      <c r="KVM24" s="117"/>
      <c r="KVN24" s="117"/>
      <c r="KVO24" s="117"/>
      <c r="KVP24" s="117"/>
      <c r="KVQ24" s="117"/>
      <c r="KVR24" s="117"/>
      <c r="KVS24" s="117"/>
      <c r="KVT24" s="117"/>
      <c r="KVU24" s="117"/>
      <c r="KVV24" s="117"/>
      <c r="KVW24" s="117"/>
      <c r="KVX24" s="117"/>
      <c r="KVY24" s="117"/>
      <c r="KVZ24" s="117"/>
      <c r="KWA24" s="117"/>
      <c r="KWB24" s="117"/>
      <c r="KWC24" s="117"/>
      <c r="KWD24" s="117"/>
      <c r="KWE24" s="117"/>
      <c r="KWF24" s="117"/>
      <c r="KWG24" s="117"/>
      <c r="KWH24" s="117"/>
      <c r="KWI24" s="117"/>
      <c r="KWJ24" s="117"/>
      <c r="KWK24" s="117"/>
      <c r="KWL24" s="117"/>
      <c r="KWM24" s="117"/>
      <c r="KWN24" s="117"/>
      <c r="KWO24" s="117"/>
      <c r="KWP24" s="117"/>
      <c r="KWQ24" s="117"/>
      <c r="KWR24" s="117"/>
      <c r="KWS24" s="117"/>
      <c r="KWT24" s="117"/>
      <c r="KWU24" s="117"/>
      <c r="KWV24" s="117"/>
      <c r="KWW24" s="117"/>
      <c r="KWX24" s="117"/>
      <c r="KWY24" s="117"/>
      <c r="KWZ24" s="117"/>
      <c r="KXA24" s="117"/>
      <c r="KXB24" s="117"/>
      <c r="KXC24" s="117"/>
      <c r="KXD24" s="117"/>
      <c r="KXE24" s="117"/>
      <c r="KXF24" s="117"/>
      <c r="KXG24" s="117"/>
      <c r="KXH24" s="117"/>
      <c r="KXI24" s="117"/>
      <c r="KXJ24" s="117"/>
      <c r="KXK24" s="117"/>
      <c r="KXL24" s="117"/>
      <c r="KXM24" s="117"/>
      <c r="KXN24" s="117"/>
      <c r="KXO24" s="117"/>
      <c r="KXP24" s="117"/>
      <c r="KXQ24" s="117"/>
      <c r="KXR24" s="117"/>
      <c r="KXS24" s="117"/>
      <c r="KXT24" s="117"/>
      <c r="KXU24" s="117"/>
      <c r="KXV24" s="117"/>
      <c r="KXW24" s="117"/>
      <c r="KXX24" s="117"/>
      <c r="KXY24" s="117"/>
      <c r="KXZ24" s="117"/>
      <c r="KYA24" s="117"/>
      <c r="KYB24" s="117"/>
      <c r="KYC24" s="117"/>
      <c r="KYD24" s="117"/>
      <c r="KYE24" s="117"/>
      <c r="KYF24" s="117"/>
      <c r="KYG24" s="117"/>
      <c r="KYH24" s="117"/>
      <c r="KYI24" s="117"/>
      <c r="KYJ24" s="117"/>
      <c r="KYK24" s="117"/>
      <c r="KYL24" s="117"/>
      <c r="KYM24" s="117"/>
      <c r="KYN24" s="117"/>
      <c r="KYO24" s="117"/>
      <c r="KYP24" s="117"/>
      <c r="KYQ24" s="117"/>
      <c r="KYR24" s="117"/>
      <c r="KYS24" s="117"/>
      <c r="KYT24" s="117"/>
      <c r="KYU24" s="117"/>
      <c r="KYV24" s="117"/>
      <c r="KYW24" s="117"/>
      <c r="KYX24" s="117"/>
      <c r="KYY24" s="117"/>
      <c r="KYZ24" s="117"/>
      <c r="KZA24" s="117"/>
      <c r="KZB24" s="117"/>
      <c r="KZC24" s="117"/>
      <c r="KZD24" s="117"/>
      <c r="KZE24" s="117"/>
      <c r="KZF24" s="117"/>
      <c r="KZG24" s="117"/>
      <c r="KZH24" s="117"/>
      <c r="KZI24" s="117"/>
      <c r="KZJ24" s="117"/>
      <c r="KZK24" s="117"/>
      <c r="KZL24" s="117"/>
      <c r="KZM24" s="117"/>
      <c r="KZN24" s="117"/>
      <c r="KZO24" s="117"/>
      <c r="KZP24" s="117"/>
      <c r="KZQ24" s="117"/>
      <c r="KZR24" s="117"/>
      <c r="KZS24" s="117"/>
      <c r="KZT24" s="117"/>
      <c r="KZU24" s="117"/>
      <c r="KZV24" s="117"/>
      <c r="KZW24" s="117"/>
      <c r="KZX24" s="117"/>
      <c r="KZY24" s="117"/>
      <c r="KZZ24" s="117"/>
      <c r="LAA24" s="117"/>
      <c r="LAB24" s="117"/>
      <c r="LAC24" s="117"/>
      <c r="LAD24" s="117"/>
      <c r="LAE24" s="117"/>
      <c r="LAF24" s="117"/>
      <c r="LAG24" s="117"/>
      <c r="LAH24" s="117"/>
      <c r="LAI24" s="117"/>
      <c r="LAJ24" s="117"/>
      <c r="LAK24" s="117"/>
      <c r="LAL24" s="117"/>
      <c r="LAM24" s="117"/>
      <c r="LAN24" s="117"/>
      <c r="LAO24" s="117"/>
      <c r="LAP24" s="117"/>
      <c r="LAQ24" s="117"/>
      <c r="LAR24" s="117"/>
      <c r="LAS24" s="117"/>
      <c r="LAT24" s="117"/>
      <c r="LAU24" s="117"/>
      <c r="LAV24" s="117"/>
      <c r="LAW24" s="117"/>
      <c r="LAX24" s="117"/>
      <c r="LAY24" s="117"/>
      <c r="LAZ24" s="117"/>
      <c r="LBA24" s="117"/>
      <c r="LBB24" s="117"/>
      <c r="LBC24" s="117"/>
      <c r="LBD24" s="117"/>
      <c r="LBE24" s="117"/>
      <c r="LBF24" s="117"/>
      <c r="LBG24" s="117"/>
      <c r="LBH24" s="117"/>
      <c r="LBI24" s="117"/>
      <c r="LBJ24" s="117"/>
      <c r="LBK24" s="117"/>
      <c r="LBL24" s="117"/>
      <c r="LBM24" s="117"/>
      <c r="LBN24" s="117"/>
      <c r="LBO24" s="117"/>
      <c r="LBP24" s="117"/>
      <c r="LBQ24" s="117"/>
      <c r="LBR24" s="117"/>
      <c r="LBS24" s="117"/>
      <c r="LBT24" s="117"/>
      <c r="LBU24" s="117"/>
      <c r="LBV24" s="117"/>
      <c r="LBW24" s="117"/>
      <c r="LBX24" s="117"/>
      <c r="LBY24" s="117"/>
      <c r="LBZ24" s="117"/>
      <c r="LCA24" s="117"/>
      <c r="LCB24" s="117"/>
      <c r="LCC24" s="117"/>
      <c r="LCD24" s="117"/>
      <c r="LCE24" s="117"/>
      <c r="LCF24" s="117"/>
      <c r="LCG24" s="117"/>
      <c r="LCH24" s="117"/>
      <c r="LCI24" s="117"/>
      <c r="LCJ24" s="117"/>
      <c r="LCK24" s="117"/>
      <c r="LCL24" s="117"/>
      <c r="LCM24" s="117"/>
      <c r="LCN24" s="117"/>
      <c r="LCO24" s="117"/>
      <c r="LCP24" s="117"/>
      <c r="LCQ24" s="117"/>
      <c r="LCR24" s="117"/>
      <c r="LCS24" s="117"/>
      <c r="LCT24" s="117"/>
      <c r="LCU24" s="117"/>
      <c r="LCV24" s="117"/>
      <c r="LCW24" s="117"/>
      <c r="LCX24" s="117"/>
      <c r="LCY24" s="117"/>
      <c r="LCZ24" s="117"/>
      <c r="LDA24" s="117"/>
      <c r="LDB24" s="117"/>
      <c r="LDC24" s="117"/>
      <c r="LDD24" s="117"/>
      <c r="LDE24" s="117"/>
      <c r="LDF24" s="117"/>
      <c r="LDG24" s="117"/>
      <c r="LDH24" s="117"/>
      <c r="LDI24" s="117"/>
      <c r="LDJ24" s="117"/>
      <c r="LDK24" s="117"/>
      <c r="LDL24" s="117"/>
      <c r="LDM24" s="117"/>
      <c r="LDN24" s="117"/>
      <c r="LDO24" s="117"/>
      <c r="LDP24" s="117"/>
      <c r="LDQ24" s="117"/>
      <c r="LDR24" s="117"/>
      <c r="LDS24" s="117"/>
      <c r="LDT24" s="117"/>
      <c r="LDU24" s="117"/>
      <c r="LDV24" s="117"/>
      <c r="LDW24" s="117"/>
      <c r="LDX24" s="117"/>
      <c r="LDY24" s="117"/>
      <c r="LDZ24" s="117"/>
      <c r="LEA24" s="117"/>
      <c r="LEB24" s="117"/>
      <c r="LEC24" s="117"/>
      <c r="LED24" s="117"/>
      <c r="LEE24" s="117"/>
      <c r="LEF24" s="117"/>
      <c r="LEG24" s="117"/>
      <c r="LEH24" s="117"/>
      <c r="LEI24" s="117"/>
      <c r="LEJ24" s="117"/>
      <c r="LEK24" s="117"/>
      <c r="LEL24" s="117"/>
      <c r="LEM24" s="117"/>
      <c r="LEN24" s="117"/>
      <c r="LEO24" s="117"/>
      <c r="LEP24" s="117"/>
      <c r="LEQ24" s="117"/>
      <c r="LER24" s="117"/>
      <c r="LES24" s="117"/>
      <c r="LET24" s="117"/>
      <c r="LEU24" s="117"/>
      <c r="LEV24" s="117"/>
      <c r="LEW24" s="117"/>
      <c r="LEX24" s="117"/>
      <c r="LEY24" s="117"/>
      <c r="LEZ24" s="117"/>
      <c r="LFA24" s="117"/>
      <c r="LFB24" s="117"/>
      <c r="LFC24" s="117"/>
      <c r="LFD24" s="117"/>
      <c r="LFE24" s="117"/>
      <c r="LFF24" s="117"/>
      <c r="LFG24" s="117"/>
      <c r="LFH24" s="117"/>
      <c r="LFI24" s="117"/>
      <c r="LFJ24" s="117"/>
      <c r="LFK24" s="117"/>
      <c r="LFL24" s="117"/>
      <c r="LFM24" s="117"/>
      <c r="LFN24" s="117"/>
      <c r="LFO24" s="117"/>
      <c r="LFP24" s="117"/>
      <c r="LFQ24" s="117"/>
      <c r="LFR24" s="117"/>
      <c r="LFS24" s="117"/>
      <c r="LFT24" s="117"/>
      <c r="LFU24" s="117"/>
      <c r="LFV24" s="117"/>
      <c r="LFW24" s="117"/>
      <c r="LFX24" s="117"/>
      <c r="LFY24" s="117"/>
      <c r="LFZ24" s="117"/>
      <c r="LGA24" s="117"/>
      <c r="LGB24" s="117"/>
      <c r="LGC24" s="117"/>
      <c r="LGD24" s="117"/>
      <c r="LGE24" s="117"/>
      <c r="LGF24" s="117"/>
      <c r="LGG24" s="117"/>
      <c r="LGH24" s="117"/>
      <c r="LGI24" s="117"/>
      <c r="LGJ24" s="117"/>
      <c r="LGK24" s="117"/>
      <c r="LGL24" s="117"/>
      <c r="LGM24" s="117"/>
      <c r="LGN24" s="117"/>
      <c r="LGO24" s="117"/>
      <c r="LGP24" s="117"/>
      <c r="LGQ24" s="117"/>
      <c r="LGR24" s="117"/>
      <c r="LGS24" s="117"/>
      <c r="LGT24" s="117"/>
      <c r="LGU24" s="117"/>
      <c r="LGV24" s="117"/>
      <c r="LGW24" s="117"/>
      <c r="LGX24" s="117"/>
      <c r="LGY24" s="117"/>
      <c r="LGZ24" s="117"/>
      <c r="LHA24" s="117"/>
      <c r="LHB24" s="117"/>
      <c r="LHC24" s="117"/>
      <c r="LHD24" s="117"/>
      <c r="LHE24" s="117"/>
      <c r="LHF24" s="117"/>
      <c r="LHG24" s="117"/>
      <c r="LHH24" s="117"/>
      <c r="LHI24" s="117"/>
      <c r="LHJ24" s="117"/>
      <c r="LHK24" s="117"/>
      <c r="LHL24" s="117"/>
      <c r="LHM24" s="117"/>
      <c r="LHN24" s="117"/>
      <c r="LHO24" s="117"/>
      <c r="LHP24" s="117"/>
      <c r="LHQ24" s="117"/>
      <c r="LHR24" s="117"/>
      <c r="LHS24" s="117"/>
      <c r="LHT24" s="117"/>
      <c r="LHU24" s="117"/>
      <c r="LHV24" s="117"/>
      <c r="LHW24" s="117"/>
      <c r="LHX24" s="117"/>
      <c r="LHY24" s="117"/>
      <c r="LHZ24" s="117"/>
      <c r="LIA24" s="117"/>
      <c r="LIB24" s="117"/>
      <c r="LIC24" s="117"/>
      <c r="LID24" s="117"/>
      <c r="LIE24" s="117"/>
      <c r="LIF24" s="117"/>
      <c r="LIG24" s="117"/>
      <c r="LIH24" s="117"/>
      <c r="LII24" s="117"/>
      <c r="LIJ24" s="117"/>
      <c r="LIK24" s="117"/>
      <c r="LIL24" s="117"/>
      <c r="LIM24" s="117"/>
      <c r="LIN24" s="117"/>
      <c r="LIO24" s="117"/>
      <c r="LIP24" s="117"/>
      <c r="LIQ24" s="117"/>
      <c r="LIR24" s="117"/>
      <c r="LIS24" s="117"/>
      <c r="LIT24" s="117"/>
      <c r="LIU24" s="117"/>
      <c r="LIV24" s="117"/>
      <c r="LIW24" s="117"/>
      <c r="LIX24" s="117"/>
      <c r="LIY24" s="117"/>
      <c r="LIZ24" s="117"/>
      <c r="LJA24" s="117"/>
      <c r="LJB24" s="117"/>
      <c r="LJC24" s="117"/>
      <c r="LJD24" s="117"/>
      <c r="LJE24" s="117"/>
      <c r="LJF24" s="117"/>
      <c r="LJG24" s="117"/>
      <c r="LJH24" s="117"/>
      <c r="LJI24" s="117"/>
      <c r="LJJ24" s="117"/>
      <c r="LJK24" s="117"/>
      <c r="LJL24" s="117"/>
      <c r="LJM24" s="117"/>
      <c r="LJN24" s="117"/>
      <c r="LJO24" s="117"/>
      <c r="LJP24" s="117"/>
      <c r="LJQ24" s="117"/>
      <c r="LJR24" s="117"/>
      <c r="LJS24" s="117"/>
      <c r="LJT24" s="117"/>
      <c r="LJU24" s="117"/>
      <c r="LJV24" s="117"/>
      <c r="LJW24" s="117"/>
      <c r="LJX24" s="117"/>
      <c r="LJY24" s="117"/>
      <c r="LJZ24" s="117"/>
      <c r="LKA24" s="117"/>
      <c r="LKB24" s="117"/>
      <c r="LKC24" s="117"/>
      <c r="LKD24" s="117"/>
      <c r="LKE24" s="117"/>
      <c r="LKF24" s="117"/>
      <c r="LKG24" s="117"/>
      <c r="LKH24" s="117"/>
      <c r="LKI24" s="117"/>
      <c r="LKJ24" s="117"/>
      <c r="LKK24" s="117"/>
      <c r="LKL24" s="117"/>
      <c r="LKM24" s="117"/>
      <c r="LKN24" s="117"/>
      <c r="LKO24" s="117"/>
      <c r="LKP24" s="117"/>
      <c r="LKQ24" s="117"/>
      <c r="LKR24" s="117"/>
      <c r="LKS24" s="117"/>
      <c r="LKT24" s="117"/>
      <c r="LKU24" s="117"/>
      <c r="LKV24" s="117"/>
      <c r="LKW24" s="117"/>
      <c r="LKX24" s="117"/>
      <c r="LKY24" s="117"/>
      <c r="LKZ24" s="117"/>
      <c r="LLA24" s="117"/>
      <c r="LLB24" s="117"/>
      <c r="LLC24" s="117"/>
      <c r="LLD24" s="117"/>
      <c r="LLE24" s="117"/>
      <c r="LLF24" s="117"/>
      <c r="LLG24" s="117"/>
      <c r="LLH24" s="117"/>
      <c r="LLI24" s="117"/>
      <c r="LLJ24" s="117"/>
      <c r="LLK24" s="117"/>
      <c r="LLL24" s="117"/>
      <c r="LLM24" s="117"/>
      <c r="LLN24" s="117"/>
      <c r="LLO24" s="117"/>
      <c r="LLP24" s="117"/>
      <c r="LLQ24" s="117"/>
      <c r="LLR24" s="117"/>
      <c r="LLS24" s="117"/>
      <c r="LLT24" s="117"/>
      <c r="LLU24" s="117"/>
      <c r="LLV24" s="117"/>
      <c r="LLW24" s="117"/>
      <c r="LLX24" s="117"/>
      <c r="LLY24" s="117"/>
      <c r="LLZ24" s="117"/>
      <c r="LMA24" s="117"/>
      <c r="LMB24" s="117"/>
      <c r="LMC24" s="117"/>
      <c r="LMD24" s="117"/>
      <c r="LME24" s="117"/>
      <c r="LMF24" s="117"/>
      <c r="LMG24" s="117"/>
      <c r="LMH24" s="117"/>
      <c r="LMI24" s="117"/>
      <c r="LMJ24" s="117"/>
      <c r="LMK24" s="117"/>
      <c r="LML24" s="117"/>
      <c r="LMM24" s="117"/>
      <c r="LMN24" s="117"/>
      <c r="LMO24" s="117"/>
      <c r="LMP24" s="117"/>
      <c r="LMQ24" s="117"/>
      <c r="LMR24" s="117"/>
      <c r="LMS24" s="117"/>
      <c r="LMT24" s="117"/>
      <c r="LMU24" s="117"/>
      <c r="LMV24" s="117"/>
      <c r="LMW24" s="117"/>
      <c r="LMX24" s="117"/>
      <c r="LMY24" s="117"/>
      <c r="LMZ24" s="117"/>
      <c r="LNA24" s="117"/>
      <c r="LNB24" s="117"/>
      <c r="LNC24" s="117"/>
      <c r="LND24" s="117"/>
      <c r="LNE24" s="117"/>
      <c r="LNF24" s="117"/>
      <c r="LNG24" s="117"/>
      <c r="LNH24" s="117"/>
      <c r="LNI24" s="117"/>
      <c r="LNJ24" s="117"/>
      <c r="LNK24" s="117"/>
      <c r="LNL24" s="117"/>
      <c r="LNM24" s="117"/>
      <c r="LNN24" s="117"/>
      <c r="LNO24" s="117"/>
      <c r="LNP24" s="117"/>
      <c r="LNQ24" s="117"/>
      <c r="LNR24" s="117"/>
      <c r="LNS24" s="117"/>
      <c r="LNT24" s="117"/>
      <c r="LNU24" s="117"/>
      <c r="LNV24" s="117"/>
      <c r="LNW24" s="117"/>
      <c r="LNX24" s="117"/>
      <c r="LNY24" s="117"/>
      <c r="LNZ24" s="117"/>
      <c r="LOA24" s="117"/>
      <c r="LOB24" s="117"/>
      <c r="LOC24" s="117"/>
      <c r="LOD24" s="117"/>
      <c r="LOE24" s="117"/>
      <c r="LOF24" s="117"/>
      <c r="LOG24" s="117"/>
      <c r="LOH24" s="117"/>
      <c r="LOI24" s="117"/>
      <c r="LOJ24" s="117"/>
      <c r="LOK24" s="117"/>
      <c r="LOL24" s="117"/>
      <c r="LOM24" s="117"/>
      <c r="LON24" s="117"/>
      <c r="LOO24" s="117"/>
      <c r="LOP24" s="117"/>
      <c r="LOQ24" s="117"/>
      <c r="LOR24" s="117"/>
      <c r="LOS24" s="117"/>
      <c r="LOT24" s="117"/>
      <c r="LOU24" s="117"/>
      <c r="LOV24" s="117"/>
      <c r="LOW24" s="117"/>
      <c r="LOX24" s="117"/>
      <c r="LOY24" s="117"/>
      <c r="LOZ24" s="117"/>
      <c r="LPA24" s="117"/>
      <c r="LPB24" s="117"/>
      <c r="LPC24" s="117"/>
      <c r="LPD24" s="117"/>
      <c r="LPE24" s="117"/>
      <c r="LPF24" s="117"/>
      <c r="LPG24" s="117"/>
      <c r="LPH24" s="117"/>
      <c r="LPI24" s="117"/>
      <c r="LPJ24" s="117"/>
      <c r="LPK24" s="117"/>
      <c r="LPL24" s="117"/>
      <c r="LPM24" s="117"/>
      <c r="LPN24" s="117"/>
      <c r="LPO24" s="117"/>
      <c r="LPP24" s="117"/>
      <c r="LPQ24" s="117"/>
      <c r="LPR24" s="117"/>
      <c r="LPS24" s="117"/>
      <c r="LPT24" s="117"/>
      <c r="LPU24" s="117"/>
      <c r="LPV24" s="117"/>
      <c r="LPW24" s="117"/>
      <c r="LPX24" s="117"/>
      <c r="LPY24" s="117"/>
      <c r="LPZ24" s="117"/>
      <c r="LQA24" s="117"/>
      <c r="LQB24" s="117"/>
      <c r="LQC24" s="117"/>
      <c r="LQD24" s="117"/>
      <c r="LQE24" s="117"/>
      <c r="LQF24" s="117"/>
      <c r="LQG24" s="117"/>
      <c r="LQH24" s="117"/>
      <c r="LQI24" s="117"/>
      <c r="LQJ24" s="117"/>
      <c r="LQK24" s="117"/>
      <c r="LQL24" s="117"/>
      <c r="LQM24" s="117"/>
      <c r="LQN24" s="117"/>
      <c r="LQO24" s="117"/>
      <c r="LQP24" s="117"/>
      <c r="LQQ24" s="117"/>
      <c r="LQR24" s="117"/>
      <c r="LQS24" s="117"/>
      <c r="LQT24" s="117"/>
      <c r="LQU24" s="117"/>
      <c r="LQV24" s="117"/>
      <c r="LQW24" s="117"/>
      <c r="LQX24" s="117"/>
      <c r="LQY24" s="117"/>
      <c r="LQZ24" s="117"/>
      <c r="LRA24" s="117"/>
      <c r="LRB24" s="117"/>
      <c r="LRC24" s="117"/>
      <c r="LRD24" s="117"/>
      <c r="LRE24" s="117"/>
      <c r="LRF24" s="117"/>
      <c r="LRG24" s="117"/>
      <c r="LRH24" s="117"/>
      <c r="LRI24" s="117"/>
      <c r="LRJ24" s="117"/>
      <c r="LRK24" s="117"/>
      <c r="LRL24" s="117"/>
      <c r="LRM24" s="117"/>
      <c r="LRN24" s="117"/>
      <c r="LRO24" s="117"/>
      <c r="LRP24" s="117"/>
      <c r="LRQ24" s="117"/>
      <c r="LRR24" s="117"/>
      <c r="LRS24" s="117"/>
      <c r="LRT24" s="117"/>
      <c r="LRU24" s="117"/>
      <c r="LRV24" s="117"/>
      <c r="LRW24" s="117"/>
      <c r="LRX24" s="117"/>
      <c r="LRY24" s="117"/>
      <c r="LRZ24" s="117"/>
      <c r="LSA24" s="117"/>
      <c r="LSB24" s="117"/>
      <c r="LSC24" s="117"/>
      <c r="LSD24" s="117"/>
      <c r="LSE24" s="117"/>
      <c r="LSF24" s="117"/>
      <c r="LSG24" s="117"/>
      <c r="LSH24" s="117"/>
      <c r="LSI24" s="117"/>
      <c r="LSJ24" s="117"/>
      <c r="LSK24" s="117"/>
      <c r="LSL24" s="117"/>
      <c r="LSM24" s="117"/>
      <c r="LSN24" s="117"/>
      <c r="LSO24" s="117"/>
      <c r="LSP24" s="117"/>
      <c r="LSQ24" s="117"/>
      <c r="LSR24" s="117"/>
      <c r="LSS24" s="117"/>
      <c r="LST24" s="117"/>
      <c r="LSU24" s="117"/>
      <c r="LSV24" s="117"/>
      <c r="LSW24" s="117"/>
      <c r="LSX24" s="117"/>
      <c r="LSY24" s="117"/>
      <c r="LSZ24" s="117"/>
      <c r="LTA24" s="117"/>
      <c r="LTB24" s="117"/>
      <c r="LTC24" s="117"/>
      <c r="LTD24" s="117"/>
      <c r="LTE24" s="117"/>
      <c r="LTF24" s="117"/>
      <c r="LTG24" s="117"/>
      <c r="LTH24" s="117"/>
      <c r="LTI24" s="117"/>
      <c r="LTJ24" s="117"/>
      <c r="LTK24" s="117"/>
      <c r="LTL24" s="117"/>
      <c r="LTM24" s="117"/>
      <c r="LTN24" s="117"/>
      <c r="LTO24" s="117"/>
      <c r="LTP24" s="117"/>
      <c r="LTQ24" s="117"/>
      <c r="LTR24" s="117"/>
      <c r="LTS24" s="117"/>
      <c r="LTT24" s="117"/>
      <c r="LTU24" s="117"/>
      <c r="LTV24" s="117"/>
      <c r="LTW24" s="117"/>
      <c r="LTX24" s="117"/>
      <c r="LTY24" s="117"/>
      <c r="LTZ24" s="117"/>
      <c r="LUA24" s="117"/>
      <c r="LUB24" s="117"/>
      <c r="LUC24" s="117"/>
      <c r="LUD24" s="117"/>
      <c r="LUE24" s="117"/>
      <c r="LUF24" s="117"/>
      <c r="LUG24" s="117"/>
      <c r="LUH24" s="117"/>
      <c r="LUI24" s="117"/>
      <c r="LUJ24" s="117"/>
      <c r="LUK24" s="117"/>
      <c r="LUL24" s="117"/>
      <c r="LUM24" s="117"/>
      <c r="LUN24" s="117"/>
      <c r="LUO24" s="117"/>
      <c r="LUP24" s="117"/>
      <c r="LUQ24" s="117"/>
      <c r="LUR24" s="117"/>
      <c r="LUS24" s="117"/>
      <c r="LUT24" s="117"/>
      <c r="LUU24" s="117"/>
      <c r="LUV24" s="117"/>
      <c r="LUW24" s="117"/>
      <c r="LUX24" s="117"/>
      <c r="LUY24" s="117"/>
      <c r="LUZ24" s="117"/>
      <c r="LVA24" s="117"/>
      <c r="LVB24" s="117"/>
      <c r="LVC24" s="117"/>
      <c r="LVD24" s="117"/>
      <c r="LVE24" s="117"/>
      <c r="LVF24" s="117"/>
      <c r="LVG24" s="117"/>
      <c r="LVH24" s="117"/>
      <c r="LVI24" s="117"/>
      <c r="LVJ24" s="117"/>
      <c r="LVK24" s="117"/>
      <c r="LVL24" s="117"/>
      <c r="LVM24" s="117"/>
      <c r="LVN24" s="117"/>
      <c r="LVO24" s="117"/>
      <c r="LVP24" s="117"/>
      <c r="LVQ24" s="117"/>
      <c r="LVR24" s="117"/>
      <c r="LVS24" s="117"/>
      <c r="LVT24" s="117"/>
      <c r="LVU24" s="117"/>
      <c r="LVV24" s="117"/>
      <c r="LVW24" s="117"/>
      <c r="LVX24" s="117"/>
      <c r="LVY24" s="117"/>
      <c r="LVZ24" s="117"/>
      <c r="LWA24" s="117"/>
      <c r="LWB24" s="117"/>
      <c r="LWC24" s="117"/>
      <c r="LWD24" s="117"/>
      <c r="LWE24" s="117"/>
      <c r="LWF24" s="117"/>
      <c r="LWG24" s="117"/>
      <c r="LWH24" s="117"/>
      <c r="LWI24" s="117"/>
      <c r="LWJ24" s="117"/>
      <c r="LWK24" s="117"/>
      <c r="LWL24" s="117"/>
      <c r="LWM24" s="117"/>
      <c r="LWN24" s="117"/>
      <c r="LWO24" s="117"/>
      <c r="LWP24" s="117"/>
      <c r="LWQ24" s="117"/>
      <c r="LWR24" s="117"/>
      <c r="LWS24" s="117"/>
      <c r="LWT24" s="117"/>
      <c r="LWU24" s="117"/>
      <c r="LWV24" s="117"/>
      <c r="LWW24" s="117"/>
      <c r="LWX24" s="117"/>
      <c r="LWY24" s="117"/>
      <c r="LWZ24" s="117"/>
      <c r="LXA24" s="117"/>
      <c r="LXB24" s="117"/>
      <c r="LXC24" s="117"/>
      <c r="LXD24" s="117"/>
      <c r="LXE24" s="117"/>
      <c r="LXF24" s="117"/>
      <c r="LXG24" s="117"/>
      <c r="LXH24" s="117"/>
      <c r="LXI24" s="117"/>
      <c r="LXJ24" s="117"/>
      <c r="LXK24" s="117"/>
      <c r="LXL24" s="117"/>
      <c r="LXM24" s="117"/>
      <c r="LXN24" s="117"/>
      <c r="LXO24" s="117"/>
      <c r="LXP24" s="117"/>
      <c r="LXQ24" s="117"/>
      <c r="LXR24" s="117"/>
      <c r="LXS24" s="117"/>
      <c r="LXT24" s="117"/>
      <c r="LXU24" s="117"/>
      <c r="LXV24" s="117"/>
      <c r="LXW24" s="117"/>
      <c r="LXX24" s="117"/>
      <c r="LXY24" s="117"/>
      <c r="LXZ24" s="117"/>
      <c r="LYA24" s="117"/>
      <c r="LYB24" s="117"/>
      <c r="LYC24" s="117"/>
      <c r="LYD24" s="117"/>
      <c r="LYE24" s="117"/>
      <c r="LYF24" s="117"/>
      <c r="LYG24" s="117"/>
      <c r="LYH24" s="117"/>
      <c r="LYI24" s="117"/>
      <c r="LYJ24" s="117"/>
      <c r="LYK24" s="117"/>
      <c r="LYL24" s="117"/>
      <c r="LYM24" s="117"/>
      <c r="LYN24" s="117"/>
      <c r="LYO24" s="117"/>
      <c r="LYP24" s="117"/>
      <c r="LYQ24" s="117"/>
      <c r="LYR24" s="117"/>
      <c r="LYS24" s="117"/>
      <c r="LYT24" s="117"/>
      <c r="LYU24" s="117"/>
      <c r="LYV24" s="117"/>
      <c r="LYW24" s="117"/>
      <c r="LYX24" s="117"/>
      <c r="LYY24" s="117"/>
      <c r="LYZ24" s="117"/>
      <c r="LZA24" s="117"/>
      <c r="LZB24" s="117"/>
      <c r="LZC24" s="117"/>
      <c r="LZD24" s="117"/>
      <c r="LZE24" s="117"/>
      <c r="LZF24" s="117"/>
      <c r="LZG24" s="117"/>
      <c r="LZH24" s="117"/>
      <c r="LZI24" s="117"/>
      <c r="LZJ24" s="117"/>
      <c r="LZK24" s="117"/>
      <c r="LZL24" s="117"/>
      <c r="LZM24" s="117"/>
      <c r="LZN24" s="117"/>
      <c r="LZO24" s="117"/>
      <c r="LZP24" s="117"/>
      <c r="LZQ24" s="117"/>
      <c r="LZR24" s="117"/>
      <c r="LZS24" s="117"/>
      <c r="LZT24" s="117"/>
      <c r="LZU24" s="117"/>
      <c r="LZV24" s="117"/>
      <c r="LZW24" s="117"/>
      <c r="LZX24" s="117"/>
      <c r="LZY24" s="117"/>
      <c r="LZZ24" s="117"/>
      <c r="MAA24" s="117"/>
      <c r="MAB24" s="117"/>
      <c r="MAC24" s="117"/>
      <c r="MAD24" s="117"/>
      <c r="MAE24" s="117"/>
      <c r="MAF24" s="117"/>
      <c r="MAG24" s="117"/>
      <c r="MAH24" s="117"/>
      <c r="MAI24" s="117"/>
      <c r="MAJ24" s="117"/>
      <c r="MAK24" s="117"/>
      <c r="MAL24" s="117"/>
      <c r="MAM24" s="117"/>
      <c r="MAN24" s="117"/>
      <c r="MAO24" s="117"/>
      <c r="MAP24" s="117"/>
      <c r="MAQ24" s="117"/>
      <c r="MAR24" s="117"/>
      <c r="MAS24" s="117"/>
      <c r="MAT24" s="117"/>
      <c r="MAU24" s="117"/>
      <c r="MAV24" s="117"/>
      <c r="MAW24" s="117"/>
      <c r="MAX24" s="117"/>
      <c r="MAY24" s="117"/>
      <c r="MAZ24" s="117"/>
      <c r="MBA24" s="117"/>
      <c r="MBB24" s="117"/>
      <c r="MBC24" s="117"/>
      <c r="MBD24" s="117"/>
      <c r="MBE24" s="117"/>
      <c r="MBF24" s="117"/>
      <c r="MBG24" s="117"/>
      <c r="MBH24" s="117"/>
      <c r="MBI24" s="117"/>
      <c r="MBJ24" s="117"/>
      <c r="MBK24" s="117"/>
      <c r="MBL24" s="117"/>
      <c r="MBM24" s="117"/>
      <c r="MBN24" s="117"/>
      <c r="MBO24" s="117"/>
      <c r="MBP24" s="117"/>
      <c r="MBQ24" s="117"/>
      <c r="MBR24" s="117"/>
      <c r="MBS24" s="117"/>
      <c r="MBT24" s="117"/>
      <c r="MBU24" s="117"/>
      <c r="MBV24" s="117"/>
      <c r="MBW24" s="117"/>
      <c r="MBX24" s="117"/>
      <c r="MBY24" s="117"/>
      <c r="MBZ24" s="117"/>
      <c r="MCA24" s="117"/>
      <c r="MCB24" s="117"/>
      <c r="MCC24" s="117"/>
      <c r="MCD24" s="117"/>
      <c r="MCE24" s="117"/>
      <c r="MCF24" s="117"/>
      <c r="MCG24" s="117"/>
      <c r="MCH24" s="117"/>
      <c r="MCI24" s="117"/>
      <c r="MCJ24" s="117"/>
      <c r="MCK24" s="117"/>
      <c r="MCL24" s="117"/>
      <c r="MCM24" s="117"/>
      <c r="MCN24" s="117"/>
      <c r="MCO24" s="117"/>
      <c r="MCP24" s="117"/>
      <c r="MCQ24" s="117"/>
      <c r="MCR24" s="117"/>
      <c r="MCS24" s="117"/>
      <c r="MCT24" s="117"/>
      <c r="MCU24" s="117"/>
      <c r="MCV24" s="117"/>
      <c r="MCW24" s="117"/>
      <c r="MCX24" s="117"/>
      <c r="MCY24" s="117"/>
      <c r="MCZ24" s="117"/>
      <c r="MDA24" s="117"/>
      <c r="MDB24" s="117"/>
      <c r="MDC24" s="117"/>
      <c r="MDD24" s="117"/>
      <c r="MDE24" s="117"/>
      <c r="MDF24" s="117"/>
      <c r="MDG24" s="117"/>
      <c r="MDH24" s="117"/>
      <c r="MDI24" s="117"/>
      <c r="MDJ24" s="117"/>
      <c r="MDK24" s="117"/>
      <c r="MDL24" s="117"/>
      <c r="MDM24" s="117"/>
      <c r="MDN24" s="117"/>
      <c r="MDO24" s="117"/>
      <c r="MDP24" s="117"/>
      <c r="MDQ24" s="117"/>
      <c r="MDR24" s="117"/>
      <c r="MDS24" s="117"/>
      <c r="MDT24" s="117"/>
      <c r="MDU24" s="117"/>
      <c r="MDV24" s="117"/>
      <c r="MDW24" s="117"/>
      <c r="MDX24" s="117"/>
      <c r="MDY24" s="117"/>
      <c r="MDZ24" s="117"/>
      <c r="MEA24" s="117"/>
      <c r="MEB24" s="117"/>
      <c r="MEC24" s="117"/>
      <c r="MED24" s="117"/>
      <c r="MEE24" s="117"/>
      <c r="MEF24" s="117"/>
      <c r="MEG24" s="117"/>
      <c r="MEH24" s="117"/>
      <c r="MEI24" s="117"/>
      <c r="MEJ24" s="117"/>
      <c r="MEK24" s="117"/>
      <c r="MEL24" s="117"/>
      <c r="MEM24" s="117"/>
      <c r="MEN24" s="117"/>
      <c r="MEO24" s="117"/>
      <c r="MEP24" s="117"/>
      <c r="MEQ24" s="117"/>
      <c r="MER24" s="117"/>
      <c r="MES24" s="117"/>
      <c r="MET24" s="117"/>
      <c r="MEU24" s="117"/>
      <c r="MEV24" s="117"/>
      <c r="MEW24" s="117"/>
      <c r="MEX24" s="117"/>
      <c r="MEY24" s="117"/>
      <c r="MEZ24" s="117"/>
      <c r="MFA24" s="117"/>
      <c r="MFB24" s="117"/>
      <c r="MFC24" s="117"/>
      <c r="MFD24" s="117"/>
      <c r="MFE24" s="117"/>
      <c r="MFF24" s="117"/>
      <c r="MFG24" s="117"/>
      <c r="MFH24" s="117"/>
      <c r="MFI24" s="117"/>
      <c r="MFJ24" s="117"/>
      <c r="MFK24" s="117"/>
      <c r="MFL24" s="117"/>
      <c r="MFM24" s="117"/>
      <c r="MFN24" s="117"/>
      <c r="MFO24" s="117"/>
      <c r="MFP24" s="117"/>
      <c r="MFQ24" s="117"/>
      <c r="MFR24" s="117"/>
      <c r="MFS24" s="117"/>
      <c r="MFT24" s="117"/>
      <c r="MFU24" s="117"/>
      <c r="MFV24" s="117"/>
      <c r="MFW24" s="117"/>
      <c r="MFX24" s="117"/>
      <c r="MFY24" s="117"/>
      <c r="MFZ24" s="117"/>
      <c r="MGA24" s="117"/>
      <c r="MGB24" s="117"/>
      <c r="MGC24" s="117"/>
      <c r="MGD24" s="117"/>
      <c r="MGE24" s="117"/>
      <c r="MGF24" s="117"/>
      <c r="MGG24" s="117"/>
      <c r="MGH24" s="117"/>
      <c r="MGI24" s="117"/>
      <c r="MGJ24" s="117"/>
      <c r="MGK24" s="117"/>
      <c r="MGL24" s="117"/>
      <c r="MGM24" s="117"/>
      <c r="MGN24" s="117"/>
      <c r="MGO24" s="117"/>
      <c r="MGP24" s="117"/>
      <c r="MGQ24" s="117"/>
      <c r="MGR24" s="117"/>
      <c r="MGS24" s="117"/>
      <c r="MGT24" s="117"/>
      <c r="MGU24" s="117"/>
      <c r="MGV24" s="117"/>
      <c r="MGW24" s="117"/>
      <c r="MGX24" s="117"/>
      <c r="MGY24" s="117"/>
      <c r="MGZ24" s="117"/>
      <c r="MHA24" s="117"/>
      <c r="MHB24" s="117"/>
      <c r="MHC24" s="117"/>
      <c r="MHD24" s="117"/>
      <c r="MHE24" s="117"/>
      <c r="MHF24" s="117"/>
      <c r="MHG24" s="117"/>
      <c r="MHH24" s="117"/>
      <c r="MHI24" s="117"/>
      <c r="MHJ24" s="117"/>
      <c r="MHK24" s="117"/>
      <c r="MHL24" s="117"/>
      <c r="MHM24" s="117"/>
      <c r="MHN24" s="117"/>
      <c r="MHO24" s="117"/>
      <c r="MHP24" s="117"/>
      <c r="MHQ24" s="117"/>
      <c r="MHR24" s="117"/>
      <c r="MHS24" s="117"/>
      <c r="MHT24" s="117"/>
      <c r="MHU24" s="117"/>
      <c r="MHV24" s="117"/>
      <c r="MHW24" s="117"/>
      <c r="MHX24" s="117"/>
      <c r="MHY24" s="117"/>
      <c r="MHZ24" s="117"/>
      <c r="MIA24" s="117"/>
      <c r="MIB24" s="117"/>
      <c r="MIC24" s="117"/>
      <c r="MID24" s="117"/>
      <c r="MIE24" s="117"/>
      <c r="MIF24" s="117"/>
      <c r="MIG24" s="117"/>
      <c r="MIH24" s="117"/>
      <c r="MII24" s="117"/>
      <c r="MIJ24" s="117"/>
      <c r="MIK24" s="117"/>
      <c r="MIL24" s="117"/>
      <c r="MIM24" s="117"/>
      <c r="MIN24" s="117"/>
      <c r="MIO24" s="117"/>
      <c r="MIP24" s="117"/>
      <c r="MIQ24" s="117"/>
      <c r="MIR24" s="117"/>
      <c r="MIS24" s="117"/>
      <c r="MIT24" s="117"/>
      <c r="MIU24" s="117"/>
      <c r="MIV24" s="117"/>
      <c r="MIW24" s="117"/>
      <c r="MIX24" s="117"/>
      <c r="MIY24" s="117"/>
      <c r="MIZ24" s="117"/>
      <c r="MJA24" s="117"/>
      <c r="MJB24" s="117"/>
      <c r="MJC24" s="117"/>
      <c r="MJD24" s="117"/>
      <c r="MJE24" s="117"/>
      <c r="MJF24" s="117"/>
      <c r="MJG24" s="117"/>
      <c r="MJH24" s="117"/>
      <c r="MJI24" s="117"/>
      <c r="MJJ24" s="117"/>
      <c r="MJK24" s="117"/>
      <c r="MJL24" s="117"/>
      <c r="MJM24" s="117"/>
      <c r="MJN24" s="117"/>
      <c r="MJO24" s="117"/>
      <c r="MJP24" s="117"/>
      <c r="MJQ24" s="117"/>
      <c r="MJR24" s="117"/>
      <c r="MJS24" s="117"/>
      <c r="MJT24" s="117"/>
      <c r="MJU24" s="117"/>
      <c r="MJV24" s="117"/>
      <c r="MJW24" s="117"/>
      <c r="MJX24" s="117"/>
      <c r="MJY24" s="117"/>
      <c r="MJZ24" s="117"/>
      <c r="MKA24" s="117"/>
      <c r="MKB24" s="117"/>
      <c r="MKC24" s="117"/>
      <c r="MKD24" s="117"/>
      <c r="MKE24" s="117"/>
      <c r="MKF24" s="117"/>
      <c r="MKG24" s="117"/>
      <c r="MKH24" s="117"/>
      <c r="MKI24" s="117"/>
      <c r="MKJ24" s="117"/>
      <c r="MKK24" s="117"/>
      <c r="MKL24" s="117"/>
      <c r="MKM24" s="117"/>
      <c r="MKN24" s="117"/>
      <c r="MKO24" s="117"/>
      <c r="MKP24" s="117"/>
      <c r="MKQ24" s="117"/>
      <c r="MKR24" s="117"/>
      <c r="MKS24" s="117"/>
      <c r="MKT24" s="117"/>
      <c r="MKU24" s="117"/>
      <c r="MKV24" s="117"/>
      <c r="MKW24" s="117"/>
      <c r="MKX24" s="117"/>
      <c r="MKY24" s="117"/>
      <c r="MKZ24" s="117"/>
      <c r="MLA24" s="117"/>
      <c r="MLB24" s="117"/>
      <c r="MLC24" s="117"/>
      <c r="MLD24" s="117"/>
      <c r="MLE24" s="117"/>
      <c r="MLF24" s="117"/>
      <c r="MLG24" s="117"/>
      <c r="MLH24" s="117"/>
      <c r="MLI24" s="117"/>
      <c r="MLJ24" s="117"/>
      <c r="MLK24" s="117"/>
      <c r="MLL24" s="117"/>
      <c r="MLM24" s="117"/>
      <c r="MLN24" s="117"/>
      <c r="MLO24" s="117"/>
      <c r="MLP24" s="117"/>
      <c r="MLQ24" s="117"/>
      <c r="MLR24" s="117"/>
      <c r="MLS24" s="117"/>
      <c r="MLT24" s="117"/>
      <c r="MLU24" s="117"/>
      <c r="MLV24" s="117"/>
      <c r="MLW24" s="117"/>
      <c r="MLX24" s="117"/>
      <c r="MLY24" s="117"/>
      <c r="MLZ24" s="117"/>
      <c r="MMA24" s="117"/>
      <c r="MMB24" s="117"/>
      <c r="MMC24" s="117"/>
      <c r="MMD24" s="117"/>
      <c r="MME24" s="117"/>
      <c r="MMF24" s="117"/>
      <c r="MMG24" s="117"/>
      <c r="MMH24" s="117"/>
      <c r="MMI24" s="117"/>
      <c r="MMJ24" s="117"/>
      <c r="MMK24" s="117"/>
      <c r="MML24" s="117"/>
      <c r="MMM24" s="117"/>
      <c r="MMN24" s="117"/>
      <c r="MMO24" s="117"/>
      <c r="MMP24" s="117"/>
      <c r="MMQ24" s="117"/>
      <c r="MMR24" s="117"/>
      <c r="MMS24" s="117"/>
      <c r="MMT24" s="117"/>
      <c r="MMU24" s="117"/>
      <c r="MMV24" s="117"/>
      <c r="MMW24" s="117"/>
      <c r="MMX24" s="117"/>
      <c r="MMY24" s="117"/>
      <c r="MMZ24" s="117"/>
      <c r="MNA24" s="117"/>
      <c r="MNB24" s="117"/>
      <c r="MNC24" s="117"/>
      <c r="MND24" s="117"/>
      <c r="MNE24" s="117"/>
      <c r="MNF24" s="117"/>
      <c r="MNG24" s="117"/>
      <c r="MNH24" s="117"/>
      <c r="MNI24" s="117"/>
      <c r="MNJ24" s="117"/>
      <c r="MNK24" s="117"/>
      <c r="MNL24" s="117"/>
      <c r="MNM24" s="117"/>
      <c r="MNN24" s="117"/>
      <c r="MNO24" s="117"/>
      <c r="MNP24" s="117"/>
      <c r="MNQ24" s="117"/>
      <c r="MNR24" s="117"/>
      <c r="MNS24" s="117"/>
      <c r="MNT24" s="117"/>
      <c r="MNU24" s="117"/>
      <c r="MNV24" s="117"/>
      <c r="MNW24" s="117"/>
      <c r="MNX24" s="117"/>
      <c r="MNY24" s="117"/>
      <c r="MNZ24" s="117"/>
      <c r="MOA24" s="117"/>
      <c r="MOB24" s="117"/>
      <c r="MOC24" s="117"/>
      <c r="MOD24" s="117"/>
      <c r="MOE24" s="117"/>
      <c r="MOF24" s="117"/>
      <c r="MOG24" s="117"/>
      <c r="MOH24" s="117"/>
      <c r="MOI24" s="117"/>
      <c r="MOJ24" s="117"/>
      <c r="MOK24" s="117"/>
      <c r="MOL24" s="117"/>
      <c r="MOM24" s="117"/>
      <c r="MON24" s="117"/>
      <c r="MOO24" s="117"/>
      <c r="MOP24" s="117"/>
      <c r="MOQ24" s="117"/>
      <c r="MOR24" s="117"/>
      <c r="MOS24" s="117"/>
      <c r="MOT24" s="117"/>
      <c r="MOU24" s="117"/>
      <c r="MOV24" s="117"/>
      <c r="MOW24" s="117"/>
      <c r="MOX24" s="117"/>
      <c r="MOY24" s="117"/>
      <c r="MOZ24" s="117"/>
      <c r="MPA24" s="117"/>
      <c r="MPB24" s="117"/>
      <c r="MPC24" s="117"/>
      <c r="MPD24" s="117"/>
      <c r="MPE24" s="117"/>
      <c r="MPF24" s="117"/>
      <c r="MPG24" s="117"/>
      <c r="MPH24" s="117"/>
      <c r="MPI24" s="117"/>
      <c r="MPJ24" s="117"/>
      <c r="MPK24" s="117"/>
      <c r="MPL24" s="117"/>
      <c r="MPM24" s="117"/>
      <c r="MPN24" s="117"/>
      <c r="MPO24" s="117"/>
      <c r="MPP24" s="117"/>
      <c r="MPQ24" s="117"/>
      <c r="MPR24" s="117"/>
      <c r="MPS24" s="117"/>
      <c r="MPT24" s="117"/>
      <c r="MPU24" s="117"/>
      <c r="MPV24" s="117"/>
      <c r="MPW24" s="117"/>
      <c r="MPX24" s="117"/>
      <c r="MPY24" s="117"/>
      <c r="MPZ24" s="117"/>
      <c r="MQA24" s="117"/>
      <c r="MQB24" s="117"/>
      <c r="MQC24" s="117"/>
      <c r="MQD24" s="117"/>
      <c r="MQE24" s="117"/>
      <c r="MQF24" s="117"/>
      <c r="MQG24" s="117"/>
      <c r="MQH24" s="117"/>
      <c r="MQI24" s="117"/>
      <c r="MQJ24" s="117"/>
      <c r="MQK24" s="117"/>
      <c r="MQL24" s="117"/>
      <c r="MQM24" s="117"/>
      <c r="MQN24" s="117"/>
      <c r="MQO24" s="117"/>
      <c r="MQP24" s="117"/>
      <c r="MQQ24" s="117"/>
      <c r="MQR24" s="117"/>
      <c r="MQS24" s="117"/>
      <c r="MQT24" s="117"/>
      <c r="MQU24" s="117"/>
      <c r="MQV24" s="117"/>
      <c r="MQW24" s="117"/>
      <c r="MQX24" s="117"/>
      <c r="MQY24" s="117"/>
      <c r="MQZ24" s="117"/>
      <c r="MRA24" s="117"/>
      <c r="MRB24" s="117"/>
      <c r="MRC24" s="117"/>
      <c r="MRD24" s="117"/>
      <c r="MRE24" s="117"/>
      <c r="MRF24" s="117"/>
      <c r="MRG24" s="117"/>
      <c r="MRH24" s="117"/>
      <c r="MRI24" s="117"/>
      <c r="MRJ24" s="117"/>
      <c r="MRK24" s="117"/>
      <c r="MRL24" s="117"/>
      <c r="MRM24" s="117"/>
      <c r="MRN24" s="117"/>
      <c r="MRO24" s="117"/>
      <c r="MRP24" s="117"/>
      <c r="MRQ24" s="117"/>
      <c r="MRR24" s="117"/>
      <c r="MRS24" s="117"/>
      <c r="MRT24" s="117"/>
      <c r="MRU24" s="117"/>
      <c r="MRV24" s="117"/>
      <c r="MRW24" s="117"/>
      <c r="MRX24" s="117"/>
      <c r="MRY24" s="117"/>
      <c r="MRZ24" s="117"/>
      <c r="MSA24" s="117"/>
      <c r="MSB24" s="117"/>
      <c r="MSC24" s="117"/>
      <c r="MSD24" s="117"/>
      <c r="MSE24" s="117"/>
      <c r="MSF24" s="117"/>
      <c r="MSG24" s="117"/>
      <c r="MSH24" s="117"/>
      <c r="MSI24" s="117"/>
      <c r="MSJ24" s="117"/>
      <c r="MSK24" s="117"/>
      <c r="MSL24" s="117"/>
      <c r="MSM24" s="117"/>
      <c r="MSN24" s="117"/>
      <c r="MSO24" s="117"/>
      <c r="MSP24" s="117"/>
      <c r="MSQ24" s="117"/>
      <c r="MSR24" s="117"/>
      <c r="MSS24" s="117"/>
      <c r="MST24" s="117"/>
      <c r="MSU24" s="117"/>
      <c r="MSV24" s="117"/>
      <c r="MSW24" s="117"/>
      <c r="MSX24" s="117"/>
      <c r="MSY24" s="117"/>
      <c r="MSZ24" s="117"/>
      <c r="MTA24" s="117"/>
      <c r="MTB24" s="117"/>
      <c r="MTC24" s="117"/>
      <c r="MTD24" s="117"/>
      <c r="MTE24" s="117"/>
      <c r="MTF24" s="117"/>
      <c r="MTG24" s="117"/>
      <c r="MTH24" s="117"/>
      <c r="MTI24" s="117"/>
      <c r="MTJ24" s="117"/>
      <c r="MTK24" s="117"/>
      <c r="MTL24" s="117"/>
      <c r="MTM24" s="117"/>
      <c r="MTN24" s="117"/>
      <c r="MTO24" s="117"/>
      <c r="MTP24" s="117"/>
      <c r="MTQ24" s="117"/>
      <c r="MTR24" s="117"/>
      <c r="MTS24" s="117"/>
      <c r="MTT24" s="117"/>
      <c r="MTU24" s="117"/>
      <c r="MTV24" s="117"/>
      <c r="MTW24" s="117"/>
      <c r="MTX24" s="117"/>
      <c r="MTY24" s="117"/>
      <c r="MTZ24" s="117"/>
      <c r="MUA24" s="117"/>
      <c r="MUB24" s="117"/>
      <c r="MUC24" s="117"/>
      <c r="MUD24" s="117"/>
      <c r="MUE24" s="117"/>
      <c r="MUF24" s="117"/>
      <c r="MUG24" s="117"/>
      <c r="MUH24" s="117"/>
      <c r="MUI24" s="117"/>
      <c r="MUJ24" s="117"/>
      <c r="MUK24" s="117"/>
      <c r="MUL24" s="117"/>
      <c r="MUM24" s="117"/>
      <c r="MUN24" s="117"/>
      <c r="MUO24" s="117"/>
      <c r="MUP24" s="117"/>
      <c r="MUQ24" s="117"/>
      <c r="MUR24" s="117"/>
      <c r="MUS24" s="117"/>
      <c r="MUT24" s="117"/>
      <c r="MUU24" s="117"/>
      <c r="MUV24" s="117"/>
      <c r="MUW24" s="117"/>
      <c r="MUX24" s="117"/>
      <c r="MUY24" s="117"/>
      <c r="MUZ24" s="117"/>
      <c r="MVA24" s="117"/>
      <c r="MVB24" s="117"/>
      <c r="MVC24" s="117"/>
      <c r="MVD24" s="117"/>
      <c r="MVE24" s="117"/>
      <c r="MVF24" s="117"/>
      <c r="MVG24" s="117"/>
      <c r="MVH24" s="117"/>
      <c r="MVI24" s="117"/>
      <c r="MVJ24" s="117"/>
      <c r="MVK24" s="117"/>
      <c r="MVL24" s="117"/>
      <c r="MVM24" s="117"/>
      <c r="MVN24" s="117"/>
      <c r="MVO24" s="117"/>
      <c r="MVP24" s="117"/>
      <c r="MVQ24" s="117"/>
      <c r="MVR24" s="117"/>
      <c r="MVS24" s="117"/>
      <c r="MVT24" s="117"/>
      <c r="MVU24" s="117"/>
      <c r="MVV24" s="117"/>
      <c r="MVW24" s="117"/>
      <c r="MVX24" s="117"/>
      <c r="MVY24" s="117"/>
      <c r="MVZ24" s="117"/>
      <c r="MWA24" s="117"/>
      <c r="MWB24" s="117"/>
      <c r="MWC24" s="117"/>
      <c r="MWD24" s="117"/>
      <c r="MWE24" s="117"/>
      <c r="MWF24" s="117"/>
      <c r="MWG24" s="117"/>
      <c r="MWH24" s="117"/>
      <c r="MWI24" s="117"/>
      <c r="MWJ24" s="117"/>
      <c r="MWK24" s="117"/>
      <c r="MWL24" s="117"/>
      <c r="MWM24" s="117"/>
      <c r="MWN24" s="117"/>
      <c r="MWO24" s="117"/>
      <c r="MWP24" s="117"/>
      <c r="MWQ24" s="117"/>
      <c r="MWR24" s="117"/>
      <c r="MWS24" s="117"/>
      <c r="MWT24" s="117"/>
      <c r="MWU24" s="117"/>
      <c r="MWV24" s="117"/>
      <c r="MWW24" s="117"/>
      <c r="MWX24" s="117"/>
      <c r="MWY24" s="117"/>
      <c r="MWZ24" s="117"/>
      <c r="MXA24" s="117"/>
      <c r="MXB24" s="117"/>
      <c r="MXC24" s="117"/>
      <c r="MXD24" s="117"/>
      <c r="MXE24" s="117"/>
      <c r="MXF24" s="117"/>
      <c r="MXG24" s="117"/>
      <c r="MXH24" s="117"/>
      <c r="MXI24" s="117"/>
      <c r="MXJ24" s="117"/>
      <c r="MXK24" s="117"/>
      <c r="MXL24" s="117"/>
      <c r="MXM24" s="117"/>
      <c r="MXN24" s="117"/>
      <c r="MXO24" s="117"/>
      <c r="MXP24" s="117"/>
      <c r="MXQ24" s="117"/>
      <c r="MXR24" s="117"/>
      <c r="MXS24" s="117"/>
      <c r="MXT24" s="117"/>
      <c r="MXU24" s="117"/>
      <c r="MXV24" s="117"/>
      <c r="MXW24" s="117"/>
      <c r="MXX24" s="117"/>
      <c r="MXY24" s="117"/>
      <c r="MXZ24" s="117"/>
      <c r="MYA24" s="117"/>
      <c r="MYB24" s="117"/>
      <c r="MYC24" s="117"/>
      <c r="MYD24" s="117"/>
      <c r="MYE24" s="117"/>
      <c r="MYF24" s="117"/>
      <c r="MYG24" s="117"/>
      <c r="MYH24" s="117"/>
      <c r="MYI24" s="117"/>
      <c r="MYJ24" s="117"/>
      <c r="MYK24" s="117"/>
      <c r="MYL24" s="117"/>
      <c r="MYM24" s="117"/>
      <c r="MYN24" s="117"/>
      <c r="MYO24" s="117"/>
      <c r="MYP24" s="117"/>
      <c r="MYQ24" s="117"/>
      <c r="MYR24" s="117"/>
      <c r="MYS24" s="117"/>
      <c r="MYT24" s="117"/>
      <c r="MYU24" s="117"/>
      <c r="MYV24" s="117"/>
      <c r="MYW24" s="117"/>
      <c r="MYX24" s="117"/>
      <c r="MYY24" s="117"/>
      <c r="MYZ24" s="117"/>
      <c r="MZA24" s="117"/>
      <c r="MZB24" s="117"/>
      <c r="MZC24" s="117"/>
      <c r="MZD24" s="117"/>
      <c r="MZE24" s="117"/>
      <c r="MZF24" s="117"/>
      <c r="MZG24" s="117"/>
      <c r="MZH24" s="117"/>
      <c r="MZI24" s="117"/>
      <c r="MZJ24" s="117"/>
      <c r="MZK24" s="117"/>
      <c r="MZL24" s="117"/>
      <c r="MZM24" s="117"/>
      <c r="MZN24" s="117"/>
      <c r="MZO24" s="117"/>
      <c r="MZP24" s="117"/>
      <c r="MZQ24" s="117"/>
      <c r="MZR24" s="117"/>
      <c r="MZS24" s="117"/>
      <c r="MZT24" s="117"/>
      <c r="MZU24" s="117"/>
      <c r="MZV24" s="117"/>
      <c r="MZW24" s="117"/>
      <c r="MZX24" s="117"/>
      <c r="MZY24" s="117"/>
      <c r="MZZ24" s="117"/>
      <c r="NAA24" s="117"/>
      <c r="NAB24" s="117"/>
      <c r="NAC24" s="117"/>
      <c r="NAD24" s="117"/>
      <c r="NAE24" s="117"/>
      <c r="NAF24" s="117"/>
      <c r="NAG24" s="117"/>
      <c r="NAH24" s="117"/>
      <c r="NAI24" s="117"/>
      <c r="NAJ24" s="117"/>
      <c r="NAK24" s="117"/>
      <c r="NAL24" s="117"/>
      <c r="NAM24" s="117"/>
      <c r="NAN24" s="117"/>
      <c r="NAO24" s="117"/>
      <c r="NAP24" s="117"/>
      <c r="NAQ24" s="117"/>
      <c r="NAR24" s="117"/>
      <c r="NAS24" s="117"/>
      <c r="NAT24" s="117"/>
      <c r="NAU24" s="117"/>
      <c r="NAV24" s="117"/>
      <c r="NAW24" s="117"/>
      <c r="NAX24" s="117"/>
      <c r="NAY24" s="117"/>
      <c r="NAZ24" s="117"/>
      <c r="NBA24" s="117"/>
      <c r="NBB24" s="117"/>
      <c r="NBC24" s="117"/>
      <c r="NBD24" s="117"/>
      <c r="NBE24" s="117"/>
      <c r="NBF24" s="117"/>
      <c r="NBG24" s="117"/>
      <c r="NBH24" s="117"/>
      <c r="NBI24" s="117"/>
      <c r="NBJ24" s="117"/>
      <c r="NBK24" s="117"/>
      <c r="NBL24" s="117"/>
      <c r="NBM24" s="117"/>
      <c r="NBN24" s="117"/>
      <c r="NBO24" s="117"/>
      <c r="NBP24" s="117"/>
      <c r="NBQ24" s="117"/>
      <c r="NBR24" s="117"/>
      <c r="NBS24" s="117"/>
      <c r="NBT24" s="117"/>
      <c r="NBU24" s="117"/>
      <c r="NBV24" s="117"/>
      <c r="NBW24" s="117"/>
      <c r="NBX24" s="117"/>
      <c r="NBY24" s="117"/>
      <c r="NBZ24" s="117"/>
      <c r="NCA24" s="117"/>
      <c r="NCB24" s="117"/>
      <c r="NCC24" s="117"/>
      <c r="NCD24" s="117"/>
      <c r="NCE24" s="117"/>
      <c r="NCF24" s="117"/>
      <c r="NCG24" s="117"/>
      <c r="NCH24" s="117"/>
      <c r="NCI24" s="117"/>
      <c r="NCJ24" s="117"/>
      <c r="NCK24" s="117"/>
      <c r="NCL24" s="117"/>
      <c r="NCM24" s="117"/>
      <c r="NCN24" s="117"/>
      <c r="NCO24" s="117"/>
      <c r="NCP24" s="117"/>
      <c r="NCQ24" s="117"/>
      <c r="NCR24" s="117"/>
      <c r="NCS24" s="117"/>
      <c r="NCT24" s="117"/>
      <c r="NCU24" s="117"/>
      <c r="NCV24" s="117"/>
      <c r="NCW24" s="117"/>
      <c r="NCX24" s="117"/>
      <c r="NCY24" s="117"/>
      <c r="NCZ24" s="117"/>
      <c r="NDA24" s="117"/>
      <c r="NDB24" s="117"/>
      <c r="NDC24" s="117"/>
      <c r="NDD24" s="117"/>
      <c r="NDE24" s="117"/>
      <c r="NDF24" s="117"/>
      <c r="NDG24" s="117"/>
      <c r="NDH24" s="117"/>
      <c r="NDI24" s="117"/>
      <c r="NDJ24" s="117"/>
      <c r="NDK24" s="117"/>
      <c r="NDL24" s="117"/>
      <c r="NDM24" s="117"/>
      <c r="NDN24" s="117"/>
      <c r="NDO24" s="117"/>
      <c r="NDP24" s="117"/>
      <c r="NDQ24" s="117"/>
      <c r="NDR24" s="117"/>
      <c r="NDS24" s="117"/>
      <c r="NDT24" s="117"/>
      <c r="NDU24" s="117"/>
      <c r="NDV24" s="117"/>
      <c r="NDW24" s="117"/>
      <c r="NDX24" s="117"/>
      <c r="NDY24" s="117"/>
      <c r="NDZ24" s="117"/>
      <c r="NEA24" s="117"/>
      <c r="NEB24" s="117"/>
      <c r="NEC24" s="117"/>
      <c r="NED24" s="117"/>
      <c r="NEE24" s="117"/>
      <c r="NEF24" s="117"/>
      <c r="NEG24" s="117"/>
      <c r="NEH24" s="117"/>
      <c r="NEI24" s="117"/>
      <c r="NEJ24" s="117"/>
      <c r="NEK24" s="117"/>
      <c r="NEL24" s="117"/>
      <c r="NEM24" s="117"/>
      <c r="NEN24" s="117"/>
      <c r="NEO24" s="117"/>
      <c r="NEP24" s="117"/>
      <c r="NEQ24" s="117"/>
      <c r="NER24" s="117"/>
      <c r="NES24" s="117"/>
      <c r="NET24" s="117"/>
      <c r="NEU24" s="117"/>
      <c r="NEV24" s="117"/>
      <c r="NEW24" s="117"/>
      <c r="NEX24" s="117"/>
      <c r="NEY24" s="117"/>
      <c r="NEZ24" s="117"/>
      <c r="NFA24" s="117"/>
      <c r="NFB24" s="117"/>
      <c r="NFC24" s="117"/>
      <c r="NFD24" s="117"/>
      <c r="NFE24" s="117"/>
      <c r="NFF24" s="117"/>
      <c r="NFG24" s="117"/>
      <c r="NFH24" s="117"/>
      <c r="NFI24" s="117"/>
      <c r="NFJ24" s="117"/>
      <c r="NFK24" s="117"/>
      <c r="NFL24" s="117"/>
      <c r="NFM24" s="117"/>
      <c r="NFN24" s="117"/>
      <c r="NFO24" s="117"/>
      <c r="NFP24" s="117"/>
      <c r="NFQ24" s="117"/>
      <c r="NFR24" s="117"/>
      <c r="NFS24" s="117"/>
      <c r="NFT24" s="117"/>
      <c r="NFU24" s="117"/>
      <c r="NFV24" s="117"/>
      <c r="NFW24" s="117"/>
      <c r="NFX24" s="117"/>
      <c r="NFY24" s="117"/>
      <c r="NFZ24" s="117"/>
      <c r="NGA24" s="117"/>
      <c r="NGB24" s="117"/>
      <c r="NGC24" s="117"/>
      <c r="NGD24" s="117"/>
      <c r="NGE24" s="117"/>
      <c r="NGF24" s="117"/>
      <c r="NGG24" s="117"/>
      <c r="NGH24" s="117"/>
      <c r="NGI24" s="117"/>
      <c r="NGJ24" s="117"/>
      <c r="NGK24" s="117"/>
      <c r="NGL24" s="117"/>
      <c r="NGM24" s="117"/>
      <c r="NGN24" s="117"/>
      <c r="NGO24" s="117"/>
      <c r="NGP24" s="117"/>
      <c r="NGQ24" s="117"/>
      <c r="NGR24" s="117"/>
      <c r="NGS24" s="117"/>
      <c r="NGT24" s="117"/>
      <c r="NGU24" s="117"/>
      <c r="NGV24" s="117"/>
      <c r="NGW24" s="117"/>
      <c r="NGX24" s="117"/>
      <c r="NGY24" s="117"/>
      <c r="NGZ24" s="117"/>
      <c r="NHA24" s="117"/>
      <c r="NHB24" s="117"/>
      <c r="NHC24" s="117"/>
      <c r="NHD24" s="117"/>
      <c r="NHE24" s="117"/>
      <c r="NHF24" s="117"/>
      <c r="NHG24" s="117"/>
      <c r="NHH24" s="117"/>
      <c r="NHI24" s="117"/>
      <c r="NHJ24" s="117"/>
      <c r="NHK24" s="117"/>
      <c r="NHL24" s="117"/>
      <c r="NHM24" s="117"/>
      <c r="NHN24" s="117"/>
      <c r="NHO24" s="117"/>
      <c r="NHP24" s="117"/>
      <c r="NHQ24" s="117"/>
      <c r="NHR24" s="117"/>
      <c r="NHS24" s="117"/>
      <c r="NHT24" s="117"/>
      <c r="NHU24" s="117"/>
      <c r="NHV24" s="117"/>
      <c r="NHW24" s="117"/>
      <c r="NHX24" s="117"/>
      <c r="NHY24" s="117"/>
      <c r="NHZ24" s="117"/>
      <c r="NIA24" s="117"/>
      <c r="NIB24" s="117"/>
      <c r="NIC24" s="117"/>
      <c r="NID24" s="117"/>
      <c r="NIE24" s="117"/>
      <c r="NIF24" s="117"/>
      <c r="NIG24" s="117"/>
      <c r="NIH24" s="117"/>
      <c r="NII24" s="117"/>
      <c r="NIJ24" s="117"/>
      <c r="NIK24" s="117"/>
      <c r="NIL24" s="117"/>
      <c r="NIM24" s="117"/>
      <c r="NIN24" s="117"/>
      <c r="NIO24" s="117"/>
      <c r="NIP24" s="117"/>
      <c r="NIQ24" s="117"/>
      <c r="NIR24" s="117"/>
      <c r="NIS24" s="117"/>
      <c r="NIT24" s="117"/>
      <c r="NIU24" s="117"/>
      <c r="NIV24" s="117"/>
      <c r="NIW24" s="117"/>
      <c r="NIX24" s="117"/>
      <c r="NIY24" s="117"/>
      <c r="NIZ24" s="117"/>
      <c r="NJA24" s="117"/>
      <c r="NJB24" s="117"/>
      <c r="NJC24" s="117"/>
      <c r="NJD24" s="117"/>
      <c r="NJE24" s="117"/>
      <c r="NJF24" s="117"/>
      <c r="NJG24" s="117"/>
      <c r="NJH24" s="117"/>
      <c r="NJI24" s="117"/>
      <c r="NJJ24" s="117"/>
      <c r="NJK24" s="117"/>
      <c r="NJL24" s="117"/>
      <c r="NJM24" s="117"/>
      <c r="NJN24" s="117"/>
      <c r="NJO24" s="117"/>
      <c r="NJP24" s="117"/>
      <c r="NJQ24" s="117"/>
      <c r="NJR24" s="117"/>
      <c r="NJS24" s="117"/>
      <c r="NJT24" s="117"/>
      <c r="NJU24" s="117"/>
      <c r="NJV24" s="117"/>
      <c r="NJW24" s="117"/>
      <c r="NJX24" s="117"/>
      <c r="NJY24" s="117"/>
      <c r="NJZ24" s="117"/>
      <c r="NKA24" s="117"/>
      <c r="NKB24" s="117"/>
      <c r="NKC24" s="117"/>
      <c r="NKD24" s="117"/>
      <c r="NKE24" s="117"/>
      <c r="NKF24" s="117"/>
      <c r="NKG24" s="117"/>
      <c r="NKH24" s="117"/>
      <c r="NKI24" s="117"/>
      <c r="NKJ24" s="117"/>
      <c r="NKK24" s="117"/>
      <c r="NKL24" s="117"/>
      <c r="NKM24" s="117"/>
      <c r="NKN24" s="117"/>
      <c r="NKO24" s="117"/>
      <c r="NKP24" s="117"/>
      <c r="NKQ24" s="117"/>
      <c r="NKR24" s="117"/>
      <c r="NKS24" s="117"/>
      <c r="NKT24" s="117"/>
      <c r="NKU24" s="117"/>
      <c r="NKV24" s="117"/>
      <c r="NKW24" s="117"/>
      <c r="NKX24" s="117"/>
      <c r="NKY24" s="117"/>
      <c r="NKZ24" s="117"/>
      <c r="NLA24" s="117"/>
      <c r="NLB24" s="117"/>
      <c r="NLC24" s="117"/>
      <c r="NLD24" s="117"/>
      <c r="NLE24" s="117"/>
      <c r="NLF24" s="117"/>
      <c r="NLG24" s="117"/>
      <c r="NLH24" s="117"/>
      <c r="NLI24" s="117"/>
      <c r="NLJ24" s="117"/>
      <c r="NLK24" s="117"/>
      <c r="NLL24" s="117"/>
      <c r="NLM24" s="117"/>
      <c r="NLN24" s="117"/>
      <c r="NLO24" s="117"/>
      <c r="NLP24" s="117"/>
      <c r="NLQ24" s="117"/>
      <c r="NLR24" s="117"/>
      <c r="NLS24" s="117"/>
      <c r="NLT24" s="117"/>
      <c r="NLU24" s="117"/>
      <c r="NLV24" s="117"/>
      <c r="NLW24" s="117"/>
      <c r="NLX24" s="117"/>
      <c r="NLY24" s="117"/>
      <c r="NLZ24" s="117"/>
      <c r="NMA24" s="117"/>
      <c r="NMB24" s="117"/>
      <c r="NMC24" s="117"/>
      <c r="NMD24" s="117"/>
      <c r="NME24" s="117"/>
      <c r="NMF24" s="117"/>
      <c r="NMG24" s="117"/>
      <c r="NMH24" s="117"/>
      <c r="NMI24" s="117"/>
      <c r="NMJ24" s="117"/>
      <c r="NMK24" s="117"/>
      <c r="NML24" s="117"/>
      <c r="NMM24" s="117"/>
      <c r="NMN24" s="117"/>
      <c r="NMO24" s="117"/>
      <c r="NMP24" s="117"/>
      <c r="NMQ24" s="117"/>
      <c r="NMR24" s="117"/>
      <c r="NMS24" s="117"/>
      <c r="NMT24" s="117"/>
      <c r="NMU24" s="117"/>
      <c r="NMV24" s="117"/>
      <c r="NMW24" s="117"/>
      <c r="NMX24" s="117"/>
      <c r="NMY24" s="117"/>
      <c r="NMZ24" s="117"/>
      <c r="NNA24" s="117"/>
      <c r="NNB24" s="117"/>
      <c r="NNC24" s="117"/>
      <c r="NND24" s="117"/>
      <c r="NNE24" s="117"/>
      <c r="NNF24" s="117"/>
      <c r="NNG24" s="117"/>
      <c r="NNH24" s="117"/>
      <c r="NNI24" s="117"/>
      <c r="NNJ24" s="117"/>
      <c r="NNK24" s="117"/>
      <c r="NNL24" s="117"/>
      <c r="NNM24" s="117"/>
      <c r="NNN24" s="117"/>
      <c r="NNO24" s="117"/>
      <c r="NNP24" s="117"/>
      <c r="NNQ24" s="117"/>
      <c r="NNR24" s="117"/>
      <c r="NNS24" s="117"/>
      <c r="NNT24" s="117"/>
      <c r="NNU24" s="117"/>
      <c r="NNV24" s="117"/>
      <c r="NNW24" s="117"/>
      <c r="NNX24" s="117"/>
      <c r="NNY24" s="117"/>
      <c r="NNZ24" s="117"/>
      <c r="NOA24" s="117"/>
      <c r="NOB24" s="117"/>
      <c r="NOC24" s="117"/>
      <c r="NOD24" s="117"/>
      <c r="NOE24" s="117"/>
      <c r="NOF24" s="117"/>
      <c r="NOG24" s="117"/>
      <c r="NOH24" s="117"/>
      <c r="NOI24" s="117"/>
      <c r="NOJ24" s="117"/>
      <c r="NOK24" s="117"/>
      <c r="NOL24" s="117"/>
      <c r="NOM24" s="117"/>
      <c r="NON24" s="117"/>
      <c r="NOO24" s="117"/>
      <c r="NOP24" s="117"/>
      <c r="NOQ24" s="117"/>
      <c r="NOR24" s="117"/>
      <c r="NOS24" s="117"/>
      <c r="NOT24" s="117"/>
      <c r="NOU24" s="117"/>
      <c r="NOV24" s="117"/>
      <c r="NOW24" s="117"/>
      <c r="NOX24" s="117"/>
      <c r="NOY24" s="117"/>
      <c r="NOZ24" s="117"/>
      <c r="NPA24" s="117"/>
      <c r="NPB24" s="117"/>
      <c r="NPC24" s="117"/>
      <c r="NPD24" s="117"/>
      <c r="NPE24" s="117"/>
      <c r="NPF24" s="117"/>
      <c r="NPG24" s="117"/>
      <c r="NPH24" s="117"/>
      <c r="NPI24" s="117"/>
      <c r="NPJ24" s="117"/>
      <c r="NPK24" s="117"/>
      <c r="NPL24" s="117"/>
      <c r="NPM24" s="117"/>
      <c r="NPN24" s="117"/>
      <c r="NPO24" s="117"/>
      <c r="NPP24" s="117"/>
      <c r="NPQ24" s="117"/>
      <c r="NPR24" s="117"/>
      <c r="NPS24" s="117"/>
      <c r="NPT24" s="117"/>
      <c r="NPU24" s="117"/>
      <c r="NPV24" s="117"/>
      <c r="NPW24" s="117"/>
      <c r="NPX24" s="117"/>
      <c r="NPY24" s="117"/>
      <c r="NPZ24" s="117"/>
      <c r="NQA24" s="117"/>
      <c r="NQB24" s="117"/>
      <c r="NQC24" s="117"/>
      <c r="NQD24" s="117"/>
      <c r="NQE24" s="117"/>
      <c r="NQF24" s="117"/>
      <c r="NQG24" s="117"/>
      <c r="NQH24" s="117"/>
      <c r="NQI24" s="117"/>
      <c r="NQJ24" s="117"/>
      <c r="NQK24" s="117"/>
      <c r="NQL24" s="117"/>
      <c r="NQM24" s="117"/>
      <c r="NQN24" s="117"/>
      <c r="NQO24" s="117"/>
      <c r="NQP24" s="117"/>
      <c r="NQQ24" s="117"/>
      <c r="NQR24" s="117"/>
      <c r="NQS24" s="117"/>
      <c r="NQT24" s="117"/>
      <c r="NQU24" s="117"/>
      <c r="NQV24" s="117"/>
      <c r="NQW24" s="117"/>
      <c r="NQX24" s="117"/>
      <c r="NQY24" s="117"/>
      <c r="NQZ24" s="117"/>
      <c r="NRA24" s="117"/>
      <c r="NRB24" s="117"/>
      <c r="NRC24" s="117"/>
      <c r="NRD24" s="117"/>
      <c r="NRE24" s="117"/>
      <c r="NRF24" s="117"/>
      <c r="NRG24" s="117"/>
      <c r="NRH24" s="117"/>
      <c r="NRI24" s="117"/>
      <c r="NRJ24" s="117"/>
      <c r="NRK24" s="117"/>
      <c r="NRL24" s="117"/>
      <c r="NRM24" s="117"/>
      <c r="NRN24" s="117"/>
      <c r="NRO24" s="117"/>
      <c r="NRP24" s="117"/>
      <c r="NRQ24" s="117"/>
      <c r="NRR24" s="117"/>
      <c r="NRS24" s="117"/>
      <c r="NRT24" s="117"/>
      <c r="NRU24" s="117"/>
      <c r="NRV24" s="117"/>
      <c r="NRW24" s="117"/>
      <c r="NRX24" s="117"/>
      <c r="NRY24" s="117"/>
      <c r="NRZ24" s="117"/>
      <c r="NSA24" s="117"/>
      <c r="NSB24" s="117"/>
      <c r="NSC24" s="117"/>
      <c r="NSD24" s="117"/>
      <c r="NSE24" s="117"/>
      <c r="NSF24" s="117"/>
      <c r="NSG24" s="117"/>
      <c r="NSH24" s="117"/>
      <c r="NSI24" s="117"/>
      <c r="NSJ24" s="117"/>
      <c r="NSK24" s="117"/>
      <c r="NSL24" s="117"/>
      <c r="NSM24" s="117"/>
      <c r="NSN24" s="117"/>
      <c r="NSO24" s="117"/>
      <c r="NSP24" s="117"/>
      <c r="NSQ24" s="117"/>
      <c r="NSR24" s="117"/>
      <c r="NSS24" s="117"/>
      <c r="NST24" s="117"/>
      <c r="NSU24" s="117"/>
      <c r="NSV24" s="117"/>
      <c r="NSW24" s="117"/>
      <c r="NSX24" s="117"/>
      <c r="NSY24" s="117"/>
      <c r="NSZ24" s="117"/>
      <c r="NTA24" s="117"/>
      <c r="NTB24" s="117"/>
      <c r="NTC24" s="117"/>
      <c r="NTD24" s="117"/>
      <c r="NTE24" s="117"/>
      <c r="NTF24" s="117"/>
      <c r="NTG24" s="117"/>
      <c r="NTH24" s="117"/>
      <c r="NTI24" s="117"/>
      <c r="NTJ24" s="117"/>
      <c r="NTK24" s="117"/>
      <c r="NTL24" s="117"/>
      <c r="NTM24" s="117"/>
      <c r="NTN24" s="117"/>
      <c r="NTO24" s="117"/>
      <c r="NTP24" s="117"/>
      <c r="NTQ24" s="117"/>
      <c r="NTR24" s="117"/>
      <c r="NTS24" s="117"/>
      <c r="NTT24" s="117"/>
      <c r="NTU24" s="117"/>
      <c r="NTV24" s="117"/>
      <c r="NTW24" s="117"/>
      <c r="NTX24" s="117"/>
      <c r="NTY24" s="117"/>
      <c r="NTZ24" s="117"/>
      <c r="NUA24" s="117"/>
      <c r="NUB24" s="117"/>
      <c r="NUC24" s="117"/>
      <c r="NUD24" s="117"/>
      <c r="NUE24" s="117"/>
      <c r="NUF24" s="117"/>
      <c r="NUG24" s="117"/>
      <c r="NUH24" s="117"/>
      <c r="NUI24" s="117"/>
      <c r="NUJ24" s="117"/>
      <c r="NUK24" s="117"/>
      <c r="NUL24" s="117"/>
      <c r="NUM24" s="117"/>
      <c r="NUN24" s="117"/>
      <c r="NUO24" s="117"/>
      <c r="NUP24" s="117"/>
      <c r="NUQ24" s="117"/>
      <c r="NUR24" s="117"/>
      <c r="NUS24" s="117"/>
      <c r="NUT24" s="117"/>
      <c r="NUU24" s="117"/>
      <c r="NUV24" s="117"/>
      <c r="NUW24" s="117"/>
      <c r="NUX24" s="117"/>
      <c r="NUY24" s="117"/>
      <c r="NUZ24" s="117"/>
      <c r="NVA24" s="117"/>
      <c r="NVB24" s="117"/>
      <c r="NVC24" s="117"/>
      <c r="NVD24" s="117"/>
      <c r="NVE24" s="117"/>
      <c r="NVF24" s="117"/>
      <c r="NVG24" s="117"/>
      <c r="NVH24" s="117"/>
      <c r="NVI24" s="117"/>
      <c r="NVJ24" s="117"/>
      <c r="NVK24" s="117"/>
      <c r="NVL24" s="117"/>
      <c r="NVM24" s="117"/>
      <c r="NVN24" s="117"/>
      <c r="NVO24" s="117"/>
      <c r="NVP24" s="117"/>
      <c r="NVQ24" s="117"/>
      <c r="NVR24" s="117"/>
      <c r="NVS24" s="117"/>
      <c r="NVT24" s="117"/>
      <c r="NVU24" s="117"/>
      <c r="NVV24" s="117"/>
      <c r="NVW24" s="117"/>
      <c r="NVX24" s="117"/>
      <c r="NVY24" s="117"/>
      <c r="NVZ24" s="117"/>
      <c r="NWA24" s="117"/>
      <c r="NWB24" s="117"/>
      <c r="NWC24" s="117"/>
      <c r="NWD24" s="117"/>
      <c r="NWE24" s="117"/>
      <c r="NWF24" s="117"/>
      <c r="NWG24" s="117"/>
      <c r="NWH24" s="117"/>
      <c r="NWI24" s="117"/>
      <c r="NWJ24" s="117"/>
      <c r="NWK24" s="117"/>
      <c r="NWL24" s="117"/>
      <c r="NWM24" s="117"/>
      <c r="NWN24" s="117"/>
      <c r="NWO24" s="117"/>
      <c r="NWP24" s="117"/>
      <c r="NWQ24" s="117"/>
      <c r="NWR24" s="117"/>
      <c r="NWS24" s="117"/>
      <c r="NWT24" s="117"/>
      <c r="NWU24" s="117"/>
      <c r="NWV24" s="117"/>
      <c r="NWW24" s="117"/>
      <c r="NWX24" s="117"/>
      <c r="NWY24" s="117"/>
      <c r="NWZ24" s="117"/>
      <c r="NXA24" s="117"/>
      <c r="NXB24" s="117"/>
      <c r="NXC24" s="117"/>
      <c r="NXD24" s="117"/>
      <c r="NXE24" s="117"/>
      <c r="NXF24" s="117"/>
      <c r="NXG24" s="117"/>
      <c r="NXH24" s="117"/>
      <c r="NXI24" s="117"/>
      <c r="NXJ24" s="117"/>
      <c r="NXK24" s="117"/>
      <c r="NXL24" s="117"/>
      <c r="NXM24" s="117"/>
      <c r="NXN24" s="117"/>
      <c r="NXO24" s="117"/>
      <c r="NXP24" s="117"/>
      <c r="NXQ24" s="117"/>
      <c r="NXR24" s="117"/>
      <c r="NXS24" s="117"/>
      <c r="NXT24" s="117"/>
      <c r="NXU24" s="117"/>
      <c r="NXV24" s="117"/>
      <c r="NXW24" s="117"/>
      <c r="NXX24" s="117"/>
      <c r="NXY24" s="117"/>
      <c r="NXZ24" s="117"/>
      <c r="NYA24" s="117"/>
      <c r="NYB24" s="117"/>
      <c r="NYC24" s="117"/>
      <c r="NYD24" s="117"/>
      <c r="NYE24" s="117"/>
      <c r="NYF24" s="117"/>
      <c r="NYG24" s="117"/>
      <c r="NYH24" s="117"/>
      <c r="NYI24" s="117"/>
      <c r="NYJ24" s="117"/>
      <c r="NYK24" s="117"/>
      <c r="NYL24" s="117"/>
      <c r="NYM24" s="117"/>
      <c r="NYN24" s="117"/>
      <c r="NYO24" s="117"/>
      <c r="NYP24" s="117"/>
      <c r="NYQ24" s="117"/>
      <c r="NYR24" s="117"/>
      <c r="NYS24" s="117"/>
      <c r="NYT24" s="117"/>
      <c r="NYU24" s="117"/>
      <c r="NYV24" s="117"/>
      <c r="NYW24" s="117"/>
      <c r="NYX24" s="117"/>
      <c r="NYY24" s="117"/>
      <c r="NYZ24" s="117"/>
      <c r="NZA24" s="117"/>
      <c r="NZB24" s="117"/>
      <c r="NZC24" s="117"/>
      <c r="NZD24" s="117"/>
      <c r="NZE24" s="117"/>
      <c r="NZF24" s="117"/>
      <c r="NZG24" s="117"/>
      <c r="NZH24" s="117"/>
      <c r="NZI24" s="117"/>
      <c r="NZJ24" s="117"/>
      <c r="NZK24" s="117"/>
      <c r="NZL24" s="117"/>
      <c r="NZM24" s="117"/>
      <c r="NZN24" s="117"/>
      <c r="NZO24" s="117"/>
      <c r="NZP24" s="117"/>
      <c r="NZQ24" s="117"/>
      <c r="NZR24" s="117"/>
      <c r="NZS24" s="117"/>
      <c r="NZT24" s="117"/>
      <c r="NZU24" s="117"/>
      <c r="NZV24" s="117"/>
      <c r="NZW24" s="117"/>
      <c r="NZX24" s="117"/>
      <c r="NZY24" s="117"/>
      <c r="NZZ24" s="117"/>
      <c r="OAA24" s="117"/>
      <c r="OAB24" s="117"/>
      <c r="OAC24" s="117"/>
      <c r="OAD24" s="117"/>
      <c r="OAE24" s="117"/>
      <c r="OAF24" s="117"/>
      <c r="OAG24" s="117"/>
      <c r="OAH24" s="117"/>
      <c r="OAI24" s="117"/>
      <c r="OAJ24" s="117"/>
      <c r="OAK24" s="117"/>
      <c r="OAL24" s="117"/>
      <c r="OAM24" s="117"/>
      <c r="OAN24" s="117"/>
      <c r="OAO24" s="117"/>
      <c r="OAP24" s="117"/>
      <c r="OAQ24" s="117"/>
      <c r="OAR24" s="117"/>
      <c r="OAS24" s="117"/>
      <c r="OAT24" s="117"/>
      <c r="OAU24" s="117"/>
      <c r="OAV24" s="117"/>
      <c r="OAW24" s="117"/>
      <c r="OAX24" s="117"/>
      <c r="OAY24" s="117"/>
      <c r="OAZ24" s="117"/>
      <c r="OBA24" s="117"/>
      <c r="OBB24" s="117"/>
      <c r="OBC24" s="117"/>
      <c r="OBD24" s="117"/>
      <c r="OBE24" s="117"/>
      <c r="OBF24" s="117"/>
      <c r="OBG24" s="117"/>
      <c r="OBH24" s="117"/>
      <c r="OBI24" s="117"/>
      <c r="OBJ24" s="117"/>
      <c r="OBK24" s="117"/>
      <c r="OBL24" s="117"/>
      <c r="OBM24" s="117"/>
      <c r="OBN24" s="117"/>
      <c r="OBO24" s="117"/>
      <c r="OBP24" s="117"/>
      <c r="OBQ24" s="117"/>
      <c r="OBR24" s="117"/>
      <c r="OBS24" s="117"/>
      <c r="OBT24" s="117"/>
      <c r="OBU24" s="117"/>
      <c r="OBV24" s="117"/>
      <c r="OBW24" s="117"/>
      <c r="OBX24" s="117"/>
      <c r="OBY24" s="117"/>
      <c r="OBZ24" s="117"/>
      <c r="OCA24" s="117"/>
      <c r="OCB24" s="117"/>
      <c r="OCC24" s="117"/>
      <c r="OCD24" s="117"/>
      <c r="OCE24" s="117"/>
      <c r="OCF24" s="117"/>
      <c r="OCG24" s="117"/>
      <c r="OCH24" s="117"/>
      <c r="OCI24" s="117"/>
      <c r="OCJ24" s="117"/>
      <c r="OCK24" s="117"/>
      <c r="OCL24" s="117"/>
      <c r="OCM24" s="117"/>
      <c r="OCN24" s="117"/>
      <c r="OCO24" s="117"/>
      <c r="OCP24" s="117"/>
      <c r="OCQ24" s="117"/>
      <c r="OCR24" s="117"/>
      <c r="OCS24" s="117"/>
      <c r="OCT24" s="117"/>
      <c r="OCU24" s="117"/>
      <c r="OCV24" s="117"/>
      <c r="OCW24" s="117"/>
      <c r="OCX24" s="117"/>
      <c r="OCY24" s="117"/>
      <c r="OCZ24" s="117"/>
      <c r="ODA24" s="117"/>
      <c r="ODB24" s="117"/>
      <c r="ODC24" s="117"/>
      <c r="ODD24" s="117"/>
      <c r="ODE24" s="117"/>
      <c r="ODF24" s="117"/>
      <c r="ODG24" s="117"/>
      <c r="ODH24" s="117"/>
      <c r="ODI24" s="117"/>
      <c r="ODJ24" s="117"/>
      <c r="ODK24" s="117"/>
      <c r="ODL24" s="117"/>
      <c r="ODM24" s="117"/>
      <c r="ODN24" s="117"/>
      <c r="ODO24" s="117"/>
      <c r="ODP24" s="117"/>
      <c r="ODQ24" s="117"/>
      <c r="ODR24" s="117"/>
      <c r="ODS24" s="117"/>
      <c r="ODT24" s="117"/>
      <c r="ODU24" s="117"/>
      <c r="ODV24" s="117"/>
      <c r="ODW24" s="117"/>
      <c r="ODX24" s="117"/>
      <c r="ODY24" s="117"/>
      <c r="ODZ24" s="117"/>
      <c r="OEA24" s="117"/>
      <c r="OEB24" s="117"/>
      <c r="OEC24" s="117"/>
      <c r="OED24" s="117"/>
      <c r="OEE24" s="117"/>
      <c r="OEF24" s="117"/>
      <c r="OEG24" s="117"/>
      <c r="OEH24" s="117"/>
      <c r="OEI24" s="117"/>
      <c r="OEJ24" s="117"/>
      <c r="OEK24" s="117"/>
      <c r="OEL24" s="117"/>
      <c r="OEM24" s="117"/>
      <c r="OEN24" s="117"/>
      <c r="OEO24" s="117"/>
      <c r="OEP24" s="117"/>
      <c r="OEQ24" s="117"/>
      <c r="OER24" s="117"/>
      <c r="OES24" s="117"/>
      <c r="OET24" s="117"/>
      <c r="OEU24" s="117"/>
      <c r="OEV24" s="117"/>
      <c r="OEW24" s="117"/>
      <c r="OEX24" s="117"/>
      <c r="OEY24" s="117"/>
      <c r="OEZ24" s="117"/>
      <c r="OFA24" s="117"/>
      <c r="OFB24" s="117"/>
      <c r="OFC24" s="117"/>
      <c r="OFD24" s="117"/>
      <c r="OFE24" s="117"/>
      <c r="OFF24" s="117"/>
      <c r="OFG24" s="117"/>
      <c r="OFH24" s="117"/>
      <c r="OFI24" s="117"/>
      <c r="OFJ24" s="117"/>
      <c r="OFK24" s="117"/>
      <c r="OFL24" s="117"/>
      <c r="OFM24" s="117"/>
      <c r="OFN24" s="117"/>
      <c r="OFO24" s="117"/>
      <c r="OFP24" s="117"/>
      <c r="OFQ24" s="117"/>
      <c r="OFR24" s="117"/>
      <c r="OFS24" s="117"/>
      <c r="OFT24" s="117"/>
      <c r="OFU24" s="117"/>
      <c r="OFV24" s="117"/>
      <c r="OFW24" s="117"/>
      <c r="OFX24" s="117"/>
      <c r="OFY24" s="117"/>
      <c r="OFZ24" s="117"/>
      <c r="OGA24" s="117"/>
      <c r="OGB24" s="117"/>
      <c r="OGC24" s="117"/>
      <c r="OGD24" s="117"/>
      <c r="OGE24" s="117"/>
      <c r="OGF24" s="117"/>
      <c r="OGG24" s="117"/>
      <c r="OGH24" s="117"/>
      <c r="OGI24" s="117"/>
      <c r="OGJ24" s="117"/>
      <c r="OGK24" s="117"/>
      <c r="OGL24" s="117"/>
      <c r="OGM24" s="117"/>
      <c r="OGN24" s="117"/>
      <c r="OGO24" s="117"/>
      <c r="OGP24" s="117"/>
      <c r="OGQ24" s="117"/>
      <c r="OGR24" s="117"/>
      <c r="OGS24" s="117"/>
      <c r="OGT24" s="117"/>
      <c r="OGU24" s="117"/>
      <c r="OGV24" s="117"/>
      <c r="OGW24" s="117"/>
      <c r="OGX24" s="117"/>
      <c r="OGY24" s="117"/>
      <c r="OGZ24" s="117"/>
      <c r="OHA24" s="117"/>
      <c r="OHB24" s="117"/>
      <c r="OHC24" s="117"/>
      <c r="OHD24" s="117"/>
      <c r="OHE24" s="117"/>
      <c r="OHF24" s="117"/>
      <c r="OHG24" s="117"/>
      <c r="OHH24" s="117"/>
      <c r="OHI24" s="117"/>
      <c r="OHJ24" s="117"/>
      <c r="OHK24" s="117"/>
      <c r="OHL24" s="117"/>
      <c r="OHM24" s="117"/>
      <c r="OHN24" s="117"/>
      <c r="OHO24" s="117"/>
      <c r="OHP24" s="117"/>
      <c r="OHQ24" s="117"/>
      <c r="OHR24" s="117"/>
      <c r="OHS24" s="117"/>
      <c r="OHT24" s="117"/>
      <c r="OHU24" s="117"/>
      <c r="OHV24" s="117"/>
      <c r="OHW24" s="117"/>
      <c r="OHX24" s="117"/>
      <c r="OHY24" s="117"/>
      <c r="OHZ24" s="117"/>
      <c r="OIA24" s="117"/>
      <c r="OIB24" s="117"/>
      <c r="OIC24" s="117"/>
      <c r="OID24" s="117"/>
      <c r="OIE24" s="117"/>
      <c r="OIF24" s="117"/>
      <c r="OIG24" s="117"/>
      <c r="OIH24" s="117"/>
      <c r="OII24" s="117"/>
      <c r="OIJ24" s="117"/>
      <c r="OIK24" s="117"/>
      <c r="OIL24" s="117"/>
      <c r="OIM24" s="117"/>
      <c r="OIN24" s="117"/>
      <c r="OIO24" s="117"/>
      <c r="OIP24" s="117"/>
      <c r="OIQ24" s="117"/>
      <c r="OIR24" s="117"/>
      <c r="OIS24" s="117"/>
      <c r="OIT24" s="117"/>
      <c r="OIU24" s="117"/>
      <c r="OIV24" s="117"/>
      <c r="OIW24" s="117"/>
      <c r="OIX24" s="117"/>
      <c r="OIY24" s="117"/>
      <c r="OIZ24" s="117"/>
      <c r="OJA24" s="117"/>
      <c r="OJB24" s="117"/>
      <c r="OJC24" s="117"/>
      <c r="OJD24" s="117"/>
      <c r="OJE24" s="117"/>
      <c r="OJF24" s="117"/>
      <c r="OJG24" s="117"/>
      <c r="OJH24" s="117"/>
      <c r="OJI24" s="117"/>
      <c r="OJJ24" s="117"/>
      <c r="OJK24" s="117"/>
      <c r="OJL24" s="117"/>
      <c r="OJM24" s="117"/>
      <c r="OJN24" s="117"/>
      <c r="OJO24" s="117"/>
      <c r="OJP24" s="117"/>
      <c r="OJQ24" s="117"/>
      <c r="OJR24" s="117"/>
      <c r="OJS24" s="117"/>
      <c r="OJT24" s="117"/>
      <c r="OJU24" s="117"/>
      <c r="OJV24" s="117"/>
      <c r="OJW24" s="117"/>
      <c r="OJX24" s="117"/>
      <c r="OJY24" s="117"/>
      <c r="OJZ24" s="117"/>
      <c r="OKA24" s="117"/>
      <c r="OKB24" s="117"/>
      <c r="OKC24" s="117"/>
      <c r="OKD24" s="117"/>
      <c r="OKE24" s="117"/>
      <c r="OKF24" s="117"/>
      <c r="OKG24" s="117"/>
      <c r="OKH24" s="117"/>
      <c r="OKI24" s="117"/>
      <c r="OKJ24" s="117"/>
      <c r="OKK24" s="117"/>
      <c r="OKL24" s="117"/>
      <c r="OKM24" s="117"/>
      <c r="OKN24" s="117"/>
      <c r="OKO24" s="117"/>
      <c r="OKP24" s="117"/>
      <c r="OKQ24" s="117"/>
      <c r="OKR24" s="117"/>
      <c r="OKS24" s="117"/>
      <c r="OKT24" s="117"/>
      <c r="OKU24" s="117"/>
      <c r="OKV24" s="117"/>
      <c r="OKW24" s="117"/>
      <c r="OKX24" s="117"/>
      <c r="OKY24" s="117"/>
      <c r="OKZ24" s="117"/>
      <c r="OLA24" s="117"/>
      <c r="OLB24" s="117"/>
      <c r="OLC24" s="117"/>
      <c r="OLD24" s="117"/>
      <c r="OLE24" s="117"/>
      <c r="OLF24" s="117"/>
      <c r="OLG24" s="117"/>
      <c r="OLH24" s="117"/>
      <c r="OLI24" s="117"/>
      <c r="OLJ24" s="117"/>
      <c r="OLK24" s="117"/>
      <c r="OLL24" s="117"/>
      <c r="OLM24" s="117"/>
      <c r="OLN24" s="117"/>
      <c r="OLO24" s="117"/>
      <c r="OLP24" s="117"/>
      <c r="OLQ24" s="117"/>
      <c r="OLR24" s="117"/>
      <c r="OLS24" s="117"/>
      <c r="OLT24" s="117"/>
      <c r="OLU24" s="117"/>
      <c r="OLV24" s="117"/>
      <c r="OLW24" s="117"/>
      <c r="OLX24" s="117"/>
      <c r="OLY24" s="117"/>
      <c r="OLZ24" s="117"/>
      <c r="OMA24" s="117"/>
      <c r="OMB24" s="117"/>
      <c r="OMC24" s="117"/>
      <c r="OMD24" s="117"/>
      <c r="OME24" s="117"/>
      <c r="OMF24" s="117"/>
      <c r="OMG24" s="117"/>
      <c r="OMH24" s="117"/>
      <c r="OMI24" s="117"/>
      <c r="OMJ24" s="117"/>
      <c r="OMK24" s="117"/>
      <c r="OML24" s="117"/>
      <c r="OMM24" s="117"/>
      <c r="OMN24" s="117"/>
      <c r="OMO24" s="117"/>
      <c r="OMP24" s="117"/>
      <c r="OMQ24" s="117"/>
      <c r="OMR24" s="117"/>
      <c r="OMS24" s="117"/>
      <c r="OMT24" s="117"/>
      <c r="OMU24" s="117"/>
      <c r="OMV24" s="117"/>
      <c r="OMW24" s="117"/>
      <c r="OMX24" s="117"/>
      <c r="OMY24" s="117"/>
      <c r="OMZ24" s="117"/>
      <c r="ONA24" s="117"/>
      <c r="ONB24" s="117"/>
      <c r="ONC24" s="117"/>
      <c r="OND24" s="117"/>
      <c r="ONE24" s="117"/>
      <c r="ONF24" s="117"/>
      <c r="ONG24" s="117"/>
      <c r="ONH24" s="117"/>
      <c r="ONI24" s="117"/>
      <c r="ONJ24" s="117"/>
      <c r="ONK24" s="117"/>
      <c r="ONL24" s="117"/>
      <c r="ONM24" s="117"/>
      <c r="ONN24" s="117"/>
      <c r="ONO24" s="117"/>
      <c r="ONP24" s="117"/>
      <c r="ONQ24" s="117"/>
      <c r="ONR24" s="117"/>
      <c r="ONS24" s="117"/>
      <c r="ONT24" s="117"/>
      <c r="ONU24" s="117"/>
      <c r="ONV24" s="117"/>
      <c r="ONW24" s="117"/>
      <c r="ONX24" s="117"/>
      <c r="ONY24" s="117"/>
      <c r="ONZ24" s="117"/>
      <c r="OOA24" s="117"/>
      <c r="OOB24" s="117"/>
      <c r="OOC24" s="117"/>
      <c r="OOD24" s="117"/>
      <c r="OOE24" s="117"/>
      <c r="OOF24" s="117"/>
      <c r="OOG24" s="117"/>
      <c r="OOH24" s="117"/>
      <c r="OOI24" s="117"/>
      <c r="OOJ24" s="117"/>
      <c r="OOK24" s="117"/>
      <c r="OOL24" s="117"/>
      <c r="OOM24" s="117"/>
      <c r="OON24" s="117"/>
      <c r="OOO24" s="117"/>
      <c r="OOP24" s="117"/>
      <c r="OOQ24" s="117"/>
      <c r="OOR24" s="117"/>
      <c r="OOS24" s="117"/>
      <c r="OOT24" s="117"/>
      <c r="OOU24" s="117"/>
      <c r="OOV24" s="117"/>
      <c r="OOW24" s="117"/>
      <c r="OOX24" s="117"/>
      <c r="OOY24" s="117"/>
      <c r="OOZ24" s="117"/>
      <c r="OPA24" s="117"/>
      <c r="OPB24" s="117"/>
      <c r="OPC24" s="117"/>
      <c r="OPD24" s="117"/>
      <c r="OPE24" s="117"/>
      <c r="OPF24" s="117"/>
      <c r="OPG24" s="117"/>
      <c r="OPH24" s="117"/>
      <c r="OPI24" s="117"/>
      <c r="OPJ24" s="117"/>
      <c r="OPK24" s="117"/>
      <c r="OPL24" s="117"/>
      <c r="OPM24" s="117"/>
      <c r="OPN24" s="117"/>
      <c r="OPO24" s="117"/>
      <c r="OPP24" s="117"/>
      <c r="OPQ24" s="117"/>
      <c r="OPR24" s="117"/>
      <c r="OPS24" s="117"/>
      <c r="OPT24" s="117"/>
      <c r="OPU24" s="117"/>
      <c r="OPV24" s="117"/>
      <c r="OPW24" s="117"/>
      <c r="OPX24" s="117"/>
      <c r="OPY24" s="117"/>
      <c r="OPZ24" s="117"/>
      <c r="OQA24" s="117"/>
      <c r="OQB24" s="117"/>
      <c r="OQC24" s="117"/>
      <c r="OQD24" s="117"/>
      <c r="OQE24" s="117"/>
      <c r="OQF24" s="117"/>
      <c r="OQG24" s="117"/>
      <c r="OQH24" s="117"/>
      <c r="OQI24" s="117"/>
      <c r="OQJ24" s="117"/>
      <c r="OQK24" s="117"/>
      <c r="OQL24" s="117"/>
      <c r="OQM24" s="117"/>
      <c r="OQN24" s="117"/>
      <c r="OQO24" s="117"/>
      <c r="OQP24" s="117"/>
      <c r="OQQ24" s="117"/>
      <c r="OQR24" s="117"/>
      <c r="OQS24" s="117"/>
      <c r="OQT24" s="117"/>
      <c r="OQU24" s="117"/>
      <c r="OQV24" s="117"/>
      <c r="OQW24" s="117"/>
      <c r="OQX24" s="117"/>
      <c r="OQY24" s="117"/>
      <c r="OQZ24" s="117"/>
      <c r="ORA24" s="117"/>
      <c r="ORB24" s="117"/>
      <c r="ORC24" s="117"/>
      <c r="ORD24" s="117"/>
      <c r="ORE24" s="117"/>
      <c r="ORF24" s="117"/>
      <c r="ORG24" s="117"/>
      <c r="ORH24" s="117"/>
      <c r="ORI24" s="117"/>
      <c r="ORJ24" s="117"/>
      <c r="ORK24" s="117"/>
      <c r="ORL24" s="117"/>
      <c r="ORM24" s="117"/>
      <c r="ORN24" s="117"/>
      <c r="ORO24" s="117"/>
      <c r="ORP24" s="117"/>
      <c r="ORQ24" s="117"/>
      <c r="ORR24" s="117"/>
      <c r="ORS24" s="117"/>
      <c r="ORT24" s="117"/>
      <c r="ORU24" s="117"/>
      <c r="ORV24" s="117"/>
      <c r="ORW24" s="117"/>
      <c r="ORX24" s="117"/>
      <c r="ORY24" s="117"/>
      <c r="ORZ24" s="117"/>
      <c r="OSA24" s="117"/>
      <c r="OSB24" s="117"/>
      <c r="OSC24" s="117"/>
      <c r="OSD24" s="117"/>
      <c r="OSE24" s="117"/>
      <c r="OSF24" s="117"/>
      <c r="OSG24" s="117"/>
      <c r="OSH24" s="117"/>
      <c r="OSI24" s="117"/>
      <c r="OSJ24" s="117"/>
      <c r="OSK24" s="117"/>
      <c r="OSL24" s="117"/>
      <c r="OSM24" s="117"/>
      <c r="OSN24" s="117"/>
      <c r="OSO24" s="117"/>
      <c r="OSP24" s="117"/>
      <c r="OSQ24" s="117"/>
      <c r="OSR24" s="117"/>
      <c r="OSS24" s="117"/>
      <c r="OST24" s="117"/>
      <c r="OSU24" s="117"/>
      <c r="OSV24" s="117"/>
      <c r="OSW24" s="117"/>
      <c r="OSX24" s="117"/>
      <c r="OSY24" s="117"/>
      <c r="OSZ24" s="117"/>
      <c r="OTA24" s="117"/>
      <c r="OTB24" s="117"/>
      <c r="OTC24" s="117"/>
      <c r="OTD24" s="117"/>
      <c r="OTE24" s="117"/>
      <c r="OTF24" s="117"/>
      <c r="OTG24" s="117"/>
      <c r="OTH24" s="117"/>
      <c r="OTI24" s="117"/>
      <c r="OTJ24" s="117"/>
      <c r="OTK24" s="117"/>
      <c r="OTL24" s="117"/>
      <c r="OTM24" s="117"/>
      <c r="OTN24" s="117"/>
      <c r="OTO24" s="117"/>
      <c r="OTP24" s="117"/>
      <c r="OTQ24" s="117"/>
      <c r="OTR24" s="117"/>
      <c r="OTS24" s="117"/>
      <c r="OTT24" s="117"/>
      <c r="OTU24" s="117"/>
      <c r="OTV24" s="117"/>
      <c r="OTW24" s="117"/>
      <c r="OTX24" s="117"/>
      <c r="OTY24" s="117"/>
      <c r="OTZ24" s="117"/>
      <c r="OUA24" s="117"/>
      <c r="OUB24" s="117"/>
      <c r="OUC24" s="117"/>
      <c r="OUD24" s="117"/>
      <c r="OUE24" s="117"/>
      <c r="OUF24" s="117"/>
      <c r="OUG24" s="117"/>
      <c r="OUH24" s="117"/>
      <c r="OUI24" s="117"/>
      <c r="OUJ24" s="117"/>
      <c r="OUK24" s="117"/>
      <c r="OUL24" s="117"/>
      <c r="OUM24" s="117"/>
      <c r="OUN24" s="117"/>
      <c r="OUO24" s="117"/>
      <c r="OUP24" s="117"/>
      <c r="OUQ24" s="117"/>
      <c r="OUR24" s="117"/>
      <c r="OUS24" s="117"/>
      <c r="OUT24" s="117"/>
      <c r="OUU24" s="117"/>
      <c r="OUV24" s="117"/>
      <c r="OUW24" s="117"/>
      <c r="OUX24" s="117"/>
      <c r="OUY24" s="117"/>
      <c r="OUZ24" s="117"/>
      <c r="OVA24" s="117"/>
      <c r="OVB24" s="117"/>
      <c r="OVC24" s="117"/>
      <c r="OVD24" s="117"/>
      <c r="OVE24" s="117"/>
      <c r="OVF24" s="117"/>
      <c r="OVG24" s="117"/>
      <c r="OVH24" s="117"/>
      <c r="OVI24" s="117"/>
      <c r="OVJ24" s="117"/>
      <c r="OVK24" s="117"/>
      <c r="OVL24" s="117"/>
      <c r="OVM24" s="117"/>
      <c r="OVN24" s="117"/>
      <c r="OVO24" s="117"/>
      <c r="OVP24" s="117"/>
      <c r="OVQ24" s="117"/>
      <c r="OVR24" s="117"/>
      <c r="OVS24" s="117"/>
      <c r="OVT24" s="117"/>
      <c r="OVU24" s="117"/>
      <c r="OVV24" s="117"/>
      <c r="OVW24" s="117"/>
      <c r="OVX24" s="117"/>
      <c r="OVY24" s="117"/>
      <c r="OVZ24" s="117"/>
      <c r="OWA24" s="117"/>
      <c r="OWB24" s="117"/>
      <c r="OWC24" s="117"/>
      <c r="OWD24" s="117"/>
      <c r="OWE24" s="117"/>
      <c r="OWF24" s="117"/>
      <c r="OWG24" s="117"/>
      <c r="OWH24" s="117"/>
      <c r="OWI24" s="117"/>
      <c r="OWJ24" s="117"/>
      <c r="OWK24" s="117"/>
      <c r="OWL24" s="117"/>
      <c r="OWM24" s="117"/>
      <c r="OWN24" s="117"/>
      <c r="OWO24" s="117"/>
      <c r="OWP24" s="117"/>
      <c r="OWQ24" s="117"/>
      <c r="OWR24" s="117"/>
      <c r="OWS24" s="117"/>
      <c r="OWT24" s="117"/>
      <c r="OWU24" s="117"/>
      <c r="OWV24" s="117"/>
      <c r="OWW24" s="117"/>
      <c r="OWX24" s="117"/>
      <c r="OWY24" s="117"/>
      <c r="OWZ24" s="117"/>
      <c r="OXA24" s="117"/>
      <c r="OXB24" s="117"/>
      <c r="OXC24" s="117"/>
      <c r="OXD24" s="117"/>
      <c r="OXE24" s="117"/>
      <c r="OXF24" s="117"/>
      <c r="OXG24" s="117"/>
      <c r="OXH24" s="117"/>
      <c r="OXI24" s="117"/>
      <c r="OXJ24" s="117"/>
      <c r="OXK24" s="117"/>
      <c r="OXL24" s="117"/>
      <c r="OXM24" s="117"/>
      <c r="OXN24" s="117"/>
      <c r="OXO24" s="117"/>
      <c r="OXP24" s="117"/>
      <c r="OXQ24" s="117"/>
      <c r="OXR24" s="117"/>
      <c r="OXS24" s="117"/>
      <c r="OXT24" s="117"/>
      <c r="OXU24" s="117"/>
      <c r="OXV24" s="117"/>
      <c r="OXW24" s="117"/>
      <c r="OXX24" s="117"/>
      <c r="OXY24" s="117"/>
      <c r="OXZ24" s="117"/>
      <c r="OYA24" s="117"/>
      <c r="OYB24" s="117"/>
      <c r="OYC24" s="117"/>
      <c r="OYD24" s="117"/>
      <c r="OYE24" s="117"/>
      <c r="OYF24" s="117"/>
      <c r="OYG24" s="117"/>
      <c r="OYH24" s="117"/>
      <c r="OYI24" s="117"/>
      <c r="OYJ24" s="117"/>
      <c r="OYK24" s="117"/>
      <c r="OYL24" s="117"/>
      <c r="OYM24" s="117"/>
      <c r="OYN24" s="117"/>
      <c r="OYO24" s="117"/>
      <c r="OYP24" s="117"/>
      <c r="OYQ24" s="117"/>
      <c r="OYR24" s="117"/>
      <c r="OYS24" s="117"/>
      <c r="OYT24" s="117"/>
      <c r="OYU24" s="117"/>
      <c r="OYV24" s="117"/>
      <c r="OYW24" s="117"/>
      <c r="OYX24" s="117"/>
      <c r="OYY24" s="117"/>
      <c r="OYZ24" s="117"/>
      <c r="OZA24" s="117"/>
      <c r="OZB24" s="117"/>
      <c r="OZC24" s="117"/>
      <c r="OZD24" s="117"/>
      <c r="OZE24" s="117"/>
      <c r="OZF24" s="117"/>
      <c r="OZG24" s="117"/>
      <c r="OZH24" s="117"/>
      <c r="OZI24" s="117"/>
      <c r="OZJ24" s="117"/>
      <c r="OZK24" s="117"/>
      <c r="OZL24" s="117"/>
      <c r="OZM24" s="117"/>
      <c r="OZN24" s="117"/>
      <c r="OZO24" s="117"/>
      <c r="OZP24" s="117"/>
      <c r="OZQ24" s="117"/>
      <c r="OZR24" s="117"/>
      <c r="OZS24" s="117"/>
      <c r="OZT24" s="117"/>
      <c r="OZU24" s="117"/>
      <c r="OZV24" s="117"/>
      <c r="OZW24" s="117"/>
      <c r="OZX24" s="117"/>
      <c r="OZY24" s="117"/>
      <c r="OZZ24" s="117"/>
      <c r="PAA24" s="117"/>
      <c r="PAB24" s="117"/>
      <c r="PAC24" s="117"/>
      <c r="PAD24" s="117"/>
      <c r="PAE24" s="117"/>
      <c r="PAF24" s="117"/>
      <c r="PAG24" s="117"/>
      <c r="PAH24" s="117"/>
      <c r="PAI24" s="117"/>
      <c r="PAJ24" s="117"/>
      <c r="PAK24" s="117"/>
      <c r="PAL24" s="117"/>
      <c r="PAM24" s="117"/>
      <c r="PAN24" s="117"/>
      <c r="PAO24" s="117"/>
      <c r="PAP24" s="117"/>
      <c r="PAQ24" s="117"/>
      <c r="PAR24" s="117"/>
      <c r="PAS24" s="117"/>
      <c r="PAT24" s="117"/>
      <c r="PAU24" s="117"/>
      <c r="PAV24" s="117"/>
      <c r="PAW24" s="117"/>
      <c r="PAX24" s="117"/>
      <c r="PAY24" s="117"/>
      <c r="PAZ24" s="117"/>
      <c r="PBA24" s="117"/>
      <c r="PBB24" s="117"/>
      <c r="PBC24" s="117"/>
      <c r="PBD24" s="117"/>
      <c r="PBE24" s="117"/>
      <c r="PBF24" s="117"/>
      <c r="PBG24" s="117"/>
      <c r="PBH24" s="117"/>
      <c r="PBI24" s="117"/>
      <c r="PBJ24" s="117"/>
      <c r="PBK24" s="117"/>
      <c r="PBL24" s="117"/>
      <c r="PBM24" s="117"/>
      <c r="PBN24" s="117"/>
      <c r="PBO24" s="117"/>
      <c r="PBP24" s="117"/>
      <c r="PBQ24" s="117"/>
      <c r="PBR24" s="117"/>
      <c r="PBS24" s="117"/>
      <c r="PBT24" s="117"/>
      <c r="PBU24" s="117"/>
      <c r="PBV24" s="117"/>
      <c r="PBW24" s="117"/>
      <c r="PBX24" s="117"/>
      <c r="PBY24" s="117"/>
      <c r="PBZ24" s="117"/>
      <c r="PCA24" s="117"/>
      <c r="PCB24" s="117"/>
      <c r="PCC24" s="117"/>
      <c r="PCD24" s="117"/>
      <c r="PCE24" s="117"/>
      <c r="PCF24" s="117"/>
      <c r="PCG24" s="117"/>
      <c r="PCH24" s="117"/>
      <c r="PCI24" s="117"/>
      <c r="PCJ24" s="117"/>
      <c r="PCK24" s="117"/>
      <c r="PCL24" s="117"/>
      <c r="PCM24" s="117"/>
      <c r="PCN24" s="117"/>
      <c r="PCO24" s="117"/>
      <c r="PCP24" s="117"/>
      <c r="PCQ24" s="117"/>
      <c r="PCR24" s="117"/>
      <c r="PCS24" s="117"/>
      <c r="PCT24" s="117"/>
      <c r="PCU24" s="117"/>
      <c r="PCV24" s="117"/>
      <c r="PCW24" s="117"/>
      <c r="PCX24" s="117"/>
      <c r="PCY24" s="117"/>
      <c r="PCZ24" s="117"/>
      <c r="PDA24" s="117"/>
      <c r="PDB24" s="117"/>
      <c r="PDC24" s="117"/>
      <c r="PDD24" s="117"/>
      <c r="PDE24" s="117"/>
      <c r="PDF24" s="117"/>
      <c r="PDG24" s="117"/>
      <c r="PDH24" s="117"/>
      <c r="PDI24" s="117"/>
      <c r="PDJ24" s="117"/>
      <c r="PDK24" s="117"/>
      <c r="PDL24" s="117"/>
      <c r="PDM24" s="117"/>
      <c r="PDN24" s="117"/>
      <c r="PDO24" s="117"/>
      <c r="PDP24" s="117"/>
      <c r="PDQ24" s="117"/>
      <c r="PDR24" s="117"/>
      <c r="PDS24" s="117"/>
      <c r="PDT24" s="117"/>
      <c r="PDU24" s="117"/>
      <c r="PDV24" s="117"/>
      <c r="PDW24" s="117"/>
      <c r="PDX24" s="117"/>
      <c r="PDY24" s="117"/>
      <c r="PDZ24" s="117"/>
      <c r="PEA24" s="117"/>
      <c r="PEB24" s="117"/>
      <c r="PEC24" s="117"/>
      <c r="PED24" s="117"/>
      <c r="PEE24" s="117"/>
      <c r="PEF24" s="117"/>
      <c r="PEG24" s="117"/>
      <c r="PEH24" s="117"/>
      <c r="PEI24" s="117"/>
      <c r="PEJ24" s="117"/>
      <c r="PEK24" s="117"/>
      <c r="PEL24" s="117"/>
      <c r="PEM24" s="117"/>
      <c r="PEN24" s="117"/>
      <c r="PEO24" s="117"/>
      <c r="PEP24" s="117"/>
      <c r="PEQ24" s="117"/>
      <c r="PER24" s="117"/>
      <c r="PES24" s="117"/>
      <c r="PET24" s="117"/>
      <c r="PEU24" s="117"/>
      <c r="PEV24" s="117"/>
      <c r="PEW24" s="117"/>
      <c r="PEX24" s="117"/>
      <c r="PEY24" s="117"/>
      <c r="PEZ24" s="117"/>
      <c r="PFA24" s="117"/>
      <c r="PFB24" s="117"/>
      <c r="PFC24" s="117"/>
      <c r="PFD24" s="117"/>
      <c r="PFE24" s="117"/>
      <c r="PFF24" s="117"/>
      <c r="PFG24" s="117"/>
      <c r="PFH24" s="117"/>
      <c r="PFI24" s="117"/>
      <c r="PFJ24" s="117"/>
      <c r="PFK24" s="117"/>
      <c r="PFL24" s="117"/>
      <c r="PFM24" s="117"/>
      <c r="PFN24" s="117"/>
      <c r="PFO24" s="117"/>
      <c r="PFP24" s="117"/>
      <c r="PFQ24" s="117"/>
      <c r="PFR24" s="117"/>
      <c r="PFS24" s="117"/>
      <c r="PFT24" s="117"/>
      <c r="PFU24" s="117"/>
      <c r="PFV24" s="117"/>
      <c r="PFW24" s="117"/>
      <c r="PFX24" s="117"/>
      <c r="PFY24" s="117"/>
      <c r="PFZ24" s="117"/>
      <c r="PGA24" s="117"/>
      <c r="PGB24" s="117"/>
      <c r="PGC24" s="117"/>
      <c r="PGD24" s="117"/>
      <c r="PGE24" s="117"/>
      <c r="PGF24" s="117"/>
      <c r="PGG24" s="117"/>
      <c r="PGH24" s="117"/>
      <c r="PGI24" s="117"/>
      <c r="PGJ24" s="117"/>
      <c r="PGK24" s="117"/>
      <c r="PGL24" s="117"/>
      <c r="PGM24" s="117"/>
      <c r="PGN24" s="117"/>
      <c r="PGO24" s="117"/>
      <c r="PGP24" s="117"/>
      <c r="PGQ24" s="117"/>
      <c r="PGR24" s="117"/>
      <c r="PGS24" s="117"/>
      <c r="PGT24" s="117"/>
      <c r="PGU24" s="117"/>
      <c r="PGV24" s="117"/>
      <c r="PGW24" s="117"/>
      <c r="PGX24" s="117"/>
      <c r="PGY24" s="117"/>
      <c r="PGZ24" s="117"/>
      <c r="PHA24" s="117"/>
      <c r="PHB24" s="117"/>
      <c r="PHC24" s="117"/>
      <c r="PHD24" s="117"/>
      <c r="PHE24" s="117"/>
      <c r="PHF24" s="117"/>
      <c r="PHG24" s="117"/>
      <c r="PHH24" s="117"/>
      <c r="PHI24" s="117"/>
      <c r="PHJ24" s="117"/>
      <c r="PHK24" s="117"/>
      <c r="PHL24" s="117"/>
      <c r="PHM24" s="117"/>
      <c r="PHN24" s="117"/>
      <c r="PHO24" s="117"/>
      <c r="PHP24" s="117"/>
      <c r="PHQ24" s="117"/>
      <c r="PHR24" s="117"/>
      <c r="PHS24" s="117"/>
      <c r="PHT24" s="117"/>
      <c r="PHU24" s="117"/>
      <c r="PHV24" s="117"/>
      <c r="PHW24" s="117"/>
      <c r="PHX24" s="117"/>
      <c r="PHY24" s="117"/>
      <c r="PHZ24" s="117"/>
      <c r="PIA24" s="117"/>
      <c r="PIB24" s="117"/>
      <c r="PIC24" s="117"/>
      <c r="PID24" s="117"/>
      <c r="PIE24" s="117"/>
      <c r="PIF24" s="117"/>
      <c r="PIG24" s="117"/>
      <c r="PIH24" s="117"/>
      <c r="PII24" s="117"/>
      <c r="PIJ24" s="117"/>
      <c r="PIK24" s="117"/>
      <c r="PIL24" s="117"/>
      <c r="PIM24" s="117"/>
      <c r="PIN24" s="117"/>
      <c r="PIO24" s="117"/>
      <c r="PIP24" s="117"/>
      <c r="PIQ24" s="117"/>
      <c r="PIR24" s="117"/>
      <c r="PIS24" s="117"/>
      <c r="PIT24" s="117"/>
      <c r="PIU24" s="117"/>
      <c r="PIV24" s="117"/>
      <c r="PIW24" s="117"/>
      <c r="PIX24" s="117"/>
      <c r="PIY24" s="117"/>
      <c r="PIZ24" s="117"/>
      <c r="PJA24" s="117"/>
      <c r="PJB24" s="117"/>
      <c r="PJC24" s="117"/>
      <c r="PJD24" s="117"/>
      <c r="PJE24" s="117"/>
      <c r="PJF24" s="117"/>
      <c r="PJG24" s="117"/>
      <c r="PJH24" s="117"/>
      <c r="PJI24" s="117"/>
      <c r="PJJ24" s="117"/>
      <c r="PJK24" s="117"/>
      <c r="PJL24" s="117"/>
      <c r="PJM24" s="117"/>
      <c r="PJN24" s="117"/>
      <c r="PJO24" s="117"/>
      <c r="PJP24" s="117"/>
      <c r="PJQ24" s="117"/>
      <c r="PJR24" s="117"/>
      <c r="PJS24" s="117"/>
      <c r="PJT24" s="117"/>
      <c r="PJU24" s="117"/>
      <c r="PJV24" s="117"/>
      <c r="PJW24" s="117"/>
      <c r="PJX24" s="117"/>
      <c r="PJY24" s="117"/>
      <c r="PJZ24" s="117"/>
      <c r="PKA24" s="117"/>
      <c r="PKB24" s="117"/>
      <c r="PKC24" s="117"/>
      <c r="PKD24" s="117"/>
      <c r="PKE24" s="117"/>
      <c r="PKF24" s="117"/>
      <c r="PKG24" s="117"/>
      <c r="PKH24" s="117"/>
      <c r="PKI24" s="117"/>
      <c r="PKJ24" s="117"/>
      <c r="PKK24" s="117"/>
      <c r="PKL24" s="117"/>
      <c r="PKM24" s="117"/>
      <c r="PKN24" s="117"/>
      <c r="PKO24" s="117"/>
      <c r="PKP24" s="117"/>
      <c r="PKQ24" s="117"/>
      <c r="PKR24" s="117"/>
      <c r="PKS24" s="117"/>
      <c r="PKT24" s="117"/>
      <c r="PKU24" s="117"/>
      <c r="PKV24" s="117"/>
      <c r="PKW24" s="117"/>
      <c r="PKX24" s="117"/>
      <c r="PKY24" s="117"/>
      <c r="PKZ24" s="117"/>
      <c r="PLA24" s="117"/>
      <c r="PLB24" s="117"/>
      <c r="PLC24" s="117"/>
      <c r="PLD24" s="117"/>
      <c r="PLE24" s="117"/>
      <c r="PLF24" s="117"/>
      <c r="PLG24" s="117"/>
      <c r="PLH24" s="117"/>
      <c r="PLI24" s="117"/>
      <c r="PLJ24" s="117"/>
      <c r="PLK24" s="117"/>
      <c r="PLL24" s="117"/>
      <c r="PLM24" s="117"/>
      <c r="PLN24" s="117"/>
      <c r="PLO24" s="117"/>
      <c r="PLP24" s="117"/>
      <c r="PLQ24" s="117"/>
      <c r="PLR24" s="117"/>
      <c r="PLS24" s="117"/>
      <c r="PLT24" s="117"/>
      <c r="PLU24" s="117"/>
      <c r="PLV24" s="117"/>
      <c r="PLW24" s="117"/>
      <c r="PLX24" s="117"/>
      <c r="PLY24" s="117"/>
      <c r="PLZ24" s="117"/>
      <c r="PMA24" s="117"/>
      <c r="PMB24" s="117"/>
      <c r="PMC24" s="117"/>
      <c r="PMD24" s="117"/>
      <c r="PME24" s="117"/>
      <c r="PMF24" s="117"/>
      <c r="PMG24" s="117"/>
      <c r="PMH24" s="117"/>
      <c r="PMI24" s="117"/>
      <c r="PMJ24" s="117"/>
      <c r="PMK24" s="117"/>
      <c r="PML24" s="117"/>
      <c r="PMM24" s="117"/>
      <c r="PMN24" s="117"/>
      <c r="PMO24" s="117"/>
      <c r="PMP24" s="117"/>
      <c r="PMQ24" s="117"/>
      <c r="PMR24" s="117"/>
      <c r="PMS24" s="117"/>
      <c r="PMT24" s="117"/>
      <c r="PMU24" s="117"/>
      <c r="PMV24" s="117"/>
      <c r="PMW24" s="117"/>
      <c r="PMX24" s="117"/>
      <c r="PMY24" s="117"/>
      <c r="PMZ24" s="117"/>
      <c r="PNA24" s="117"/>
      <c r="PNB24" s="117"/>
      <c r="PNC24" s="117"/>
      <c r="PND24" s="117"/>
      <c r="PNE24" s="117"/>
      <c r="PNF24" s="117"/>
      <c r="PNG24" s="117"/>
      <c r="PNH24" s="117"/>
      <c r="PNI24" s="117"/>
      <c r="PNJ24" s="117"/>
      <c r="PNK24" s="117"/>
      <c r="PNL24" s="117"/>
      <c r="PNM24" s="117"/>
      <c r="PNN24" s="117"/>
      <c r="PNO24" s="117"/>
      <c r="PNP24" s="117"/>
      <c r="PNQ24" s="117"/>
      <c r="PNR24" s="117"/>
      <c r="PNS24" s="117"/>
      <c r="PNT24" s="117"/>
      <c r="PNU24" s="117"/>
      <c r="PNV24" s="117"/>
      <c r="PNW24" s="117"/>
      <c r="PNX24" s="117"/>
      <c r="PNY24" s="117"/>
      <c r="PNZ24" s="117"/>
      <c r="POA24" s="117"/>
      <c r="POB24" s="117"/>
      <c r="POC24" s="117"/>
      <c r="POD24" s="117"/>
      <c r="POE24" s="117"/>
      <c r="POF24" s="117"/>
      <c r="POG24" s="117"/>
      <c r="POH24" s="117"/>
      <c r="POI24" s="117"/>
      <c r="POJ24" s="117"/>
      <c r="POK24" s="117"/>
      <c r="POL24" s="117"/>
      <c r="POM24" s="117"/>
      <c r="PON24" s="117"/>
      <c r="POO24" s="117"/>
      <c r="POP24" s="117"/>
      <c r="POQ24" s="117"/>
      <c r="POR24" s="117"/>
      <c r="POS24" s="117"/>
      <c r="POT24" s="117"/>
      <c r="POU24" s="117"/>
      <c r="POV24" s="117"/>
      <c r="POW24" s="117"/>
      <c r="POX24" s="117"/>
      <c r="POY24" s="117"/>
      <c r="POZ24" s="117"/>
      <c r="PPA24" s="117"/>
      <c r="PPB24" s="117"/>
      <c r="PPC24" s="117"/>
      <c r="PPD24" s="117"/>
      <c r="PPE24" s="117"/>
      <c r="PPF24" s="117"/>
      <c r="PPG24" s="117"/>
      <c r="PPH24" s="117"/>
      <c r="PPI24" s="117"/>
      <c r="PPJ24" s="117"/>
      <c r="PPK24" s="117"/>
      <c r="PPL24" s="117"/>
      <c r="PPM24" s="117"/>
      <c r="PPN24" s="117"/>
      <c r="PPO24" s="117"/>
      <c r="PPP24" s="117"/>
      <c r="PPQ24" s="117"/>
      <c r="PPR24" s="117"/>
      <c r="PPS24" s="117"/>
      <c r="PPT24" s="117"/>
      <c r="PPU24" s="117"/>
      <c r="PPV24" s="117"/>
      <c r="PPW24" s="117"/>
      <c r="PPX24" s="117"/>
      <c r="PPY24" s="117"/>
      <c r="PPZ24" s="117"/>
      <c r="PQA24" s="117"/>
      <c r="PQB24" s="117"/>
      <c r="PQC24" s="117"/>
      <c r="PQD24" s="117"/>
      <c r="PQE24" s="117"/>
      <c r="PQF24" s="117"/>
      <c r="PQG24" s="117"/>
      <c r="PQH24" s="117"/>
      <c r="PQI24" s="117"/>
      <c r="PQJ24" s="117"/>
      <c r="PQK24" s="117"/>
      <c r="PQL24" s="117"/>
      <c r="PQM24" s="117"/>
      <c r="PQN24" s="117"/>
      <c r="PQO24" s="117"/>
      <c r="PQP24" s="117"/>
      <c r="PQQ24" s="117"/>
      <c r="PQR24" s="117"/>
      <c r="PQS24" s="117"/>
      <c r="PQT24" s="117"/>
      <c r="PQU24" s="117"/>
      <c r="PQV24" s="117"/>
      <c r="PQW24" s="117"/>
      <c r="PQX24" s="117"/>
      <c r="PQY24" s="117"/>
      <c r="PQZ24" s="117"/>
      <c r="PRA24" s="117"/>
      <c r="PRB24" s="117"/>
      <c r="PRC24" s="117"/>
      <c r="PRD24" s="117"/>
      <c r="PRE24" s="117"/>
      <c r="PRF24" s="117"/>
      <c r="PRG24" s="117"/>
      <c r="PRH24" s="117"/>
      <c r="PRI24" s="117"/>
      <c r="PRJ24" s="117"/>
      <c r="PRK24" s="117"/>
      <c r="PRL24" s="117"/>
      <c r="PRM24" s="117"/>
      <c r="PRN24" s="117"/>
      <c r="PRO24" s="117"/>
      <c r="PRP24" s="117"/>
      <c r="PRQ24" s="117"/>
      <c r="PRR24" s="117"/>
      <c r="PRS24" s="117"/>
      <c r="PRT24" s="117"/>
      <c r="PRU24" s="117"/>
      <c r="PRV24" s="117"/>
      <c r="PRW24" s="117"/>
      <c r="PRX24" s="117"/>
      <c r="PRY24" s="117"/>
      <c r="PRZ24" s="117"/>
      <c r="PSA24" s="117"/>
      <c r="PSB24" s="117"/>
      <c r="PSC24" s="117"/>
      <c r="PSD24" s="117"/>
      <c r="PSE24" s="117"/>
      <c r="PSF24" s="117"/>
      <c r="PSG24" s="117"/>
      <c r="PSH24" s="117"/>
      <c r="PSI24" s="117"/>
      <c r="PSJ24" s="117"/>
      <c r="PSK24" s="117"/>
      <c r="PSL24" s="117"/>
      <c r="PSM24" s="117"/>
      <c r="PSN24" s="117"/>
      <c r="PSO24" s="117"/>
      <c r="PSP24" s="117"/>
      <c r="PSQ24" s="117"/>
      <c r="PSR24" s="117"/>
      <c r="PSS24" s="117"/>
      <c r="PST24" s="117"/>
      <c r="PSU24" s="117"/>
      <c r="PSV24" s="117"/>
      <c r="PSW24" s="117"/>
      <c r="PSX24" s="117"/>
      <c r="PSY24" s="117"/>
      <c r="PSZ24" s="117"/>
      <c r="PTA24" s="117"/>
      <c r="PTB24" s="117"/>
      <c r="PTC24" s="117"/>
      <c r="PTD24" s="117"/>
      <c r="PTE24" s="117"/>
      <c r="PTF24" s="117"/>
      <c r="PTG24" s="117"/>
      <c r="PTH24" s="117"/>
      <c r="PTI24" s="117"/>
      <c r="PTJ24" s="117"/>
      <c r="PTK24" s="117"/>
      <c r="PTL24" s="117"/>
      <c r="PTM24" s="117"/>
      <c r="PTN24" s="117"/>
      <c r="PTO24" s="117"/>
      <c r="PTP24" s="117"/>
      <c r="PTQ24" s="117"/>
      <c r="PTR24" s="117"/>
      <c r="PTS24" s="117"/>
      <c r="PTT24" s="117"/>
      <c r="PTU24" s="117"/>
      <c r="PTV24" s="117"/>
      <c r="PTW24" s="117"/>
      <c r="PTX24" s="117"/>
      <c r="PTY24" s="117"/>
      <c r="PTZ24" s="117"/>
      <c r="PUA24" s="117"/>
      <c r="PUB24" s="117"/>
      <c r="PUC24" s="117"/>
      <c r="PUD24" s="117"/>
      <c r="PUE24" s="117"/>
      <c r="PUF24" s="117"/>
      <c r="PUG24" s="117"/>
      <c r="PUH24" s="117"/>
      <c r="PUI24" s="117"/>
      <c r="PUJ24" s="117"/>
      <c r="PUK24" s="117"/>
      <c r="PUL24" s="117"/>
      <c r="PUM24" s="117"/>
      <c r="PUN24" s="117"/>
      <c r="PUO24" s="117"/>
      <c r="PUP24" s="117"/>
      <c r="PUQ24" s="117"/>
      <c r="PUR24" s="117"/>
      <c r="PUS24" s="117"/>
      <c r="PUT24" s="117"/>
      <c r="PUU24" s="117"/>
      <c r="PUV24" s="117"/>
      <c r="PUW24" s="117"/>
      <c r="PUX24" s="117"/>
      <c r="PUY24" s="117"/>
      <c r="PUZ24" s="117"/>
      <c r="PVA24" s="117"/>
      <c r="PVB24" s="117"/>
      <c r="PVC24" s="117"/>
      <c r="PVD24" s="117"/>
      <c r="PVE24" s="117"/>
      <c r="PVF24" s="117"/>
      <c r="PVG24" s="117"/>
      <c r="PVH24" s="117"/>
      <c r="PVI24" s="117"/>
      <c r="PVJ24" s="117"/>
      <c r="PVK24" s="117"/>
      <c r="PVL24" s="117"/>
      <c r="PVM24" s="117"/>
      <c r="PVN24" s="117"/>
      <c r="PVO24" s="117"/>
      <c r="PVP24" s="117"/>
      <c r="PVQ24" s="117"/>
      <c r="PVR24" s="117"/>
      <c r="PVS24" s="117"/>
      <c r="PVT24" s="117"/>
      <c r="PVU24" s="117"/>
      <c r="PVV24" s="117"/>
      <c r="PVW24" s="117"/>
      <c r="PVX24" s="117"/>
      <c r="PVY24" s="117"/>
      <c r="PVZ24" s="117"/>
      <c r="PWA24" s="117"/>
      <c r="PWB24" s="117"/>
      <c r="PWC24" s="117"/>
      <c r="PWD24" s="117"/>
      <c r="PWE24" s="117"/>
      <c r="PWF24" s="117"/>
      <c r="PWG24" s="117"/>
      <c r="PWH24" s="117"/>
      <c r="PWI24" s="117"/>
      <c r="PWJ24" s="117"/>
      <c r="PWK24" s="117"/>
      <c r="PWL24" s="117"/>
      <c r="PWM24" s="117"/>
      <c r="PWN24" s="117"/>
      <c r="PWO24" s="117"/>
      <c r="PWP24" s="117"/>
      <c r="PWQ24" s="117"/>
      <c r="PWR24" s="117"/>
      <c r="PWS24" s="117"/>
      <c r="PWT24" s="117"/>
      <c r="PWU24" s="117"/>
      <c r="PWV24" s="117"/>
      <c r="PWW24" s="117"/>
      <c r="PWX24" s="117"/>
      <c r="PWY24" s="117"/>
      <c r="PWZ24" s="117"/>
      <c r="PXA24" s="117"/>
      <c r="PXB24" s="117"/>
      <c r="PXC24" s="117"/>
      <c r="PXD24" s="117"/>
      <c r="PXE24" s="117"/>
      <c r="PXF24" s="117"/>
      <c r="PXG24" s="117"/>
      <c r="PXH24" s="117"/>
      <c r="PXI24" s="117"/>
      <c r="PXJ24" s="117"/>
      <c r="PXK24" s="117"/>
      <c r="PXL24" s="117"/>
      <c r="PXM24" s="117"/>
      <c r="PXN24" s="117"/>
      <c r="PXO24" s="117"/>
      <c r="PXP24" s="117"/>
      <c r="PXQ24" s="117"/>
      <c r="PXR24" s="117"/>
      <c r="PXS24" s="117"/>
      <c r="PXT24" s="117"/>
      <c r="PXU24" s="117"/>
      <c r="PXV24" s="117"/>
      <c r="PXW24" s="117"/>
      <c r="PXX24" s="117"/>
      <c r="PXY24" s="117"/>
      <c r="PXZ24" s="117"/>
      <c r="PYA24" s="117"/>
      <c r="PYB24" s="117"/>
      <c r="PYC24" s="117"/>
      <c r="PYD24" s="117"/>
      <c r="PYE24" s="117"/>
      <c r="PYF24" s="117"/>
      <c r="PYG24" s="117"/>
      <c r="PYH24" s="117"/>
      <c r="PYI24" s="117"/>
      <c r="PYJ24" s="117"/>
      <c r="PYK24" s="117"/>
      <c r="PYL24" s="117"/>
      <c r="PYM24" s="117"/>
      <c r="PYN24" s="117"/>
      <c r="PYO24" s="117"/>
      <c r="PYP24" s="117"/>
      <c r="PYQ24" s="117"/>
      <c r="PYR24" s="117"/>
      <c r="PYS24" s="117"/>
      <c r="PYT24" s="117"/>
      <c r="PYU24" s="117"/>
      <c r="PYV24" s="117"/>
      <c r="PYW24" s="117"/>
      <c r="PYX24" s="117"/>
      <c r="PYY24" s="117"/>
      <c r="PYZ24" s="117"/>
      <c r="PZA24" s="117"/>
      <c r="PZB24" s="117"/>
      <c r="PZC24" s="117"/>
      <c r="PZD24" s="117"/>
      <c r="PZE24" s="117"/>
      <c r="PZF24" s="117"/>
      <c r="PZG24" s="117"/>
      <c r="PZH24" s="117"/>
      <c r="PZI24" s="117"/>
      <c r="PZJ24" s="117"/>
      <c r="PZK24" s="117"/>
      <c r="PZL24" s="117"/>
      <c r="PZM24" s="117"/>
      <c r="PZN24" s="117"/>
      <c r="PZO24" s="117"/>
      <c r="PZP24" s="117"/>
      <c r="PZQ24" s="117"/>
      <c r="PZR24" s="117"/>
      <c r="PZS24" s="117"/>
      <c r="PZT24" s="117"/>
      <c r="PZU24" s="117"/>
      <c r="PZV24" s="117"/>
      <c r="PZW24" s="117"/>
      <c r="PZX24" s="117"/>
      <c r="PZY24" s="117"/>
      <c r="PZZ24" s="117"/>
      <c r="QAA24" s="117"/>
      <c r="QAB24" s="117"/>
      <c r="QAC24" s="117"/>
      <c r="QAD24" s="117"/>
      <c r="QAE24" s="117"/>
      <c r="QAF24" s="117"/>
      <c r="QAG24" s="117"/>
      <c r="QAH24" s="117"/>
      <c r="QAI24" s="117"/>
      <c r="QAJ24" s="117"/>
      <c r="QAK24" s="117"/>
      <c r="QAL24" s="117"/>
      <c r="QAM24" s="117"/>
      <c r="QAN24" s="117"/>
      <c r="QAO24" s="117"/>
      <c r="QAP24" s="117"/>
      <c r="QAQ24" s="117"/>
      <c r="QAR24" s="117"/>
      <c r="QAS24" s="117"/>
      <c r="QAT24" s="117"/>
      <c r="QAU24" s="117"/>
      <c r="QAV24" s="117"/>
      <c r="QAW24" s="117"/>
      <c r="QAX24" s="117"/>
      <c r="QAY24" s="117"/>
      <c r="QAZ24" s="117"/>
      <c r="QBA24" s="117"/>
      <c r="QBB24" s="117"/>
      <c r="QBC24" s="117"/>
      <c r="QBD24" s="117"/>
      <c r="QBE24" s="117"/>
      <c r="QBF24" s="117"/>
      <c r="QBG24" s="117"/>
      <c r="QBH24" s="117"/>
      <c r="QBI24" s="117"/>
      <c r="QBJ24" s="117"/>
      <c r="QBK24" s="117"/>
      <c r="QBL24" s="117"/>
      <c r="QBM24" s="117"/>
      <c r="QBN24" s="117"/>
      <c r="QBO24" s="117"/>
      <c r="QBP24" s="117"/>
      <c r="QBQ24" s="117"/>
      <c r="QBR24" s="117"/>
      <c r="QBS24" s="117"/>
      <c r="QBT24" s="117"/>
      <c r="QBU24" s="117"/>
      <c r="QBV24" s="117"/>
      <c r="QBW24" s="117"/>
      <c r="QBX24" s="117"/>
      <c r="QBY24" s="117"/>
      <c r="QBZ24" s="117"/>
      <c r="QCA24" s="117"/>
      <c r="QCB24" s="117"/>
      <c r="QCC24" s="117"/>
      <c r="QCD24" s="117"/>
      <c r="QCE24" s="117"/>
      <c r="QCF24" s="117"/>
      <c r="QCG24" s="117"/>
      <c r="QCH24" s="117"/>
      <c r="QCI24" s="117"/>
      <c r="QCJ24" s="117"/>
      <c r="QCK24" s="117"/>
      <c r="QCL24" s="117"/>
      <c r="QCM24" s="117"/>
      <c r="QCN24" s="117"/>
      <c r="QCO24" s="117"/>
      <c r="QCP24" s="117"/>
      <c r="QCQ24" s="117"/>
      <c r="QCR24" s="117"/>
      <c r="QCS24" s="117"/>
      <c r="QCT24" s="117"/>
      <c r="QCU24" s="117"/>
      <c r="QCV24" s="117"/>
      <c r="QCW24" s="117"/>
      <c r="QCX24" s="117"/>
      <c r="QCY24" s="117"/>
      <c r="QCZ24" s="117"/>
      <c r="QDA24" s="117"/>
      <c r="QDB24" s="117"/>
      <c r="QDC24" s="117"/>
      <c r="QDD24" s="117"/>
      <c r="QDE24" s="117"/>
      <c r="QDF24" s="117"/>
      <c r="QDG24" s="117"/>
      <c r="QDH24" s="117"/>
      <c r="QDI24" s="117"/>
      <c r="QDJ24" s="117"/>
      <c r="QDK24" s="117"/>
      <c r="QDL24" s="117"/>
      <c r="QDM24" s="117"/>
      <c r="QDN24" s="117"/>
      <c r="QDO24" s="117"/>
      <c r="QDP24" s="117"/>
      <c r="QDQ24" s="117"/>
      <c r="QDR24" s="117"/>
      <c r="QDS24" s="117"/>
      <c r="QDT24" s="117"/>
      <c r="QDU24" s="117"/>
      <c r="QDV24" s="117"/>
      <c r="QDW24" s="117"/>
      <c r="QDX24" s="117"/>
      <c r="QDY24" s="117"/>
      <c r="QDZ24" s="117"/>
      <c r="QEA24" s="117"/>
      <c r="QEB24" s="117"/>
      <c r="QEC24" s="117"/>
      <c r="QED24" s="117"/>
      <c r="QEE24" s="117"/>
      <c r="QEF24" s="117"/>
      <c r="QEG24" s="117"/>
      <c r="QEH24" s="117"/>
      <c r="QEI24" s="117"/>
      <c r="QEJ24" s="117"/>
      <c r="QEK24" s="117"/>
      <c r="QEL24" s="117"/>
      <c r="QEM24" s="117"/>
      <c r="QEN24" s="117"/>
      <c r="QEO24" s="117"/>
      <c r="QEP24" s="117"/>
      <c r="QEQ24" s="117"/>
      <c r="QER24" s="117"/>
      <c r="QES24" s="117"/>
      <c r="QET24" s="117"/>
      <c r="QEU24" s="117"/>
      <c r="QEV24" s="117"/>
      <c r="QEW24" s="117"/>
      <c r="QEX24" s="117"/>
      <c r="QEY24" s="117"/>
      <c r="QEZ24" s="117"/>
      <c r="QFA24" s="117"/>
      <c r="QFB24" s="117"/>
      <c r="QFC24" s="117"/>
      <c r="QFD24" s="117"/>
      <c r="QFE24" s="117"/>
      <c r="QFF24" s="117"/>
      <c r="QFG24" s="117"/>
      <c r="QFH24" s="117"/>
      <c r="QFI24" s="117"/>
      <c r="QFJ24" s="117"/>
      <c r="QFK24" s="117"/>
      <c r="QFL24" s="117"/>
      <c r="QFM24" s="117"/>
      <c r="QFN24" s="117"/>
      <c r="QFO24" s="117"/>
      <c r="QFP24" s="117"/>
      <c r="QFQ24" s="117"/>
      <c r="QFR24" s="117"/>
      <c r="QFS24" s="117"/>
      <c r="QFT24" s="117"/>
      <c r="QFU24" s="117"/>
      <c r="QFV24" s="117"/>
      <c r="QFW24" s="117"/>
      <c r="QFX24" s="117"/>
      <c r="QFY24" s="117"/>
      <c r="QFZ24" s="117"/>
      <c r="QGA24" s="117"/>
      <c r="QGB24" s="117"/>
      <c r="QGC24" s="117"/>
      <c r="QGD24" s="117"/>
      <c r="QGE24" s="117"/>
      <c r="QGF24" s="117"/>
      <c r="QGG24" s="117"/>
      <c r="QGH24" s="117"/>
      <c r="QGI24" s="117"/>
      <c r="QGJ24" s="117"/>
      <c r="QGK24" s="117"/>
      <c r="QGL24" s="117"/>
      <c r="QGM24" s="117"/>
      <c r="QGN24" s="117"/>
      <c r="QGO24" s="117"/>
      <c r="QGP24" s="117"/>
      <c r="QGQ24" s="117"/>
      <c r="QGR24" s="117"/>
      <c r="QGS24" s="117"/>
      <c r="QGT24" s="117"/>
      <c r="QGU24" s="117"/>
      <c r="QGV24" s="117"/>
      <c r="QGW24" s="117"/>
      <c r="QGX24" s="117"/>
      <c r="QGY24" s="117"/>
      <c r="QGZ24" s="117"/>
      <c r="QHA24" s="117"/>
      <c r="QHB24" s="117"/>
      <c r="QHC24" s="117"/>
      <c r="QHD24" s="117"/>
      <c r="QHE24" s="117"/>
      <c r="QHF24" s="117"/>
      <c r="QHG24" s="117"/>
      <c r="QHH24" s="117"/>
      <c r="QHI24" s="117"/>
      <c r="QHJ24" s="117"/>
      <c r="QHK24" s="117"/>
      <c r="QHL24" s="117"/>
      <c r="QHM24" s="117"/>
      <c r="QHN24" s="117"/>
      <c r="QHO24" s="117"/>
      <c r="QHP24" s="117"/>
      <c r="QHQ24" s="117"/>
      <c r="QHR24" s="117"/>
      <c r="QHS24" s="117"/>
      <c r="QHT24" s="117"/>
      <c r="QHU24" s="117"/>
      <c r="QHV24" s="117"/>
      <c r="QHW24" s="117"/>
      <c r="QHX24" s="117"/>
      <c r="QHY24" s="117"/>
      <c r="QHZ24" s="117"/>
      <c r="QIA24" s="117"/>
      <c r="QIB24" s="117"/>
      <c r="QIC24" s="117"/>
      <c r="QID24" s="117"/>
      <c r="QIE24" s="117"/>
      <c r="QIF24" s="117"/>
      <c r="QIG24" s="117"/>
      <c r="QIH24" s="117"/>
      <c r="QII24" s="117"/>
      <c r="QIJ24" s="117"/>
      <c r="QIK24" s="117"/>
      <c r="QIL24" s="117"/>
      <c r="QIM24" s="117"/>
      <c r="QIN24" s="117"/>
      <c r="QIO24" s="117"/>
      <c r="QIP24" s="117"/>
      <c r="QIQ24" s="117"/>
      <c r="QIR24" s="117"/>
      <c r="QIS24" s="117"/>
      <c r="QIT24" s="117"/>
      <c r="QIU24" s="117"/>
      <c r="QIV24" s="117"/>
      <c r="QIW24" s="117"/>
      <c r="QIX24" s="117"/>
      <c r="QIY24" s="117"/>
      <c r="QIZ24" s="117"/>
      <c r="QJA24" s="117"/>
      <c r="QJB24" s="117"/>
      <c r="QJC24" s="117"/>
      <c r="QJD24" s="117"/>
      <c r="QJE24" s="117"/>
      <c r="QJF24" s="117"/>
      <c r="QJG24" s="117"/>
      <c r="QJH24" s="117"/>
      <c r="QJI24" s="117"/>
      <c r="QJJ24" s="117"/>
      <c r="QJK24" s="117"/>
      <c r="QJL24" s="117"/>
      <c r="QJM24" s="117"/>
      <c r="QJN24" s="117"/>
      <c r="QJO24" s="117"/>
      <c r="QJP24" s="117"/>
      <c r="QJQ24" s="117"/>
      <c r="QJR24" s="117"/>
      <c r="QJS24" s="117"/>
      <c r="QJT24" s="117"/>
      <c r="QJU24" s="117"/>
      <c r="QJV24" s="117"/>
      <c r="QJW24" s="117"/>
      <c r="QJX24" s="117"/>
      <c r="QJY24" s="117"/>
      <c r="QJZ24" s="117"/>
      <c r="QKA24" s="117"/>
      <c r="QKB24" s="117"/>
      <c r="QKC24" s="117"/>
      <c r="QKD24" s="117"/>
      <c r="QKE24" s="117"/>
      <c r="QKF24" s="117"/>
      <c r="QKG24" s="117"/>
      <c r="QKH24" s="117"/>
      <c r="QKI24" s="117"/>
      <c r="QKJ24" s="117"/>
      <c r="QKK24" s="117"/>
      <c r="QKL24" s="117"/>
      <c r="QKM24" s="117"/>
      <c r="QKN24" s="117"/>
      <c r="QKO24" s="117"/>
      <c r="QKP24" s="117"/>
      <c r="QKQ24" s="117"/>
      <c r="QKR24" s="117"/>
      <c r="QKS24" s="117"/>
      <c r="QKT24" s="117"/>
      <c r="QKU24" s="117"/>
      <c r="QKV24" s="117"/>
      <c r="QKW24" s="117"/>
      <c r="QKX24" s="117"/>
      <c r="QKY24" s="117"/>
      <c r="QKZ24" s="117"/>
      <c r="QLA24" s="117"/>
      <c r="QLB24" s="117"/>
      <c r="QLC24" s="117"/>
      <c r="QLD24" s="117"/>
      <c r="QLE24" s="117"/>
      <c r="QLF24" s="117"/>
      <c r="QLG24" s="117"/>
      <c r="QLH24" s="117"/>
      <c r="QLI24" s="117"/>
      <c r="QLJ24" s="117"/>
      <c r="QLK24" s="117"/>
      <c r="QLL24" s="117"/>
      <c r="QLM24" s="117"/>
      <c r="QLN24" s="117"/>
      <c r="QLO24" s="117"/>
      <c r="QLP24" s="117"/>
      <c r="QLQ24" s="117"/>
      <c r="QLR24" s="117"/>
      <c r="QLS24" s="117"/>
      <c r="QLT24" s="117"/>
      <c r="QLU24" s="117"/>
      <c r="QLV24" s="117"/>
      <c r="QLW24" s="117"/>
      <c r="QLX24" s="117"/>
      <c r="QLY24" s="117"/>
      <c r="QLZ24" s="117"/>
      <c r="QMA24" s="117"/>
      <c r="QMB24" s="117"/>
      <c r="QMC24" s="117"/>
      <c r="QMD24" s="117"/>
      <c r="QME24" s="117"/>
      <c r="QMF24" s="117"/>
      <c r="QMG24" s="117"/>
      <c r="QMH24" s="117"/>
      <c r="QMI24" s="117"/>
      <c r="QMJ24" s="117"/>
      <c r="QMK24" s="117"/>
      <c r="QML24" s="117"/>
      <c r="QMM24" s="117"/>
      <c r="QMN24" s="117"/>
      <c r="QMO24" s="117"/>
      <c r="QMP24" s="117"/>
      <c r="QMQ24" s="117"/>
      <c r="QMR24" s="117"/>
      <c r="QMS24" s="117"/>
      <c r="QMT24" s="117"/>
      <c r="QMU24" s="117"/>
      <c r="QMV24" s="117"/>
      <c r="QMW24" s="117"/>
      <c r="QMX24" s="117"/>
      <c r="QMY24" s="117"/>
      <c r="QMZ24" s="117"/>
      <c r="QNA24" s="117"/>
      <c r="QNB24" s="117"/>
      <c r="QNC24" s="117"/>
      <c r="QND24" s="117"/>
      <c r="QNE24" s="117"/>
      <c r="QNF24" s="117"/>
      <c r="QNG24" s="117"/>
      <c r="QNH24" s="117"/>
      <c r="QNI24" s="117"/>
      <c r="QNJ24" s="117"/>
      <c r="QNK24" s="117"/>
      <c r="QNL24" s="117"/>
      <c r="QNM24" s="117"/>
      <c r="QNN24" s="117"/>
      <c r="QNO24" s="117"/>
      <c r="QNP24" s="117"/>
      <c r="QNQ24" s="117"/>
      <c r="QNR24" s="117"/>
      <c r="QNS24" s="117"/>
      <c r="QNT24" s="117"/>
      <c r="QNU24" s="117"/>
      <c r="QNV24" s="117"/>
      <c r="QNW24" s="117"/>
      <c r="QNX24" s="117"/>
      <c r="QNY24" s="117"/>
      <c r="QNZ24" s="117"/>
      <c r="QOA24" s="117"/>
      <c r="QOB24" s="117"/>
      <c r="QOC24" s="117"/>
      <c r="QOD24" s="117"/>
      <c r="QOE24" s="117"/>
      <c r="QOF24" s="117"/>
      <c r="QOG24" s="117"/>
      <c r="QOH24" s="117"/>
      <c r="QOI24" s="117"/>
      <c r="QOJ24" s="117"/>
      <c r="QOK24" s="117"/>
      <c r="QOL24" s="117"/>
      <c r="QOM24" s="117"/>
      <c r="QON24" s="117"/>
      <c r="QOO24" s="117"/>
      <c r="QOP24" s="117"/>
      <c r="QOQ24" s="117"/>
      <c r="QOR24" s="117"/>
      <c r="QOS24" s="117"/>
      <c r="QOT24" s="117"/>
      <c r="QOU24" s="117"/>
      <c r="QOV24" s="117"/>
      <c r="QOW24" s="117"/>
      <c r="QOX24" s="117"/>
      <c r="QOY24" s="117"/>
      <c r="QOZ24" s="117"/>
      <c r="QPA24" s="117"/>
      <c r="QPB24" s="117"/>
      <c r="QPC24" s="117"/>
      <c r="QPD24" s="117"/>
      <c r="QPE24" s="117"/>
      <c r="QPF24" s="117"/>
      <c r="QPG24" s="117"/>
      <c r="QPH24" s="117"/>
      <c r="QPI24" s="117"/>
      <c r="QPJ24" s="117"/>
      <c r="QPK24" s="117"/>
      <c r="QPL24" s="117"/>
      <c r="QPM24" s="117"/>
      <c r="QPN24" s="117"/>
      <c r="QPO24" s="117"/>
      <c r="QPP24" s="117"/>
      <c r="QPQ24" s="117"/>
      <c r="QPR24" s="117"/>
      <c r="QPS24" s="117"/>
      <c r="QPT24" s="117"/>
      <c r="QPU24" s="117"/>
      <c r="QPV24" s="117"/>
      <c r="QPW24" s="117"/>
      <c r="QPX24" s="117"/>
      <c r="QPY24" s="117"/>
      <c r="QPZ24" s="117"/>
      <c r="QQA24" s="117"/>
      <c r="QQB24" s="117"/>
      <c r="QQC24" s="117"/>
      <c r="QQD24" s="117"/>
      <c r="QQE24" s="117"/>
      <c r="QQF24" s="117"/>
      <c r="QQG24" s="117"/>
      <c r="QQH24" s="117"/>
      <c r="QQI24" s="117"/>
      <c r="QQJ24" s="117"/>
      <c r="QQK24" s="117"/>
      <c r="QQL24" s="117"/>
      <c r="QQM24" s="117"/>
      <c r="QQN24" s="117"/>
      <c r="QQO24" s="117"/>
      <c r="QQP24" s="117"/>
      <c r="QQQ24" s="117"/>
      <c r="QQR24" s="117"/>
      <c r="QQS24" s="117"/>
      <c r="QQT24" s="117"/>
      <c r="QQU24" s="117"/>
      <c r="QQV24" s="117"/>
      <c r="QQW24" s="117"/>
      <c r="QQX24" s="117"/>
      <c r="QQY24" s="117"/>
      <c r="QQZ24" s="117"/>
      <c r="QRA24" s="117"/>
      <c r="QRB24" s="117"/>
      <c r="QRC24" s="117"/>
      <c r="QRD24" s="117"/>
      <c r="QRE24" s="117"/>
      <c r="QRF24" s="117"/>
      <c r="QRG24" s="117"/>
      <c r="QRH24" s="117"/>
      <c r="QRI24" s="117"/>
      <c r="QRJ24" s="117"/>
      <c r="QRK24" s="117"/>
      <c r="QRL24" s="117"/>
      <c r="QRM24" s="117"/>
      <c r="QRN24" s="117"/>
      <c r="QRO24" s="117"/>
      <c r="QRP24" s="117"/>
      <c r="QRQ24" s="117"/>
      <c r="QRR24" s="117"/>
      <c r="QRS24" s="117"/>
      <c r="QRT24" s="117"/>
      <c r="QRU24" s="117"/>
      <c r="QRV24" s="117"/>
      <c r="QRW24" s="117"/>
      <c r="QRX24" s="117"/>
      <c r="QRY24" s="117"/>
      <c r="QRZ24" s="117"/>
      <c r="QSA24" s="117"/>
      <c r="QSB24" s="117"/>
      <c r="QSC24" s="117"/>
      <c r="QSD24" s="117"/>
      <c r="QSE24" s="117"/>
      <c r="QSF24" s="117"/>
      <c r="QSG24" s="117"/>
      <c r="QSH24" s="117"/>
      <c r="QSI24" s="117"/>
      <c r="QSJ24" s="117"/>
      <c r="QSK24" s="117"/>
      <c r="QSL24" s="117"/>
      <c r="QSM24" s="117"/>
      <c r="QSN24" s="117"/>
      <c r="QSO24" s="117"/>
      <c r="QSP24" s="117"/>
      <c r="QSQ24" s="117"/>
      <c r="QSR24" s="117"/>
      <c r="QSS24" s="117"/>
      <c r="QST24" s="117"/>
      <c r="QSU24" s="117"/>
      <c r="QSV24" s="117"/>
      <c r="QSW24" s="117"/>
      <c r="QSX24" s="117"/>
      <c r="QSY24" s="117"/>
      <c r="QSZ24" s="117"/>
      <c r="QTA24" s="117"/>
      <c r="QTB24" s="117"/>
      <c r="QTC24" s="117"/>
      <c r="QTD24" s="117"/>
      <c r="QTE24" s="117"/>
      <c r="QTF24" s="117"/>
      <c r="QTG24" s="117"/>
      <c r="QTH24" s="117"/>
      <c r="QTI24" s="117"/>
      <c r="QTJ24" s="117"/>
      <c r="QTK24" s="117"/>
      <c r="QTL24" s="117"/>
      <c r="QTM24" s="117"/>
      <c r="QTN24" s="117"/>
      <c r="QTO24" s="117"/>
      <c r="QTP24" s="117"/>
      <c r="QTQ24" s="117"/>
      <c r="QTR24" s="117"/>
      <c r="QTS24" s="117"/>
      <c r="QTT24" s="117"/>
      <c r="QTU24" s="117"/>
      <c r="QTV24" s="117"/>
      <c r="QTW24" s="117"/>
      <c r="QTX24" s="117"/>
      <c r="QTY24" s="117"/>
      <c r="QTZ24" s="117"/>
      <c r="QUA24" s="117"/>
      <c r="QUB24" s="117"/>
      <c r="QUC24" s="117"/>
      <c r="QUD24" s="117"/>
      <c r="QUE24" s="117"/>
      <c r="QUF24" s="117"/>
      <c r="QUG24" s="117"/>
      <c r="QUH24" s="117"/>
      <c r="QUI24" s="117"/>
      <c r="QUJ24" s="117"/>
      <c r="QUK24" s="117"/>
      <c r="QUL24" s="117"/>
      <c r="QUM24" s="117"/>
      <c r="QUN24" s="117"/>
      <c r="QUO24" s="117"/>
      <c r="QUP24" s="117"/>
      <c r="QUQ24" s="117"/>
      <c r="QUR24" s="117"/>
      <c r="QUS24" s="117"/>
      <c r="QUT24" s="117"/>
      <c r="QUU24" s="117"/>
      <c r="QUV24" s="117"/>
      <c r="QUW24" s="117"/>
      <c r="QUX24" s="117"/>
      <c r="QUY24" s="117"/>
      <c r="QUZ24" s="117"/>
      <c r="QVA24" s="117"/>
      <c r="QVB24" s="117"/>
      <c r="QVC24" s="117"/>
      <c r="QVD24" s="117"/>
      <c r="QVE24" s="117"/>
      <c r="QVF24" s="117"/>
      <c r="QVG24" s="117"/>
      <c r="QVH24" s="117"/>
      <c r="QVI24" s="117"/>
      <c r="QVJ24" s="117"/>
      <c r="QVK24" s="117"/>
      <c r="QVL24" s="117"/>
      <c r="QVM24" s="117"/>
      <c r="QVN24" s="117"/>
      <c r="QVO24" s="117"/>
      <c r="QVP24" s="117"/>
      <c r="QVQ24" s="117"/>
      <c r="QVR24" s="117"/>
      <c r="QVS24" s="117"/>
      <c r="QVT24" s="117"/>
      <c r="QVU24" s="117"/>
      <c r="QVV24" s="117"/>
      <c r="QVW24" s="117"/>
      <c r="QVX24" s="117"/>
      <c r="QVY24" s="117"/>
      <c r="QVZ24" s="117"/>
      <c r="QWA24" s="117"/>
      <c r="QWB24" s="117"/>
      <c r="QWC24" s="117"/>
      <c r="QWD24" s="117"/>
      <c r="QWE24" s="117"/>
      <c r="QWF24" s="117"/>
      <c r="QWG24" s="117"/>
      <c r="QWH24" s="117"/>
      <c r="QWI24" s="117"/>
      <c r="QWJ24" s="117"/>
      <c r="QWK24" s="117"/>
      <c r="QWL24" s="117"/>
      <c r="QWM24" s="117"/>
      <c r="QWN24" s="117"/>
      <c r="QWO24" s="117"/>
      <c r="QWP24" s="117"/>
      <c r="QWQ24" s="117"/>
      <c r="QWR24" s="117"/>
      <c r="QWS24" s="117"/>
      <c r="QWT24" s="117"/>
      <c r="QWU24" s="117"/>
      <c r="QWV24" s="117"/>
      <c r="QWW24" s="117"/>
      <c r="QWX24" s="117"/>
      <c r="QWY24" s="117"/>
      <c r="QWZ24" s="117"/>
      <c r="QXA24" s="117"/>
      <c r="QXB24" s="117"/>
      <c r="QXC24" s="117"/>
      <c r="QXD24" s="117"/>
      <c r="QXE24" s="117"/>
      <c r="QXF24" s="117"/>
      <c r="QXG24" s="117"/>
      <c r="QXH24" s="117"/>
      <c r="QXI24" s="117"/>
      <c r="QXJ24" s="117"/>
      <c r="QXK24" s="117"/>
      <c r="QXL24" s="117"/>
      <c r="QXM24" s="117"/>
      <c r="QXN24" s="117"/>
      <c r="QXO24" s="117"/>
      <c r="QXP24" s="117"/>
      <c r="QXQ24" s="117"/>
      <c r="QXR24" s="117"/>
      <c r="QXS24" s="117"/>
      <c r="QXT24" s="117"/>
      <c r="QXU24" s="117"/>
      <c r="QXV24" s="117"/>
      <c r="QXW24" s="117"/>
      <c r="QXX24" s="117"/>
      <c r="QXY24" s="117"/>
      <c r="QXZ24" s="117"/>
      <c r="QYA24" s="117"/>
      <c r="QYB24" s="117"/>
      <c r="QYC24" s="117"/>
      <c r="QYD24" s="117"/>
      <c r="QYE24" s="117"/>
      <c r="QYF24" s="117"/>
      <c r="QYG24" s="117"/>
      <c r="QYH24" s="117"/>
      <c r="QYI24" s="117"/>
      <c r="QYJ24" s="117"/>
      <c r="QYK24" s="117"/>
      <c r="QYL24" s="117"/>
      <c r="QYM24" s="117"/>
      <c r="QYN24" s="117"/>
      <c r="QYO24" s="117"/>
      <c r="QYP24" s="117"/>
      <c r="QYQ24" s="117"/>
      <c r="QYR24" s="117"/>
      <c r="QYS24" s="117"/>
      <c r="QYT24" s="117"/>
      <c r="QYU24" s="117"/>
      <c r="QYV24" s="117"/>
      <c r="QYW24" s="117"/>
      <c r="QYX24" s="117"/>
      <c r="QYY24" s="117"/>
      <c r="QYZ24" s="117"/>
      <c r="QZA24" s="117"/>
      <c r="QZB24" s="117"/>
      <c r="QZC24" s="117"/>
      <c r="QZD24" s="117"/>
      <c r="QZE24" s="117"/>
      <c r="QZF24" s="117"/>
      <c r="QZG24" s="117"/>
      <c r="QZH24" s="117"/>
      <c r="QZI24" s="117"/>
      <c r="QZJ24" s="117"/>
      <c r="QZK24" s="117"/>
      <c r="QZL24" s="117"/>
      <c r="QZM24" s="117"/>
      <c r="QZN24" s="117"/>
      <c r="QZO24" s="117"/>
      <c r="QZP24" s="117"/>
      <c r="QZQ24" s="117"/>
      <c r="QZR24" s="117"/>
      <c r="QZS24" s="117"/>
      <c r="QZT24" s="117"/>
      <c r="QZU24" s="117"/>
      <c r="QZV24" s="117"/>
      <c r="QZW24" s="117"/>
      <c r="QZX24" s="117"/>
      <c r="QZY24" s="117"/>
      <c r="QZZ24" s="117"/>
      <c r="RAA24" s="117"/>
      <c r="RAB24" s="117"/>
      <c r="RAC24" s="117"/>
      <c r="RAD24" s="117"/>
      <c r="RAE24" s="117"/>
      <c r="RAF24" s="117"/>
      <c r="RAG24" s="117"/>
      <c r="RAH24" s="117"/>
      <c r="RAI24" s="117"/>
      <c r="RAJ24" s="117"/>
      <c r="RAK24" s="117"/>
      <c r="RAL24" s="117"/>
      <c r="RAM24" s="117"/>
      <c r="RAN24" s="117"/>
      <c r="RAO24" s="117"/>
      <c r="RAP24" s="117"/>
      <c r="RAQ24" s="117"/>
      <c r="RAR24" s="117"/>
      <c r="RAS24" s="117"/>
      <c r="RAT24" s="117"/>
      <c r="RAU24" s="117"/>
      <c r="RAV24" s="117"/>
      <c r="RAW24" s="117"/>
      <c r="RAX24" s="117"/>
      <c r="RAY24" s="117"/>
      <c r="RAZ24" s="117"/>
      <c r="RBA24" s="117"/>
      <c r="RBB24" s="117"/>
      <c r="RBC24" s="117"/>
      <c r="RBD24" s="117"/>
      <c r="RBE24" s="117"/>
      <c r="RBF24" s="117"/>
      <c r="RBG24" s="117"/>
      <c r="RBH24" s="117"/>
      <c r="RBI24" s="117"/>
      <c r="RBJ24" s="117"/>
      <c r="RBK24" s="117"/>
      <c r="RBL24" s="117"/>
      <c r="RBM24" s="117"/>
      <c r="RBN24" s="117"/>
      <c r="RBO24" s="117"/>
      <c r="RBP24" s="117"/>
      <c r="RBQ24" s="117"/>
      <c r="RBR24" s="117"/>
      <c r="RBS24" s="117"/>
      <c r="RBT24" s="117"/>
      <c r="RBU24" s="117"/>
      <c r="RBV24" s="117"/>
      <c r="RBW24" s="117"/>
      <c r="RBX24" s="117"/>
      <c r="RBY24" s="117"/>
      <c r="RBZ24" s="117"/>
      <c r="RCA24" s="117"/>
      <c r="RCB24" s="117"/>
      <c r="RCC24" s="117"/>
      <c r="RCD24" s="117"/>
      <c r="RCE24" s="117"/>
      <c r="RCF24" s="117"/>
      <c r="RCG24" s="117"/>
      <c r="RCH24" s="117"/>
      <c r="RCI24" s="117"/>
      <c r="RCJ24" s="117"/>
      <c r="RCK24" s="117"/>
      <c r="RCL24" s="117"/>
      <c r="RCM24" s="117"/>
      <c r="RCN24" s="117"/>
      <c r="RCO24" s="117"/>
      <c r="RCP24" s="117"/>
      <c r="RCQ24" s="117"/>
      <c r="RCR24" s="117"/>
      <c r="RCS24" s="117"/>
      <c r="RCT24" s="117"/>
      <c r="RCU24" s="117"/>
      <c r="RCV24" s="117"/>
      <c r="RCW24" s="117"/>
      <c r="RCX24" s="117"/>
      <c r="RCY24" s="117"/>
      <c r="RCZ24" s="117"/>
      <c r="RDA24" s="117"/>
      <c r="RDB24" s="117"/>
      <c r="RDC24" s="117"/>
      <c r="RDD24" s="117"/>
      <c r="RDE24" s="117"/>
      <c r="RDF24" s="117"/>
      <c r="RDG24" s="117"/>
      <c r="RDH24" s="117"/>
      <c r="RDI24" s="117"/>
      <c r="RDJ24" s="117"/>
      <c r="RDK24" s="117"/>
      <c r="RDL24" s="117"/>
      <c r="RDM24" s="117"/>
      <c r="RDN24" s="117"/>
      <c r="RDO24" s="117"/>
      <c r="RDP24" s="117"/>
      <c r="RDQ24" s="117"/>
      <c r="RDR24" s="117"/>
      <c r="RDS24" s="117"/>
      <c r="RDT24" s="117"/>
      <c r="RDU24" s="117"/>
      <c r="RDV24" s="117"/>
      <c r="RDW24" s="117"/>
      <c r="RDX24" s="117"/>
      <c r="RDY24" s="117"/>
      <c r="RDZ24" s="117"/>
      <c r="REA24" s="117"/>
      <c r="REB24" s="117"/>
      <c r="REC24" s="117"/>
      <c r="RED24" s="117"/>
      <c r="REE24" s="117"/>
      <c r="REF24" s="117"/>
      <c r="REG24" s="117"/>
      <c r="REH24" s="117"/>
      <c r="REI24" s="117"/>
      <c r="REJ24" s="117"/>
      <c r="REK24" s="117"/>
      <c r="REL24" s="117"/>
      <c r="REM24" s="117"/>
      <c r="REN24" s="117"/>
      <c r="REO24" s="117"/>
      <c r="REP24" s="117"/>
      <c r="REQ24" s="117"/>
      <c r="RER24" s="117"/>
      <c r="RES24" s="117"/>
      <c r="RET24" s="117"/>
      <c r="REU24" s="117"/>
      <c r="REV24" s="117"/>
      <c r="REW24" s="117"/>
      <c r="REX24" s="117"/>
      <c r="REY24" s="117"/>
      <c r="REZ24" s="117"/>
      <c r="RFA24" s="117"/>
      <c r="RFB24" s="117"/>
      <c r="RFC24" s="117"/>
      <c r="RFD24" s="117"/>
      <c r="RFE24" s="117"/>
      <c r="RFF24" s="117"/>
      <c r="RFG24" s="117"/>
      <c r="RFH24" s="117"/>
      <c r="RFI24" s="117"/>
      <c r="RFJ24" s="117"/>
      <c r="RFK24" s="117"/>
      <c r="RFL24" s="117"/>
      <c r="RFM24" s="117"/>
      <c r="RFN24" s="117"/>
      <c r="RFO24" s="117"/>
      <c r="RFP24" s="117"/>
      <c r="RFQ24" s="117"/>
      <c r="RFR24" s="117"/>
      <c r="RFS24" s="117"/>
      <c r="RFT24" s="117"/>
      <c r="RFU24" s="117"/>
      <c r="RFV24" s="117"/>
      <c r="RFW24" s="117"/>
      <c r="RFX24" s="117"/>
      <c r="RFY24" s="117"/>
      <c r="RFZ24" s="117"/>
      <c r="RGA24" s="117"/>
      <c r="RGB24" s="117"/>
      <c r="RGC24" s="117"/>
      <c r="RGD24" s="117"/>
      <c r="RGE24" s="117"/>
      <c r="RGF24" s="117"/>
      <c r="RGG24" s="117"/>
      <c r="RGH24" s="117"/>
      <c r="RGI24" s="117"/>
      <c r="RGJ24" s="117"/>
      <c r="RGK24" s="117"/>
      <c r="RGL24" s="117"/>
      <c r="RGM24" s="117"/>
      <c r="RGN24" s="117"/>
      <c r="RGO24" s="117"/>
      <c r="RGP24" s="117"/>
      <c r="RGQ24" s="117"/>
      <c r="RGR24" s="117"/>
      <c r="RGS24" s="117"/>
      <c r="RGT24" s="117"/>
      <c r="RGU24" s="117"/>
      <c r="RGV24" s="117"/>
      <c r="RGW24" s="117"/>
      <c r="RGX24" s="117"/>
      <c r="RGY24" s="117"/>
      <c r="RGZ24" s="117"/>
      <c r="RHA24" s="117"/>
      <c r="RHB24" s="117"/>
      <c r="RHC24" s="117"/>
      <c r="RHD24" s="117"/>
      <c r="RHE24" s="117"/>
      <c r="RHF24" s="117"/>
      <c r="RHG24" s="117"/>
      <c r="RHH24" s="117"/>
      <c r="RHI24" s="117"/>
      <c r="RHJ24" s="117"/>
      <c r="RHK24" s="117"/>
      <c r="RHL24" s="117"/>
      <c r="RHM24" s="117"/>
      <c r="RHN24" s="117"/>
      <c r="RHO24" s="117"/>
      <c r="RHP24" s="117"/>
      <c r="RHQ24" s="117"/>
      <c r="RHR24" s="117"/>
      <c r="RHS24" s="117"/>
      <c r="RHT24" s="117"/>
      <c r="RHU24" s="117"/>
      <c r="RHV24" s="117"/>
      <c r="RHW24" s="117"/>
      <c r="RHX24" s="117"/>
      <c r="RHY24" s="117"/>
      <c r="RHZ24" s="117"/>
      <c r="RIA24" s="117"/>
      <c r="RIB24" s="117"/>
      <c r="RIC24" s="117"/>
      <c r="RID24" s="117"/>
      <c r="RIE24" s="117"/>
      <c r="RIF24" s="117"/>
      <c r="RIG24" s="117"/>
      <c r="RIH24" s="117"/>
      <c r="RII24" s="117"/>
      <c r="RIJ24" s="117"/>
      <c r="RIK24" s="117"/>
      <c r="RIL24" s="117"/>
      <c r="RIM24" s="117"/>
      <c r="RIN24" s="117"/>
      <c r="RIO24" s="117"/>
      <c r="RIP24" s="117"/>
      <c r="RIQ24" s="117"/>
      <c r="RIR24" s="117"/>
      <c r="RIS24" s="117"/>
      <c r="RIT24" s="117"/>
      <c r="RIU24" s="117"/>
      <c r="RIV24" s="117"/>
      <c r="RIW24" s="117"/>
      <c r="RIX24" s="117"/>
      <c r="RIY24" s="117"/>
      <c r="RIZ24" s="117"/>
      <c r="RJA24" s="117"/>
      <c r="RJB24" s="117"/>
      <c r="RJC24" s="117"/>
      <c r="RJD24" s="117"/>
      <c r="RJE24" s="117"/>
      <c r="RJF24" s="117"/>
      <c r="RJG24" s="117"/>
      <c r="RJH24" s="117"/>
      <c r="RJI24" s="117"/>
      <c r="RJJ24" s="117"/>
      <c r="RJK24" s="117"/>
      <c r="RJL24" s="117"/>
      <c r="RJM24" s="117"/>
      <c r="RJN24" s="117"/>
      <c r="RJO24" s="117"/>
      <c r="RJP24" s="117"/>
      <c r="RJQ24" s="117"/>
      <c r="RJR24" s="117"/>
      <c r="RJS24" s="117"/>
      <c r="RJT24" s="117"/>
      <c r="RJU24" s="117"/>
      <c r="RJV24" s="117"/>
      <c r="RJW24" s="117"/>
      <c r="RJX24" s="117"/>
      <c r="RJY24" s="117"/>
      <c r="RJZ24" s="117"/>
      <c r="RKA24" s="117"/>
      <c r="RKB24" s="117"/>
      <c r="RKC24" s="117"/>
      <c r="RKD24" s="117"/>
      <c r="RKE24" s="117"/>
      <c r="RKF24" s="117"/>
      <c r="RKG24" s="117"/>
      <c r="RKH24" s="117"/>
      <c r="RKI24" s="117"/>
      <c r="RKJ24" s="117"/>
      <c r="RKK24" s="117"/>
      <c r="RKL24" s="117"/>
      <c r="RKM24" s="117"/>
      <c r="RKN24" s="117"/>
      <c r="RKO24" s="117"/>
      <c r="RKP24" s="117"/>
      <c r="RKQ24" s="117"/>
      <c r="RKR24" s="117"/>
      <c r="RKS24" s="117"/>
      <c r="RKT24" s="117"/>
      <c r="RKU24" s="117"/>
      <c r="RKV24" s="117"/>
      <c r="RKW24" s="117"/>
      <c r="RKX24" s="117"/>
      <c r="RKY24" s="117"/>
      <c r="RKZ24" s="117"/>
      <c r="RLA24" s="117"/>
      <c r="RLB24" s="117"/>
      <c r="RLC24" s="117"/>
      <c r="RLD24" s="117"/>
      <c r="RLE24" s="117"/>
      <c r="RLF24" s="117"/>
      <c r="RLG24" s="117"/>
      <c r="RLH24" s="117"/>
      <c r="RLI24" s="117"/>
      <c r="RLJ24" s="117"/>
      <c r="RLK24" s="117"/>
      <c r="RLL24" s="117"/>
      <c r="RLM24" s="117"/>
      <c r="RLN24" s="117"/>
      <c r="RLO24" s="117"/>
      <c r="RLP24" s="117"/>
      <c r="RLQ24" s="117"/>
      <c r="RLR24" s="117"/>
      <c r="RLS24" s="117"/>
      <c r="RLT24" s="117"/>
      <c r="RLU24" s="117"/>
      <c r="RLV24" s="117"/>
      <c r="RLW24" s="117"/>
      <c r="RLX24" s="117"/>
      <c r="RLY24" s="117"/>
      <c r="RLZ24" s="117"/>
      <c r="RMA24" s="117"/>
      <c r="RMB24" s="117"/>
      <c r="RMC24" s="117"/>
      <c r="RMD24" s="117"/>
      <c r="RME24" s="117"/>
      <c r="RMF24" s="117"/>
      <c r="RMG24" s="117"/>
      <c r="RMH24" s="117"/>
      <c r="RMI24" s="117"/>
      <c r="RMJ24" s="117"/>
      <c r="RMK24" s="117"/>
      <c r="RML24" s="117"/>
      <c r="RMM24" s="117"/>
      <c r="RMN24" s="117"/>
      <c r="RMO24" s="117"/>
      <c r="RMP24" s="117"/>
      <c r="RMQ24" s="117"/>
      <c r="RMR24" s="117"/>
      <c r="RMS24" s="117"/>
      <c r="RMT24" s="117"/>
      <c r="RMU24" s="117"/>
      <c r="RMV24" s="117"/>
      <c r="RMW24" s="117"/>
      <c r="RMX24" s="117"/>
      <c r="RMY24" s="117"/>
      <c r="RMZ24" s="117"/>
      <c r="RNA24" s="117"/>
      <c r="RNB24" s="117"/>
      <c r="RNC24" s="117"/>
      <c r="RND24" s="117"/>
      <c r="RNE24" s="117"/>
      <c r="RNF24" s="117"/>
      <c r="RNG24" s="117"/>
      <c r="RNH24" s="117"/>
      <c r="RNI24" s="117"/>
      <c r="RNJ24" s="117"/>
      <c r="RNK24" s="117"/>
      <c r="RNL24" s="117"/>
      <c r="RNM24" s="117"/>
      <c r="RNN24" s="117"/>
      <c r="RNO24" s="117"/>
      <c r="RNP24" s="117"/>
      <c r="RNQ24" s="117"/>
      <c r="RNR24" s="117"/>
      <c r="RNS24" s="117"/>
      <c r="RNT24" s="117"/>
      <c r="RNU24" s="117"/>
      <c r="RNV24" s="117"/>
      <c r="RNW24" s="117"/>
      <c r="RNX24" s="117"/>
      <c r="RNY24" s="117"/>
      <c r="RNZ24" s="117"/>
      <c r="ROA24" s="117"/>
      <c r="ROB24" s="117"/>
      <c r="ROC24" s="117"/>
      <c r="ROD24" s="117"/>
      <c r="ROE24" s="117"/>
      <c r="ROF24" s="117"/>
      <c r="ROG24" s="117"/>
      <c r="ROH24" s="117"/>
      <c r="ROI24" s="117"/>
      <c r="ROJ24" s="117"/>
      <c r="ROK24" s="117"/>
      <c r="ROL24" s="117"/>
      <c r="ROM24" s="117"/>
      <c r="RON24" s="117"/>
      <c r="ROO24" s="117"/>
      <c r="ROP24" s="117"/>
      <c r="ROQ24" s="117"/>
      <c r="ROR24" s="117"/>
      <c r="ROS24" s="117"/>
      <c r="ROT24" s="117"/>
      <c r="ROU24" s="117"/>
      <c r="ROV24" s="117"/>
      <c r="ROW24" s="117"/>
      <c r="ROX24" s="117"/>
      <c r="ROY24" s="117"/>
      <c r="ROZ24" s="117"/>
      <c r="RPA24" s="117"/>
      <c r="RPB24" s="117"/>
      <c r="RPC24" s="117"/>
      <c r="RPD24" s="117"/>
      <c r="RPE24" s="117"/>
      <c r="RPF24" s="117"/>
      <c r="RPG24" s="117"/>
      <c r="RPH24" s="117"/>
      <c r="RPI24" s="117"/>
      <c r="RPJ24" s="117"/>
      <c r="RPK24" s="117"/>
      <c r="RPL24" s="117"/>
      <c r="RPM24" s="117"/>
      <c r="RPN24" s="117"/>
      <c r="RPO24" s="117"/>
      <c r="RPP24" s="117"/>
      <c r="RPQ24" s="117"/>
      <c r="RPR24" s="117"/>
      <c r="RPS24" s="117"/>
      <c r="RPT24" s="117"/>
      <c r="RPU24" s="117"/>
      <c r="RPV24" s="117"/>
      <c r="RPW24" s="117"/>
      <c r="RPX24" s="117"/>
      <c r="RPY24" s="117"/>
      <c r="RPZ24" s="117"/>
      <c r="RQA24" s="117"/>
      <c r="RQB24" s="117"/>
      <c r="RQC24" s="117"/>
      <c r="RQD24" s="117"/>
      <c r="RQE24" s="117"/>
      <c r="RQF24" s="117"/>
      <c r="RQG24" s="117"/>
      <c r="RQH24" s="117"/>
      <c r="RQI24" s="117"/>
      <c r="RQJ24" s="117"/>
      <c r="RQK24" s="117"/>
      <c r="RQL24" s="117"/>
      <c r="RQM24" s="117"/>
      <c r="RQN24" s="117"/>
      <c r="RQO24" s="117"/>
      <c r="RQP24" s="117"/>
      <c r="RQQ24" s="117"/>
      <c r="RQR24" s="117"/>
      <c r="RQS24" s="117"/>
      <c r="RQT24" s="117"/>
      <c r="RQU24" s="117"/>
      <c r="RQV24" s="117"/>
      <c r="RQW24" s="117"/>
      <c r="RQX24" s="117"/>
      <c r="RQY24" s="117"/>
      <c r="RQZ24" s="117"/>
      <c r="RRA24" s="117"/>
      <c r="RRB24" s="117"/>
      <c r="RRC24" s="117"/>
      <c r="RRD24" s="117"/>
      <c r="RRE24" s="117"/>
      <c r="RRF24" s="117"/>
      <c r="RRG24" s="117"/>
      <c r="RRH24" s="117"/>
      <c r="RRI24" s="117"/>
      <c r="RRJ24" s="117"/>
      <c r="RRK24" s="117"/>
      <c r="RRL24" s="117"/>
      <c r="RRM24" s="117"/>
      <c r="RRN24" s="117"/>
      <c r="RRO24" s="117"/>
      <c r="RRP24" s="117"/>
      <c r="RRQ24" s="117"/>
      <c r="RRR24" s="117"/>
      <c r="RRS24" s="117"/>
      <c r="RRT24" s="117"/>
      <c r="RRU24" s="117"/>
      <c r="RRV24" s="117"/>
      <c r="RRW24" s="117"/>
      <c r="RRX24" s="117"/>
      <c r="RRY24" s="117"/>
      <c r="RRZ24" s="117"/>
      <c r="RSA24" s="117"/>
      <c r="RSB24" s="117"/>
      <c r="RSC24" s="117"/>
      <c r="RSD24" s="117"/>
      <c r="RSE24" s="117"/>
      <c r="RSF24" s="117"/>
      <c r="RSG24" s="117"/>
      <c r="RSH24" s="117"/>
      <c r="RSI24" s="117"/>
      <c r="RSJ24" s="117"/>
      <c r="RSK24" s="117"/>
      <c r="RSL24" s="117"/>
      <c r="RSM24" s="117"/>
      <c r="RSN24" s="117"/>
      <c r="RSO24" s="117"/>
      <c r="RSP24" s="117"/>
      <c r="RSQ24" s="117"/>
      <c r="RSR24" s="117"/>
      <c r="RSS24" s="117"/>
      <c r="RST24" s="117"/>
      <c r="RSU24" s="117"/>
      <c r="RSV24" s="117"/>
      <c r="RSW24" s="117"/>
      <c r="RSX24" s="117"/>
      <c r="RSY24" s="117"/>
      <c r="RSZ24" s="117"/>
      <c r="RTA24" s="117"/>
      <c r="RTB24" s="117"/>
      <c r="RTC24" s="117"/>
      <c r="RTD24" s="117"/>
      <c r="RTE24" s="117"/>
      <c r="RTF24" s="117"/>
      <c r="RTG24" s="117"/>
      <c r="RTH24" s="117"/>
      <c r="RTI24" s="117"/>
      <c r="RTJ24" s="117"/>
      <c r="RTK24" s="117"/>
      <c r="RTL24" s="117"/>
      <c r="RTM24" s="117"/>
      <c r="RTN24" s="117"/>
      <c r="RTO24" s="117"/>
      <c r="RTP24" s="117"/>
      <c r="RTQ24" s="117"/>
      <c r="RTR24" s="117"/>
      <c r="RTS24" s="117"/>
      <c r="RTT24" s="117"/>
      <c r="RTU24" s="117"/>
      <c r="RTV24" s="117"/>
      <c r="RTW24" s="117"/>
      <c r="RTX24" s="117"/>
      <c r="RTY24" s="117"/>
      <c r="RTZ24" s="117"/>
      <c r="RUA24" s="117"/>
      <c r="RUB24" s="117"/>
      <c r="RUC24" s="117"/>
      <c r="RUD24" s="117"/>
      <c r="RUE24" s="117"/>
      <c r="RUF24" s="117"/>
      <c r="RUG24" s="117"/>
      <c r="RUH24" s="117"/>
      <c r="RUI24" s="117"/>
      <c r="RUJ24" s="117"/>
      <c r="RUK24" s="117"/>
      <c r="RUL24" s="117"/>
      <c r="RUM24" s="117"/>
      <c r="RUN24" s="117"/>
      <c r="RUO24" s="117"/>
      <c r="RUP24" s="117"/>
      <c r="RUQ24" s="117"/>
      <c r="RUR24" s="117"/>
      <c r="RUS24" s="117"/>
      <c r="RUT24" s="117"/>
      <c r="RUU24" s="117"/>
      <c r="RUV24" s="117"/>
      <c r="RUW24" s="117"/>
      <c r="RUX24" s="117"/>
      <c r="RUY24" s="117"/>
      <c r="RUZ24" s="117"/>
      <c r="RVA24" s="117"/>
      <c r="RVB24" s="117"/>
      <c r="RVC24" s="117"/>
      <c r="RVD24" s="117"/>
      <c r="RVE24" s="117"/>
      <c r="RVF24" s="117"/>
      <c r="RVG24" s="117"/>
      <c r="RVH24" s="117"/>
      <c r="RVI24" s="117"/>
      <c r="RVJ24" s="117"/>
      <c r="RVK24" s="117"/>
      <c r="RVL24" s="117"/>
      <c r="RVM24" s="117"/>
      <c r="RVN24" s="117"/>
      <c r="RVO24" s="117"/>
      <c r="RVP24" s="117"/>
      <c r="RVQ24" s="117"/>
      <c r="RVR24" s="117"/>
      <c r="RVS24" s="117"/>
      <c r="RVT24" s="117"/>
      <c r="RVU24" s="117"/>
      <c r="RVV24" s="117"/>
      <c r="RVW24" s="117"/>
      <c r="RVX24" s="117"/>
      <c r="RVY24" s="117"/>
      <c r="RVZ24" s="117"/>
      <c r="RWA24" s="117"/>
      <c r="RWB24" s="117"/>
      <c r="RWC24" s="117"/>
      <c r="RWD24" s="117"/>
      <c r="RWE24" s="117"/>
      <c r="RWF24" s="117"/>
      <c r="RWG24" s="117"/>
      <c r="RWH24" s="117"/>
      <c r="RWI24" s="117"/>
      <c r="RWJ24" s="117"/>
      <c r="RWK24" s="117"/>
      <c r="RWL24" s="117"/>
      <c r="RWM24" s="117"/>
      <c r="RWN24" s="117"/>
      <c r="RWO24" s="117"/>
      <c r="RWP24" s="117"/>
      <c r="RWQ24" s="117"/>
      <c r="RWR24" s="117"/>
      <c r="RWS24" s="117"/>
      <c r="RWT24" s="117"/>
      <c r="RWU24" s="117"/>
      <c r="RWV24" s="117"/>
      <c r="RWW24" s="117"/>
      <c r="RWX24" s="117"/>
      <c r="RWY24" s="117"/>
      <c r="RWZ24" s="117"/>
      <c r="RXA24" s="117"/>
      <c r="RXB24" s="117"/>
      <c r="RXC24" s="117"/>
      <c r="RXD24" s="117"/>
      <c r="RXE24" s="117"/>
      <c r="RXF24" s="117"/>
      <c r="RXG24" s="117"/>
      <c r="RXH24" s="117"/>
      <c r="RXI24" s="117"/>
      <c r="RXJ24" s="117"/>
      <c r="RXK24" s="117"/>
      <c r="RXL24" s="117"/>
      <c r="RXM24" s="117"/>
      <c r="RXN24" s="117"/>
      <c r="RXO24" s="117"/>
      <c r="RXP24" s="117"/>
      <c r="RXQ24" s="117"/>
      <c r="RXR24" s="117"/>
      <c r="RXS24" s="117"/>
      <c r="RXT24" s="117"/>
      <c r="RXU24" s="117"/>
      <c r="RXV24" s="117"/>
      <c r="RXW24" s="117"/>
      <c r="RXX24" s="117"/>
      <c r="RXY24" s="117"/>
      <c r="RXZ24" s="117"/>
      <c r="RYA24" s="117"/>
      <c r="RYB24" s="117"/>
      <c r="RYC24" s="117"/>
      <c r="RYD24" s="117"/>
      <c r="RYE24" s="117"/>
      <c r="RYF24" s="117"/>
      <c r="RYG24" s="117"/>
      <c r="RYH24" s="117"/>
      <c r="RYI24" s="117"/>
      <c r="RYJ24" s="117"/>
      <c r="RYK24" s="117"/>
      <c r="RYL24" s="117"/>
      <c r="RYM24" s="117"/>
      <c r="RYN24" s="117"/>
      <c r="RYO24" s="117"/>
      <c r="RYP24" s="117"/>
      <c r="RYQ24" s="117"/>
      <c r="RYR24" s="117"/>
      <c r="RYS24" s="117"/>
      <c r="RYT24" s="117"/>
      <c r="RYU24" s="117"/>
      <c r="RYV24" s="117"/>
      <c r="RYW24" s="117"/>
      <c r="RYX24" s="117"/>
      <c r="RYY24" s="117"/>
      <c r="RYZ24" s="117"/>
      <c r="RZA24" s="117"/>
      <c r="RZB24" s="117"/>
      <c r="RZC24" s="117"/>
      <c r="RZD24" s="117"/>
      <c r="RZE24" s="117"/>
      <c r="RZF24" s="117"/>
      <c r="RZG24" s="117"/>
      <c r="RZH24" s="117"/>
      <c r="RZI24" s="117"/>
      <c r="RZJ24" s="117"/>
      <c r="RZK24" s="117"/>
      <c r="RZL24" s="117"/>
      <c r="RZM24" s="117"/>
      <c r="RZN24" s="117"/>
      <c r="RZO24" s="117"/>
      <c r="RZP24" s="117"/>
      <c r="RZQ24" s="117"/>
      <c r="RZR24" s="117"/>
      <c r="RZS24" s="117"/>
      <c r="RZT24" s="117"/>
      <c r="RZU24" s="117"/>
      <c r="RZV24" s="117"/>
      <c r="RZW24" s="117"/>
      <c r="RZX24" s="117"/>
      <c r="RZY24" s="117"/>
      <c r="RZZ24" s="117"/>
      <c r="SAA24" s="117"/>
      <c r="SAB24" s="117"/>
      <c r="SAC24" s="117"/>
      <c r="SAD24" s="117"/>
      <c r="SAE24" s="117"/>
      <c r="SAF24" s="117"/>
      <c r="SAG24" s="117"/>
      <c r="SAH24" s="117"/>
      <c r="SAI24" s="117"/>
      <c r="SAJ24" s="117"/>
      <c r="SAK24" s="117"/>
      <c r="SAL24" s="117"/>
      <c r="SAM24" s="117"/>
      <c r="SAN24" s="117"/>
      <c r="SAO24" s="117"/>
      <c r="SAP24" s="117"/>
      <c r="SAQ24" s="117"/>
      <c r="SAR24" s="117"/>
      <c r="SAS24" s="117"/>
      <c r="SAT24" s="117"/>
      <c r="SAU24" s="117"/>
      <c r="SAV24" s="117"/>
      <c r="SAW24" s="117"/>
      <c r="SAX24" s="117"/>
      <c r="SAY24" s="117"/>
      <c r="SAZ24" s="117"/>
      <c r="SBA24" s="117"/>
      <c r="SBB24" s="117"/>
      <c r="SBC24" s="117"/>
      <c r="SBD24" s="117"/>
      <c r="SBE24" s="117"/>
      <c r="SBF24" s="117"/>
      <c r="SBG24" s="117"/>
      <c r="SBH24" s="117"/>
      <c r="SBI24" s="117"/>
      <c r="SBJ24" s="117"/>
      <c r="SBK24" s="117"/>
      <c r="SBL24" s="117"/>
      <c r="SBM24" s="117"/>
      <c r="SBN24" s="117"/>
      <c r="SBO24" s="117"/>
      <c r="SBP24" s="117"/>
      <c r="SBQ24" s="117"/>
      <c r="SBR24" s="117"/>
      <c r="SBS24" s="117"/>
      <c r="SBT24" s="117"/>
      <c r="SBU24" s="117"/>
      <c r="SBV24" s="117"/>
      <c r="SBW24" s="117"/>
      <c r="SBX24" s="117"/>
      <c r="SBY24" s="117"/>
      <c r="SBZ24" s="117"/>
      <c r="SCA24" s="117"/>
      <c r="SCB24" s="117"/>
      <c r="SCC24" s="117"/>
      <c r="SCD24" s="117"/>
      <c r="SCE24" s="117"/>
      <c r="SCF24" s="117"/>
      <c r="SCG24" s="117"/>
      <c r="SCH24" s="117"/>
      <c r="SCI24" s="117"/>
      <c r="SCJ24" s="117"/>
      <c r="SCK24" s="117"/>
      <c r="SCL24" s="117"/>
      <c r="SCM24" s="117"/>
      <c r="SCN24" s="117"/>
      <c r="SCO24" s="117"/>
      <c r="SCP24" s="117"/>
      <c r="SCQ24" s="117"/>
      <c r="SCR24" s="117"/>
      <c r="SCS24" s="117"/>
      <c r="SCT24" s="117"/>
      <c r="SCU24" s="117"/>
      <c r="SCV24" s="117"/>
      <c r="SCW24" s="117"/>
      <c r="SCX24" s="117"/>
      <c r="SCY24" s="117"/>
      <c r="SCZ24" s="117"/>
      <c r="SDA24" s="117"/>
      <c r="SDB24" s="117"/>
      <c r="SDC24" s="117"/>
      <c r="SDD24" s="117"/>
      <c r="SDE24" s="117"/>
      <c r="SDF24" s="117"/>
      <c r="SDG24" s="117"/>
      <c r="SDH24" s="117"/>
      <c r="SDI24" s="117"/>
      <c r="SDJ24" s="117"/>
      <c r="SDK24" s="117"/>
      <c r="SDL24" s="117"/>
      <c r="SDM24" s="117"/>
      <c r="SDN24" s="117"/>
      <c r="SDO24" s="117"/>
      <c r="SDP24" s="117"/>
      <c r="SDQ24" s="117"/>
      <c r="SDR24" s="117"/>
      <c r="SDS24" s="117"/>
      <c r="SDT24" s="117"/>
      <c r="SDU24" s="117"/>
      <c r="SDV24" s="117"/>
      <c r="SDW24" s="117"/>
      <c r="SDX24" s="117"/>
      <c r="SDY24" s="117"/>
      <c r="SDZ24" s="117"/>
      <c r="SEA24" s="117"/>
      <c r="SEB24" s="117"/>
      <c r="SEC24" s="117"/>
      <c r="SED24" s="117"/>
      <c r="SEE24" s="117"/>
      <c r="SEF24" s="117"/>
      <c r="SEG24" s="117"/>
      <c r="SEH24" s="117"/>
      <c r="SEI24" s="117"/>
      <c r="SEJ24" s="117"/>
      <c r="SEK24" s="117"/>
      <c r="SEL24" s="117"/>
      <c r="SEM24" s="117"/>
      <c r="SEN24" s="117"/>
      <c r="SEO24" s="117"/>
      <c r="SEP24" s="117"/>
      <c r="SEQ24" s="117"/>
      <c r="SER24" s="117"/>
      <c r="SES24" s="117"/>
      <c r="SET24" s="117"/>
      <c r="SEU24" s="117"/>
      <c r="SEV24" s="117"/>
      <c r="SEW24" s="117"/>
      <c r="SEX24" s="117"/>
      <c r="SEY24" s="117"/>
      <c r="SEZ24" s="117"/>
      <c r="SFA24" s="117"/>
      <c r="SFB24" s="117"/>
      <c r="SFC24" s="117"/>
      <c r="SFD24" s="117"/>
      <c r="SFE24" s="117"/>
      <c r="SFF24" s="117"/>
      <c r="SFG24" s="117"/>
      <c r="SFH24" s="117"/>
      <c r="SFI24" s="117"/>
      <c r="SFJ24" s="117"/>
      <c r="SFK24" s="117"/>
      <c r="SFL24" s="117"/>
      <c r="SFM24" s="117"/>
      <c r="SFN24" s="117"/>
      <c r="SFO24" s="117"/>
      <c r="SFP24" s="117"/>
      <c r="SFQ24" s="117"/>
      <c r="SFR24" s="117"/>
      <c r="SFS24" s="117"/>
      <c r="SFT24" s="117"/>
      <c r="SFU24" s="117"/>
      <c r="SFV24" s="117"/>
      <c r="SFW24" s="117"/>
      <c r="SFX24" s="117"/>
      <c r="SFY24" s="117"/>
      <c r="SFZ24" s="117"/>
      <c r="SGA24" s="117"/>
      <c r="SGB24" s="117"/>
      <c r="SGC24" s="117"/>
      <c r="SGD24" s="117"/>
      <c r="SGE24" s="117"/>
      <c r="SGF24" s="117"/>
      <c r="SGG24" s="117"/>
      <c r="SGH24" s="117"/>
      <c r="SGI24" s="117"/>
      <c r="SGJ24" s="117"/>
      <c r="SGK24" s="117"/>
      <c r="SGL24" s="117"/>
      <c r="SGM24" s="117"/>
      <c r="SGN24" s="117"/>
      <c r="SGO24" s="117"/>
      <c r="SGP24" s="117"/>
      <c r="SGQ24" s="117"/>
      <c r="SGR24" s="117"/>
      <c r="SGS24" s="117"/>
      <c r="SGT24" s="117"/>
      <c r="SGU24" s="117"/>
      <c r="SGV24" s="117"/>
      <c r="SGW24" s="117"/>
      <c r="SGX24" s="117"/>
      <c r="SGY24" s="117"/>
      <c r="SGZ24" s="117"/>
      <c r="SHA24" s="117"/>
      <c r="SHB24" s="117"/>
      <c r="SHC24" s="117"/>
      <c r="SHD24" s="117"/>
      <c r="SHE24" s="117"/>
      <c r="SHF24" s="117"/>
      <c r="SHG24" s="117"/>
      <c r="SHH24" s="117"/>
      <c r="SHI24" s="117"/>
      <c r="SHJ24" s="117"/>
      <c r="SHK24" s="117"/>
      <c r="SHL24" s="117"/>
      <c r="SHM24" s="117"/>
      <c r="SHN24" s="117"/>
      <c r="SHO24" s="117"/>
      <c r="SHP24" s="117"/>
      <c r="SHQ24" s="117"/>
      <c r="SHR24" s="117"/>
      <c r="SHS24" s="117"/>
      <c r="SHT24" s="117"/>
      <c r="SHU24" s="117"/>
      <c r="SHV24" s="117"/>
      <c r="SHW24" s="117"/>
      <c r="SHX24" s="117"/>
      <c r="SHY24" s="117"/>
      <c r="SHZ24" s="117"/>
      <c r="SIA24" s="117"/>
      <c r="SIB24" s="117"/>
      <c r="SIC24" s="117"/>
      <c r="SID24" s="117"/>
      <c r="SIE24" s="117"/>
      <c r="SIF24" s="117"/>
      <c r="SIG24" s="117"/>
      <c r="SIH24" s="117"/>
      <c r="SII24" s="117"/>
      <c r="SIJ24" s="117"/>
      <c r="SIK24" s="117"/>
      <c r="SIL24" s="117"/>
      <c r="SIM24" s="117"/>
      <c r="SIN24" s="117"/>
      <c r="SIO24" s="117"/>
      <c r="SIP24" s="117"/>
      <c r="SIQ24" s="117"/>
      <c r="SIR24" s="117"/>
      <c r="SIS24" s="117"/>
      <c r="SIT24" s="117"/>
      <c r="SIU24" s="117"/>
      <c r="SIV24" s="117"/>
      <c r="SIW24" s="117"/>
      <c r="SIX24" s="117"/>
      <c r="SIY24" s="117"/>
      <c r="SIZ24" s="117"/>
      <c r="SJA24" s="117"/>
      <c r="SJB24" s="117"/>
      <c r="SJC24" s="117"/>
      <c r="SJD24" s="117"/>
      <c r="SJE24" s="117"/>
      <c r="SJF24" s="117"/>
      <c r="SJG24" s="117"/>
      <c r="SJH24" s="117"/>
      <c r="SJI24" s="117"/>
      <c r="SJJ24" s="117"/>
      <c r="SJK24" s="117"/>
      <c r="SJL24" s="117"/>
      <c r="SJM24" s="117"/>
      <c r="SJN24" s="117"/>
      <c r="SJO24" s="117"/>
      <c r="SJP24" s="117"/>
      <c r="SJQ24" s="117"/>
      <c r="SJR24" s="117"/>
      <c r="SJS24" s="117"/>
      <c r="SJT24" s="117"/>
      <c r="SJU24" s="117"/>
      <c r="SJV24" s="117"/>
      <c r="SJW24" s="117"/>
      <c r="SJX24" s="117"/>
      <c r="SJY24" s="117"/>
      <c r="SJZ24" s="117"/>
      <c r="SKA24" s="117"/>
      <c r="SKB24" s="117"/>
      <c r="SKC24" s="117"/>
      <c r="SKD24" s="117"/>
      <c r="SKE24" s="117"/>
      <c r="SKF24" s="117"/>
      <c r="SKG24" s="117"/>
      <c r="SKH24" s="117"/>
      <c r="SKI24" s="117"/>
      <c r="SKJ24" s="117"/>
      <c r="SKK24" s="117"/>
      <c r="SKL24" s="117"/>
      <c r="SKM24" s="117"/>
      <c r="SKN24" s="117"/>
      <c r="SKO24" s="117"/>
      <c r="SKP24" s="117"/>
      <c r="SKQ24" s="117"/>
      <c r="SKR24" s="117"/>
      <c r="SKS24" s="117"/>
      <c r="SKT24" s="117"/>
      <c r="SKU24" s="117"/>
      <c r="SKV24" s="117"/>
      <c r="SKW24" s="117"/>
      <c r="SKX24" s="117"/>
      <c r="SKY24" s="117"/>
      <c r="SKZ24" s="117"/>
      <c r="SLA24" s="117"/>
      <c r="SLB24" s="117"/>
      <c r="SLC24" s="117"/>
      <c r="SLD24" s="117"/>
      <c r="SLE24" s="117"/>
      <c r="SLF24" s="117"/>
      <c r="SLG24" s="117"/>
      <c r="SLH24" s="117"/>
      <c r="SLI24" s="117"/>
      <c r="SLJ24" s="117"/>
      <c r="SLK24" s="117"/>
      <c r="SLL24" s="117"/>
      <c r="SLM24" s="117"/>
      <c r="SLN24" s="117"/>
      <c r="SLO24" s="117"/>
      <c r="SLP24" s="117"/>
      <c r="SLQ24" s="117"/>
      <c r="SLR24" s="117"/>
      <c r="SLS24" s="117"/>
      <c r="SLT24" s="117"/>
      <c r="SLU24" s="117"/>
      <c r="SLV24" s="117"/>
      <c r="SLW24" s="117"/>
      <c r="SLX24" s="117"/>
      <c r="SLY24" s="117"/>
      <c r="SLZ24" s="117"/>
      <c r="SMA24" s="117"/>
      <c r="SMB24" s="117"/>
      <c r="SMC24" s="117"/>
      <c r="SMD24" s="117"/>
      <c r="SME24" s="117"/>
      <c r="SMF24" s="117"/>
      <c r="SMG24" s="117"/>
      <c r="SMH24" s="117"/>
      <c r="SMI24" s="117"/>
      <c r="SMJ24" s="117"/>
      <c r="SMK24" s="117"/>
      <c r="SML24" s="117"/>
      <c r="SMM24" s="117"/>
      <c r="SMN24" s="117"/>
      <c r="SMO24" s="117"/>
      <c r="SMP24" s="117"/>
      <c r="SMQ24" s="117"/>
      <c r="SMR24" s="117"/>
      <c r="SMS24" s="117"/>
      <c r="SMT24" s="117"/>
      <c r="SMU24" s="117"/>
      <c r="SMV24" s="117"/>
      <c r="SMW24" s="117"/>
      <c r="SMX24" s="117"/>
      <c r="SMY24" s="117"/>
      <c r="SMZ24" s="117"/>
      <c r="SNA24" s="117"/>
      <c r="SNB24" s="117"/>
      <c r="SNC24" s="117"/>
      <c r="SND24" s="117"/>
      <c r="SNE24" s="117"/>
      <c r="SNF24" s="117"/>
      <c r="SNG24" s="117"/>
      <c r="SNH24" s="117"/>
      <c r="SNI24" s="117"/>
      <c r="SNJ24" s="117"/>
      <c r="SNK24" s="117"/>
      <c r="SNL24" s="117"/>
      <c r="SNM24" s="117"/>
      <c r="SNN24" s="117"/>
      <c r="SNO24" s="117"/>
      <c r="SNP24" s="117"/>
      <c r="SNQ24" s="117"/>
      <c r="SNR24" s="117"/>
      <c r="SNS24" s="117"/>
      <c r="SNT24" s="117"/>
      <c r="SNU24" s="117"/>
      <c r="SNV24" s="117"/>
      <c r="SNW24" s="117"/>
      <c r="SNX24" s="117"/>
      <c r="SNY24" s="117"/>
      <c r="SNZ24" s="117"/>
      <c r="SOA24" s="117"/>
      <c r="SOB24" s="117"/>
      <c r="SOC24" s="117"/>
      <c r="SOD24" s="117"/>
      <c r="SOE24" s="117"/>
      <c r="SOF24" s="117"/>
      <c r="SOG24" s="117"/>
      <c r="SOH24" s="117"/>
      <c r="SOI24" s="117"/>
      <c r="SOJ24" s="117"/>
      <c r="SOK24" s="117"/>
      <c r="SOL24" s="117"/>
      <c r="SOM24" s="117"/>
      <c r="SON24" s="117"/>
      <c r="SOO24" s="117"/>
      <c r="SOP24" s="117"/>
      <c r="SOQ24" s="117"/>
      <c r="SOR24" s="117"/>
      <c r="SOS24" s="117"/>
      <c r="SOT24" s="117"/>
      <c r="SOU24" s="117"/>
      <c r="SOV24" s="117"/>
      <c r="SOW24" s="117"/>
      <c r="SOX24" s="117"/>
      <c r="SOY24" s="117"/>
      <c r="SOZ24" s="117"/>
      <c r="SPA24" s="117"/>
      <c r="SPB24" s="117"/>
      <c r="SPC24" s="117"/>
      <c r="SPD24" s="117"/>
      <c r="SPE24" s="117"/>
      <c r="SPF24" s="117"/>
      <c r="SPG24" s="117"/>
      <c r="SPH24" s="117"/>
      <c r="SPI24" s="117"/>
      <c r="SPJ24" s="117"/>
      <c r="SPK24" s="117"/>
      <c r="SPL24" s="117"/>
      <c r="SPM24" s="117"/>
      <c r="SPN24" s="117"/>
      <c r="SPO24" s="117"/>
      <c r="SPP24" s="117"/>
      <c r="SPQ24" s="117"/>
      <c r="SPR24" s="117"/>
      <c r="SPS24" s="117"/>
      <c r="SPT24" s="117"/>
      <c r="SPU24" s="117"/>
      <c r="SPV24" s="117"/>
      <c r="SPW24" s="117"/>
      <c r="SPX24" s="117"/>
      <c r="SPY24" s="117"/>
      <c r="SPZ24" s="117"/>
      <c r="SQA24" s="117"/>
      <c r="SQB24" s="117"/>
      <c r="SQC24" s="117"/>
      <c r="SQD24" s="117"/>
      <c r="SQE24" s="117"/>
      <c r="SQF24" s="117"/>
      <c r="SQG24" s="117"/>
      <c r="SQH24" s="117"/>
      <c r="SQI24" s="117"/>
      <c r="SQJ24" s="117"/>
      <c r="SQK24" s="117"/>
      <c r="SQL24" s="117"/>
      <c r="SQM24" s="117"/>
      <c r="SQN24" s="117"/>
      <c r="SQO24" s="117"/>
      <c r="SQP24" s="117"/>
      <c r="SQQ24" s="117"/>
      <c r="SQR24" s="117"/>
      <c r="SQS24" s="117"/>
      <c r="SQT24" s="117"/>
      <c r="SQU24" s="117"/>
      <c r="SQV24" s="117"/>
      <c r="SQW24" s="117"/>
      <c r="SQX24" s="117"/>
      <c r="SQY24" s="117"/>
      <c r="SQZ24" s="117"/>
      <c r="SRA24" s="117"/>
      <c r="SRB24" s="117"/>
      <c r="SRC24" s="117"/>
      <c r="SRD24" s="117"/>
      <c r="SRE24" s="117"/>
      <c r="SRF24" s="117"/>
      <c r="SRG24" s="117"/>
      <c r="SRH24" s="117"/>
      <c r="SRI24" s="117"/>
      <c r="SRJ24" s="117"/>
      <c r="SRK24" s="117"/>
      <c r="SRL24" s="117"/>
      <c r="SRM24" s="117"/>
      <c r="SRN24" s="117"/>
      <c r="SRO24" s="117"/>
      <c r="SRP24" s="117"/>
      <c r="SRQ24" s="117"/>
      <c r="SRR24" s="117"/>
      <c r="SRS24" s="117"/>
      <c r="SRT24" s="117"/>
      <c r="SRU24" s="117"/>
      <c r="SRV24" s="117"/>
      <c r="SRW24" s="117"/>
      <c r="SRX24" s="117"/>
      <c r="SRY24" s="117"/>
      <c r="SRZ24" s="117"/>
      <c r="SSA24" s="117"/>
      <c r="SSB24" s="117"/>
      <c r="SSC24" s="117"/>
      <c r="SSD24" s="117"/>
      <c r="SSE24" s="117"/>
      <c r="SSF24" s="117"/>
      <c r="SSG24" s="117"/>
      <c r="SSH24" s="117"/>
      <c r="SSI24" s="117"/>
      <c r="SSJ24" s="117"/>
      <c r="SSK24" s="117"/>
      <c r="SSL24" s="117"/>
      <c r="SSM24" s="117"/>
      <c r="SSN24" s="117"/>
      <c r="SSO24" s="117"/>
      <c r="SSP24" s="117"/>
      <c r="SSQ24" s="117"/>
      <c r="SSR24" s="117"/>
      <c r="SSS24" s="117"/>
      <c r="SST24" s="117"/>
      <c r="SSU24" s="117"/>
      <c r="SSV24" s="117"/>
      <c r="SSW24" s="117"/>
      <c r="SSX24" s="117"/>
      <c r="SSY24" s="117"/>
      <c r="SSZ24" s="117"/>
      <c r="STA24" s="117"/>
      <c r="STB24" s="117"/>
      <c r="STC24" s="117"/>
      <c r="STD24" s="117"/>
      <c r="STE24" s="117"/>
      <c r="STF24" s="117"/>
      <c r="STG24" s="117"/>
      <c r="STH24" s="117"/>
      <c r="STI24" s="117"/>
      <c r="STJ24" s="117"/>
      <c r="STK24" s="117"/>
      <c r="STL24" s="117"/>
      <c r="STM24" s="117"/>
      <c r="STN24" s="117"/>
      <c r="STO24" s="117"/>
      <c r="STP24" s="117"/>
      <c r="STQ24" s="117"/>
      <c r="STR24" s="117"/>
      <c r="STS24" s="117"/>
      <c r="STT24" s="117"/>
      <c r="STU24" s="117"/>
      <c r="STV24" s="117"/>
      <c r="STW24" s="117"/>
      <c r="STX24" s="117"/>
      <c r="STY24" s="117"/>
      <c r="STZ24" s="117"/>
      <c r="SUA24" s="117"/>
      <c r="SUB24" s="117"/>
      <c r="SUC24" s="117"/>
      <c r="SUD24" s="117"/>
      <c r="SUE24" s="117"/>
      <c r="SUF24" s="117"/>
      <c r="SUG24" s="117"/>
      <c r="SUH24" s="117"/>
      <c r="SUI24" s="117"/>
      <c r="SUJ24" s="117"/>
      <c r="SUK24" s="117"/>
      <c r="SUL24" s="117"/>
      <c r="SUM24" s="117"/>
      <c r="SUN24" s="117"/>
      <c r="SUO24" s="117"/>
      <c r="SUP24" s="117"/>
      <c r="SUQ24" s="117"/>
      <c r="SUR24" s="117"/>
      <c r="SUS24" s="117"/>
      <c r="SUT24" s="117"/>
      <c r="SUU24" s="117"/>
      <c r="SUV24" s="117"/>
      <c r="SUW24" s="117"/>
      <c r="SUX24" s="117"/>
      <c r="SUY24" s="117"/>
      <c r="SUZ24" s="117"/>
      <c r="SVA24" s="117"/>
      <c r="SVB24" s="117"/>
      <c r="SVC24" s="117"/>
      <c r="SVD24" s="117"/>
      <c r="SVE24" s="117"/>
      <c r="SVF24" s="117"/>
      <c r="SVG24" s="117"/>
      <c r="SVH24" s="117"/>
      <c r="SVI24" s="117"/>
      <c r="SVJ24" s="117"/>
      <c r="SVK24" s="117"/>
      <c r="SVL24" s="117"/>
      <c r="SVM24" s="117"/>
      <c r="SVN24" s="117"/>
      <c r="SVO24" s="117"/>
      <c r="SVP24" s="117"/>
      <c r="SVQ24" s="117"/>
      <c r="SVR24" s="117"/>
      <c r="SVS24" s="117"/>
      <c r="SVT24" s="117"/>
      <c r="SVU24" s="117"/>
      <c r="SVV24" s="117"/>
      <c r="SVW24" s="117"/>
      <c r="SVX24" s="117"/>
      <c r="SVY24" s="117"/>
      <c r="SVZ24" s="117"/>
      <c r="SWA24" s="117"/>
      <c r="SWB24" s="117"/>
      <c r="SWC24" s="117"/>
      <c r="SWD24" s="117"/>
      <c r="SWE24" s="117"/>
      <c r="SWF24" s="117"/>
      <c r="SWG24" s="117"/>
      <c r="SWH24" s="117"/>
      <c r="SWI24" s="117"/>
      <c r="SWJ24" s="117"/>
      <c r="SWK24" s="117"/>
      <c r="SWL24" s="117"/>
      <c r="SWM24" s="117"/>
      <c r="SWN24" s="117"/>
      <c r="SWO24" s="117"/>
      <c r="SWP24" s="117"/>
      <c r="SWQ24" s="117"/>
      <c r="SWR24" s="117"/>
      <c r="SWS24" s="117"/>
      <c r="SWT24" s="117"/>
      <c r="SWU24" s="117"/>
      <c r="SWV24" s="117"/>
      <c r="SWW24" s="117"/>
      <c r="SWX24" s="117"/>
      <c r="SWY24" s="117"/>
      <c r="SWZ24" s="117"/>
      <c r="SXA24" s="117"/>
      <c r="SXB24" s="117"/>
      <c r="SXC24" s="117"/>
      <c r="SXD24" s="117"/>
      <c r="SXE24" s="117"/>
      <c r="SXF24" s="117"/>
      <c r="SXG24" s="117"/>
      <c r="SXH24" s="117"/>
      <c r="SXI24" s="117"/>
      <c r="SXJ24" s="117"/>
      <c r="SXK24" s="117"/>
      <c r="SXL24" s="117"/>
      <c r="SXM24" s="117"/>
      <c r="SXN24" s="117"/>
      <c r="SXO24" s="117"/>
      <c r="SXP24" s="117"/>
      <c r="SXQ24" s="117"/>
      <c r="SXR24" s="117"/>
      <c r="SXS24" s="117"/>
      <c r="SXT24" s="117"/>
      <c r="SXU24" s="117"/>
      <c r="SXV24" s="117"/>
      <c r="SXW24" s="117"/>
      <c r="SXX24" s="117"/>
      <c r="SXY24" s="117"/>
      <c r="SXZ24" s="117"/>
      <c r="SYA24" s="117"/>
      <c r="SYB24" s="117"/>
      <c r="SYC24" s="117"/>
      <c r="SYD24" s="117"/>
      <c r="SYE24" s="117"/>
      <c r="SYF24" s="117"/>
      <c r="SYG24" s="117"/>
      <c r="SYH24" s="117"/>
      <c r="SYI24" s="117"/>
      <c r="SYJ24" s="117"/>
      <c r="SYK24" s="117"/>
      <c r="SYL24" s="117"/>
      <c r="SYM24" s="117"/>
      <c r="SYN24" s="117"/>
      <c r="SYO24" s="117"/>
      <c r="SYP24" s="117"/>
      <c r="SYQ24" s="117"/>
      <c r="SYR24" s="117"/>
      <c r="SYS24" s="117"/>
      <c r="SYT24" s="117"/>
      <c r="SYU24" s="117"/>
      <c r="SYV24" s="117"/>
      <c r="SYW24" s="117"/>
      <c r="SYX24" s="117"/>
      <c r="SYY24" s="117"/>
      <c r="SYZ24" s="117"/>
      <c r="SZA24" s="117"/>
      <c r="SZB24" s="117"/>
      <c r="SZC24" s="117"/>
      <c r="SZD24" s="117"/>
      <c r="SZE24" s="117"/>
      <c r="SZF24" s="117"/>
      <c r="SZG24" s="117"/>
      <c r="SZH24" s="117"/>
      <c r="SZI24" s="117"/>
      <c r="SZJ24" s="117"/>
      <c r="SZK24" s="117"/>
      <c r="SZL24" s="117"/>
      <c r="SZM24" s="117"/>
      <c r="SZN24" s="117"/>
      <c r="SZO24" s="117"/>
      <c r="SZP24" s="117"/>
      <c r="SZQ24" s="117"/>
      <c r="SZR24" s="117"/>
      <c r="SZS24" s="117"/>
      <c r="SZT24" s="117"/>
      <c r="SZU24" s="117"/>
      <c r="SZV24" s="117"/>
      <c r="SZW24" s="117"/>
      <c r="SZX24" s="117"/>
      <c r="SZY24" s="117"/>
      <c r="SZZ24" s="117"/>
      <c r="TAA24" s="117"/>
      <c r="TAB24" s="117"/>
      <c r="TAC24" s="117"/>
      <c r="TAD24" s="117"/>
      <c r="TAE24" s="117"/>
      <c r="TAF24" s="117"/>
      <c r="TAG24" s="117"/>
      <c r="TAH24" s="117"/>
      <c r="TAI24" s="117"/>
      <c r="TAJ24" s="117"/>
      <c r="TAK24" s="117"/>
      <c r="TAL24" s="117"/>
      <c r="TAM24" s="117"/>
      <c r="TAN24" s="117"/>
      <c r="TAO24" s="117"/>
      <c r="TAP24" s="117"/>
      <c r="TAQ24" s="117"/>
      <c r="TAR24" s="117"/>
      <c r="TAS24" s="117"/>
      <c r="TAT24" s="117"/>
      <c r="TAU24" s="117"/>
      <c r="TAV24" s="117"/>
      <c r="TAW24" s="117"/>
      <c r="TAX24" s="117"/>
      <c r="TAY24" s="117"/>
      <c r="TAZ24" s="117"/>
      <c r="TBA24" s="117"/>
      <c r="TBB24" s="117"/>
      <c r="TBC24" s="117"/>
      <c r="TBD24" s="117"/>
      <c r="TBE24" s="117"/>
      <c r="TBF24" s="117"/>
      <c r="TBG24" s="117"/>
      <c r="TBH24" s="117"/>
      <c r="TBI24" s="117"/>
      <c r="TBJ24" s="117"/>
      <c r="TBK24" s="117"/>
      <c r="TBL24" s="117"/>
      <c r="TBM24" s="117"/>
      <c r="TBN24" s="117"/>
      <c r="TBO24" s="117"/>
      <c r="TBP24" s="117"/>
      <c r="TBQ24" s="117"/>
      <c r="TBR24" s="117"/>
      <c r="TBS24" s="117"/>
      <c r="TBT24" s="117"/>
      <c r="TBU24" s="117"/>
      <c r="TBV24" s="117"/>
      <c r="TBW24" s="117"/>
      <c r="TBX24" s="117"/>
      <c r="TBY24" s="117"/>
      <c r="TBZ24" s="117"/>
      <c r="TCA24" s="117"/>
      <c r="TCB24" s="117"/>
      <c r="TCC24" s="117"/>
      <c r="TCD24" s="117"/>
      <c r="TCE24" s="117"/>
      <c r="TCF24" s="117"/>
      <c r="TCG24" s="117"/>
      <c r="TCH24" s="117"/>
      <c r="TCI24" s="117"/>
      <c r="TCJ24" s="117"/>
      <c r="TCK24" s="117"/>
      <c r="TCL24" s="117"/>
      <c r="TCM24" s="117"/>
      <c r="TCN24" s="117"/>
      <c r="TCO24" s="117"/>
      <c r="TCP24" s="117"/>
      <c r="TCQ24" s="117"/>
      <c r="TCR24" s="117"/>
      <c r="TCS24" s="117"/>
      <c r="TCT24" s="117"/>
      <c r="TCU24" s="117"/>
      <c r="TCV24" s="117"/>
      <c r="TCW24" s="117"/>
      <c r="TCX24" s="117"/>
      <c r="TCY24" s="117"/>
      <c r="TCZ24" s="117"/>
      <c r="TDA24" s="117"/>
      <c r="TDB24" s="117"/>
      <c r="TDC24" s="117"/>
      <c r="TDD24" s="117"/>
      <c r="TDE24" s="117"/>
      <c r="TDF24" s="117"/>
      <c r="TDG24" s="117"/>
      <c r="TDH24" s="117"/>
      <c r="TDI24" s="117"/>
      <c r="TDJ24" s="117"/>
      <c r="TDK24" s="117"/>
      <c r="TDL24" s="117"/>
      <c r="TDM24" s="117"/>
      <c r="TDN24" s="117"/>
      <c r="TDO24" s="117"/>
      <c r="TDP24" s="117"/>
      <c r="TDQ24" s="117"/>
      <c r="TDR24" s="117"/>
      <c r="TDS24" s="117"/>
      <c r="TDT24" s="117"/>
      <c r="TDU24" s="117"/>
      <c r="TDV24" s="117"/>
      <c r="TDW24" s="117"/>
      <c r="TDX24" s="117"/>
      <c r="TDY24" s="117"/>
      <c r="TDZ24" s="117"/>
      <c r="TEA24" s="117"/>
      <c r="TEB24" s="117"/>
      <c r="TEC24" s="117"/>
      <c r="TED24" s="117"/>
      <c r="TEE24" s="117"/>
      <c r="TEF24" s="117"/>
      <c r="TEG24" s="117"/>
      <c r="TEH24" s="117"/>
      <c r="TEI24" s="117"/>
      <c r="TEJ24" s="117"/>
      <c r="TEK24" s="117"/>
      <c r="TEL24" s="117"/>
      <c r="TEM24" s="117"/>
      <c r="TEN24" s="117"/>
      <c r="TEO24" s="117"/>
      <c r="TEP24" s="117"/>
      <c r="TEQ24" s="117"/>
      <c r="TER24" s="117"/>
      <c r="TES24" s="117"/>
      <c r="TET24" s="117"/>
      <c r="TEU24" s="117"/>
      <c r="TEV24" s="117"/>
      <c r="TEW24" s="117"/>
      <c r="TEX24" s="117"/>
      <c r="TEY24" s="117"/>
      <c r="TEZ24" s="117"/>
      <c r="TFA24" s="117"/>
      <c r="TFB24" s="117"/>
      <c r="TFC24" s="117"/>
      <c r="TFD24" s="117"/>
      <c r="TFE24" s="117"/>
      <c r="TFF24" s="117"/>
      <c r="TFG24" s="117"/>
      <c r="TFH24" s="117"/>
      <c r="TFI24" s="117"/>
      <c r="TFJ24" s="117"/>
      <c r="TFK24" s="117"/>
      <c r="TFL24" s="117"/>
      <c r="TFM24" s="117"/>
      <c r="TFN24" s="117"/>
      <c r="TFO24" s="117"/>
      <c r="TFP24" s="117"/>
      <c r="TFQ24" s="117"/>
      <c r="TFR24" s="117"/>
      <c r="TFS24" s="117"/>
      <c r="TFT24" s="117"/>
      <c r="TFU24" s="117"/>
      <c r="TFV24" s="117"/>
      <c r="TFW24" s="117"/>
      <c r="TFX24" s="117"/>
      <c r="TFY24" s="117"/>
      <c r="TFZ24" s="117"/>
      <c r="TGA24" s="117"/>
      <c r="TGB24" s="117"/>
      <c r="TGC24" s="117"/>
      <c r="TGD24" s="117"/>
      <c r="TGE24" s="117"/>
      <c r="TGF24" s="117"/>
      <c r="TGG24" s="117"/>
      <c r="TGH24" s="117"/>
      <c r="TGI24" s="117"/>
      <c r="TGJ24" s="117"/>
      <c r="TGK24" s="117"/>
      <c r="TGL24" s="117"/>
      <c r="TGM24" s="117"/>
      <c r="TGN24" s="117"/>
      <c r="TGO24" s="117"/>
      <c r="TGP24" s="117"/>
      <c r="TGQ24" s="117"/>
      <c r="TGR24" s="117"/>
      <c r="TGS24" s="117"/>
      <c r="TGT24" s="117"/>
      <c r="TGU24" s="117"/>
      <c r="TGV24" s="117"/>
      <c r="TGW24" s="117"/>
      <c r="TGX24" s="117"/>
      <c r="TGY24" s="117"/>
      <c r="TGZ24" s="117"/>
      <c r="THA24" s="117"/>
      <c r="THB24" s="117"/>
      <c r="THC24" s="117"/>
      <c r="THD24" s="117"/>
      <c r="THE24" s="117"/>
      <c r="THF24" s="117"/>
      <c r="THG24" s="117"/>
      <c r="THH24" s="117"/>
      <c r="THI24" s="117"/>
      <c r="THJ24" s="117"/>
      <c r="THK24" s="117"/>
      <c r="THL24" s="117"/>
      <c r="THM24" s="117"/>
      <c r="THN24" s="117"/>
      <c r="THO24" s="117"/>
      <c r="THP24" s="117"/>
      <c r="THQ24" s="117"/>
      <c r="THR24" s="117"/>
      <c r="THS24" s="117"/>
      <c r="THT24" s="117"/>
      <c r="THU24" s="117"/>
      <c r="THV24" s="117"/>
      <c r="THW24" s="117"/>
      <c r="THX24" s="117"/>
      <c r="THY24" s="117"/>
      <c r="THZ24" s="117"/>
      <c r="TIA24" s="117"/>
      <c r="TIB24" s="117"/>
      <c r="TIC24" s="117"/>
      <c r="TID24" s="117"/>
      <c r="TIE24" s="117"/>
      <c r="TIF24" s="117"/>
      <c r="TIG24" s="117"/>
      <c r="TIH24" s="117"/>
      <c r="TII24" s="117"/>
      <c r="TIJ24" s="117"/>
      <c r="TIK24" s="117"/>
      <c r="TIL24" s="117"/>
      <c r="TIM24" s="117"/>
      <c r="TIN24" s="117"/>
      <c r="TIO24" s="117"/>
      <c r="TIP24" s="117"/>
      <c r="TIQ24" s="117"/>
      <c r="TIR24" s="117"/>
      <c r="TIS24" s="117"/>
      <c r="TIT24" s="117"/>
      <c r="TIU24" s="117"/>
      <c r="TIV24" s="117"/>
      <c r="TIW24" s="117"/>
      <c r="TIX24" s="117"/>
      <c r="TIY24" s="117"/>
      <c r="TIZ24" s="117"/>
      <c r="TJA24" s="117"/>
      <c r="TJB24" s="117"/>
      <c r="TJC24" s="117"/>
      <c r="TJD24" s="117"/>
      <c r="TJE24" s="117"/>
      <c r="TJF24" s="117"/>
      <c r="TJG24" s="117"/>
      <c r="TJH24" s="117"/>
      <c r="TJI24" s="117"/>
      <c r="TJJ24" s="117"/>
      <c r="TJK24" s="117"/>
      <c r="TJL24" s="117"/>
      <c r="TJM24" s="117"/>
      <c r="TJN24" s="117"/>
      <c r="TJO24" s="117"/>
      <c r="TJP24" s="117"/>
      <c r="TJQ24" s="117"/>
      <c r="TJR24" s="117"/>
      <c r="TJS24" s="117"/>
      <c r="TJT24" s="117"/>
      <c r="TJU24" s="117"/>
      <c r="TJV24" s="117"/>
      <c r="TJW24" s="117"/>
      <c r="TJX24" s="117"/>
      <c r="TJY24" s="117"/>
      <c r="TJZ24" s="117"/>
      <c r="TKA24" s="117"/>
      <c r="TKB24" s="117"/>
      <c r="TKC24" s="117"/>
      <c r="TKD24" s="117"/>
      <c r="TKE24" s="117"/>
      <c r="TKF24" s="117"/>
      <c r="TKG24" s="117"/>
      <c r="TKH24" s="117"/>
      <c r="TKI24" s="117"/>
      <c r="TKJ24" s="117"/>
      <c r="TKK24" s="117"/>
      <c r="TKL24" s="117"/>
      <c r="TKM24" s="117"/>
      <c r="TKN24" s="117"/>
      <c r="TKO24" s="117"/>
      <c r="TKP24" s="117"/>
      <c r="TKQ24" s="117"/>
      <c r="TKR24" s="117"/>
      <c r="TKS24" s="117"/>
      <c r="TKT24" s="117"/>
      <c r="TKU24" s="117"/>
      <c r="TKV24" s="117"/>
      <c r="TKW24" s="117"/>
      <c r="TKX24" s="117"/>
      <c r="TKY24" s="117"/>
      <c r="TKZ24" s="117"/>
      <c r="TLA24" s="117"/>
      <c r="TLB24" s="117"/>
      <c r="TLC24" s="117"/>
      <c r="TLD24" s="117"/>
      <c r="TLE24" s="117"/>
      <c r="TLF24" s="117"/>
      <c r="TLG24" s="117"/>
      <c r="TLH24" s="117"/>
      <c r="TLI24" s="117"/>
      <c r="TLJ24" s="117"/>
      <c r="TLK24" s="117"/>
      <c r="TLL24" s="117"/>
      <c r="TLM24" s="117"/>
      <c r="TLN24" s="117"/>
      <c r="TLO24" s="117"/>
      <c r="TLP24" s="117"/>
      <c r="TLQ24" s="117"/>
      <c r="TLR24" s="117"/>
      <c r="TLS24" s="117"/>
      <c r="TLT24" s="117"/>
      <c r="TLU24" s="117"/>
      <c r="TLV24" s="117"/>
      <c r="TLW24" s="117"/>
      <c r="TLX24" s="117"/>
      <c r="TLY24" s="117"/>
      <c r="TLZ24" s="117"/>
      <c r="TMA24" s="117"/>
      <c r="TMB24" s="117"/>
      <c r="TMC24" s="117"/>
      <c r="TMD24" s="117"/>
      <c r="TME24" s="117"/>
      <c r="TMF24" s="117"/>
      <c r="TMG24" s="117"/>
      <c r="TMH24" s="117"/>
      <c r="TMI24" s="117"/>
      <c r="TMJ24" s="117"/>
      <c r="TMK24" s="117"/>
      <c r="TML24" s="117"/>
      <c r="TMM24" s="117"/>
      <c r="TMN24" s="117"/>
      <c r="TMO24" s="117"/>
      <c r="TMP24" s="117"/>
      <c r="TMQ24" s="117"/>
      <c r="TMR24" s="117"/>
      <c r="TMS24" s="117"/>
      <c r="TMT24" s="117"/>
      <c r="TMU24" s="117"/>
      <c r="TMV24" s="117"/>
      <c r="TMW24" s="117"/>
      <c r="TMX24" s="117"/>
      <c r="TMY24" s="117"/>
      <c r="TMZ24" s="117"/>
      <c r="TNA24" s="117"/>
      <c r="TNB24" s="117"/>
      <c r="TNC24" s="117"/>
      <c r="TND24" s="117"/>
      <c r="TNE24" s="117"/>
      <c r="TNF24" s="117"/>
      <c r="TNG24" s="117"/>
      <c r="TNH24" s="117"/>
      <c r="TNI24" s="117"/>
      <c r="TNJ24" s="117"/>
      <c r="TNK24" s="117"/>
      <c r="TNL24" s="117"/>
      <c r="TNM24" s="117"/>
      <c r="TNN24" s="117"/>
      <c r="TNO24" s="117"/>
      <c r="TNP24" s="117"/>
      <c r="TNQ24" s="117"/>
      <c r="TNR24" s="117"/>
      <c r="TNS24" s="117"/>
      <c r="TNT24" s="117"/>
      <c r="TNU24" s="117"/>
      <c r="TNV24" s="117"/>
      <c r="TNW24" s="117"/>
      <c r="TNX24" s="117"/>
      <c r="TNY24" s="117"/>
      <c r="TNZ24" s="117"/>
      <c r="TOA24" s="117"/>
      <c r="TOB24" s="117"/>
      <c r="TOC24" s="117"/>
      <c r="TOD24" s="117"/>
      <c r="TOE24" s="117"/>
      <c r="TOF24" s="117"/>
      <c r="TOG24" s="117"/>
      <c r="TOH24" s="117"/>
      <c r="TOI24" s="117"/>
      <c r="TOJ24" s="117"/>
      <c r="TOK24" s="117"/>
      <c r="TOL24" s="117"/>
      <c r="TOM24" s="117"/>
      <c r="TON24" s="117"/>
      <c r="TOO24" s="117"/>
      <c r="TOP24" s="117"/>
      <c r="TOQ24" s="117"/>
      <c r="TOR24" s="117"/>
      <c r="TOS24" s="117"/>
      <c r="TOT24" s="117"/>
      <c r="TOU24" s="117"/>
      <c r="TOV24" s="117"/>
      <c r="TOW24" s="117"/>
      <c r="TOX24" s="117"/>
      <c r="TOY24" s="117"/>
      <c r="TOZ24" s="117"/>
      <c r="TPA24" s="117"/>
      <c r="TPB24" s="117"/>
      <c r="TPC24" s="117"/>
      <c r="TPD24" s="117"/>
      <c r="TPE24" s="117"/>
      <c r="TPF24" s="117"/>
      <c r="TPG24" s="117"/>
      <c r="TPH24" s="117"/>
      <c r="TPI24" s="117"/>
      <c r="TPJ24" s="117"/>
      <c r="TPK24" s="117"/>
      <c r="TPL24" s="117"/>
      <c r="TPM24" s="117"/>
      <c r="TPN24" s="117"/>
      <c r="TPO24" s="117"/>
      <c r="TPP24" s="117"/>
      <c r="TPQ24" s="117"/>
      <c r="TPR24" s="117"/>
      <c r="TPS24" s="117"/>
      <c r="TPT24" s="117"/>
      <c r="TPU24" s="117"/>
      <c r="TPV24" s="117"/>
      <c r="TPW24" s="117"/>
      <c r="TPX24" s="117"/>
      <c r="TPY24" s="117"/>
      <c r="TPZ24" s="117"/>
      <c r="TQA24" s="117"/>
      <c r="TQB24" s="117"/>
      <c r="TQC24" s="117"/>
      <c r="TQD24" s="117"/>
      <c r="TQE24" s="117"/>
      <c r="TQF24" s="117"/>
      <c r="TQG24" s="117"/>
      <c r="TQH24" s="117"/>
      <c r="TQI24" s="117"/>
      <c r="TQJ24" s="117"/>
      <c r="TQK24" s="117"/>
      <c r="TQL24" s="117"/>
      <c r="TQM24" s="117"/>
      <c r="TQN24" s="117"/>
      <c r="TQO24" s="117"/>
      <c r="TQP24" s="117"/>
      <c r="TQQ24" s="117"/>
      <c r="TQR24" s="117"/>
      <c r="TQS24" s="117"/>
      <c r="TQT24" s="117"/>
      <c r="TQU24" s="117"/>
      <c r="TQV24" s="117"/>
      <c r="TQW24" s="117"/>
      <c r="TQX24" s="117"/>
      <c r="TQY24" s="117"/>
      <c r="TQZ24" s="117"/>
      <c r="TRA24" s="117"/>
      <c r="TRB24" s="117"/>
      <c r="TRC24" s="117"/>
      <c r="TRD24" s="117"/>
      <c r="TRE24" s="117"/>
      <c r="TRF24" s="117"/>
      <c r="TRG24" s="117"/>
      <c r="TRH24" s="117"/>
      <c r="TRI24" s="117"/>
      <c r="TRJ24" s="117"/>
      <c r="TRK24" s="117"/>
      <c r="TRL24" s="117"/>
      <c r="TRM24" s="117"/>
      <c r="TRN24" s="117"/>
      <c r="TRO24" s="117"/>
      <c r="TRP24" s="117"/>
      <c r="TRQ24" s="117"/>
      <c r="TRR24" s="117"/>
      <c r="TRS24" s="117"/>
      <c r="TRT24" s="117"/>
      <c r="TRU24" s="117"/>
      <c r="TRV24" s="117"/>
      <c r="TRW24" s="117"/>
      <c r="TRX24" s="117"/>
      <c r="TRY24" s="117"/>
      <c r="TRZ24" s="117"/>
      <c r="TSA24" s="117"/>
      <c r="TSB24" s="117"/>
      <c r="TSC24" s="117"/>
      <c r="TSD24" s="117"/>
      <c r="TSE24" s="117"/>
      <c r="TSF24" s="117"/>
      <c r="TSG24" s="117"/>
      <c r="TSH24" s="117"/>
      <c r="TSI24" s="117"/>
      <c r="TSJ24" s="117"/>
      <c r="TSK24" s="117"/>
      <c r="TSL24" s="117"/>
      <c r="TSM24" s="117"/>
      <c r="TSN24" s="117"/>
      <c r="TSO24" s="117"/>
      <c r="TSP24" s="117"/>
      <c r="TSQ24" s="117"/>
      <c r="TSR24" s="117"/>
      <c r="TSS24" s="117"/>
      <c r="TST24" s="117"/>
      <c r="TSU24" s="117"/>
      <c r="TSV24" s="117"/>
      <c r="TSW24" s="117"/>
      <c r="TSX24" s="117"/>
      <c r="TSY24" s="117"/>
      <c r="TSZ24" s="117"/>
      <c r="TTA24" s="117"/>
      <c r="TTB24" s="117"/>
      <c r="TTC24" s="117"/>
      <c r="TTD24" s="117"/>
      <c r="TTE24" s="117"/>
      <c r="TTF24" s="117"/>
      <c r="TTG24" s="117"/>
      <c r="TTH24" s="117"/>
      <c r="TTI24" s="117"/>
      <c r="TTJ24" s="117"/>
      <c r="TTK24" s="117"/>
      <c r="TTL24" s="117"/>
      <c r="TTM24" s="117"/>
      <c r="TTN24" s="117"/>
      <c r="TTO24" s="117"/>
      <c r="TTP24" s="117"/>
      <c r="TTQ24" s="117"/>
      <c r="TTR24" s="117"/>
      <c r="TTS24" s="117"/>
      <c r="TTT24" s="117"/>
      <c r="TTU24" s="117"/>
      <c r="TTV24" s="117"/>
      <c r="TTW24" s="117"/>
      <c r="TTX24" s="117"/>
      <c r="TTY24" s="117"/>
      <c r="TTZ24" s="117"/>
      <c r="TUA24" s="117"/>
      <c r="TUB24" s="117"/>
      <c r="TUC24" s="117"/>
      <c r="TUD24" s="117"/>
      <c r="TUE24" s="117"/>
      <c r="TUF24" s="117"/>
      <c r="TUG24" s="117"/>
      <c r="TUH24" s="117"/>
      <c r="TUI24" s="117"/>
      <c r="TUJ24" s="117"/>
      <c r="TUK24" s="117"/>
      <c r="TUL24" s="117"/>
      <c r="TUM24" s="117"/>
      <c r="TUN24" s="117"/>
      <c r="TUO24" s="117"/>
      <c r="TUP24" s="117"/>
      <c r="TUQ24" s="117"/>
      <c r="TUR24" s="117"/>
      <c r="TUS24" s="117"/>
      <c r="TUT24" s="117"/>
      <c r="TUU24" s="117"/>
      <c r="TUV24" s="117"/>
      <c r="TUW24" s="117"/>
      <c r="TUX24" s="117"/>
      <c r="TUY24" s="117"/>
      <c r="TUZ24" s="117"/>
      <c r="TVA24" s="117"/>
      <c r="TVB24" s="117"/>
      <c r="TVC24" s="117"/>
      <c r="TVD24" s="117"/>
      <c r="TVE24" s="117"/>
      <c r="TVF24" s="117"/>
      <c r="TVG24" s="117"/>
      <c r="TVH24" s="117"/>
      <c r="TVI24" s="117"/>
      <c r="TVJ24" s="117"/>
      <c r="TVK24" s="117"/>
      <c r="TVL24" s="117"/>
      <c r="TVM24" s="117"/>
      <c r="TVN24" s="117"/>
      <c r="TVO24" s="117"/>
      <c r="TVP24" s="117"/>
      <c r="TVQ24" s="117"/>
      <c r="TVR24" s="117"/>
      <c r="TVS24" s="117"/>
      <c r="TVT24" s="117"/>
      <c r="TVU24" s="117"/>
      <c r="TVV24" s="117"/>
      <c r="TVW24" s="117"/>
      <c r="TVX24" s="117"/>
      <c r="TVY24" s="117"/>
      <c r="TVZ24" s="117"/>
      <c r="TWA24" s="117"/>
      <c r="TWB24" s="117"/>
      <c r="TWC24" s="117"/>
      <c r="TWD24" s="117"/>
      <c r="TWE24" s="117"/>
      <c r="TWF24" s="117"/>
      <c r="TWG24" s="117"/>
      <c r="TWH24" s="117"/>
      <c r="TWI24" s="117"/>
      <c r="TWJ24" s="117"/>
      <c r="TWK24" s="117"/>
      <c r="TWL24" s="117"/>
      <c r="TWM24" s="117"/>
      <c r="TWN24" s="117"/>
      <c r="TWO24" s="117"/>
      <c r="TWP24" s="117"/>
      <c r="TWQ24" s="117"/>
      <c r="TWR24" s="117"/>
      <c r="TWS24" s="117"/>
      <c r="TWT24" s="117"/>
      <c r="TWU24" s="117"/>
      <c r="TWV24" s="117"/>
      <c r="TWW24" s="117"/>
      <c r="TWX24" s="117"/>
      <c r="TWY24" s="117"/>
      <c r="TWZ24" s="117"/>
      <c r="TXA24" s="117"/>
      <c r="TXB24" s="117"/>
      <c r="TXC24" s="117"/>
      <c r="TXD24" s="117"/>
      <c r="TXE24" s="117"/>
      <c r="TXF24" s="117"/>
      <c r="TXG24" s="117"/>
      <c r="TXH24" s="117"/>
      <c r="TXI24" s="117"/>
      <c r="TXJ24" s="117"/>
      <c r="TXK24" s="117"/>
      <c r="TXL24" s="117"/>
      <c r="TXM24" s="117"/>
      <c r="TXN24" s="117"/>
      <c r="TXO24" s="117"/>
      <c r="TXP24" s="117"/>
      <c r="TXQ24" s="117"/>
      <c r="TXR24" s="117"/>
      <c r="TXS24" s="117"/>
      <c r="TXT24" s="117"/>
      <c r="TXU24" s="117"/>
      <c r="TXV24" s="117"/>
      <c r="TXW24" s="117"/>
      <c r="TXX24" s="117"/>
      <c r="TXY24" s="117"/>
      <c r="TXZ24" s="117"/>
      <c r="TYA24" s="117"/>
      <c r="TYB24" s="117"/>
      <c r="TYC24" s="117"/>
      <c r="TYD24" s="117"/>
      <c r="TYE24" s="117"/>
      <c r="TYF24" s="117"/>
      <c r="TYG24" s="117"/>
      <c r="TYH24" s="117"/>
      <c r="TYI24" s="117"/>
      <c r="TYJ24" s="117"/>
      <c r="TYK24" s="117"/>
      <c r="TYL24" s="117"/>
      <c r="TYM24" s="117"/>
      <c r="TYN24" s="117"/>
      <c r="TYO24" s="117"/>
      <c r="TYP24" s="117"/>
      <c r="TYQ24" s="117"/>
      <c r="TYR24" s="117"/>
      <c r="TYS24" s="117"/>
      <c r="TYT24" s="117"/>
      <c r="TYU24" s="117"/>
      <c r="TYV24" s="117"/>
      <c r="TYW24" s="117"/>
      <c r="TYX24" s="117"/>
      <c r="TYY24" s="117"/>
      <c r="TYZ24" s="117"/>
      <c r="TZA24" s="117"/>
      <c r="TZB24" s="117"/>
      <c r="TZC24" s="117"/>
      <c r="TZD24" s="117"/>
      <c r="TZE24" s="117"/>
      <c r="TZF24" s="117"/>
      <c r="TZG24" s="117"/>
      <c r="TZH24" s="117"/>
      <c r="TZI24" s="117"/>
      <c r="TZJ24" s="117"/>
      <c r="TZK24" s="117"/>
      <c r="TZL24" s="117"/>
      <c r="TZM24" s="117"/>
      <c r="TZN24" s="117"/>
      <c r="TZO24" s="117"/>
      <c r="TZP24" s="117"/>
      <c r="TZQ24" s="117"/>
      <c r="TZR24" s="117"/>
      <c r="TZS24" s="117"/>
      <c r="TZT24" s="117"/>
      <c r="TZU24" s="117"/>
      <c r="TZV24" s="117"/>
      <c r="TZW24" s="117"/>
      <c r="TZX24" s="117"/>
      <c r="TZY24" s="117"/>
      <c r="TZZ24" s="117"/>
      <c r="UAA24" s="117"/>
      <c r="UAB24" s="117"/>
      <c r="UAC24" s="117"/>
      <c r="UAD24" s="117"/>
      <c r="UAE24" s="117"/>
      <c r="UAF24" s="117"/>
      <c r="UAG24" s="117"/>
      <c r="UAH24" s="117"/>
      <c r="UAI24" s="117"/>
      <c r="UAJ24" s="117"/>
      <c r="UAK24" s="117"/>
      <c r="UAL24" s="117"/>
      <c r="UAM24" s="117"/>
      <c r="UAN24" s="117"/>
      <c r="UAO24" s="117"/>
      <c r="UAP24" s="117"/>
      <c r="UAQ24" s="117"/>
      <c r="UAR24" s="117"/>
      <c r="UAS24" s="117"/>
      <c r="UAT24" s="117"/>
      <c r="UAU24" s="117"/>
      <c r="UAV24" s="117"/>
      <c r="UAW24" s="117"/>
      <c r="UAX24" s="117"/>
      <c r="UAY24" s="117"/>
      <c r="UAZ24" s="117"/>
      <c r="UBA24" s="117"/>
      <c r="UBB24" s="117"/>
      <c r="UBC24" s="117"/>
      <c r="UBD24" s="117"/>
      <c r="UBE24" s="117"/>
      <c r="UBF24" s="117"/>
      <c r="UBG24" s="117"/>
      <c r="UBH24" s="117"/>
      <c r="UBI24" s="117"/>
      <c r="UBJ24" s="117"/>
      <c r="UBK24" s="117"/>
      <c r="UBL24" s="117"/>
      <c r="UBM24" s="117"/>
      <c r="UBN24" s="117"/>
      <c r="UBO24" s="117"/>
      <c r="UBP24" s="117"/>
      <c r="UBQ24" s="117"/>
      <c r="UBR24" s="117"/>
      <c r="UBS24" s="117"/>
      <c r="UBT24" s="117"/>
      <c r="UBU24" s="117"/>
      <c r="UBV24" s="117"/>
      <c r="UBW24" s="117"/>
      <c r="UBX24" s="117"/>
      <c r="UBY24" s="117"/>
      <c r="UBZ24" s="117"/>
      <c r="UCA24" s="117"/>
      <c r="UCB24" s="117"/>
      <c r="UCC24" s="117"/>
      <c r="UCD24" s="117"/>
      <c r="UCE24" s="117"/>
      <c r="UCF24" s="117"/>
      <c r="UCG24" s="117"/>
      <c r="UCH24" s="117"/>
      <c r="UCI24" s="117"/>
      <c r="UCJ24" s="117"/>
      <c r="UCK24" s="117"/>
      <c r="UCL24" s="117"/>
      <c r="UCM24" s="117"/>
      <c r="UCN24" s="117"/>
      <c r="UCO24" s="117"/>
      <c r="UCP24" s="117"/>
      <c r="UCQ24" s="117"/>
      <c r="UCR24" s="117"/>
      <c r="UCS24" s="117"/>
      <c r="UCT24" s="117"/>
      <c r="UCU24" s="117"/>
      <c r="UCV24" s="117"/>
      <c r="UCW24" s="117"/>
      <c r="UCX24" s="117"/>
      <c r="UCY24" s="117"/>
      <c r="UCZ24" s="117"/>
      <c r="UDA24" s="117"/>
      <c r="UDB24" s="117"/>
      <c r="UDC24" s="117"/>
      <c r="UDD24" s="117"/>
      <c r="UDE24" s="117"/>
      <c r="UDF24" s="117"/>
      <c r="UDG24" s="117"/>
      <c r="UDH24" s="117"/>
      <c r="UDI24" s="117"/>
      <c r="UDJ24" s="117"/>
      <c r="UDK24" s="117"/>
      <c r="UDL24" s="117"/>
      <c r="UDM24" s="117"/>
      <c r="UDN24" s="117"/>
      <c r="UDO24" s="117"/>
      <c r="UDP24" s="117"/>
      <c r="UDQ24" s="117"/>
      <c r="UDR24" s="117"/>
      <c r="UDS24" s="117"/>
      <c r="UDT24" s="117"/>
      <c r="UDU24" s="117"/>
      <c r="UDV24" s="117"/>
      <c r="UDW24" s="117"/>
      <c r="UDX24" s="117"/>
      <c r="UDY24" s="117"/>
      <c r="UDZ24" s="117"/>
      <c r="UEA24" s="117"/>
      <c r="UEB24" s="117"/>
      <c r="UEC24" s="117"/>
      <c r="UED24" s="117"/>
      <c r="UEE24" s="117"/>
      <c r="UEF24" s="117"/>
      <c r="UEG24" s="117"/>
      <c r="UEH24" s="117"/>
      <c r="UEI24" s="117"/>
      <c r="UEJ24" s="117"/>
      <c r="UEK24" s="117"/>
      <c r="UEL24" s="117"/>
      <c r="UEM24" s="117"/>
      <c r="UEN24" s="117"/>
      <c r="UEO24" s="117"/>
      <c r="UEP24" s="117"/>
      <c r="UEQ24" s="117"/>
      <c r="UER24" s="117"/>
      <c r="UES24" s="117"/>
      <c r="UET24" s="117"/>
      <c r="UEU24" s="117"/>
      <c r="UEV24" s="117"/>
      <c r="UEW24" s="117"/>
      <c r="UEX24" s="117"/>
      <c r="UEY24" s="117"/>
      <c r="UEZ24" s="117"/>
      <c r="UFA24" s="117"/>
      <c r="UFB24" s="117"/>
      <c r="UFC24" s="117"/>
      <c r="UFD24" s="117"/>
      <c r="UFE24" s="117"/>
      <c r="UFF24" s="117"/>
      <c r="UFG24" s="117"/>
      <c r="UFH24" s="117"/>
      <c r="UFI24" s="117"/>
      <c r="UFJ24" s="117"/>
      <c r="UFK24" s="117"/>
      <c r="UFL24" s="117"/>
      <c r="UFM24" s="117"/>
      <c r="UFN24" s="117"/>
      <c r="UFO24" s="117"/>
      <c r="UFP24" s="117"/>
      <c r="UFQ24" s="117"/>
      <c r="UFR24" s="117"/>
      <c r="UFS24" s="117"/>
      <c r="UFT24" s="117"/>
      <c r="UFU24" s="117"/>
      <c r="UFV24" s="117"/>
      <c r="UFW24" s="117"/>
      <c r="UFX24" s="117"/>
      <c r="UFY24" s="117"/>
      <c r="UFZ24" s="117"/>
      <c r="UGA24" s="117"/>
      <c r="UGB24" s="117"/>
      <c r="UGC24" s="117"/>
      <c r="UGD24" s="117"/>
      <c r="UGE24" s="117"/>
      <c r="UGF24" s="117"/>
      <c r="UGG24" s="117"/>
      <c r="UGH24" s="117"/>
      <c r="UGI24" s="117"/>
      <c r="UGJ24" s="117"/>
      <c r="UGK24" s="117"/>
      <c r="UGL24" s="117"/>
      <c r="UGM24" s="117"/>
      <c r="UGN24" s="117"/>
      <c r="UGO24" s="117"/>
      <c r="UGP24" s="117"/>
      <c r="UGQ24" s="117"/>
      <c r="UGR24" s="117"/>
      <c r="UGS24" s="117"/>
      <c r="UGT24" s="117"/>
      <c r="UGU24" s="117"/>
      <c r="UGV24" s="117"/>
      <c r="UGW24" s="117"/>
      <c r="UGX24" s="117"/>
      <c r="UGY24" s="117"/>
      <c r="UGZ24" s="117"/>
      <c r="UHA24" s="117"/>
      <c r="UHB24" s="117"/>
      <c r="UHC24" s="117"/>
      <c r="UHD24" s="117"/>
      <c r="UHE24" s="117"/>
      <c r="UHF24" s="117"/>
      <c r="UHG24" s="117"/>
      <c r="UHH24" s="117"/>
      <c r="UHI24" s="117"/>
      <c r="UHJ24" s="117"/>
      <c r="UHK24" s="117"/>
      <c r="UHL24" s="117"/>
      <c r="UHM24" s="117"/>
      <c r="UHN24" s="117"/>
      <c r="UHO24" s="117"/>
      <c r="UHP24" s="117"/>
      <c r="UHQ24" s="117"/>
      <c r="UHR24" s="117"/>
      <c r="UHS24" s="117"/>
      <c r="UHT24" s="117"/>
      <c r="UHU24" s="117"/>
      <c r="UHV24" s="117"/>
      <c r="UHW24" s="117"/>
      <c r="UHX24" s="117"/>
      <c r="UHY24" s="117"/>
      <c r="UHZ24" s="117"/>
      <c r="UIA24" s="117"/>
      <c r="UIB24" s="117"/>
      <c r="UIC24" s="117"/>
      <c r="UID24" s="117"/>
      <c r="UIE24" s="117"/>
      <c r="UIF24" s="117"/>
      <c r="UIG24" s="117"/>
      <c r="UIH24" s="117"/>
      <c r="UII24" s="117"/>
      <c r="UIJ24" s="117"/>
      <c r="UIK24" s="117"/>
      <c r="UIL24" s="117"/>
      <c r="UIM24" s="117"/>
      <c r="UIN24" s="117"/>
      <c r="UIO24" s="117"/>
      <c r="UIP24" s="117"/>
      <c r="UIQ24" s="117"/>
      <c r="UIR24" s="117"/>
      <c r="UIS24" s="117"/>
      <c r="UIT24" s="117"/>
      <c r="UIU24" s="117"/>
      <c r="UIV24" s="117"/>
      <c r="UIW24" s="117"/>
      <c r="UIX24" s="117"/>
      <c r="UIY24" s="117"/>
      <c r="UIZ24" s="117"/>
      <c r="UJA24" s="117"/>
      <c r="UJB24" s="117"/>
      <c r="UJC24" s="117"/>
      <c r="UJD24" s="117"/>
      <c r="UJE24" s="117"/>
      <c r="UJF24" s="117"/>
      <c r="UJG24" s="117"/>
      <c r="UJH24" s="117"/>
      <c r="UJI24" s="117"/>
      <c r="UJJ24" s="117"/>
      <c r="UJK24" s="117"/>
      <c r="UJL24" s="117"/>
      <c r="UJM24" s="117"/>
      <c r="UJN24" s="117"/>
      <c r="UJO24" s="117"/>
      <c r="UJP24" s="117"/>
      <c r="UJQ24" s="117"/>
      <c r="UJR24" s="117"/>
      <c r="UJS24" s="117"/>
      <c r="UJT24" s="117"/>
      <c r="UJU24" s="117"/>
      <c r="UJV24" s="117"/>
      <c r="UJW24" s="117"/>
      <c r="UJX24" s="117"/>
      <c r="UJY24" s="117"/>
      <c r="UJZ24" s="117"/>
      <c r="UKA24" s="117"/>
      <c r="UKB24" s="117"/>
      <c r="UKC24" s="117"/>
      <c r="UKD24" s="117"/>
      <c r="UKE24" s="117"/>
      <c r="UKF24" s="117"/>
      <c r="UKG24" s="117"/>
      <c r="UKH24" s="117"/>
      <c r="UKI24" s="117"/>
      <c r="UKJ24" s="117"/>
      <c r="UKK24" s="117"/>
      <c r="UKL24" s="117"/>
      <c r="UKM24" s="117"/>
      <c r="UKN24" s="117"/>
      <c r="UKO24" s="117"/>
      <c r="UKP24" s="117"/>
      <c r="UKQ24" s="117"/>
      <c r="UKR24" s="117"/>
      <c r="UKS24" s="117"/>
      <c r="UKT24" s="117"/>
      <c r="UKU24" s="117"/>
      <c r="UKV24" s="117"/>
      <c r="UKW24" s="117"/>
      <c r="UKX24" s="117"/>
      <c r="UKY24" s="117"/>
      <c r="UKZ24" s="117"/>
      <c r="ULA24" s="117"/>
      <c r="ULB24" s="117"/>
      <c r="ULC24" s="117"/>
      <c r="ULD24" s="117"/>
      <c r="ULE24" s="117"/>
      <c r="ULF24" s="117"/>
      <c r="ULG24" s="117"/>
      <c r="ULH24" s="117"/>
      <c r="ULI24" s="117"/>
      <c r="ULJ24" s="117"/>
      <c r="ULK24" s="117"/>
      <c r="ULL24" s="117"/>
      <c r="ULM24" s="117"/>
      <c r="ULN24" s="117"/>
      <c r="ULO24" s="117"/>
      <c r="ULP24" s="117"/>
      <c r="ULQ24" s="117"/>
      <c r="ULR24" s="117"/>
      <c r="ULS24" s="117"/>
      <c r="ULT24" s="117"/>
      <c r="ULU24" s="117"/>
      <c r="ULV24" s="117"/>
      <c r="ULW24" s="117"/>
      <c r="ULX24" s="117"/>
      <c r="ULY24" s="117"/>
      <c r="ULZ24" s="117"/>
      <c r="UMA24" s="117"/>
      <c r="UMB24" s="117"/>
      <c r="UMC24" s="117"/>
      <c r="UMD24" s="117"/>
      <c r="UME24" s="117"/>
      <c r="UMF24" s="117"/>
      <c r="UMG24" s="117"/>
      <c r="UMH24" s="117"/>
      <c r="UMI24" s="117"/>
      <c r="UMJ24" s="117"/>
      <c r="UMK24" s="117"/>
      <c r="UML24" s="117"/>
      <c r="UMM24" s="117"/>
      <c r="UMN24" s="117"/>
      <c r="UMO24" s="117"/>
      <c r="UMP24" s="117"/>
      <c r="UMQ24" s="117"/>
      <c r="UMR24" s="117"/>
      <c r="UMS24" s="117"/>
      <c r="UMT24" s="117"/>
      <c r="UMU24" s="117"/>
      <c r="UMV24" s="117"/>
      <c r="UMW24" s="117"/>
      <c r="UMX24" s="117"/>
      <c r="UMY24" s="117"/>
      <c r="UMZ24" s="117"/>
      <c r="UNA24" s="117"/>
      <c r="UNB24" s="117"/>
      <c r="UNC24" s="117"/>
      <c r="UND24" s="117"/>
      <c r="UNE24" s="117"/>
      <c r="UNF24" s="117"/>
      <c r="UNG24" s="117"/>
      <c r="UNH24" s="117"/>
      <c r="UNI24" s="117"/>
      <c r="UNJ24" s="117"/>
      <c r="UNK24" s="117"/>
      <c r="UNL24" s="117"/>
      <c r="UNM24" s="117"/>
      <c r="UNN24" s="117"/>
      <c r="UNO24" s="117"/>
      <c r="UNP24" s="117"/>
      <c r="UNQ24" s="117"/>
      <c r="UNR24" s="117"/>
      <c r="UNS24" s="117"/>
      <c r="UNT24" s="117"/>
      <c r="UNU24" s="117"/>
      <c r="UNV24" s="117"/>
      <c r="UNW24" s="117"/>
      <c r="UNX24" s="117"/>
      <c r="UNY24" s="117"/>
      <c r="UNZ24" s="117"/>
      <c r="UOA24" s="117"/>
      <c r="UOB24" s="117"/>
      <c r="UOC24" s="117"/>
      <c r="UOD24" s="117"/>
      <c r="UOE24" s="117"/>
      <c r="UOF24" s="117"/>
      <c r="UOG24" s="117"/>
      <c r="UOH24" s="117"/>
      <c r="UOI24" s="117"/>
      <c r="UOJ24" s="117"/>
      <c r="UOK24" s="117"/>
      <c r="UOL24" s="117"/>
      <c r="UOM24" s="117"/>
      <c r="UON24" s="117"/>
      <c r="UOO24" s="117"/>
      <c r="UOP24" s="117"/>
      <c r="UOQ24" s="117"/>
      <c r="UOR24" s="117"/>
      <c r="UOS24" s="117"/>
      <c r="UOT24" s="117"/>
      <c r="UOU24" s="117"/>
      <c r="UOV24" s="117"/>
      <c r="UOW24" s="117"/>
      <c r="UOX24" s="117"/>
      <c r="UOY24" s="117"/>
      <c r="UOZ24" s="117"/>
      <c r="UPA24" s="117"/>
      <c r="UPB24" s="117"/>
      <c r="UPC24" s="117"/>
      <c r="UPD24" s="117"/>
      <c r="UPE24" s="117"/>
      <c r="UPF24" s="117"/>
      <c r="UPG24" s="117"/>
      <c r="UPH24" s="117"/>
      <c r="UPI24" s="117"/>
      <c r="UPJ24" s="117"/>
      <c r="UPK24" s="117"/>
      <c r="UPL24" s="117"/>
      <c r="UPM24" s="117"/>
      <c r="UPN24" s="117"/>
      <c r="UPO24" s="117"/>
      <c r="UPP24" s="117"/>
      <c r="UPQ24" s="117"/>
      <c r="UPR24" s="117"/>
      <c r="UPS24" s="117"/>
      <c r="UPT24" s="117"/>
      <c r="UPU24" s="117"/>
      <c r="UPV24" s="117"/>
      <c r="UPW24" s="117"/>
      <c r="UPX24" s="117"/>
      <c r="UPY24" s="117"/>
      <c r="UPZ24" s="117"/>
      <c r="UQA24" s="117"/>
      <c r="UQB24" s="117"/>
      <c r="UQC24" s="117"/>
      <c r="UQD24" s="117"/>
      <c r="UQE24" s="117"/>
      <c r="UQF24" s="117"/>
      <c r="UQG24" s="117"/>
      <c r="UQH24" s="117"/>
      <c r="UQI24" s="117"/>
      <c r="UQJ24" s="117"/>
      <c r="UQK24" s="117"/>
      <c r="UQL24" s="117"/>
      <c r="UQM24" s="117"/>
      <c r="UQN24" s="117"/>
      <c r="UQO24" s="117"/>
      <c r="UQP24" s="117"/>
      <c r="UQQ24" s="117"/>
      <c r="UQR24" s="117"/>
      <c r="UQS24" s="117"/>
      <c r="UQT24" s="117"/>
      <c r="UQU24" s="117"/>
      <c r="UQV24" s="117"/>
      <c r="UQW24" s="117"/>
      <c r="UQX24" s="117"/>
      <c r="UQY24" s="117"/>
      <c r="UQZ24" s="117"/>
      <c r="URA24" s="117"/>
      <c r="URB24" s="117"/>
      <c r="URC24" s="117"/>
      <c r="URD24" s="117"/>
      <c r="URE24" s="117"/>
      <c r="URF24" s="117"/>
      <c r="URG24" s="117"/>
      <c r="URH24" s="117"/>
      <c r="URI24" s="117"/>
      <c r="URJ24" s="117"/>
      <c r="URK24" s="117"/>
      <c r="URL24" s="117"/>
      <c r="URM24" s="117"/>
      <c r="URN24" s="117"/>
      <c r="URO24" s="117"/>
      <c r="URP24" s="117"/>
      <c r="URQ24" s="117"/>
      <c r="URR24" s="117"/>
      <c r="URS24" s="117"/>
      <c r="URT24" s="117"/>
      <c r="URU24" s="117"/>
      <c r="URV24" s="117"/>
      <c r="URW24" s="117"/>
      <c r="URX24" s="117"/>
      <c r="URY24" s="117"/>
      <c r="URZ24" s="117"/>
      <c r="USA24" s="117"/>
      <c r="USB24" s="117"/>
      <c r="USC24" s="117"/>
      <c r="USD24" s="117"/>
      <c r="USE24" s="117"/>
      <c r="USF24" s="117"/>
      <c r="USG24" s="117"/>
      <c r="USH24" s="117"/>
      <c r="USI24" s="117"/>
      <c r="USJ24" s="117"/>
      <c r="USK24" s="117"/>
      <c r="USL24" s="117"/>
      <c r="USM24" s="117"/>
      <c r="USN24" s="117"/>
      <c r="USO24" s="117"/>
      <c r="USP24" s="117"/>
      <c r="USQ24" s="117"/>
      <c r="USR24" s="117"/>
      <c r="USS24" s="117"/>
      <c r="UST24" s="117"/>
      <c r="USU24" s="117"/>
      <c r="USV24" s="117"/>
      <c r="USW24" s="117"/>
      <c r="USX24" s="117"/>
      <c r="USY24" s="117"/>
      <c r="USZ24" s="117"/>
      <c r="UTA24" s="117"/>
      <c r="UTB24" s="117"/>
      <c r="UTC24" s="117"/>
      <c r="UTD24" s="117"/>
      <c r="UTE24" s="117"/>
      <c r="UTF24" s="117"/>
      <c r="UTG24" s="117"/>
      <c r="UTH24" s="117"/>
      <c r="UTI24" s="117"/>
      <c r="UTJ24" s="117"/>
      <c r="UTK24" s="117"/>
      <c r="UTL24" s="117"/>
      <c r="UTM24" s="117"/>
      <c r="UTN24" s="117"/>
      <c r="UTO24" s="117"/>
      <c r="UTP24" s="117"/>
      <c r="UTQ24" s="117"/>
      <c r="UTR24" s="117"/>
      <c r="UTS24" s="117"/>
      <c r="UTT24" s="117"/>
      <c r="UTU24" s="117"/>
      <c r="UTV24" s="117"/>
      <c r="UTW24" s="117"/>
      <c r="UTX24" s="117"/>
      <c r="UTY24" s="117"/>
      <c r="UTZ24" s="117"/>
      <c r="UUA24" s="117"/>
      <c r="UUB24" s="117"/>
      <c r="UUC24" s="117"/>
      <c r="UUD24" s="117"/>
      <c r="UUE24" s="117"/>
      <c r="UUF24" s="117"/>
      <c r="UUG24" s="117"/>
      <c r="UUH24" s="117"/>
      <c r="UUI24" s="117"/>
      <c r="UUJ24" s="117"/>
      <c r="UUK24" s="117"/>
      <c r="UUL24" s="117"/>
      <c r="UUM24" s="117"/>
      <c r="UUN24" s="117"/>
      <c r="UUO24" s="117"/>
      <c r="UUP24" s="117"/>
      <c r="UUQ24" s="117"/>
      <c r="UUR24" s="117"/>
      <c r="UUS24" s="117"/>
      <c r="UUT24" s="117"/>
      <c r="UUU24" s="117"/>
      <c r="UUV24" s="117"/>
      <c r="UUW24" s="117"/>
      <c r="UUX24" s="117"/>
      <c r="UUY24" s="117"/>
      <c r="UUZ24" s="117"/>
      <c r="UVA24" s="117"/>
      <c r="UVB24" s="117"/>
      <c r="UVC24" s="117"/>
      <c r="UVD24" s="117"/>
      <c r="UVE24" s="117"/>
      <c r="UVF24" s="117"/>
      <c r="UVG24" s="117"/>
      <c r="UVH24" s="117"/>
      <c r="UVI24" s="117"/>
      <c r="UVJ24" s="117"/>
      <c r="UVK24" s="117"/>
      <c r="UVL24" s="117"/>
      <c r="UVM24" s="117"/>
      <c r="UVN24" s="117"/>
      <c r="UVO24" s="117"/>
      <c r="UVP24" s="117"/>
      <c r="UVQ24" s="117"/>
      <c r="UVR24" s="117"/>
      <c r="UVS24" s="117"/>
      <c r="UVT24" s="117"/>
      <c r="UVU24" s="117"/>
      <c r="UVV24" s="117"/>
      <c r="UVW24" s="117"/>
      <c r="UVX24" s="117"/>
      <c r="UVY24" s="117"/>
      <c r="UVZ24" s="117"/>
      <c r="UWA24" s="117"/>
      <c r="UWB24" s="117"/>
      <c r="UWC24" s="117"/>
      <c r="UWD24" s="117"/>
      <c r="UWE24" s="117"/>
      <c r="UWF24" s="117"/>
      <c r="UWG24" s="117"/>
      <c r="UWH24" s="117"/>
      <c r="UWI24" s="117"/>
      <c r="UWJ24" s="117"/>
      <c r="UWK24" s="117"/>
      <c r="UWL24" s="117"/>
      <c r="UWM24" s="117"/>
      <c r="UWN24" s="117"/>
      <c r="UWO24" s="117"/>
      <c r="UWP24" s="117"/>
      <c r="UWQ24" s="117"/>
      <c r="UWR24" s="117"/>
      <c r="UWS24" s="117"/>
      <c r="UWT24" s="117"/>
      <c r="UWU24" s="117"/>
      <c r="UWV24" s="117"/>
      <c r="UWW24" s="117"/>
      <c r="UWX24" s="117"/>
      <c r="UWY24" s="117"/>
      <c r="UWZ24" s="117"/>
      <c r="UXA24" s="117"/>
      <c r="UXB24" s="117"/>
      <c r="UXC24" s="117"/>
      <c r="UXD24" s="117"/>
      <c r="UXE24" s="117"/>
      <c r="UXF24" s="117"/>
      <c r="UXG24" s="117"/>
      <c r="UXH24" s="117"/>
      <c r="UXI24" s="117"/>
      <c r="UXJ24" s="117"/>
      <c r="UXK24" s="117"/>
      <c r="UXL24" s="117"/>
      <c r="UXM24" s="117"/>
      <c r="UXN24" s="117"/>
      <c r="UXO24" s="117"/>
      <c r="UXP24" s="117"/>
      <c r="UXQ24" s="117"/>
      <c r="UXR24" s="117"/>
      <c r="UXS24" s="117"/>
      <c r="UXT24" s="117"/>
      <c r="UXU24" s="117"/>
      <c r="UXV24" s="117"/>
      <c r="UXW24" s="117"/>
      <c r="UXX24" s="117"/>
      <c r="UXY24" s="117"/>
      <c r="UXZ24" s="117"/>
      <c r="UYA24" s="117"/>
      <c r="UYB24" s="117"/>
      <c r="UYC24" s="117"/>
      <c r="UYD24" s="117"/>
      <c r="UYE24" s="117"/>
      <c r="UYF24" s="117"/>
      <c r="UYG24" s="117"/>
      <c r="UYH24" s="117"/>
      <c r="UYI24" s="117"/>
      <c r="UYJ24" s="117"/>
      <c r="UYK24" s="117"/>
      <c r="UYL24" s="117"/>
      <c r="UYM24" s="117"/>
      <c r="UYN24" s="117"/>
      <c r="UYO24" s="117"/>
      <c r="UYP24" s="117"/>
      <c r="UYQ24" s="117"/>
      <c r="UYR24" s="117"/>
      <c r="UYS24" s="117"/>
      <c r="UYT24" s="117"/>
      <c r="UYU24" s="117"/>
      <c r="UYV24" s="117"/>
      <c r="UYW24" s="117"/>
      <c r="UYX24" s="117"/>
      <c r="UYY24" s="117"/>
      <c r="UYZ24" s="117"/>
      <c r="UZA24" s="117"/>
      <c r="UZB24" s="117"/>
      <c r="UZC24" s="117"/>
      <c r="UZD24" s="117"/>
      <c r="UZE24" s="117"/>
      <c r="UZF24" s="117"/>
      <c r="UZG24" s="117"/>
      <c r="UZH24" s="117"/>
      <c r="UZI24" s="117"/>
      <c r="UZJ24" s="117"/>
      <c r="UZK24" s="117"/>
      <c r="UZL24" s="117"/>
      <c r="UZM24" s="117"/>
      <c r="UZN24" s="117"/>
      <c r="UZO24" s="117"/>
      <c r="UZP24" s="117"/>
      <c r="UZQ24" s="117"/>
      <c r="UZR24" s="117"/>
      <c r="UZS24" s="117"/>
      <c r="UZT24" s="117"/>
      <c r="UZU24" s="117"/>
      <c r="UZV24" s="117"/>
      <c r="UZW24" s="117"/>
      <c r="UZX24" s="117"/>
      <c r="UZY24" s="117"/>
      <c r="UZZ24" s="117"/>
      <c r="VAA24" s="117"/>
      <c r="VAB24" s="117"/>
      <c r="VAC24" s="117"/>
      <c r="VAD24" s="117"/>
      <c r="VAE24" s="117"/>
      <c r="VAF24" s="117"/>
      <c r="VAG24" s="117"/>
      <c r="VAH24" s="117"/>
      <c r="VAI24" s="117"/>
      <c r="VAJ24" s="117"/>
      <c r="VAK24" s="117"/>
      <c r="VAL24" s="117"/>
      <c r="VAM24" s="117"/>
      <c r="VAN24" s="117"/>
      <c r="VAO24" s="117"/>
      <c r="VAP24" s="117"/>
      <c r="VAQ24" s="117"/>
      <c r="VAR24" s="117"/>
      <c r="VAS24" s="117"/>
      <c r="VAT24" s="117"/>
      <c r="VAU24" s="117"/>
      <c r="VAV24" s="117"/>
      <c r="VAW24" s="117"/>
      <c r="VAX24" s="117"/>
      <c r="VAY24" s="117"/>
      <c r="VAZ24" s="117"/>
      <c r="VBA24" s="117"/>
      <c r="VBB24" s="117"/>
      <c r="VBC24" s="117"/>
      <c r="VBD24" s="117"/>
      <c r="VBE24" s="117"/>
      <c r="VBF24" s="117"/>
      <c r="VBG24" s="117"/>
      <c r="VBH24" s="117"/>
      <c r="VBI24" s="117"/>
      <c r="VBJ24" s="117"/>
      <c r="VBK24" s="117"/>
      <c r="VBL24" s="117"/>
      <c r="VBM24" s="117"/>
      <c r="VBN24" s="117"/>
      <c r="VBO24" s="117"/>
      <c r="VBP24" s="117"/>
      <c r="VBQ24" s="117"/>
      <c r="VBR24" s="117"/>
      <c r="VBS24" s="117"/>
      <c r="VBT24" s="117"/>
      <c r="VBU24" s="117"/>
      <c r="VBV24" s="117"/>
      <c r="VBW24" s="117"/>
      <c r="VBX24" s="117"/>
      <c r="VBY24" s="117"/>
      <c r="VBZ24" s="117"/>
      <c r="VCA24" s="117"/>
      <c r="VCB24" s="117"/>
      <c r="VCC24" s="117"/>
      <c r="VCD24" s="117"/>
      <c r="VCE24" s="117"/>
      <c r="VCF24" s="117"/>
      <c r="VCG24" s="117"/>
      <c r="VCH24" s="117"/>
      <c r="VCI24" s="117"/>
      <c r="VCJ24" s="117"/>
      <c r="VCK24" s="117"/>
      <c r="VCL24" s="117"/>
      <c r="VCM24" s="117"/>
      <c r="VCN24" s="117"/>
      <c r="VCO24" s="117"/>
      <c r="VCP24" s="117"/>
      <c r="VCQ24" s="117"/>
      <c r="VCR24" s="117"/>
      <c r="VCS24" s="117"/>
      <c r="VCT24" s="117"/>
      <c r="VCU24" s="117"/>
      <c r="VCV24" s="117"/>
      <c r="VCW24" s="117"/>
      <c r="VCX24" s="117"/>
      <c r="VCY24" s="117"/>
      <c r="VCZ24" s="117"/>
      <c r="VDA24" s="117"/>
      <c r="VDB24" s="117"/>
      <c r="VDC24" s="117"/>
      <c r="VDD24" s="117"/>
      <c r="VDE24" s="117"/>
      <c r="VDF24" s="117"/>
      <c r="VDG24" s="117"/>
      <c r="VDH24" s="117"/>
      <c r="VDI24" s="117"/>
      <c r="VDJ24" s="117"/>
      <c r="VDK24" s="117"/>
      <c r="VDL24" s="117"/>
      <c r="VDM24" s="117"/>
      <c r="VDN24" s="117"/>
      <c r="VDO24" s="117"/>
      <c r="VDP24" s="117"/>
      <c r="VDQ24" s="117"/>
      <c r="VDR24" s="117"/>
      <c r="VDS24" s="117"/>
      <c r="VDT24" s="117"/>
      <c r="VDU24" s="117"/>
      <c r="VDV24" s="117"/>
      <c r="VDW24" s="117"/>
      <c r="VDX24" s="117"/>
      <c r="VDY24" s="117"/>
      <c r="VDZ24" s="117"/>
      <c r="VEA24" s="117"/>
      <c r="VEB24" s="117"/>
      <c r="VEC24" s="117"/>
      <c r="VED24" s="117"/>
      <c r="VEE24" s="117"/>
      <c r="VEF24" s="117"/>
      <c r="VEG24" s="117"/>
      <c r="VEH24" s="117"/>
      <c r="VEI24" s="117"/>
      <c r="VEJ24" s="117"/>
      <c r="VEK24" s="117"/>
      <c r="VEL24" s="117"/>
      <c r="VEM24" s="117"/>
      <c r="VEN24" s="117"/>
      <c r="VEO24" s="117"/>
      <c r="VEP24" s="117"/>
      <c r="VEQ24" s="117"/>
      <c r="VER24" s="117"/>
      <c r="VES24" s="117"/>
      <c r="VET24" s="117"/>
      <c r="VEU24" s="117"/>
      <c r="VEV24" s="117"/>
      <c r="VEW24" s="117"/>
      <c r="VEX24" s="117"/>
      <c r="VEY24" s="117"/>
      <c r="VEZ24" s="117"/>
      <c r="VFA24" s="117"/>
      <c r="VFB24" s="117"/>
      <c r="VFC24" s="117"/>
      <c r="VFD24" s="117"/>
      <c r="VFE24" s="117"/>
      <c r="VFF24" s="117"/>
      <c r="VFG24" s="117"/>
      <c r="VFH24" s="117"/>
      <c r="VFI24" s="117"/>
      <c r="VFJ24" s="117"/>
      <c r="VFK24" s="117"/>
      <c r="VFL24" s="117"/>
      <c r="VFM24" s="117"/>
      <c r="VFN24" s="117"/>
      <c r="VFO24" s="117"/>
      <c r="VFP24" s="117"/>
      <c r="VFQ24" s="117"/>
      <c r="VFR24" s="117"/>
      <c r="VFS24" s="117"/>
      <c r="VFT24" s="117"/>
      <c r="VFU24" s="117"/>
      <c r="VFV24" s="117"/>
      <c r="VFW24" s="117"/>
      <c r="VFX24" s="117"/>
      <c r="VFY24" s="117"/>
      <c r="VFZ24" s="117"/>
      <c r="VGA24" s="117"/>
      <c r="VGB24" s="117"/>
      <c r="VGC24" s="117"/>
      <c r="VGD24" s="117"/>
      <c r="VGE24" s="117"/>
      <c r="VGF24" s="117"/>
      <c r="VGG24" s="117"/>
      <c r="VGH24" s="117"/>
      <c r="VGI24" s="117"/>
      <c r="VGJ24" s="117"/>
      <c r="VGK24" s="117"/>
      <c r="VGL24" s="117"/>
      <c r="VGM24" s="117"/>
      <c r="VGN24" s="117"/>
      <c r="VGO24" s="117"/>
      <c r="VGP24" s="117"/>
      <c r="VGQ24" s="117"/>
      <c r="VGR24" s="117"/>
      <c r="VGS24" s="117"/>
      <c r="VGT24" s="117"/>
      <c r="VGU24" s="117"/>
      <c r="VGV24" s="117"/>
      <c r="VGW24" s="117"/>
      <c r="VGX24" s="117"/>
      <c r="VGY24" s="117"/>
      <c r="VGZ24" s="117"/>
      <c r="VHA24" s="117"/>
      <c r="VHB24" s="117"/>
      <c r="VHC24" s="117"/>
      <c r="VHD24" s="117"/>
      <c r="VHE24" s="117"/>
      <c r="VHF24" s="117"/>
      <c r="VHG24" s="117"/>
      <c r="VHH24" s="117"/>
      <c r="VHI24" s="117"/>
      <c r="VHJ24" s="117"/>
      <c r="VHK24" s="117"/>
      <c r="VHL24" s="117"/>
      <c r="VHM24" s="117"/>
      <c r="VHN24" s="117"/>
      <c r="VHO24" s="117"/>
      <c r="VHP24" s="117"/>
      <c r="VHQ24" s="117"/>
      <c r="VHR24" s="117"/>
      <c r="VHS24" s="117"/>
      <c r="VHT24" s="117"/>
      <c r="VHU24" s="117"/>
      <c r="VHV24" s="117"/>
      <c r="VHW24" s="117"/>
      <c r="VHX24" s="117"/>
      <c r="VHY24" s="117"/>
      <c r="VHZ24" s="117"/>
      <c r="VIA24" s="117"/>
      <c r="VIB24" s="117"/>
      <c r="VIC24" s="117"/>
      <c r="VID24" s="117"/>
      <c r="VIE24" s="117"/>
      <c r="VIF24" s="117"/>
      <c r="VIG24" s="117"/>
      <c r="VIH24" s="117"/>
      <c r="VII24" s="117"/>
      <c r="VIJ24" s="117"/>
      <c r="VIK24" s="117"/>
      <c r="VIL24" s="117"/>
      <c r="VIM24" s="117"/>
      <c r="VIN24" s="117"/>
      <c r="VIO24" s="117"/>
      <c r="VIP24" s="117"/>
      <c r="VIQ24" s="117"/>
      <c r="VIR24" s="117"/>
      <c r="VIS24" s="117"/>
      <c r="VIT24" s="117"/>
      <c r="VIU24" s="117"/>
      <c r="VIV24" s="117"/>
      <c r="VIW24" s="117"/>
      <c r="VIX24" s="117"/>
      <c r="VIY24" s="117"/>
      <c r="VIZ24" s="117"/>
      <c r="VJA24" s="117"/>
      <c r="VJB24" s="117"/>
      <c r="VJC24" s="117"/>
      <c r="VJD24" s="117"/>
      <c r="VJE24" s="117"/>
      <c r="VJF24" s="117"/>
      <c r="VJG24" s="117"/>
      <c r="VJH24" s="117"/>
      <c r="VJI24" s="117"/>
      <c r="VJJ24" s="117"/>
      <c r="VJK24" s="117"/>
      <c r="VJL24" s="117"/>
      <c r="VJM24" s="117"/>
      <c r="VJN24" s="117"/>
      <c r="VJO24" s="117"/>
      <c r="VJP24" s="117"/>
      <c r="VJQ24" s="117"/>
      <c r="VJR24" s="117"/>
      <c r="VJS24" s="117"/>
      <c r="VJT24" s="117"/>
      <c r="VJU24" s="117"/>
      <c r="VJV24" s="117"/>
      <c r="VJW24" s="117"/>
      <c r="VJX24" s="117"/>
      <c r="VJY24" s="117"/>
      <c r="VJZ24" s="117"/>
      <c r="VKA24" s="117"/>
      <c r="VKB24" s="117"/>
      <c r="VKC24" s="117"/>
      <c r="VKD24" s="117"/>
      <c r="VKE24" s="117"/>
      <c r="VKF24" s="117"/>
      <c r="VKG24" s="117"/>
      <c r="VKH24" s="117"/>
      <c r="VKI24" s="117"/>
      <c r="VKJ24" s="117"/>
      <c r="VKK24" s="117"/>
      <c r="VKL24" s="117"/>
      <c r="VKM24" s="117"/>
      <c r="VKN24" s="117"/>
      <c r="VKO24" s="117"/>
      <c r="VKP24" s="117"/>
      <c r="VKQ24" s="117"/>
      <c r="VKR24" s="117"/>
      <c r="VKS24" s="117"/>
      <c r="VKT24" s="117"/>
      <c r="VKU24" s="117"/>
      <c r="VKV24" s="117"/>
      <c r="VKW24" s="117"/>
      <c r="VKX24" s="117"/>
      <c r="VKY24" s="117"/>
      <c r="VKZ24" s="117"/>
      <c r="VLA24" s="117"/>
      <c r="VLB24" s="117"/>
      <c r="VLC24" s="117"/>
      <c r="VLD24" s="117"/>
      <c r="VLE24" s="117"/>
      <c r="VLF24" s="117"/>
      <c r="VLG24" s="117"/>
      <c r="VLH24" s="117"/>
      <c r="VLI24" s="117"/>
      <c r="VLJ24" s="117"/>
      <c r="VLK24" s="117"/>
      <c r="VLL24" s="117"/>
      <c r="VLM24" s="117"/>
      <c r="VLN24" s="117"/>
      <c r="VLO24" s="117"/>
      <c r="VLP24" s="117"/>
      <c r="VLQ24" s="117"/>
      <c r="VLR24" s="117"/>
      <c r="VLS24" s="117"/>
      <c r="VLT24" s="117"/>
      <c r="VLU24" s="117"/>
      <c r="VLV24" s="117"/>
      <c r="VLW24" s="117"/>
      <c r="VLX24" s="117"/>
      <c r="VLY24" s="117"/>
      <c r="VLZ24" s="117"/>
      <c r="VMA24" s="117"/>
      <c r="VMB24" s="117"/>
      <c r="VMC24" s="117"/>
      <c r="VMD24" s="117"/>
      <c r="VME24" s="117"/>
      <c r="VMF24" s="117"/>
      <c r="VMG24" s="117"/>
      <c r="VMH24" s="117"/>
      <c r="VMI24" s="117"/>
      <c r="VMJ24" s="117"/>
      <c r="VMK24" s="117"/>
      <c r="VML24" s="117"/>
      <c r="VMM24" s="117"/>
      <c r="VMN24" s="117"/>
      <c r="VMO24" s="117"/>
      <c r="VMP24" s="117"/>
      <c r="VMQ24" s="117"/>
      <c r="VMR24" s="117"/>
      <c r="VMS24" s="117"/>
      <c r="VMT24" s="117"/>
      <c r="VMU24" s="117"/>
      <c r="VMV24" s="117"/>
      <c r="VMW24" s="117"/>
      <c r="VMX24" s="117"/>
      <c r="VMY24" s="117"/>
      <c r="VMZ24" s="117"/>
      <c r="VNA24" s="117"/>
      <c r="VNB24" s="117"/>
      <c r="VNC24" s="117"/>
      <c r="VND24" s="117"/>
      <c r="VNE24" s="117"/>
      <c r="VNF24" s="117"/>
      <c r="VNG24" s="117"/>
      <c r="VNH24" s="117"/>
      <c r="VNI24" s="117"/>
      <c r="VNJ24" s="117"/>
      <c r="VNK24" s="117"/>
      <c r="VNL24" s="117"/>
      <c r="VNM24" s="117"/>
      <c r="VNN24" s="117"/>
      <c r="VNO24" s="117"/>
      <c r="VNP24" s="117"/>
      <c r="VNQ24" s="117"/>
      <c r="VNR24" s="117"/>
      <c r="VNS24" s="117"/>
      <c r="VNT24" s="117"/>
      <c r="VNU24" s="117"/>
      <c r="VNV24" s="117"/>
      <c r="VNW24" s="117"/>
      <c r="VNX24" s="117"/>
      <c r="VNY24" s="117"/>
      <c r="VNZ24" s="117"/>
      <c r="VOA24" s="117"/>
      <c r="VOB24" s="117"/>
      <c r="VOC24" s="117"/>
      <c r="VOD24" s="117"/>
      <c r="VOE24" s="117"/>
      <c r="VOF24" s="117"/>
      <c r="VOG24" s="117"/>
      <c r="VOH24" s="117"/>
      <c r="VOI24" s="117"/>
      <c r="VOJ24" s="117"/>
      <c r="VOK24" s="117"/>
      <c r="VOL24" s="117"/>
      <c r="VOM24" s="117"/>
      <c r="VON24" s="117"/>
      <c r="VOO24" s="117"/>
      <c r="VOP24" s="117"/>
      <c r="VOQ24" s="117"/>
      <c r="VOR24" s="117"/>
      <c r="VOS24" s="117"/>
      <c r="VOT24" s="117"/>
      <c r="VOU24" s="117"/>
      <c r="VOV24" s="117"/>
      <c r="VOW24" s="117"/>
      <c r="VOX24" s="117"/>
      <c r="VOY24" s="117"/>
      <c r="VOZ24" s="117"/>
      <c r="VPA24" s="117"/>
      <c r="VPB24" s="117"/>
      <c r="VPC24" s="117"/>
      <c r="VPD24" s="117"/>
      <c r="VPE24" s="117"/>
      <c r="VPF24" s="117"/>
      <c r="VPG24" s="117"/>
      <c r="VPH24" s="117"/>
      <c r="VPI24" s="117"/>
      <c r="VPJ24" s="117"/>
      <c r="VPK24" s="117"/>
      <c r="VPL24" s="117"/>
      <c r="VPM24" s="117"/>
      <c r="VPN24" s="117"/>
      <c r="VPO24" s="117"/>
      <c r="VPP24" s="117"/>
      <c r="VPQ24" s="117"/>
      <c r="VPR24" s="117"/>
      <c r="VPS24" s="117"/>
      <c r="VPT24" s="117"/>
      <c r="VPU24" s="117"/>
      <c r="VPV24" s="117"/>
      <c r="VPW24" s="117"/>
      <c r="VPX24" s="117"/>
      <c r="VPY24" s="117"/>
      <c r="VPZ24" s="117"/>
      <c r="VQA24" s="117"/>
      <c r="VQB24" s="117"/>
      <c r="VQC24" s="117"/>
      <c r="VQD24" s="117"/>
      <c r="VQE24" s="117"/>
      <c r="VQF24" s="117"/>
      <c r="VQG24" s="117"/>
      <c r="VQH24" s="117"/>
      <c r="VQI24" s="117"/>
      <c r="VQJ24" s="117"/>
      <c r="VQK24" s="117"/>
      <c r="VQL24" s="117"/>
      <c r="VQM24" s="117"/>
      <c r="VQN24" s="117"/>
      <c r="VQO24" s="117"/>
      <c r="VQP24" s="117"/>
      <c r="VQQ24" s="117"/>
      <c r="VQR24" s="117"/>
      <c r="VQS24" s="117"/>
      <c r="VQT24" s="117"/>
      <c r="VQU24" s="117"/>
      <c r="VQV24" s="117"/>
      <c r="VQW24" s="117"/>
      <c r="VQX24" s="117"/>
      <c r="VQY24" s="117"/>
      <c r="VQZ24" s="117"/>
      <c r="VRA24" s="117"/>
      <c r="VRB24" s="117"/>
      <c r="VRC24" s="117"/>
      <c r="VRD24" s="117"/>
      <c r="VRE24" s="117"/>
      <c r="VRF24" s="117"/>
      <c r="VRG24" s="117"/>
      <c r="VRH24" s="117"/>
      <c r="VRI24" s="117"/>
      <c r="VRJ24" s="117"/>
      <c r="VRK24" s="117"/>
      <c r="VRL24" s="117"/>
      <c r="VRM24" s="117"/>
      <c r="VRN24" s="117"/>
      <c r="VRO24" s="117"/>
      <c r="VRP24" s="117"/>
      <c r="VRQ24" s="117"/>
      <c r="VRR24" s="117"/>
      <c r="VRS24" s="117"/>
      <c r="VRT24" s="117"/>
      <c r="VRU24" s="117"/>
      <c r="VRV24" s="117"/>
      <c r="VRW24" s="117"/>
      <c r="VRX24" s="117"/>
      <c r="VRY24" s="117"/>
      <c r="VRZ24" s="117"/>
      <c r="VSA24" s="117"/>
      <c r="VSB24" s="117"/>
      <c r="VSC24" s="117"/>
      <c r="VSD24" s="117"/>
      <c r="VSE24" s="117"/>
      <c r="VSF24" s="117"/>
      <c r="VSG24" s="117"/>
      <c r="VSH24" s="117"/>
      <c r="VSI24" s="117"/>
      <c r="VSJ24" s="117"/>
      <c r="VSK24" s="117"/>
      <c r="VSL24" s="117"/>
      <c r="VSM24" s="117"/>
      <c r="VSN24" s="117"/>
      <c r="VSO24" s="117"/>
      <c r="VSP24" s="117"/>
      <c r="VSQ24" s="117"/>
      <c r="VSR24" s="117"/>
      <c r="VSS24" s="117"/>
      <c r="VST24" s="117"/>
      <c r="VSU24" s="117"/>
      <c r="VSV24" s="117"/>
      <c r="VSW24" s="117"/>
      <c r="VSX24" s="117"/>
      <c r="VSY24" s="117"/>
      <c r="VSZ24" s="117"/>
      <c r="VTA24" s="117"/>
      <c r="VTB24" s="117"/>
      <c r="VTC24" s="117"/>
      <c r="VTD24" s="117"/>
      <c r="VTE24" s="117"/>
      <c r="VTF24" s="117"/>
      <c r="VTG24" s="117"/>
      <c r="VTH24" s="117"/>
      <c r="VTI24" s="117"/>
      <c r="VTJ24" s="117"/>
      <c r="VTK24" s="117"/>
      <c r="VTL24" s="117"/>
      <c r="VTM24" s="117"/>
      <c r="VTN24" s="117"/>
      <c r="VTO24" s="117"/>
      <c r="VTP24" s="117"/>
      <c r="VTQ24" s="117"/>
      <c r="VTR24" s="117"/>
      <c r="VTS24" s="117"/>
      <c r="VTT24" s="117"/>
      <c r="VTU24" s="117"/>
      <c r="VTV24" s="117"/>
      <c r="VTW24" s="117"/>
      <c r="VTX24" s="117"/>
      <c r="VTY24" s="117"/>
      <c r="VTZ24" s="117"/>
      <c r="VUA24" s="117"/>
      <c r="VUB24" s="117"/>
      <c r="VUC24" s="117"/>
      <c r="VUD24" s="117"/>
      <c r="VUE24" s="117"/>
      <c r="VUF24" s="117"/>
      <c r="VUG24" s="117"/>
      <c r="VUH24" s="117"/>
      <c r="VUI24" s="117"/>
      <c r="VUJ24" s="117"/>
      <c r="VUK24" s="117"/>
      <c r="VUL24" s="117"/>
      <c r="VUM24" s="117"/>
      <c r="VUN24" s="117"/>
      <c r="VUO24" s="117"/>
      <c r="VUP24" s="117"/>
      <c r="VUQ24" s="117"/>
      <c r="VUR24" s="117"/>
      <c r="VUS24" s="117"/>
      <c r="VUT24" s="117"/>
      <c r="VUU24" s="117"/>
      <c r="VUV24" s="117"/>
      <c r="VUW24" s="117"/>
      <c r="VUX24" s="117"/>
      <c r="VUY24" s="117"/>
      <c r="VUZ24" s="117"/>
      <c r="VVA24" s="117"/>
      <c r="VVB24" s="117"/>
      <c r="VVC24" s="117"/>
      <c r="VVD24" s="117"/>
      <c r="VVE24" s="117"/>
      <c r="VVF24" s="117"/>
      <c r="VVG24" s="117"/>
      <c r="VVH24" s="117"/>
      <c r="VVI24" s="117"/>
      <c r="VVJ24" s="117"/>
      <c r="VVK24" s="117"/>
      <c r="VVL24" s="117"/>
      <c r="VVM24" s="117"/>
      <c r="VVN24" s="117"/>
      <c r="VVO24" s="117"/>
      <c r="VVP24" s="117"/>
      <c r="VVQ24" s="117"/>
      <c r="VVR24" s="117"/>
      <c r="VVS24" s="117"/>
      <c r="VVT24" s="117"/>
      <c r="VVU24" s="117"/>
      <c r="VVV24" s="117"/>
      <c r="VVW24" s="117"/>
      <c r="VVX24" s="117"/>
      <c r="VVY24" s="117"/>
      <c r="VVZ24" s="117"/>
      <c r="VWA24" s="117"/>
      <c r="VWB24" s="117"/>
      <c r="VWC24" s="117"/>
      <c r="VWD24" s="117"/>
      <c r="VWE24" s="117"/>
      <c r="VWF24" s="117"/>
      <c r="VWG24" s="117"/>
      <c r="VWH24" s="117"/>
      <c r="VWI24" s="117"/>
      <c r="VWJ24" s="117"/>
      <c r="VWK24" s="117"/>
      <c r="VWL24" s="117"/>
      <c r="VWM24" s="117"/>
      <c r="VWN24" s="117"/>
      <c r="VWO24" s="117"/>
      <c r="VWP24" s="117"/>
      <c r="VWQ24" s="117"/>
      <c r="VWR24" s="117"/>
      <c r="VWS24" s="117"/>
      <c r="VWT24" s="117"/>
      <c r="VWU24" s="117"/>
      <c r="VWV24" s="117"/>
      <c r="VWW24" s="117"/>
      <c r="VWX24" s="117"/>
      <c r="VWY24" s="117"/>
      <c r="VWZ24" s="117"/>
      <c r="VXA24" s="117"/>
      <c r="VXB24" s="117"/>
      <c r="VXC24" s="117"/>
      <c r="VXD24" s="117"/>
      <c r="VXE24" s="117"/>
      <c r="VXF24" s="117"/>
      <c r="VXG24" s="117"/>
      <c r="VXH24" s="117"/>
      <c r="VXI24" s="117"/>
      <c r="VXJ24" s="117"/>
      <c r="VXK24" s="117"/>
      <c r="VXL24" s="117"/>
      <c r="VXM24" s="117"/>
      <c r="VXN24" s="117"/>
      <c r="VXO24" s="117"/>
      <c r="VXP24" s="117"/>
      <c r="VXQ24" s="117"/>
      <c r="VXR24" s="117"/>
      <c r="VXS24" s="117"/>
      <c r="VXT24" s="117"/>
      <c r="VXU24" s="117"/>
      <c r="VXV24" s="117"/>
      <c r="VXW24" s="117"/>
      <c r="VXX24" s="117"/>
      <c r="VXY24" s="117"/>
      <c r="VXZ24" s="117"/>
      <c r="VYA24" s="117"/>
      <c r="VYB24" s="117"/>
      <c r="VYC24" s="117"/>
      <c r="VYD24" s="117"/>
      <c r="VYE24" s="117"/>
      <c r="VYF24" s="117"/>
      <c r="VYG24" s="117"/>
      <c r="VYH24" s="117"/>
      <c r="VYI24" s="117"/>
      <c r="VYJ24" s="117"/>
      <c r="VYK24" s="117"/>
      <c r="VYL24" s="117"/>
      <c r="VYM24" s="117"/>
      <c r="VYN24" s="117"/>
      <c r="VYO24" s="117"/>
      <c r="VYP24" s="117"/>
      <c r="VYQ24" s="117"/>
      <c r="VYR24" s="117"/>
      <c r="VYS24" s="117"/>
      <c r="VYT24" s="117"/>
      <c r="VYU24" s="117"/>
      <c r="VYV24" s="117"/>
      <c r="VYW24" s="117"/>
      <c r="VYX24" s="117"/>
      <c r="VYY24" s="117"/>
      <c r="VYZ24" s="117"/>
      <c r="VZA24" s="117"/>
      <c r="VZB24" s="117"/>
      <c r="VZC24" s="117"/>
      <c r="VZD24" s="117"/>
      <c r="VZE24" s="117"/>
      <c r="VZF24" s="117"/>
      <c r="VZG24" s="117"/>
      <c r="VZH24" s="117"/>
      <c r="VZI24" s="117"/>
      <c r="VZJ24" s="117"/>
      <c r="VZK24" s="117"/>
      <c r="VZL24" s="117"/>
      <c r="VZM24" s="117"/>
      <c r="VZN24" s="117"/>
      <c r="VZO24" s="117"/>
      <c r="VZP24" s="117"/>
      <c r="VZQ24" s="117"/>
      <c r="VZR24" s="117"/>
      <c r="VZS24" s="117"/>
      <c r="VZT24" s="117"/>
      <c r="VZU24" s="117"/>
      <c r="VZV24" s="117"/>
      <c r="VZW24" s="117"/>
      <c r="VZX24" s="117"/>
      <c r="VZY24" s="117"/>
      <c r="VZZ24" s="117"/>
      <c r="WAA24" s="117"/>
      <c r="WAB24" s="117"/>
      <c r="WAC24" s="117"/>
      <c r="WAD24" s="117"/>
      <c r="WAE24" s="117"/>
      <c r="WAF24" s="117"/>
      <c r="WAG24" s="117"/>
      <c r="WAH24" s="117"/>
      <c r="WAI24" s="117"/>
      <c r="WAJ24" s="117"/>
      <c r="WAK24" s="117"/>
      <c r="WAL24" s="117"/>
      <c r="WAM24" s="117"/>
      <c r="WAN24" s="117"/>
      <c r="WAO24" s="117"/>
      <c r="WAP24" s="117"/>
      <c r="WAQ24" s="117"/>
      <c r="WAR24" s="117"/>
      <c r="WAS24" s="117"/>
      <c r="WAT24" s="117"/>
      <c r="WAU24" s="117"/>
      <c r="WAV24" s="117"/>
      <c r="WAW24" s="117"/>
      <c r="WAX24" s="117"/>
      <c r="WAY24" s="117"/>
      <c r="WAZ24" s="117"/>
      <c r="WBA24" s="117"/>
      <c r="WBB24" s="117"/>
      <c r="WBC24" s="117"/>
      <c r="WBD24" s="117"/>
      <c r="WBE24" s="117"/>
      <c r="WBF24" s="117"/>
      <c r="WBG24" s="117"/>
      <c r="WBH24" s="117"/>
      <c r="WBI24" s="117"/>
      <c r="WBJ24" s="117"/>
      <c r="WBK24" s="117"/>
      <c r="WBL24" s="117"/>
      <c r="WBM24" s="117"/>
      <c r="WBN24" s="117"/>
      <c r="WBO24" s="117"/>
      <c r="WBP24" s="117"/>
      <c r="WBQ24" s="117"/>
      <c r="WBR24" s="117"/>
      <c r="WBS24" s="117"/>
      <c r="WBT24" s="117"/>
      <c r="WBU24" s="117"/>
      <c r="WBV24" s="117"/>
      <c r="WBW24" s="117"/>
      <c r="WBX24" s="117"/>
      <c r="WBY24" s="117"/>
      <c r="WBZ24" s="117"/>
      <c r="WCA24" s="117"/>
      <c r="WCB24" s="117"/>
      <c r="WCC24" s="117"/>
      <c r="WCD24" s="117"/>
      <c r="WCE24" s="117"/>
      <c r="WCF24" s="117"/>
      <c r="WCG24" s="117"/>
      <c r="WCH24" s="117"/>
      <c r="WCI24" s="117"/>
      <c r="WCJ24" s="117"/>
      <c r="WCK24" s="117"/>
      <c r="WCL24" s="117"/>
      <c r="WCM24" s="117"/>
      <c r="WCN24" s="117"/>
      <c r="WCO24" s="117"/>
      <c r="WCP24" s="117"/>
      <c r="WCQ24" s="117"/>
      <c r="WCR24" s="117"/>
      <c r="WCS24" s="117"/>
      <c r="WCT24" s="117"/>
      <c r="WCU24" s="117"/>
      <c r="WCV24" s="117"/>
      <c r="WCW24" s="117"/>
      <c r="WCX24" s="117"/>
      <c r="WCY24" s="117"/>
      <c r="WCZ24" s="117"/>
      <c r="WDA24" s="117"/>
      <c r="WDB24" s="117"/>
      <c r="WDC24" s="117"/>
      <c r="WDD24" s="117"/>
      <c r="WDE24" s="117"/>
      <c r="WDF24" s="117"/>
      <c r="WDG24" s="117"/>
      <c r="WDH24" s="117"/>
      <c r="WDI24" s="117"/>
      <c r="WDJ24" s="117"/>
      <c r="WDK24" s="117"/>
      <c r="WDL24" s="117"/>
      <c r="WDM24" s="117"/>
      <c r="WDN24" s="117"/>
      <c r="WDO24" s="117"/>
      <c r="WDP24" s="117"/>
      <c r="WDQ24" s="117"/>
      <c r="WDR24" s="117"/>
      <c r="WDS24" s="117"/>
      <c r="WDT24" s="117"/>
      <c r="WDU24" s="117"/>
      <c r="WDV24" s="117"/>
      <c r="WDW24" s="117"/>
      <c r="WDX24" s="117"/>
      <c r="WDY24" s="117"/>
      <c r="WDZ24" s="117"/>
      <c r="WEA24" s="117"/>
      <c r="WEB24" s="117"/>
      <c r="WEC24" s="117"/>
      <c r="WED24" s="117"/>
      <c r="WEE24" s="117"/>
      <c r="WEF24" s="117"/>
      <c r="WEG24" s="117"/>
      <c r="WEH24" s="117"/>
      <c r="WEI24" s="117"/>
      <c r="WEJ24" s="117"/>
      <c r="WEK24" s="117"/>
      <c r="WEL24" s="117"/>
      <c r="WEM24" s="117"/>
      <c r="WEN24" s="117"/>
      <c r="WEO24" s="117"/>
      <c r="WEP24" s="117"/>
      <c r="WEQ24" s="117"/>
      <c r="WER24" s="117"/>
      <c r="WES24" s="117"/>
      <c r="WET24" s="117"/>
      <c r="WEU24" s="117"/>
      <c r="WEV24" s="117"/>
      <c r="WEW24" s="117"/>
      <c r="WEX24" s="117"/>
      <c r="WEY24" s="117"/>
      <c r="WEZ24" s="117"/>
      <c r="WFA24" s="117"/>
      <c r="WFB24" s="117"/>
      <c r="WFC24" s="117"/>
      <c r="WFD24" s="117"/>
      <c r="WFE24" s="117"/>
      <c r="WFF24" s="117"/>
      <c r="WFG24" s="117"/>
      <c r="WFH24" s="117"/>
      <c r="WFI24" s="117"/>
      <c r="WFJ24" s="117"/>
      <c r="WFK24" s="117"/>
      <c r="WFL24" s="117"/>
      <c r="WFM24" s="117"/>
      <c r="WFN24" s="117"/>
      <c r="WFO24" s="117"/>
      <c r="WFP24" s="117"/>
      <c r="WFQ24" s="117"/>
      <c r="WFR24" s="117"/>
      <c r="WFS24" s="117"/>
      <c r="WFT24" s="117"/>
      <c r="WFU24" s="117"/>
      <c r="WFV24" s="117"/>
      <c r="WFW24" s="117"/>
      <c r="WFX24" s="117"/>
      <c r="WFY24" s="117"/>
      <c r="WFZ24" s="117"/>
      <c r="WGA24" s="117"/>
      <c r="WGB24" s="117"/>
      <c r="WGC24" s="117"/>
      <c r="WGD24" s="117"/>
      <c r="WGE24" s="117"/>
      <c r="WGF24" s="117"/>
      <c r="WGG24" s="117"/>
      <c r="WGH24" s="117"/>
      <c r="WGI24" s="117"/>
      <c r="WGJ24" s="117"/>
      <c r="WGK24" s="117"/>
      <c r="WGL24" s="117"/>
      <c r="WGM24" s="117"/>
      <c r="WGN24" s="117"/>
      <c r="WGO24" s="117"/>
      <c r="WGP24" s="117"/>
      <c r="WGQ24" s="117"/>
      <c r="WGR24" s="117"/>
      <c r="WGS24" s="117"/>
      <c r="WGT24" s="117"/>
      <c r="WGU24" s="117"/>
      <c r="WGV24" s="117"/>
      <c r="WGW24" s="117"/>
      <c r="WGX24" s="117"/>
      <c r="WGY24" s="117"/>
      <c r="WGZ24" s="117"/>
      <c r="WHA24" s="117"/>
      <c r="WHB24" s="117"/>
      <c r="WHC24" s="117"/>
      <c r="WHD24" s="117"/>
      <c r="WHE24" s="117"/>
      <c r="WHF24" s="117"/>
      <c r="WHG24" s="117"/>
      <c r="WHH24" s="117"/>
      <c r="WHI24" s="117"/>
      <c r="WHJ24" s="117"/>
      <c r="WHK24" s="117"/>
      <c r="WHL24" s="117"/>
      <c r="WHM24" s="117"/>
      <c r="WHN24" s="117"/>
      <c r="WHO24" s="117"/>
      <c r="WHP24" s="117"/>
      <c r="WHQ24" s="117"/>
      <c r="WHR24" s="117"/>
      <c r="WHS24" s="117"/>
      <c r="WHT24" s="117"/>
      <c r="WHU24" s="117"/>
      <c r="WHV24" s="117"/>
      <c r="WHW24" s="117"/>
      <c r="WHX24" s="117"/>
      <c r="WHY24" s="117"/>
      <c r="WHZ24" s="117"/>
      <c r="WIA24" s="117"/>
      <c r="WIB24" s="117"/>
      <c r="WIC24" s="117"/>
      <c r="WID24" s="117"/>
      <c r="WIE24" s="117"/>
      <c r="WIF24" s="117"/>
      <c r="WIG24" s="117"/>
      <c r="WIH24" s="117"/>
      <c r="WII24" s="117"/>
      <c r="WIJ24" s="117"/>
      <c r="WIK24" s="117"/>
      <c r="WIL24" s="117"/>
      <c r="WIM24" s="117"/>
      <c r="WIN24" s="117"/>
      <c r="WIO24" s="117"/>
      <c r="WIP24" s="117"/>
      <c r="WIQ24" s="117"/>
      <c r="WIR24" s="117"/>
      <c r="WIS24" s="117"/>
      <c r="WIT24" s="117"/>
      <c r="WIU24" s="117"/>
      <c r="WIV24" s="117"/>
      <c r="WIW24" s="117"/>
      <c r="WIX24" s="117"/>
      <c r="WIY24" s="117"/>
      <c r="WIZ24" s="117"/>
      <c r="WJA24" s="117"/>
      <c r="WJB24" s="117"/>
      <c r="WJC24" s="117"/>
      <c r="WJD24" s="117"/>
      <c r="WJE24" s="117"/>
      <c r="WJF24" s="117"/>
      <c r="WJG24" s="117"/>
      <c r="WJH24" s="117"/>
      <c r="WJI24" s="117"/>
      <c r="WJJ24" s="117"/>
      <c r="WJK24" s="117"/>
      <c r="WJL24" s="117"/>
      <c r="WJM24" s="117"/>
      <c r="WJN24" s="117"/>
      <c r="WJO24" s="117"/>
      <c r="WJP24" s="117"/>
      <c r="WJQ24" s="117"/>
      <c r="WJR24" s="117"/>
      <c r="WJS24" s="117"/>
      <c r="WJT24" s="117"/>
      <c r="WJU24" s="117"/>
      <c r="WJV24" s="117"/>
      <c r="WJW24" s="117"/>
      <c r="WJX24" s="117"/>
      <c r="WJY24" s="117"/>
      <c r="WJZ24" s="117"/>
      <c r="WKA24" s="117"/>
      <c r="WKB24" s="117"/>
      <c r="WKC24" s="117"/>
      <c r="WKD24" s="117"/>
      <c r="WKE24" s="117"/>
      <c r="WKF24" s="117"/>
      <c r="WKG24" s="117"/>
      <c r="WKH24" s="117"/>
      <c r="WKI24" s="117"/>
      <c r="WKJ24" s="117"/>
      <c r="WKK24" s="117"/>
      <c r="WKL24" s="117"/>
      <c r="WKM24" s="117"/>
      <c r="WKN24" s="117"/>
      <c r="WKO24" s="117"/>
      <c r="WKP24" s="117"/>
      <c r="WKQ24" s="117"/>
      <c r="WKR24" s="117"/>
      <c r="WKS24" s="117"/>
      <c r="WKT24" s="117"/>
      <c r="WKU24" s="117"/>
      <c r="WKV24" s="117"/>
      <c r="WKW24" s="117"/>
      <c r="WKX24" s="117"/>
      <c r="WKY24" s="117"/>
      <c r="WKZ24" s="117"/>
      <c r="WLA24" s="117"/>
      <c r="WLB24" s="117"/>
      <c r="WLC24" s="117"/>
      <c r="WLD24" s="117"/>
      <c r="WLE24" s="117"/>
      <c r="WLF24" s="117"/>
      <c r="WLG24" s="117"/>
      <c r="WLH24" s="117"/>
      <c r="WLI24" s="117"/>
      <c r="WLJ24" s="117"/>
      <c r="WLK24" s="117"/>
      <c r="WLL24" s="117"/>
      <c r="WLM24" s="117"/>
      <c r="WLN24" s="117"/>
      <c r="WLO24" s="117"/>
      <c r="WLP24" s="117"/>
      <c r="WLQ24" s="117"/>
      <c r="WLR24" s="117"/>
      <c r="WLS24" s="117"/>
      <c r="WLT24" s="117"/>
      <c r="WLU24" s="117"/>
      <c r="WLV24" s="117"/>
      <c r="WLW24" s="117"/>
      <c r="WLX24" s="117"/>
      <c r="WLY24" s="117"/>
      <c r="WLZ24" s="117"/>
      <c r="WMA24" s="117"/>
      <c r="WMB24" s="117"/>
      <c r="WMC24" s="117"/>
      <c r="WMD24" s="117"/>
      <c r="WME24" s="117"/>
      <c r="WMF24" s="117"/>
      <c r="WMG24" s="117"/>
      <c r="WMH24" s="117"/>
      <c r="WMI24" s="117"/>
      <c r="WMJ24" s="117"/>
      <c r="WMK24" s="117"/>
      <c r="WML24" s="117"/>
      <c r="WMM24" s="117"/>
      <c r="WMN24" s="117"/>
      <c r="WMO24" s="117"/>
      <c r="WMP24" s="117"/>
      <c r="WMQ24" s="117"/>
      <c r="WMR24" s="117"/>
      <c r="WMS24" s="117"/>
      <c r="WMT24" s="117"/>
      <c r="WMU24" s="117"/>
      <c r="WMV24" s="117"/>
      <c r="WMW24" s="117"/>
      <c r="WMX24" s="117"/>
      <c r="WMY24" s="117"/>
      <c r="WMZ24" s="117"/>
      <c r="WNA24" s="117"/>
      <c r="WNB24" s="117"/>
      <c r="WNC24" s="117"/>
      <c r="WND24" s="117"/>
      <c r="WNE24" s="117"/>
      <c r="WNF24" s="117"/>
      <c r="WNG24" s="117"/>
      <c r="WNH24" s="117"/>
      <c r="WNI24" s="117"/>
      <c r="WNJ24" s="117"/>
      <c r="WNK24" s="117"/>
      <c r="WNL24" s="117"/>
      <c r="WNM24" s="117"/>
      <c r="WNN24" s="117"/>
      <c r="WNO24" s="117"/>
      <c r="WNP24" s="117"/>
      <c r="WNQ24" s="117"/>
      <c r="WNR24" s="117"/>
      <c r="WNS24" s="117"/>
      <c r="WNT24" s="117"/>
      <c r="WNU24" s="117"/>
      <c r="WNV24" s="117"/>
      <c r="WNW24" s="117"/>
      <c r="WNX24" s="117"/>
      <c r="WNY24" s="117"/>
      <c r="WNZ24" s="117"/>
      <c r="WOA24" s="117"/>
      <c r="WOB24" s="117"/>
      <c r="WOC24" s="117"/>
      <c r="WOD24" s="117"/>
      <c r="WOE24" s="117"/>
      <c r="WOF24" s="117"/>
      <c r="WOG24" s="117"/>
      <c r="WOH24" s="117"/>
      <c r="WOI24" s="117"/>
      <c r="WOJ24" s="117"/>
      <c r="WOK24" s="117"/>
      <c r="WOL24" s="117"/>
      <c r="WOM24" s="117"/>
      <c r="WON24" s="117"/>
      <c r="WOO24" s="117"/>
      <c r="WOP24" s="117"/>
      <c r="WOQ24" s="117"/>
      <c r="WOR24" s="117"/>
      <c r="WOS24" s="117"/>
      <c r="WOT24" s="117"/>
      <c r="WOU24" s="117"/>
      <c r="WOV24" s="117"/>
      <c r="WOW24" s="117"/>
      <c r="WOX24" s="117"/>
      <c r="WOY24" s="117"/>
      <c r="WOZ24" s="117"/>
      <c r="WPA24" s="117"/>
      <c r="WPB24" s="117"/>
      <c r="WPC24" s="117"/>
      <c r="WPD24" s="117"/>
      <c r="WPE24" s="117"/>
      <c r="WPF24" s="117"/>
      <c r="WPG24" s="117"/>
      <c r="WPH24" s="117"/>
      <c r="WPI24" s="117"/>
      <c r="WPJ24" s="117"/>
      <c r="WPK24" s="117"/>
      <c r="WPL24" s="117"/>
      <c r="WPM24" s="117"/>
      <c r="WPN24" s="117"/>
      <c r="WPO24" s="117"/>
      <c r="WPP24" s="117"/>
      <c r="WPQ24" s="117"/>
      <c r="WPR24" s="117"/>
      <c r="WPS24" s="117"/>
      <c r="WPT24" s="117"/>
      <c r="WPU24" s="117"/>
      <c r="WPV24" s="117"/>
      <c r="WPW24" s="117"/>
      <c r="WPX24" s="117"/>
      <c r="WPY24" s="117"/>
      <c r="WPZ24" s="117"/>
      <c r="WQA24" s="117"/>
      <c r="WQB24" s="117"/>
      <c r="WQC24" s="117"/>
      <c r="WQD24" s="117"/>
      <c r="WQE24" s="117"/>
      <c r="WQF24" s="117"/>
      <c r="WQG24" s="117"/>
      <c r="WQH24" s="117"/>
      <c r="WQI24" s="117"/>
      <c r="WQJ24" s="117"/>
      <c r="WQK24" s="117"/>
      <c r="WQL24" s="117"/>
      <c r="WQM24" s="117"/>
      <c r="WQN24" s="117"/>
      <c r="WQO24" s="117"/>
      <c r="WQP24" s="117"/>
      <c r="WQQ24" s="117"/>
      <c r="WQR24" s="117"/>
      <c r="WQS24" s="117"/>
      <c r="WQT24" s="117"/>
      <c r="WQU24" s="117"/>
      <c r="WQV24" s="117"/>
      <c r="WQW24" s="117"/>
      <c r="WQX24" s="117"/>
      <c r="WQY24" s="117"/>
      <c r="WQZ24" s="117"/>
      <c r="WRA24" s="117"/>
      <c r="WRB24" s="117"/>
      <c r="WRC24" s="117"/>
      <c r="WRD24" s="117"/>
      <c r="WRE24" s="117"/>
      <c r="WRF24" s="117"/>
      <c r="WRG24" s="117"/>
      <c r="WRH24" s="117"/>
      <c r="WRI24" s="117"/>
      <c r="WRJ24" s="117"/>
      <c r="WRK24" s="117"/>
      <c r="WRL24" s="117"/>
      <c r="WRM24" s="117"/>
      <c r="WRN24" s="117"/>
      <c r="WRO24" s="117"/>
      <c r="WRP24" s="117"/>
      <c r="WRQ24" s="117"/>
      <c r="WRR24" s="117"/>
      <c r="WRS24" s="117"/>
      <c r="WRT24" s="117"/>
      <c r="WRU24" s="117"/>
      <c r="WRV24" s="117"/>
      <c r="WRW24" s="117"/>
      <c r="WRX24" s="117"/>
      <c r="WRY24" s="117"/>
      <c r="WRZ24" s="117"/>
      <c r="WSA24" s="117"/>
      <c r="WSB24" s="117"/>
      <c r="WSC24" s="117"/>
      <c r="WSD24" s="117"/>
      <c r="WSE24" s="117"/>
      <c r="WSF24" s="117"/>
      <c r="WSG24" s="117"/>
      <c r="WSH24" s="117"/>
      <c r="WSI24" s="117"/>
      <c r="WSJ24" s="117"/>
      <c r="WSK24" s="117"/>
      <c r="WSL24" s="117"/>
      <c r="WSM24" s="117"/>
      <c r="WSN24" s="117"/>
      <c r="WSO24" s="117"/>
      <c r="WSP24" s="117"/>
      <c r="WSQ24" s="117"/>
      <c r="WSR24" s="117"/>
      <c r="WSS24" s="117"/>
      <c r="WST24" s="117"/>
      <c r="WSU24" s="117"/>
      <c r="WSV24" s="117"/>
      <c r="WSW24" s="117"/>
      <c r="WSX24" s="117"/>
      <c r="WSY24" s="117"/>
      <c r="WSZ24" s="117"/>
      <c r="WTA24" s="117"/>
      <c r="WTB24" s="117"/>
      <c r="WTC24" s="117"/>
      <c r="WTD24" s="117"/>
      <c r="WTE24" s="117"/>
      <c r="WTF24" s="117"/>
      <c r="WTG24" s="117"/>
      <c r="WTH24" s="117"/>
      <c r="WTI24" s="117"/>
      <c r="WTJ24" s="117"/>
      <c r="WTK24" s="117"/>
      <c r="WTL24" s="117"/>
      <c r="WTM24" s="117"/>
      <c r="WTN24" s="117"/>
      <c r="WTO24" s="117"/>
      <c r="WTP24" s="117"/>
      <c r="WTQ24" s="117"/>
      <c r="WTR24" s="117"/>
      <c r="WTS24" s="117"/>
      <c r="WTT24" s="117"/>
      <c r="WTU24" s="117"/>
      <c r="WTV24" s="117"/>
      <c r="WTW24" s="117"/>
      <c r="WTX24" s="117"/>
      <c r="WTY24" s="117"/>
      <c r="WTZ24" s="117"/>
      <c r="WUA24" s="117"/>
      <c r="WUB24" s="117"/>
      <c r="WUC24" s="117"/>
      <c r="WUD24" s="117"/>
      <c r="WUE24" s="117"/>
      <c r="WUF24" s="117"/>
      <c r="WUG24" s="117"/>
      <c r="WUH24" s="117"/>
      <c r="WUI24" s="117"/>
      <c r="WUJ24" s="117"/>
      <c r="WUK24" s="117"/>
      <c r="WUL24" s="117"/>
      <c r="WUM24" s="117"/>
      <c r="WUN24" s="117"/>
      <c r="WUO24" s="117"/>
      <c r="WUP24" s="117"/>
      <c r="WUQ24" s="117"/>
      <c r="WUR24" s="117"/>
      <c r="WUS24" s="117"/>
      <c r="WUT24" s="117"/>
      <c r="WUU24" s="117"/>
      <c r="WUV24" s="117"/>
      <c r="WUW24" s="117"/>
      <c r="WUX24" s="117"/>
      <c r="WUY24" s="117"/>
      <c r="WUZ24" s="117"/>
      <c r="WVA24" s="117"/>
      <c r="WVB24" s="117"/>
      <c r="WVC24" s="117"/>
      <c r="WVD24" s="117"/>
      <c r="WVE24" s="117"/>
      <c r="WVF24" s="117"/>
      <c r="WVG24" s="117"/>
      <c r="WVH24" s="117"/>
      <c r="WVI24" s="117"/>
      <c r="WVJ24" s="117"/>
      <c r="WVK24" s="117"/>
      <c r="WVL24" s="117"/>
      <c r="WVM24" s="117"/>
      <c r="WVN24" s="117"/>
      <c r="WVO24" s="117"/>
      <c r="WVP24" s="117"/>
      <c r="WVQ24" s="117"/>
      <c r="WVR24" s="117"/>
      <c r="WVS24" s="117"/>
      <c r="WVT24" s="117"/>
      <c r="WVU24" s="117"/>
      <c r="WVV24" s="117"/>
      <c r="WVW24" s="117"/>
      <c r="WVX24" s="117"/>
      <c r="WVY24" s="117"/>
      <c r="WVZ24" s="117"/>
      <c r="WWA24" s="117"/>
      <c r="WWB24" s="117"/>
      <c r="WWC24" s="117"/>
      <c r="WWD24" s="117"/>
      <c r="WWE24" s="117"/>
      <c r="WWF24" s="117"/>
      <c r="WWG24" s="117"/>
      <c r="WWH24" s="117"/>
      <c r="WWI24" s="117"/>
      <c r="WWJ24" s="117"/>
      <c r="WWK24" s="117"/>
      <c r="WWL24" s="117"/>
      <c r="WWM24" s="117"/>
      <c r="WWN24" s="117"/>
      <c r="WWO24" s="117"/>
      <c r="WWP24" s="117"/>
      <c r="WWQ24" s="117"/>
      <c r="WWR24" s="117"/>
      <c r="WWS24" s="117"/>
      <c r="WWT24" s="117"/>
      <c r="WWU24" s="117"/>
      <c r="WWV24" s="117"/>
      <c r="WWW24" s="117"/>
      <c r="WWX24" s="117"/>
      <c r="WWY24" s="117"/>
      <c r="WWZ24" s="117"/>
      <c r="WXA24" s="117"/>
      <c r="WXB24" s="117"/>
      <c r="WXC24" s="117"/>
      <c r="WXD24" s="117"/>
      <c r="WXE24" s="117"/>
      <c r="WXF24" s="117"/>
      <c r="WXG24" s="117"/>
      <c r="WXH24" s="117"/>
      <c r="WXI24" s="117"/>
      <c r="WXJ24" s="117"/>
      <c r="WXK24" s="117"/>
      <c r="WXL24" s="117"/>
      <c r="WXM24" s="117"/>
      <c r="WXN24" s="117"/>
      <c r="WXO24" s="117"/>
      <c r="WXP24" s="117"/>
      <c r="WXQ24" s="117"/>
      <c r="WXR24" s="117"/>
      <c r="WXS24" s="117"/>
      <c r="WXT24" s="117"/>
      <c r="WXU24" s="117"/>
      <c r="WXV24" s="117"/>
      <c r="WXW24" s="117"/>
      <c r="WXX24" s="117"/>
      <c r="WXY24" s="117"/>
      <c r="WXZ24" s="117"/>
      <c r="WYA24" s="117"/>
      <c r="WYB24" s="117"/>
      <c r="WYC24" s="117"/>
      <c r="WYD24" s="117"/>
      <c r="WYE24" s="117"/>
      <c r="WYF24" s="117"/>
      <c r="WYG24" s="117"/>
      <c r="WYH24" s="117"/>
      <c r="WYI24" s="117"/>
      <c r="WYJ24" s="117"/>
      <c r="WYK24" s="117"/>
      <c r="WYL24" s="117"/>
      <c r="WYM24" s="117"/>
      <c r="WYN24" s="117"/>
      <c r="WYO24" s="117"/>
      <c r="WYP24" s="117"/>
      <c r="WYQ24" s="117"/>
      <c r="WYR24" s="117"/>
      <c r="WYS24" s="117"/>
      <c r="WYT24" s="117"/>
      <c r="WYU24" s="117"/>
      <c r="WYV24" s="117"/>
      <c r="WYW24" s="117"/>
      <c r="WYX24" s="117"/>
      <c r="WYY24" s="117"/>
      <c r="WYZ24" s="117"/>
      <c r="WZA24" s="117"/>
      <c r="WZB24" s="117"/>
      <c r="WZC24" s="117"/>
      <c r="WZD24" s="117"/>
      <c r="WZE24" s="117"/>
      <c r="WZF24" s="117"/>
      <c r="WZG24" s="117"/>
      <c r="WZH24" s="117"/>
      <c r="WZI24" s="117"/>
      <c r="WZJ24" s="117"/>
      <c r="WZK24" s="117"/>
      <c r="WZL24" s="117"/>
      <c r="WZM24" s="117"/>
      <c r="WZN24" s="117"/>
      <c r="WZO24" s="117"/>
      <c r="WZP24" s="117"/>
      <c r="WZQ24" s="117"/>
      <c r="WZR24" s="117"/>
      <c r="WZS24" s="117"/>
      <c r="WZT24" s="117"/>
      <c r="WZU24" s="117"/>
      <c r="WZV24" s="117"/>
      <c r="WZW24" s="117"/>
      <c r="WZX24" s="117"/>
      <c r="WZY24" s="117"/>
      <c r="WZZ24" s="117"/>
      <c r="XAA24" s="117"/>
      <c r="XAB24" s="117"/>
      <c r="XAC24" s="117"/>
      <c r="XAD24" s="117"/>
      <c r="XAE24" s="117"/>
      <c r="XAF24" s="117"/>
      <c r="XAG24" s="117"/>
      <c r="XAH24" s="117"/>
      <c r="XAI24" s="117"/>
      <c r="XAJ24" s="117"/>
      <c r="XAK24" s="117"/>
      <c r="XAL24" s="117"/>
      <c r="XAM24" s="117"/>
      <c r="XAN24" s="117"/>
      <c r="XAO24" s="117"/>
      <c r="XAP24" s="117"/>
      <c r="XAQ24" s="117"/>
      <c r="XAR24" s="117"/>
      <c r="XAS24" s="117"/>
      <c r="XAT24" s="117"/>
      <c r="XAU24" s="117"/>
      <c r="XAV24" s="117"/>
      <c r="XAW24" s="117"/>
      <c r="XAX24" s="117"/>
      <c r="XAY24" s="117"/>
      <c r="XAZ24" s="117"/>
      <c r="XBA24" s="117"/>
      <c r="XBB24" s="117"/>
      <c r="XBC24" s="117"/>
      <c r="XBD24" s="117"/>
      <c r="XBE24" s="117"/>
      <c r="XBF24" s="117"/>
      <c r="XBG24" s="117"/>
      <c r="XBH24" s="117"/>
      <c r="XBI24" s="117"/>
      <c r="XBJ24" s="117"/>
      <c r="XBK24" s="117"/>
      <c r="XBL24" s="117"/>
      <c r="XBM24" s="117"/>
      <c r="XBN24" s="117"/>
      <c r="XBO24" s="117"/>
      <c r="XBP24" s="117"/>
      <c r="XBQ24" s="117"/>
      <c r="XBR24" s="117"/>
      <c r="XBS24" s="117"/>
      <c r="XBT24" s="117"/>
      <c r="XBU24" s="117"/>
      <c r="XBV24" s="117"/>
      <c r="XBW24" s="117"/>
      <c r="XBX24" s="117"/>
      <c r="XBY24" s="117"/>
      <c r="XBZ24" s="117"/>
      <c r="XCA24" s="117"/>
      <c r="XCB24" s="117"/>
      <c r="XCC24" s="117"/>
      <c r="XCD24" s="117"/>
      <c r="XCE24" s="117"/>
      <c r="XCF24" s="117"/>
      <c r="XCG24" s="117"/>
      <c r="XCH24" s="117"/>
      <c r="XCI24" s="117"/>
      <c r="XCJ24" s="117"/>
      <c r="XCK24" s="117"/>
      <c r="XCL24" s="117"/>
      <c r="XCM24" s="117"/>
      <c r="XCN24" s="117"/>
      <c r="XCO24" s="117"/>
      <c r="XCP24" s="117"/>
      <c r="XCQ24" s="117"/>
      <c r="XCR24" s="117"/>
      <c r="XCS24" s="117"/>
      <c r="XCT24" s="117"/>
      <c r="XCU24" s="117"/>
      <c r="XCV24" s="117"/>
      <c r="XCW24" s="117"/>
      <c r="XCX24" s="117"/>
      <c r="XCY24" s="117"/>
      <c r="XCZ24" s="117"/>
      <c r="XDA24" s="117"/>
      <c r="XDB24" s="117"/>
      <c r="XDC24" s="117"/>
      <c r="XDD24" s="117"/>
      <c r="XDE24" s="117"/>
      <c r="XDF24" s="117"/>
      <c r="XDG24" s="117"/>
      <c r="XDH24" s="117"/>
      <c r="XDI24" s="117"/>
      <c r="XDJ24" s="117"/>
      <c r="XDK24" s="117"/>
      <c r="XDL24" s="117"/>
      <c r="XDM24" s="117"/>
      <c r="XDN24" s="117"/>
      <c r="XDO24" s="117"/>
      <c r="XDP24" s="117"/>
      <c r="XDQ24" s="117"/>
      <c r="XDR24" s="117"/>
      <c r="XDS24" s="117"/>
      <c r="XDT24" s="117"/>
      <c r="XDU24" s="117"/>
      <c r="XDV24" s="117"/>
      <c r="XDW24" s="117"/>
      <c r="XDX24" s="117"/>
      <c r="XDY24" s="117"/>
      <c r="XDZ24" s="117"/>
      <c r="XEA24" s="117"/>
      <c r="XEB24" s="117"/>
      <c r="XEC24" s="117"/>
      <c r="XED24" s="117"/>
      <c r="XEE24" s="117"/>
      <c r="XEF24" s="117"/>
      <c r="XEG24" s="117"/>
      <c r="XEH24" s="117"/>
      <c r="XEI24" s="117"/>
      <c r="XEJ24" s="117"/>
      <c r="XEK24" s="117"/>
      <c r="XEL24" s="117"/>
      <c r="XEM24" s="117"/>
      <c r="XEN24" s="117"/>
      <c r="XEO24" s="117"/>
      <c r="XEP24" s="117"/>
      <c r="XEQ24" s="117"/>
      <c r="XER24" s="117"/>
      <c r="XES24" s="117"/>
      <c r="XET24" s="117"/>
      <c r="XEU24" s="117"/>
      <c r="XEV24" s="117"/>
      <c r="XEW24" s="117"/>
    </row>
    <row r="25" s="78" customFormat="1" ht="26" customHeight="1" spans="1:31">
      <c r="A25" s="95">
        <v>19</v>
      </c>
      <c r="B25" s="95" t="s">
        <v>62</v>
      </c>
      <c r="C25" s="95">
        <v>13</v>
      </c>
      <c r="D25" s="96" t="s">
        <v>93</v>
      </c>
      <c r="E25" s="99" t="s">
        <v>94</v>
      </c>
      <c r="F25" s="99" t="s">
        <v>94</v>
      </c>
      <c r="G25" s="95">
        <v>5</v>
      </c>
      <c r="H25" s="95" t="s">
        <v>43</v>
      </c>
      <c r="I25" s="95">
        <v>60.4</v>
      </c>
      <c r="J25" s="95">
        <v>1</v>
      </c>
      <c r="K25" s="95" t="s">
        <v>87</v>
      </c>
      <c r="L25" s="95"/>
      <c r="M25" s="95" t="s">
        <v>44</v>
      </c>
      <c r="N25" s="108" t="s">
        <v>50</v>
      </c>
      <c r="O25" s="95"/>
      <c r="P25" s="95"/>
      <c r="Q25" s="95"/>
      <c r="R25" s="95"/>
      <c r="S25" s="95">
        <v>59.6</v>
      </c>
      <c r="T25" s="95">
        <v>60.4</v>
      </c>
      <c r="U25" s="108">
        <v>120</v>
      </c>
      <c r="V25" s="108">
        <v>120</v>
      </c>
      <c r="W25" s="95">
        <v>3</v>
      </c>
      <c r="X25" s="108">
        <v>360</v>
      </c>
      <c r="Y25" s="95"/>
      <c r="Z25" s="95"/>
      <c r="AA25" s="95"/>
      <c r="AB25" s="95" t="s">
        <v>46</v>
      </c>
      <c r="AC25" s="118">
        <v>45030</v>
      </c>
      <c r="AD25" s="95"/>
      <c r="AE25" s="30"/>
    </row>
    <row r="26" s="77" customFormat="1" ht="26" customHeight="1" spans="1:16377">
      <c r="A26" s="95">
        <v>20</v>
      </c>
      <c r="B26" s="95" t="s">
        <v>95</v>
      </c>
      <c r="C26" s="95">
        <v>9</v>
      </c>
      <c r="D26" s="96" t="s">
        <v>96</v>
      </c>
      <c r="E26" s="99" t="s">
        <v>97</v>
      </c>
      <c r="F26" s="99" t="s">
        <v>97</v>
      </c>
      <c r="G26" s="95">
        <v>9</v>
      </c>
      <c r="H26" s="95" t="s">
        <v>43</v>
      </c>
      <c r="I26" s="95">
        <v>138</v>
      </c>
      <c r="J26" s="95">
        <v>1</v>
      </c>
      <c r="K26" s="95" t="s">
        <v>78</v>
      </c>
      <c r="L26" s="95"/>
      <c r="M26" s="95" t="s">
        <v>44</v>
      </c>
      <c r="N26" s="108" t="s">
        <v>58</v>
      </c>
      <c r="O26" s="95"/>
      <c r="P26" s="95"/>
      <c r="Q26" s="95"/>
      <c r="R26" s="95"/>
      <c r="S26" s="95"/>
      <c r="T26" s="95">
        <v>144</v>
      </c>
      <c r="U26" s="108">
        <v>144</v>
      </c>
      <c r="V26" s="108">
        <v>144</v>
      </c>
      <c r="W26" s="95">
        <v>3</v>
      </c>
      <c r="X26" s="108">
        <v>432</v>
      </c>
      <c r="Y26" s="95"/>
      <c r="Z26" s="95"/>
      <c r="AA26" s="95"/>
      <c r="AB26" s="95" t="s">
        <v>46</v>
      </c>
      <c r="AC26" s="118">
        <v>45030</v>
      </c>
      <c r="AD26" s="119"/>
      <c r="AE26" s="46" t="s">
        <v>98</v>
      </c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  <c r="AAA26" s="117"/>
      <c r="AAB26" s="117"/>
      <c r="AAC26" s="117"/>
      <c r="AAD26" s="117"/>
      <c r="AAE26" s="117"/>
      <c r="AAF26" s="117"/>
      <c r="AAG26" s="117"/>
      <c r="AAH26" s="117"/>
      <c r="AAI26" s="117"/>
      <c r="AAJ26" s="117"/>
      <c r="AAK26" s="117"/>
      <c r="AAL26" s="117"/>
      <c r="AAM26" s="117"/>
      <c r="AAN26" s="117"/>
      <c r="AAO26" s="117"/>
      <c r="AAP26" s="117"/>
      <c r="AAQ26" s="117"/>
      <c r="AAR26" s="117"/>
      <c r="AAS26" s="117"/>
      <c r="AAT26" s="117"/>
      <c r="AAU26" s="117"/>
      <c r="AAV26" s="117"/>
      <c r="AAW26" s="117"/>
      <c r="AAX26" s="117"/>
      <c r="AAY26" s="117"/>
      <c r="AAZ26" s="117"/>
      <c r="ABA26" s="117"/>
      <c r="ABB26" s="117"/>
      <c r="ABC26" s="117"/>
      <c r="ABD26" s="117"/>
      <c r="ABE26" s="117"/>
      <c r="ABF26" s="117"/>
      <c r="ABG26" s="117"/>
      <c r="ABH26" s="117"/>
      <c r="ABI26" s="117"/>
      <c r="ABJ26" s="117"/>
      <c r="ABK26" s="117"/>
      <c r="ABL26" s="117"/>
      <c r="ABM26" s="117"/>
      <c r="ABN26" s="117"/>
      <c r="ABO26" s="117"/>
      <c r="ABP26" s="117"/>
      <c r="ABQ26" s="117"/>
      <c r="ABR26" s="117"/>
      <c r="ABS26" s="117"/>
      <c r="ABT26" s="117"/>
      <c r="ABU26" s="117"/>
      <c r="ABV26" s="117"/>
      <c r="ABW26" s="117"/>
      <c r="ABX26" s="117"/>
      <c r="ABY26" s="117"/>
      <c r="ABZ26" s="117"/>
      <c r="ACA26" s="117"/>
      <c r="ACB26" s="117"/>
      <c r="ACC26" s="117"/>
      <c r="ACD26" s="117"/>
      <c r="ACE26" s="117"/>
      <c r="ACF26" s="117"/>
      <c r="ACG26" s="117"/>
      <c r="ACH26" s="117"/>
      <c r="ACI26" s="117"/>
      <c r="ACJ26" s="117"/>
      <c r="ACK26" s="117"/>
      <c r="ACL26" s="117"/>
      <c r="ACM26" s="117"/>
      <c r="ACN26" s="117"/>
      <c r="ACO26" s="117"/>
      <c r="ACP26" s="117"/>
      <c r="ACQ26" s="117"/>
      <c r="ACR26" s="117"/>
      <c r="ACS26" s="117"/>
      <c r="ACT26" s="117"/>
      <c r="ACU26" s="117"/>
      <c r="ACV26" s="117"/>
      <c r="ACW26" s="117"/>
      <c r="ACX26" s="117"/>
      <c r="ACY26" s="117"/>
      <c r="ACZ26" s="117"/>
      <c r="ADA26" s="117"/>
      <c r="ADB26" s="117"/>
      <c r="ADC26" s="117"/>
      <c r="ADD26" s="117"/>
      <c r="ADE26" s="117"/>
      <c r="ADF26" s="117"/>
      <c r="ADG26" s="117"/>
      <c r="ADH26" s="117"/>
      <c r="ADI26" s="117"/>
      <c r="ADJ26" s="117"/>
      <c r="ADK26" s="117"/>
      <c r="ADL26" s="117"/>
      <c r="ADM26" s="117"/>
      <c r="ADN26" s="117"/>
      <c r="ADO26" s="117"/>
      <c r="ADP26" s="117"/>
      <c r="ADQ26" s="117"/>
      <c r="ADR26" s="117"/>
      <c r="ADS26" s="117"/>
      <c r="ADT26" s="117"/>
      <c r="ADU26" s="117"/>
      <c r="ADV26" s="117"/>
      <c r="ADW26" s="117"/>
      <c r="ADX26" s="117"/>
      <c r="ADY26" s="117"/>
      <c r="ADZ26" s="117"/>
      <c r="AEA26" s="117"/>
      <c r="AEB26" s="117"/>
      <c r="AEC26" s="117"/>
      <c r="AED26" s="117"/>
      <c r="AEE26" s="117"/>
      <c r="AEF26" s="117"/>
      <c r="AEG26" s="117"/>
      <c r="AEH26" s="117"/>
      <c r="AEI26" s="117"/>
      <c r="AEJ26" s="117"/>
      <c r="AEK26" s="117"/>
      <c r="AEL26" s="117"/>
      <c r="AEM26" s="117"/>
      <c r="AEN26" s="117"/>
      <c r="AEO26" s="117"/>
      <c r="AEP26" s="117"/>
      <c r="AEQ26" s="117"/>
      <c r="AER26" s="117"/>
      <c r="AES26" s="117"/>
      <c r="AET26" s="117"/>
      <c r="AEU26" s="117"/>
      <c r="AEV26" s="117"/>
      <c r="AEW26" s="117"/>
      <c r="AEX26" s="117"/>
      <c r="AEY26" s="117"/>
      <c r="AEZ26" s="117"/>
      <c r="AFA26" s="117"/>
      <c r="AFB26" s="117"/>
      <c r="AFC26" s="117"/>
      <c r="AFD26" s="117"/>
      <c r="AFE26" s="117"/>
      <c r="AFF26" s="117"/>
      <c r="AFG26" s="117"/>
      <c r="AFH26" s="117"/>
      <c r="AFI26" s="117"/>
      <c r="AFJ26" s="117"/>
      <c r="AFK26" s="117"/>
      <c r="AFL26" s="117"/>
      <c r="AFM26" s="117"/>
      <c r="AFN26" s="117"/>
      <c r="AFO26" s="117"/>
      <c r="AFP26" s="117"/>
      <c r="AFQ26" s="117"/>
      <c r="AFR26" s="117"/>
      <c r="AFS26" s="117"/>
      <c r="AFT26" s="117"/>
      <c r="AFU26" s="117"/>
      <c r="AFV26" s="117"/>
      <c r="AFW26" s="117"/>
      <c r="AFX26" s="117"/>
      <c r="AFY26" s="117"/>
      <c r="AFZ26" s="117"/>
      <c r="AGA26" s="117"/>
      <c r="AGB26" s="117"/>
      <c r="AGC26" s="117"/>
      <c r="AGD26" s="117"/>
      <c r="AGE26" s="117"/>
      <c r="AGF26" s="117"/>
      <c r="AGG26" s="117"/>
      <c r="AGH26" s="117"/>
      <c r="AGI26" s="117"/>
      <c r="AGJ26" s="117"/>
      <c r="AGK26" s="117"/>
      <c r="AGL26" s="117"/>
      <c r="AGM26" s="117"/>
      <c r="AGN26" s="117"/>
      <c r="AGO26" s="117"/>
      <c r="AGP26" s="117"/>
      <c r="AGQ26" s="117"/>
      <c r="AGR26" s="117"/>
      <c r="AGS26" s="117"/>
      <c r="AGT26" s="117"/>
      <c r="AGU26" s="117"/>
      <c r="AGV26" s="117"/>
      <c r="AGW26" s="117"/>
      <c r="AGX26" s="117"/>
      <c r="AGY26" s="117"/>
      <c r="AGZ26" s="117"/>
      <c r="AHA26" s="117"/>
      <c r="AHB26" s="117"/>
      <c r="AHC26" s="117"/>
      <c r="AHD26" s="117"/>
      <c r="AHE26" s="117"/>
      <c r="AHF26" s="117"/>
      <c r="AHG26" s="117"/>
      <c r="AHH26" s="117"/>
      <c r="AHI26" s="117"/>
      <c r="AHJ26" s="117"/>
      <c r="AHK26" s="117"/>
      <c r="AHL26" s="117"/>
      <c r="AHM26" s="117"/>
      <c r="AHN26" s="117"/>
      <c r="AHO26" s="117"/>
      <c r="AHP26" s="117"/>
      <c r="AHQ26" s="117"/>
      <c r="AHR26" s="117"/>
      <c r="AHS26" s="117"/>
      <c r="AHT26" s="117"/>
      <c r="AHU26" s="117"/>
      <c r="AHV26" s="117"/>
      <c r="AHW26" s="117"/>
      <c r="AHX26" s="117"/>
      <c r="AHY26" s="117"/>
      <c r="AHZ26" s="117"/>
      <c r="AIA26" s="117"/>
      <c r="AIB26" s="117"/>
      <c r="AIC26" s="117"/>
      <c r="AID26" s="117"/>
      <c r="AIE26" s="117"/>
      <c r="AIF26" s="117"/>
      <c r="AIG26" s="117"/>
      <c r="AIH26" s="117"/>
      <c r="AII26" s="117"/>
      <c r="AIJ26" s="117"/>
      <c r="AIK26" s="117"/>
      <c r="AIL26" s="117"/>
      <c r="AIM26" s="117"/>
      <c r="AIN26" s="117"/>
      <c r="AIO26" s="117"/>
      <c r="AIP26" s="117"/>
      <c r="AIQ26" s="117"/>
      <c r="AIR26" s="117"/>
      <c r="AIS26" s="117"/>
      <c r="AIT26" s="117"/>
      <c r="AIU26" s="117"/>
      <c r="AIV26" s="117"/>
      <c r="AIW26" s="117"/>
      <c r="AIX26" s="117"/>
      <c r="AIY26" s="117"/>
      <c r="AIZ26" s="117"/>
      <c r="AJA26" s="117"/>
      <c r="AJB26" s="117"/>
      <c r="AJC26" s="117"/>
      <c r="AJD26" s="117"/>
      <c r="AJE26" s="117"/>
      <c r="AJF26" s="117"/>
      <c r="AJG26" s="117"/>
      <c r="AJH26" s="117"/>
      <c r="AJI26" s="117"/>
      <c r="AJJ26" s="117"/>
      <c r="AJK26" s="117"/>
      <c r="AJL26" s="117"/>
      <c r="AJM26" s="117"/>
      <c r="AJN26" s="117"/>
      <c r="AJO26" s="117"/>
      <c r="AJP26" s="117"/>
      <c r="AJQ26" s="117"/>
      <c r="AJR26" s="117"/>
      <c r="AJS26" s="117"/>
      <c r="AJT26" s="117"/>
      <c r="AJU26" s="117"/>
      <c r="AJV26" s="117"/>
      <c r="AJW26" s="117"/>
      <c r="AJX26" s="117"/>
      <c r="AJY26" s="117"/>
      <c r="AJZ26" s="117"/>
      <c r="AKA26" s="117"/>
      <c r="AKB26" s="117"/>
      <c r="AKC26" s="117"/>
      <c r="AKD26" s="117"/>
      <c r="AKE26" s="117"/>
      <c r="AKF26" s="117"/>
      <c r="AKG26" s="117"/>
      <c r="AKH26" s="117"/>
      <c r="AKI26" s="117"/>
      <c r="AKJ26" s="117"/>
      <c r="AKK26" s="117"/>
      <c r="AKL26" s="117"/>
      <c r="AKM26" s="117"/>
      <c r="AKN26" s="117"/>
      <c r="AKO26" s="117"/>
      <c r="AKP26" s="117"/>
      <c r="AKQ26" s="117"/>
      <c r="AKR26" s="117"/>
      <c r="AKS26" s="117"/>
      <c r="AKT26" s="117"/>
      <c r="AKU26" s="117"/>
      <c r="AKV26" s="117"/>
      <c r="AKW26" s="117"/>
      <c r="AKX26" s="117"/>
      <c r="AKY26" s="117"/>
      <c r="AKZ26" s="117"/>
      <c r="ALA26" s="117"/>
      <c r="ALB26" s="117"/>
      <c r="ALC26" s="117"/>
      <c r="ALD26" s="117"/>
      <c r="ALE26" s="117"/>
      <c r="ALF26" s="117"/>
      <c r="ALG26" s="117"/>
      <c r="ALH26" s="117"/>
      <c r="ALI26" s="117"/>
      <c r="ALJ26" s="117"/>
      <c r="ALK26" s="117"/>
      <c r="ALL26" s="117"/>
      <c r="ALM26" s="117"/>
      <c r="ALN26" s="117"/>
      <c r="ALO26" s="117"/>
      <c r="ALP26" s="117"/>
      <c r="ALQ26" s="117"/>
      <c r="ALR26" s="117"/>
      <c r="ALS26" s="117"/>
      <c r="ALT26" s="117"/>
      <c r="ALU26" s="117"/>
      <c r="ALV26" s="117"/>
      <c r="ALW26" s="117"/>
      <c r="ALX26" s="117"/>
      <c r="ALY26" s="117"/>
      <c r="ALZ26" s="117"/>
      <c r="AMA26" s="117"/>
      <c r="AMB26" s="117"/>
      <c r="AMC26" s="117"/>
      <c r="AMD26" s="117"/>
      <c r="AME26" s="117"/>
      <c r="AMF26" s="117"/>
      <c r="AMG26" s="117"/>
      <c r="AMH26" s="117"/>
      <c r="AMI26" s="117"/>
      <c r="AMJ26" s="117"/>
      <c r="AMK26" s="117"/>
      <c r="AML26" s="117"/>
      <c r="AMM26" s="117"/>
      <c r="AMN26" s="117"/>
      <c r="AMO26" s="117"/>
      <c r="AMP26" s="117"/>
      <c r="AMQ26" s="117"/>
      <c r="AMR26" s="117"/>
      <c r="AMS26" s="117"/>
      <c r="AMT26" s="117"/>
      <c r="AMU26" s="117"/>
      <c r="AMV26" s="117"/>
      <c r="AMW26" s="117"/>
      <c r="AMX26" s="117"/>
      <c r="AMY26" s="117"/>
      <c r="AMZ26" s="117"/>
      <c r="ANA26" s="117"/>
      <c r="ANB26" s="117"/>
      <c r="ANC26" s="117"/>
      <c r="AND26" s="117"/>
      <c r="ANE26" s="117"/>
      <c r="ANF26" s="117"/>
      <c r="ANG26" s="117"/>
      <c r="ANH26" s="117"/>
      <c r="ANI26" s="117"/>
      <c r="ANJ26" s="117"/>
      <c r="ANK26" s="117"/>
      <c r="ANL26" s="117"/>
      <c r="ANM26" s="117"/>
      <c r="ANN26" s="117"/>
      <c r="ANO26" s="117"/>
      <c r="ANP26" s="117"/>
      <c r="ANQ26" s="117"/>
      <c r="ANR26" s="117"/>
      <c r="ANS26" s="117"/>
      <c r="ANT26" s="117"/>
      <c r="ANU26" s="117"/>
      <c r="ANV26" s="117"/>
      <c r="ANW26" s="117"/>
      <c r="ANX26" s="117"/>
      <c r="ANY26" s="117"/>
      <c r="ANZ26" s="117"/>
      <c r="AOA26" s="117"/>
      <c r="AOB26" s="117"/>
      <c r="AOC26" s="117"/>
      <c r="AOD26" s="117"/>
      <c r="AOE26" s="117"/>
      <c r="AOF26" s="117"/>
      <c r="AOG26" s="117"/>
      <c r="AOH26" s="117"/>
      <c r="AOI26" s="117"/>
      <c r="AOJ26" s="117"/>
      <c r="AOK26" s="117"/>
      <c r="AOL26" s="117"/>
      <c r="AOM26" s="117"/>
      <c r="AON26" s="117"/>
      <c r="AOO26" s="117"/>
      <c r="AOP26" s="117"/>
      <c r="AOQ26" s="117"/>
      <c r="AOR26" s="117"/>
      <c r="AOS26" s="117"/>
      <c r="AOT26" s="117"/>
      <c r="AOU26" s="117"/>
      <c r="AOV26" s="117"/>
      <c r="AOW26" s="117"/>
      <c r="AOX26" s="117"/>
      <c r="AOY26" s="117"/>
      <c r="AOZ26" s="117"/>
      <c r="APA26" s="117"/>
      <c r="APB26" s="117"/>
      <c r="APC26" s="117"/>
      <c r="APD26" s="117"/>
      <c r="APE26" s="117"/>
      <c r="APF26" s="117"/>
      <c r="APG26" s="117"/>
      <c r="APH26" s="117"/>
      <c r="API26" s="117"/>
      <c r="APJ26" s="117"/>
      <c r="APK26" s="117"/>
      <c r="APL26" s="117"/>
      <c r="APM26" s="117"/>
      <c r="APN26" s="117"/>
      <c r="APO26" s="117"/>
      <c r="APP26" s="117"/>
      <c r="APQ26" s="117"/>
      <c r="APR26" s="117"/>
      <c r="APS26" s="117"/>
      <c r="APT26" s="117"/>
      <c r="APU26" s="117"/>
      <c r="APV26" s="117"/>
      <c r="APW26" s="117"/>
      <c r="APX26" s="117"/>
      <c r="APY26" s="117"/>
      <c r="APZ26" s="117"/>
      <c r="AQA26" s="117"/>
      <c r="AQB26" s="117"/>
      <c r="AQC26" s="117"/>
      <c r="AQD26" s="117"/>
      <c r="AQE26" s="117"/>
      <c r="AQF26" s="117"/>
      <c r="AQG26" s="117"/>
      <c r="AQH26" s="117"/>
      <c r="AQI26" s="117"/>
      <c r="AQJ26" s="117"/>
      <c r="AQK26" s="117"/>
      <c r="AQL26" s="117"/>
      <c r="AQM26" s="117"/>
      <c r="AQN26" s="117"/>
      <c r="AQO26" s="117"/>
      <c r="AQP26" s="117"/>
      <c r="AQQ26" s="117"/>
      <c r="AQR26" s="117"/>
      <c r="AQS26" s="117"/>
      <c r="AQT26" s="117"/>
      <c r="AQU26" s="117"/>
      <c r="AQV26" s="117"/>
      <c r="AQW26" s="117"/>
      <c r="AQX26" s="117"/>
      <c r="AQY26" s="117"/>
      <c r="AQZ26" s="117"/>
      <c r="ARA26" s="117"/>
      <c r="ARB26" s="117"/>
      <c r="ARC26" s="117"/>
      <c r="ARD26" s="117"/>
      <c r="ARE26" s="117"/>
      <c r="ARF26" s="117"/>
      <c r="ARG26" s="117"/>
      <c r="ARH26" s="117"/>
      <c r="ARI26" s="117"/>
      <c r="ARJ26" s="117"/>
      <c r="ARK26" s="117"/>
      <c r="ARL26" s="117"/>
      <c r="ARM26" s="117"/>
      <c r="ARN26" s="117"/>
      <c r="ARO26" s="117"/>
      <c r="ARP26" s="117"/>
      <c r="ARQ26" s="117"/>
      <c r="ARR26" s="117"/>
      <c r="ARS26" s="117"/>
      <c r="ART26" s="117"/>
      <c r="ARU26" s="117"/>
      <c r="ARV26" s="117"/>
      <c r="ARW26" s="117"/>
      <c r="ARX26" s="117"/>
      <c r="ARY26" s="117"/>
      <c r="ARZ26" s="117"/>
      <c r="ASA26" s="117"/>
      <c r="ASB26" s="117"/>
      <c r="ASC26" s="117"/>
      <c r="ASD26" s="117"/>
      <c r="ASE26" s="117"/>
      <c r="ASF26" s="117"/>
      <c r="ASG26" s="117"/>
      <c r="ASH26" s="117"/>
      <c r="ASI26" s="117"/>
      <c r="ASJ26" s="117"/>
      <c r="ASK26" s="117"/>
      <c r="ASL26" s="117"/>
      <c r="ASM26" s="117"/>
      <c r="ASN26" s="117"/>
      <c r="ASO26" s="117"/>
      <c r="ASP26" s="117"/>
      <c r="ASQ26" s="117"/>
      <c r="ASR26" s="117"/>
      <c r="ASS26" s="117"/>
      <c r="AST26" s="117"/>
      <c r="ASU26" s="117"/>
      <c r="ASV26" s="117"/>
      <c r="ASW26" s="117"/>
      <c r="ASX26" s="117"/>
      <c r="ASY26" s="117"/>
      <c r="ASZ26" s="117"/>
      <c r="ATA26" s="117"/>
      <c r="ATB26" s="117"/>
      <c r="ATC26" s="117"/>
      <c r="ATD26" s="117"/>
      <c r="ATE26" s="117"/>
      <c r="ATF26" s="117"/>
      <c r="ATG26" s="117"/>
      <c r="ATH26" s="117"/>
      <c r="ATI26" s="117"/>
      <c r="ATJ26" s="117"/>
      <c r="ATK26" s="117"/>
      <c r="ATL26" s="117"/>
      <c r="ATM26" s="117"/>
      <c r="ATN26" s="117"/>
      <c r="ATO26" s="117"/>
      <c r="ATP26" s="117"/>
      <c r="ATQ26" s="117"/>
      <c r="ATR26" s="117"/>
      <c r="ATS26" s="117"/>
      <c r="ATT26" s="117"/>
      <c r="ATU26" s="117"/>
      <c r="ATV26" s="117"/>
      <c r="ATW26" s="117"/>
      <c r="ATX26" s="117"/>
      <c r="ATY26" s="117"/>
      <c r="ATZ26" s="117"/>
      <c r="AUA26" s="117"/>
      <c r="AUB26" s="117"/>
      <c r="AUC26" s="117"/>
      <c r="AUD26" s="117"/>
      <c r="AUE26" s="117"/>
      <c r="AUF26" s="117"/>
      <c r="AUG26" s="117"/>
      <c r="AUH26" s="117"/>
      <c r="AUI26" s="117"/>
      <c r="AUJ26" s="117"/>
      <c r="AUK26" s="117"/>
      <c r="AUL26" s="117"/>
      <c r="AUM26" s="117"/>
      <c r="AUN26" s="117"/>
      <c r="AUO26" s="117"/>
      <c r="AUP26" s="117"/>
      <c r="AUQ26" s="117"/>
      <c r="AUR26" s="117"/>
      <c r="AUS26" s="117"/>
      <c r="AUT26" s="117"/>
      <c r="AUU26" s="117"/>
      <c r="AUV26" s="117"/>
      <c r="AUW26" s="117"/>
      <c r="AUX26" s="117"/>
      <c r="AUY26" s="117"/>
      <c r="AUZ26" s="117"/>
      <c r="AVA26" s="117"/>
      <c r="AVB26" s="117"/>
      <c r="AVC26" s="117"/>
      <c r="AVD26" s="117"/>
      <c r="AVE26" s="117"/>
      <c r="AVF26" s="117"/>
      <c r="AVG26" s="117"/>
      <c r="AVH26" s="117"/>
      <c r="AVI26" s="117"/>
      <c r="AVJ26" s="117"/>
      <c r="AVK26" s="117"/>
      <c r="AVL26" s="117"/>
      <c r="AVM26" s="117"/>
      <c r="AVN26" s="117"/>
      <c r="AVO26" s="117"/>
      <c r="AVP26" s="117"/>
      <c r="AVQ26" s="117"/>
      <c r="AVR26" s="117"/>
      <c r="AVS26" s="117"/>
      <c r="AVT26" s="117"/>
      <c r="AVU26" s="117"/>
      <c r="AVV26" s="117"/>
      <c r="AVW26" s="117"/>
      <c r="AVX26" s="117"/>
      <c r="AVY26" s="117"/>
      <c r="AVZ26" s="117"/>
      <c r="AWA26" s="117"/>
      <c r="AWB26" s="117"/>
      <c r="AWC26" s="117"/>
      <c r="AWD26" s="117"/>
      <c r="AWE26" s="117"/>
      <c r="AWF26" s="117"/>
      <c r="AWG26" s="117"/>
      <c r="AWH26" s="117"/>
      <c r="AWI26" s="117"/>
      <c r="AWJ26" s="117"/>
      <c r="AWK26" s="117"/>
      <c r="AWL26" s="117"/>
      <c r="AWM26" s="117"/>
      <c r="AWN26" s="117"/>
      <c r="AWO26" s="117"/>
      <c r="AWP26" s="117"/>
      <c r="AWQ26" s="117"/>
      <c r="AWR26" s="117"/>
      <c r="AWS26" s="117"/>
      <c r="AWT26" s="117"/>
      <c r="AWU26" s="117"/>
      <c r="AWV26" s="117"/>
      <c r="AWW26" s="117"/>
      <c r="AWX26" s="117"/>
      <c r="AWY26" s="117"/>
      <c r="AWZ26" s="117"/>
      <c r="AXA26" s="117"/>
      <c r="AXB26" s="117"/>
      <c r="AXC26" s="117"/>
      <c r="AXD26" s="117"/>
      <c r="AXE26" s="117"/>
      <c r="AXF26" s="117"/>
      <c r="AXG26" s="117"/>
      <c r="AXH26" s="117"/>
      <c r="AXI26" s="117"/>
      <c r="AXJ26" s="117"/>
      <c r="AXK26" s="117"/>
      <c r="AXL26" s="117"/>
      <c r="AXM26" s="117"/>
      <c r="AXN26" s="117"/>
      <c r="AXO26" s="117"/>
      <c r="AXP26" s="117"/>
      <c r="AXQ26" s="117"/>
      <c r="AXR26" s="117"/>
      <c r="AXS26" s="117"/>
      <c r="AXT26" s="117"/>
      <c r="AXU26" s="117"/>
      <c r="AXV26" s="117"/>
      <c r="AXW26" s="117"/>
      <c r="AXX26" s="117"/>
      <c r="AXY26" s="117"/>
      <c r="AXZ26" s="117"/>
      <c r="AYA26" s="117"/>
      <c r="AYB26" s="117"/>
      <c r="AYC26" s="117"/>
      <c r="AYD26" s="117"/>
      <c r="AYE26" s="117"/>
      <c r="AYF26" s="117"/>
      <c r="AYG26" s="117"/>
      <c r="AYH26" s="117"/>
      <c r="AYI26" s="117"/>
      <c r="AYJ26" s="117"/>
      <c r="AYK26" s="117"/>
      <c r="AYL26" s="117"/>
      <c r="AYM26" s="117"/>
      <c r="AYN26" s="117"/>
      <c r="AYO26" s="117"/>
      <c r="AYP26" s="117"/>
      <c r="AYQ26" s="117"/>
      <c r="AYR26" s="117"/>
      <c r="AYS26" s="117"/>
      <c r="AYT26" s="117"/>
      <c r="AYU26" s="117"/>
      <c r="AYV26" s="117"/>
      <c r="AYW26" s="117"/>
      <c r="AYX26" s="117"/>
      <c r="AYY26" s="117"/>
      <c r="AYZ26" s="117"/>
      <c r="AZA26" s="117"/>
      <c r="AZB26" s="117"/>
      <c r="AZC26" s="117"/>
      <c r="AZD26" s="117"/>
      <c r="AZE26" s="117"/>
      <c r="AZF26" s="117"/>
      <c r="AZG26" s="117"/>
      <c r="AZH26" s="117"/>
      <c r="AZI26" s="117"/>
      <c r="AZJ26" s="117"/>
      <c r="AZK26" s="117"/>
      <c r="AZL26" s="117"/>
      <c r="AZM26" s="117"/>
      <c r="AZN26" s="117"/>
      <c r="AZO26" s="117"/>
      <c r="AZP26" s="117"/>
      <c r="AZQ26" s="117"/>
      <c r="AZR26" s="117"/>
      <c r="AZS26" s="117"/>
      <c r="AZT26" s="117"/>
      <c r="AZU26" s="117"/>
      <c r="AZV26" s="117"/>
      <c r="AZW26" s="117"/>
      <c r="AZX26" s="117"/>
      <c r="AZY26" s="117"/>
      <c r="AZZ26" s="117"/>
      <c r="BAA26" s="117"/>
      <c r="BAB26" s="117"/>
      <c r="BAC26" s="117"/>
      <c r="BAD26" s="117"/>
      <c r="BAE26" s="117"/>
      <c r="BAF26" s="117"/>
      <c r="BAG26" s="117"/>
      <c r="BAH26" s="117"/>
      <c r="BAI26" s="117"/>
      <c r="BAJ26" s="117"/>
      <c r="BAK26" s="117"/>
      <c r="BAL26" s="117"/>
      <c r="BAM26" s="117"/>
      <c r="BAN26" s="117"/>
      <c r="BAO26" s="117"/>
      <c r="BAP26" s="117"/>
      <c r="BAQ26" s="117"/>
      <c r="BAR26" s="117"/>
      <c r="BAS26" s="117"/>
      <c r="BAT26" s="117"/>
      <c r="BAU26" s="117"/>
      <c r="BAV26" s="117"/>
      <c r="BAW26" s="117"/>
      <c r="BAX26" s="117"/>
      <c r="BAY26" s="117"/>
      <c r="BAZ26" s="117"/>
      <c r="BBA26" s="117"/>
      <c r="BBB26" s="117"/>
      <c r="BBC26" s="117"/>
      <c r="BBD26" s="117"/>
      <c r="BBE26" s="117"/>
      <c r="BBF26" s="117"/>
      <c r="BBG26" s="117"/>
      <c r="BBH26" s="117"/>
      <c r="BBI26" s="117"/>
      <c r="BBJ26" s="117"/>
      <c r="BBK26" s="117"/>
      <c r="BBL26" s="117"/>
      <c r="BBM26" s="117"/>
      <c r="BBN26" s="117"/>
      <c r="BBO26" s="117"/>
      <c r="BBP26" s="117"/>
      <c r="BBQ26" s="117"/>
      <c r="BBR26" s="117"/>
      <c r="BBS26" s="117"/>
      <c r="BBT26" s="117"/>
      <c r="BBU26" s="117"/>
      <c r="BBV26" s="117"/>
      <c r="BBW26" s="117"/>
      <c r="BBX26" s="117"/>
      <c r="BBY26" s="117"/>
      <c r="BBZ26" s="117"/>
      <c r="BCA26" s="117"/>
      <c r="BCB26" s="117"/>
      <c r="BCC26" s="117"/>
      <c r="BCD26" s="117"/>
      <c r="BCE26" s="117"/>
      <c r="BCF26" s="117"/>
      <c r="BCG26" s="117"/>
      <c r="BCH26" s="117"/>
      <c r="BCI26" s="117"/>
      <c r="BCJ26" s="117"/>
      <c r="BCK26" s="117"/>
      <c r="BCL26" s="117"/>
      <c r="BCM26" s="117"/>
      <c r="BCN26" s="117"/>
      <c r="BCO26" s="117"/>
      <c r="BCP26" s="117"/>
      <c r="BCQ26" s="117"/>
      <c r="BCR26" s="117"/>
      <c r="BCS26" s="117"/>
      <c r="BCT26" s="117"/>
      <c r="BCU26" s="117"/>
      <c r="BCV26" s="117"/>
      <c r="BCW26" s="117"/>
      <c r="BCX26" s="117"/>
      <c r="BCY26" s="117"/>
      <c r="BCZ26" s="117"/>
      <c r="BDA26" s="117"/>
      <c r="BDB26" s="117"/>
      <c r="BDC26" s="117"/>
      <c r="BDD26" s="117"/>
      <c r="BDE26" s="117"/>
      <c r="BDF26" s="117"/>
      <c r="BDG26" s="117"/>
      <c r="BDH26" s="117"/>
      <c r="BDI26" s="117"/>
      <c r="BDJ26" s="117"/>
      <c r="BDK26" s="117"/>
      <c r="BDL26" s="117"/>
      <c r="BDM26" s="117"/>
      <c r="BDN26" s="117"/>
      <c r="BDO26" s="117"/>
      <c r="BDP26" s="117"/>
      <c r="BDQ26" s="117"/>
      <c r="BDR26" s="117"/>
      <c r="BDS26" s="117"/>
      <c r="BDT26" s="117"/>
      <c r="BDU26" s="117"/>
      <c r="BDV26" s="117"/>
      <c r="BDW26" s="117"/>
      <c r="BDX26" s="117"/>
      <c r="BDY26" s="117"/>
      <c r="BDZ26" s="117"/>
      <c r="BEA26" s="117"/>
      <c r="BEB26" s="117"/>
      <c r="BEC26" s="117"/>
      <c r="BED26" s="117"/>
      <c r="BEE26" s="117"/>
      <c r="BEF26" s="117"/>
      <c r="BEG26" s="117"/>
      <c r="BEH26" s="117"/>
      <c r="BEI26" s="117"/>
      <c r="BEJ26" s="117"/>
      <c r="BEK26" s="117"/>
      <c r="BEL26" s="117"/>
      <c r="BEM26" s="117"/>
      <c r="BEN26" s="117"/>
      <c r="BEO26" s="117"/>
      <c r="BEP26" s="117"/>
      <c r="BEQ26" s="117"/>
      <c r="BER26" s="117"/>
      <c r="BES26" s="117"/>
      <c r="BET26" s="117"/>
      <c r="BEU26" s="117"/>
      <c r="BEV26" s="117"/>
      <c r="BEW26" s="117"/>
      <c r="BEX26" s="117"/>
      <c r="BEY26" s="117"/>
      <c r="BEZ26" s="117"/>
      <c r="BFA26" s="117"/>
      <c r="BFB26" s="117"/>
      <c r="BFC26" s="117"/>
      <c r="BFD26" s="117"/>
      <c r="BFE26" s="117"/>
      <c r="BFF26" s="117"/>
      <c r="BFG26" s="117"/>
      <c r="BFH26" s="117"/>
      <c r="BFI26" s="117"/>
      <c r="BFJ26" s="117"/>
      <c r="BFK26" s="117"/>
      <c r="BFL26" s="117"/>
      <c r="BFM26" s="117"/>
      <c r="BFN26" s="117"/>
      <c r="BFO26" s="117"/>
      <c r="BFP26" s="117"/>
      <c r="BFQ26" s="117"/>
      <c r="BFR26" s="117"/>
      <c r="BFS26" s="117"/>
      <c r="BFT26" s="117"/>
      <c r="BFU26" s="117"/>
      <c r="BFV26" s="117"/>
      <c r="BFW26" s="117"/>
      <c r="BFX26" s="117"/>
      <c r="BFY26" s="117"/>
      <c r="BFZ26" s="117"/>
      <c r="BGA26" s="117"/>
      <c r="BGB26" s="117"/>
      <c r="BGC26" s="117"/>
      <c r="BGD26" s="117"/>
      <c r="BGE26" s="117"/>
      <c r="BGF26" s="117"/>
      <c r="BGG26" s="117"/>
      <c r="BGH26" s="117"/>
      <c r="BGI26" s="117"/>
      <c r="BGJ26" s="117"/>
      <c r="BGK26" s="117"/>
      <c r="BGL26" s="117"/>
      <c r="BGM26" s="117"/>
      <c r="BGN26" s="117"/>
      <c r="BGO26" s="117"/>
      <c r="BGP26" s="117"/>
      <c r="BGQ26" s="117"/>
      <c r="BGR26" s="117"/>
      <c r="BGS26" s="117"/>
      <c r="BGT26" s="117"/>
      <c r="BGU26" s="117"/>
      <c r="BGV26" s="117"/>
      <c r="BGW26" s="117"/>
      <c r="BGX26" s="117"/>
      <c r="BGY26" s="117"/>
      <c r="BGZ26" s="117"/>
      <c r="BHA26" s="117"/>
      <c r="BHB26" s="117"/>
      <c r="BHC26" s="117"/>
      <c r="BHD26" s="117"/>
      <c r="BHE26" s="117"/>
      <c r="BHF26" s="117"/>
      <c r="BHG26" s="117"/>
      <c r="BHH26" s="117"/>
      <c r="BHI26" s="117"/>
      <c r="BHJ26" s="117"/>
      <c r="BHK26" s="117"/>
      <c r="BHL26" s="117"/>
      <c r="BHM26" s="117"/>
      <c r="BHN26" s="117"/>
      <c r="BHO26" s="117"/>
      <c r="BHP26" s="117"/>
      <c r="BHQ26" s="117"/>
      <c r="BHR26" s="117"/>
      <c r="BHS26" s="117"/>
      <c r="BHT26" s="117"/>
      <c r="BHU26" s="117"/>
      <c r="BHV26" s="117"/>
      <c r="BHW26" s="117"/>
      <c r="BHX26" s="117"/>
      <c r="BHY26" s="117"/>
      <c r="BHZ26" s="117"/>
      <c r="BIA26" s="117"/>
      <c r="BIB26" s="117"/>
      <c r="BIC26" s="117"/>
      <c r="BID26" s="117"/>
      <c r="BIE26" s="117"/>
      <c r="BIF26" s="117"/>
      <c r="BIG26" s="117"/>
      <c r="BIH26" s="117"/>
      <c r="BII26" s="117"/>
      <c r="BIJ26" s="117"/>
      <c r="BIK26" s="117"/>
      <c r="BIL26" s="117"/>
      <c r="BIM26" s="117"/>
      <c r="BIN26" s="117"/>
      <c r="BIO26" s="117"/>
      <c r="BIP26" s="117"/>
      <c r="BIQ26" s="117"/>
      <c r="BIR26" s="117"/>
      <c r="BIS26" s="117"/>
      <c r="BIT26" s="117"/>
      <c r="BIU26" s="117"/>
      <c r="BIV26" s="117"/>
      <c r="BIW26" s="117"/>
      <c r="BIX26" s="117"/>
      <c r="BIY26" s="117"/>
      <c r="BIZ26" s="117"/>
      <c r="BJA26" s="117"/>
      <c r="BJB26" s="117"/>
      <c r="BJC26" s="117"/>
      <c r="BJD26" s="117"/>
      <c r="BJE26" s="117"/>
      <c r="BJF26" s="117"/>
      <c r="BJG26" s="117"/>
      <c r="BJH26" s="117"/>
      <c r="BJI26" s="117"/>
      <c r="BJJ26" s="117"/>
      <c r="BJK26" s="117"/>
      <c r="BJL26" s="117"/>
      <c r="BJM26" s="117"/>
      <c r="BJN26" s="117"/>
      <c r="BJO26" s="117"/>
      <c r="BJP26" s="117"/>
      <c r="BJQ26" s="117"/>
      <c r="BJR26" s="117"/>
      <c r="BJS26" s="117"/>
      <c r="BJT26" s="117"/>
      <c r="BJU26" s="117"/>
      <c r="BJV26" s="117"/>
      <c r="BJW26" s="117"/>
      <c r="BJX26" s="117"/>
      <c r="BJY26" s="117"/>
      <c r="BJZ26" s="117"/>
      <c r="BKA26" s="117"/>
      <c r="BKB26" s="117"/>
      <c r="BKC26" s="117"/>
      <c r="BKD26" s="117"/>
      <c r="BKE26" s="117"/>
      <c r="BKF26" s="117"/>
      <c r="BKG26" s="117"/>
      <c r="BKH26" s="117"/>
      <c r="BKI26" s="117"/>
      <c r="BKJ26" s="117"/>
      <c r="BKK26" s="117"/>
      <c r="BKL26" s="117"/>
      <c r="BKM26" s="117"/>
      <c r="BKN26" s="117"/>
      <c r="BKO26" s="117"/>
      <c r="BKP26" s="117"/>
      <c r="BKQ26" s="117"/>
      <c r="BKR26" s="117"/>
      <c r="BKS26" s="117"/>
      <c r="BKT26" s="117"/>
      <c r="BKU26" s="117"/>
      <c r="BKV26" s="117"/>
      <c r="BKW26" s="117"/>
      <c r="BKX26" s="117"/>
      <c r="BKY26" s="117"/>
      <c r="BKZ26" s="117"/>
      <c r="BLA26" s="117"/>
      <c r="BLB26" s="117"/>
      <c r="BLC26" s="117"/>
      <c r="BLD26" s="117"/>
      <c r="BLE26" s="117"/>
      <c r="BLF26" s="117"/>
      <c r="BLG26" s="117"/>
      <c r="BLH26" s="117"/>
      <c r="BLI26" s="117"/>
      <c r="BLJ26" s="117"/>
      <c r="BLK26" s="117"/>
      <c r="BLL26" s="117"/>
      <c r="BLM26" s="117"/>
      <c r="BLN26" s="117"/>
      <c r="BLO26" s="117"/>
      <c r="BLP26" s="117"/>
      <c r="BLQ26" s="117"/>
      <c r="BLR26" s="117"/>
      <c r="BLS26" s="117"/>
      <c r="BLT26" s="117"/>
      <c r="BLU26" s="117"/>
      <c r="BLV26" s="117"/>
      <c r="BLW26" s="117"/>
      <c r="BLX26" s="117"/>
      <c r="BLY26" s="117"/>
      <c r="BLZ26" s="117"/>
      <c r="BMA26" s="117"/>
      <c r="BMB26" s="117"/>
      <c r="BMC26" s="117"/>
      <c r="BMD26" s="117"/>
      <c r="BME26" s="117"/>
      <c r="BMF26" s="117"/>
      <c r="BMG26" s="117"/>
      <c r="BMH26" s="117"/>
      <c r="BMI26" s="117"/>
      <c r="BMJ26" s="117"/>
      <c r="BMK26" s="117"/>
      <c r="BML26" s="117"/>
      <c r="BMM26" s="117"/>
      <c r="BMN26" s="117"/>
      <c r="BMO26" s="117"/>
      <c r="BMP26" s="117"/>
      <c r="BMQ26" s="117"/>
      <c r="BMR26" s="117"/>
      <c r="BMS26" s="117"/>
      <c r="BMT26" s="117"/>
      <c r="BMU26" s="117"/>
      <c r="BMV26" s="117"/>
      <c r="BMW26" s="117"/>
      <c r="BMX26" s="117"/>
      <c r="BMY26" s="117"/>
      <c r="BMZ26" s="117"/>
      <c r="BNA26" s="117"/>
      <c r="BNB26" s="117"/>
      <c r="BNC26" s="117"/>
      <c r="BND26" s="117"/>
      <c r="BNE26" s="117"/>
      <c r="BNF26" s="117"/>
      <c r="BNG26" s="117"/>
      <c r="BNH26" s="117"/>
      <c r="BNI26" s="117"/>
      <c r="BNJ26" s="117"/>
      <c r="BNK26" s="117"/>
      <c r="BNL26" s="117"/>
      <c r="BNM26" s="117"/>
      <c r="BNN26" s="117"/>
      <c r="BNO26" s="117"/>
      <c r="BNP26" s="117"/>
      <c r="BNQ26" s="117"/>
      <c r="BNR26" s="117"/>
      <c r="BNS26" s="117"/>
      <c r="BNT26" s="117"/>
      <c r="BNU26" s="117"/>
      <c r="BNV26" s="117"/>
      <c r="BNW26" s="117"/>
      <c r="BNX26" s="117"/>
      <c r="BNY26" s="117"/>
      <c r="BNZ26" s="117"/>
      <c r="BOA26" s="117"/>
      <c r="BOB26" s="117"/>
      <c r="BOC26" s="117"/>
      <c r="BOD26" s="117"/>
      <c r="BOE26" s="117"/>
      <c r="BOF26" s="117"/>
      <c r="BOG26" s="117"/>
      <c r="BOH26" s="117"/>
      <c r="BOI26" s="117"/>
      <c r="BOJ26" s="117"/>
      <c r="BOK26" s="117"/>
      <c r="BOL26" s="117"/>
      <c r="BOM26" s="117"/>
      <c r="BON26" s="117"/>
      <c r="BOO26" s="117"/>
      <c r="BOP26" s="117"/>
      <c r="BOQ26" s="117"/>
      <c r="BOR26" s="117"/>
      <c r="BOS26" s="117"/>
      <c r="BOT26" s="117"/>
      <c r="BOU26" s="117"/>
      <c r="BOV26" s="117"/>
      <c r="BOW26" s="117"/>
      <c r="BOX26" s="117"/>
      <c r="BOY26" s="117"/>
      <c r="BOZ26" s="117"/>
      <c r="BPA26" s="117"/>
      <c r="BPB26" s="117"/>
      <c r="BPC26" s="117"/>
      <c r="BPD26" s="117"/>
      <c r="BPE26" s="117"/>
      <c r="BPF26" s="117"/>
      <c r="BPG26" s="117"/>
      <c r="BPH26" s="117"/>
      <c r="BPI26" s="117"/>
      <c r="BPJ26" s="117"/>
      <c r="BPK26" s="117"/>
      <c r="BPL26" s="117"/>
      <c r="BPM26" s="117"/>
      <c r="BPN26" s="117"/>
      <c r="BPO26" s="117"/>
      <c r="BPP26" s="117"/>
      <c r="BPQ26" s="117"/>
      <c r="BPR26" s="117"/>
      <c r="BPS26" s="117"/>
      <c r="BPT26" s="117"/>
      <c r="BPU26" s="117"/>
      <c r="BPV26" s="117"/>
      <c r="BPW26" s="117"/>
      <c r="BPX26" s="117"/>
      <c r="BPY26" s="117"/>
      <c r="BPZ26" s="117"/>
      <c r="BQA26" s="117"/>
      <c r="BQB26" s="117"/>
      <c r="BQC26" s="117"/>
      <c r="BQD26" s="117"/>
      <c r="BQE26" s="117"/>
      <c r="BQF26" s="117"/>
      <c r="BQG26" s="117"/>
      <c r="BQH26" s="117"/>
      <c r="BQI26" s="117"/>
      <c r="BQJ26" s="117"/>
      <c r="BQK26" s="117"/>
      <c r="BQL26" s="117"/>
      <c r="BQM26" s="117"/>
      <c r="BQN26" s="117"/>
      <c r="BQO26" s="117"/>
      <c r="BQP26" s="117"/>
      <c r="BQQ26" s="117"/>
      <c r="BQR26" s="117"/>
      <c r="BQS26" s="117"/>
      <c r="BQT26" s="117"/>
      <c r="BQU26" s="117"/>
      <c r="BQV26" s="117"/>
      <c r="BQW26" s="117"/>
      <c r="BQX26" s="117"/>
      <c r="BQY26" s="117"/>
      <c r="BQZ26" s="117"/>
      <c r="BRA26" s="117"/>
      <c r="BRB26" s="117"/>
      <c r="BRC26" s="117"/>
      <c r="BRD26" s="117"/>
      <c r="BRE26" s="117"/>
      <c r="BRF26" s="117"/>
      <c r="BRG26" s="117"/>
      <c r="BRH26" s="117"/>
      <c r="BRI26" s="117"/>
      <c r="BRJ26" s="117"/>
      <c r="BRK26" s="117"/>
      <c r="BRL26" s="117"/>
      <c r="BRM26" s="117"/>
      <c r="BRN26" s="117"/>
      <c r="BRO26" s="117"/>
      <c r="BRP26" s="117"/>
      <c r="BRQ26" s="117"/>
      <c r="BRR26" s="117"/>
      <c r="BRS26" s="117"/>
      <c r="BRT26" s="117"/>
      <c r="BRU26" s="117"/>
      <c r="BRV26" s="117"/>
      <c r="BRW26" s="117"/>
      <c r="BRX26" s="117"/>
      <c r="BRY26" s="117"/>
      <c r="BRZ26" s="117"/>
      <c r="BSA26" s="117"/>
      <c r="BSB26" s="117"/>
      <c r="BSC26" s="117"/>
      <c r="BSD26" s="117"/>
      <c r="BSE26" s="117"/>
      <c r="BSF26" s="117"/>
      <c r="BSG26" s="117"/>
      <c r="BSH26" s="117"/>
      <c r="BSI26" s="117"/>
      <c r="BSJ26" s="117"/>
      <c r="BSK26" s="117"/>
      <c r="BSL26" s="117"/>
      <c r="BSM26" s="117"/>
      <c r="BSN26" s="117"/>
      <c r="BSO26" s="117"/>
      <c r="BSP26" s="117"/>
      <c r="BSQ26" s="117"/>
      <c r="BSR26" s="117"/>
      <c r="BSS26" s="117"/>
      <c r="BST26" s="117"/>
      <c r="BSU26" s="117"/>
      <c r="BSV26" s="117"/>
      <c r="BSW26" s="117"/>
      <c r="BSX26" s="117"/>
      <c r="BSY26" s="117"/>
      <c r="BSZ26" s="117"/>
      <c r="BTA26" s="117"/>
      <c r="BTB26" s="117"/>
      <c r="BTC26" s="117"/>
      <c r="BTD26" s="117"/>
      <c r="BTE26" s="117"/>
      <c r="BTF26" s="117"/>
      <c r="BTG26" s="117"/>
      <c r="BTH26" s="117"/>
      <c r="BTI26" s="117"/>
      <c r="BTJ26" s="117"/>
      <c r="BTK26" s="117"/>
      <c r="BTL26" s="117"/>
      <c r="BTM26" s="117"/>
      <c r="BTN26" s="117"/>
      <c r="BTO26" s="117"/>
      <c r="BTP26" s="117"/>
      <c r="BTQ26" s="117"/>
      <c r="BTR26" s="117"/>
      <c r="BTS26" s="117"/>
      <c r="BTT26" s="117"/>
      <c r="BTU26" s="117"/>
      <c r="BTV26" s="117"/>
      <c r="BTW26" s="117"/>
      <c r="BTX26" s="117"/>
      <c r="BTY26" s="117"/>
      <c r="BTZ26" s="117"/>
      <c r="BUA26" s="117"/>
      <c r="BUB26" s="117"/>
      <c r="BUC26" s="117"/>
      <c r="BUD26" s="117"/>
      <c r="BUE26" s="117"/>
      <c r="BUF26" s="117"/>
      <c r="BUG26" s="117"/>
      <c r="BUH26" s="117"/>
      <c r="BUI26" s="117"/>
      <c r="BUJ26" s="117"/>
      <c r="BUK26" s="117"/>
      <c r="BUL26" s="117"/>
      <c r="BUM26" s="117"/>
      <c r="BUN26" s="117"/>
      <c r="BUO26" s="117"/>
      <c r="BUP26" s="117"/>
      <c r="BUQ26" s="117"/>
      <c r="BUR26" s="117"/>
      <c r="BUS26" s="117"/>
      <c r="BUT26" s="117"/>
      <c r="BUU26" s="117"/>
      <c r="BUV26" s="117"/>
      <c r="BUW26" s="117"/>
      <c r="BUX26" s="117"/>
      <c r="BUY26" s="117"/>
      <c r="BUZ26" s="117"/>
      <c r="BVA26" s="117"/>
      <c r="BVB26" s="117"/>
      <c r="BVC26" s="117"/>
      <c r="BVD26" s="117"/>
      <c r="BVE26" s="117"/>
      <c r="BVF26" s="117"/>
      <c r="BVG26" s="117"/>
      <c r="BVH26" s="117"/>
      <c r="BVI26" s="117"/>
      <c r="BVJ26" s="117"/>
      <c r="BVK26" s="117"/>
      <c r="BVL26" s="117"/>
      <c r="BVM26" s="117"/>
      <c r="BVN26" s="117"/>
      <c r="BVO26" s="117"/>
      <c r="BVP26" s="117"/>
      <c r="BVQ26" s="117"/>
      <c r="BVR26" s="117"/>
      <c r="BVS26" s="117"/>
      <c r="BVT26" s="117"/>
      <c r="BVU26" s="117"/>
      <c r="BVV26" s="117"/>
      <c r="BVW26" s="117"/>
      <c r="BVX26" s="117"/>
      <c r="BVY26" s="117"/>
      <c r="BVZ26" s="117"/>
      <c r="BWA26" s="117"/>
      <c r="BWB26" s="117"/>
      <c r="BWC26" s="117"/>
      <c r="BWD26" s="117"/>
      <c r="BWE26" s="117"/>
      <c r="BWF26" s="117"/>
      <c r="BWG26" s="117"/>
      <c r="BWH26" s="117"/>
      <c r="BWI26" s="117"/>
      <c r="BWJ26" s="117"/>
      <c r="BWK26" s="117"/>
      <c r="BWL26" s="117"/>
      <c r="BWM26" s="117"/>
      <c r="BWN26" s="117"/>
      <c r="BWO26" s="117"/>
      <c r="BWP26" s="117"/>
      <c r="BWQ26" s="117"/>
      <c r="BWR26" s="117"/>
      <c r="BWS26" s="117"/>
      <c r="BWT26" s="117"/>
      <c r="BWU26" s="117"/>
      <c r="BWV26" s="117"/>
      <c r="BWW26" s="117"/>
      <c r="BWX26" s="117"/>
      <c r="BWY26" s="117"/>
      <c r="BWZ26" s="117"/>
      <c r="BXA26" s="117"/>
      <c r="BXB26" s="117"/>
      <c r="BXC26" s="117"/>
      <c r="BXD26" s="117"/>
      <c r="BXE26" s="117"/>
      <c r="BXF26" s="117"/>
      <c r="BXG26" s="117"/>
      <c r="BXH26" s="117"/>
      <c r="BXI26" s="117"/>
      <c r="BXJ26" s="117"/>
      <c r="BXK26" s="117"/>
      <c r="BXL26" s="117"/>
      <c r="BXM26" s="117"/>
      <c r="BXN26" s="117"/>
      <c r="BXO26" s="117"/>
      <c r="BXP26" s="117"/>
      <c r="BXQ26" s="117"/>
      <c r="BXR26" s="117"/>
      <c r="BXS26" s="117"/>
      <c r="BXT26" s="117"/>
      <c r="BXU26" s="117"/>
      <c r="BXV26" s="117"/>
      <c r="BXW26" s="117"/>
      <c r="BXX26" s="117"/>
      <c r="BXY26" s="117"/>
      <c r="BXZ26" s="117"/>
      <c r="BYA26" s="117"/>
      <c r="BYB26" s="117"/>
      <c r="BYC26" s="117"/>
      <c r="BYD26" s="117"/>
      <c r="BYE26" s="117"/>
      <c r="BYF26" s="117"/>
      <c r="BYG26" s="117"/>
      <c r="BYH26" s="117"/>
      <c r="BYI26" s="117"/>
      <c r="BYJ26" s="117"/>
      <c r="BYK26" s="117"/>
      <c r="BYL26" s="117"/>
      <c r="BYM26" s="117"/>
      <c r="BYN26" s="117"/>
      <c r="BYO26" s="117"/>
      <c r="BYP26" s="117"/>
      <c r="BYQ26" s="117"/>
      <c r="BYR26" s="117"/>
      <c r="BYS26" s="117"/>
      <c r="BYT26" s="117"/>
      <c r="BYU26" s="117"/>
      <c r="BYV26" s="117"/>
      <c r="BYW26" s="117"/>
      <c r="BYX26" s="117"/>
      <c r="BYY26" s="117"/>
      <c r="BYZ26" s="117"/>
      <c r="BZA26" s="117"/>
      <c r="BZB26" s="117"/>
      <c r="BZC26" s="117"/>
      <c r="BZD26" s="117"/>
      <c r="BZE26" s="117"/>
      <c r="BZF26" s="117"/>
      <c r="BZG26" s="117"/>
      <c r="BZH26" s="117"/>
      <c r="BZI26" s="117"/>
      <c r="BZJ26" s="117"/>
      <c r="BZK26" s="117"/>
      <c r="BZL26" s="117"/>
      <c r="BZM26" s="117"/>
      <c r="BZN26" s="117"/>
      <c r="BZO26" s="117"/>
      <c r="BZP26" s="117"/>
      <c r="BZQ26" s="117"/>
      <c r="BZR26" s="117"/>
      <c r="BZS26" s="117"/>
      <c r="BZT26" s="117"/>
      <c r="BZU26" s="117"/>
      <c r="BZV26" s="117"/>
      <c r="BZW26" s="117"/>
      <c r="BZX26" s="117"/>
      <c r="BZY26" s="117"/>
      <c r="BZZ26" s="117"/>
      <c r="CAA26" s="117"/>
      <c r="CAB26" s="117"/>
      <c r="CAC26" s="117"/>
      <c r="CAD26" s="117"/>
      <c r="CAE26" s="117"/>
      <c r="CAF26" s="117"/>
      <c r="CAG26" s="117"/>
      <c r="CAH26" s="117"/>
      <c r="CAI26" s="117"/>
      <c r="CAJ26" s="117"/>
      <c r="CAK26" s="117"/>
      <c r="CAL26" s="117"/>
      <c r="CAM26" s="117"/>
      <c r="CAN26" s="117"/>
      <c r="CAO26" s="117"/>
      <c r="CAP26" s="117"/>
      <c r="CAQ26" s="117"/>
      <c r="CAR26" s="117"/>
      <c r="CAS26" s="117"/>
      <c r="CAT26" s="117"/>
      <c r="CAU26" s="117"/>
      <c r="CAV26" s="117"/>
      <c r="CAW26" s="117"/>
      <c r="CAX26" s="117"/>
      <c r="CAY26" s="117"/>
      <c r="CAZ26" s="117"/>
      <c r="CBA26" s="117"/>
      <c r="CBB26" s="117"/>
      <c r="CBC26" s="117"/>
      <c r="CBD26" s="117"/>
      <c r="CBE26" s="117"/>
      <c r="CBF26" s="117"/>
      <c r="CBG26" s="117"/>
      <c r="CBH26" s="117"/>
      <c r="CBI26" s="117"/>
      <c r="CBJ26" s="117"/>
      <c r="CBK26" s="117"/>
      <c r="CBL26" s="117"/>
      <c r="CBM26" s="117"/>
      <c r="CBN26" s="117"/>
      <c r="CBO26" s="117"/>
      <c r="CBP26" s="117"/>
      <c r="CBQ26" s="117"/>
      <c r="CBR26" s="117"/>
      <c r="CBS26" s="117"/>
      <c r="CBT26" s="117"/>
      <c r="CBU26" s="117"/>
      <c r="CBV26" s="117"/>
      <c r="CBW26" s="117"/>
      <c r="CBX26" s="117"/>
      <c r="CBY26" s="117"/>
      <c r="CBZ26" s="117"/>
      <c r="CCA26" s="117"/>
      <c r="CCB26" s="117"/>
      <c r="CCC26" s="117"/>
      <c r="CCD26" s="117"/>
      <c r="CCE26" s="117"/>
      <c r="CCF26" s="117"/>
      <c r="CCG26" s="117"/>
      <c r="CCH26" s="117"/>
      <c r="CCI26" s="117"/>
      <c r="CCJ26" s="117"/>
      <c r="CCK26" s="117"/>
      <c r="CCL26" s="117"/>
      <c r="CCM26" s="117"/>
      <c r="CCN26" s="117"/>
      <c r="CCO26" s="117"/>
      <c r="CCP26" s="117"/>
      <c r="CCQ26" s="117"/>
      <c r="CCR26" s="117"/>
      <c r="CCS26" s="117"/>
      <c r="CCT26" s="117"/>
      <c r="CCU26" s="117"/>
      <c r="CCV26" s="117"/>
      <c r="CCW26" s="117"/>
      <c r="CCX26" s="117"/>
      <c r="CCY26" s="117"/>
      <c r="CCZ26" s="117"/>
      <c r="CDA26" s="117"/>
      <c r="CDB26" s="117"/>
      <c r="CDC26" s="117"/>
      <c r="CDD26" s="117"/>
      <c r="CDE26" s="117"/>
      <c r="CDF26" s="117"/>
      <c r="CDG26" s="117"/>
      <c r="CDH26" s="117"/>
      <c r="CDI26" s="117"/>
      <c r="CDJ26" s="117"/>
      <c r="CDK26" s="117"/>
      <c r="CDL26" s="117"/>
      <c r="CDM26" s="117"/>
      <c r="CDN26" s="117"/>
      <c r="CDO26" s="117"/>
      <c r="CDP26" s="117"/>
      <c r="CDQ26" s="117"/>
      <c r="CDR26" s="117"/>
      <c r="CDS26" s="117"/>
      <c r="CDT26" s="117"/>
      <c r="CDU26" s="117"/>
      <c r="CDV26" s="117"/>
      <c r="CDW26" s="117"/>
      <c r="CDX26" s="117"/>
      <c r="CDY26" s="117"/>
      <c r="CDZ26" s="117"/>
      <c r="CEA26" s="117"/>
      <c r="CEB26" s="117"/>
      <c r="CEC26" s="117"/>
      <c r="CED26" s="117"/>
      <c r="CEE26" s="117"/>
      <c r="CEF26" s="117"/>
      <c r="CEG26" s="117"/>
      <c r="CEH26" s="117"/>
      <c r="CEI26" s="117"/>
      <c r="CEJ26" s="117"/>
      <c r="CEK26" s="117"/>
      <c r="CEL26" s="117"/>
      <c r="CEM26" s="117"/>
      <c r="CEN26" s="117"/>
      <c r="CEO26" s="117"/>
      <c r="CEP26" s="117"/>
      <c r="CEQ26" s="117"/>
      <c r="CER26" s="117"/>
      <c r="CES26" s="117"/>
      <c r="CET26" s="117"/>
      <c r="CEU26" s="117"/>
      <c r="CEV26" s="117"/>
      <c r="CEW26" s="117"/>
      <c r="CEX26" s="117"/>
      <c r="CEY26" s="117"/>
      <c r="CEZ26" s="117"/>
      <c r="CFA26" s="117"/>
      <c r="CFB26" s="117"/>
      <c r="CFC26" s="117"/>
      <c r="CFD26" s="117"/>
      <c r="CFE26" s="117"/>
      <c r="CFF26" s="117"/>
      <c r="CFG26" s="117"/>
      <c r="CFH26" s="117"/>
      <c r="CFI26" s="117"/>
      <c r="CFJ26" s="117"/>
      <c r="CFK26" s="117"/>
      <c r="CFL26" s="117"/>
      <c r="CFM26" s="117"/>
      <c r="CFN26" s="117"/>
      <c r="CFO26" s="117"/>
      <c r="CFP26" s="117"/>
      <c r="CFQ26" s="117"/>
      <c r="CFR26" s="117"/>
      <c r="CFS26" s="117"/>
      <c r="CFT26" s="117"/>
      <c r="CFU26" s="117"/>
      <c r="CFV26" s="117"/>
      <c r="CFW26" s="117"/>
      <c r="CFX26" s="117"/>
      <c r="CFY26" s="117"/>
      <c r="CFZ26" s="117"/>
      <c r="CGA26" s="117"/>
      <c r="CGB26" s="117"/>
      <c r="CGC26" s="117"/>
      <c r="CGD26" s="117"/>
      <c r="CGE26" s="117"/>
      <c r="CGF26" s="117"/>
      <c r="CGG26" s="117"/>
      <c r="CGH26" s="117"/>
      <c r="CGI26" s="117"/>
      <c r="CGJ26" s="117"/>
      <c r="CGK26" s="117"/>
      <c r="CGL26" s="117"/>
      <c r="CGM26" s="117"/>
      <c r="CGN26" s="117"/>
      <c r="CGO26" s="117"/>
      <c r="CGP26" s="117"/>
      <c r="CGQ26" s="117"/>
      <c r="CGR26" s="117"/>
      <c r="CGS26" s="117"/>
      <c r="CGT26" s="117"/>
      <c r="CGU26" s="117"/>
      <c r="CGV26" s="117"/>
      <c r="CGW26" s="117"/>
      <c r="CGX26" s="117"/>
      <c r="CGY26" s="117"/>
      <c r="CGZ26" s="117"/>
      <c r="CHA26" s="117"/>
      <c r="CHB26" s="117"/>
      <c r="CHC26" s="117"/>
      <c r="CHD26" s="117"/>
      <c r="CHE26" s="117"/>
      <c r="CHF26" s="117"/>
      <c r="CHG26" s="117"/>
      <c r="CHH26" s="117"/>
      <c r="CHI26" s="117"/>
      <c r="CHJ26" s="117"/>
      <c r="CHK26" s="117"/>
      <c r="CHL26" s="117"/>
      <c r="CHM26" s="117"/>
      <c r="CHN26" s="117"/>
      <c r="CHO26" s="117"/>
      <c r="CHP26" s="117"/>
      <c r="CHQ26" s="117"/>
      <c r="CHR26" s="117"/>
      <c r="CHS26" s="117"/>
      <c r="CHT26" s="117"/>
      <c r="CHU26" s="117"/>
      <c r="CHV26" s="117"/>
      <c r="CHW26" s="117"/>
      <c r="CHX26" s="117"/>
      <c r="CHY26" s="117"/>
      <c r="CHZ26" s="117"/>
      <c r="CIA26" s="117"/>
      <c r="CIB26" s="117"/>
      <c r="CIC26" s="117"/>
      <c r="CID26" s="117"/>
      <c r="CIE26" s="117"/>
      <c r="CIF26" s="117"/>
      <c r="CIG26" s="117"/>
      <c r="CIH26" s="117"/>
      <c r="CII26" s="117"/>
      <c r="CIJ26" s="117"/>
      <c r="CIK26" s="117"/>
      <c r="CIL26" s="117"/>
      <c r="CIM26" s="117"/>
      <c r="CIN26" s="117"/>
      <c r="CIO26" s="117"/>
      <c r="CIP26" s="117"/>
      <c r="CIQ26" s="117"/>
      <c r="CIR26" s="117"/>
      <c r="CIS26" s="117"/>
      <c r="CIT26" s="117"/>
      <c r="CIU26" s="117"/>
      <c r="CIV26" s="117"/>
      <c r="CIW26" s="117"/>
      <c r="CIX26" s="117"/>
      <c r="CIY26" s="117"/>
      <c r="CIZ26" s="117"/>
      <c r="CJA26" s="117"/>
      <c r="CJB26" s="117"/>
      <c r="CJC26" s="117"/>
      <c r="CJD26" s="117"/>
      <c r="CJE26" s="117"/>
      <c r="CJF26" s="117"/>
      <c r="CJG26" s="117"/>
      <c r="CJH26" s="117"/>
      <c r="CJI26" s="117"/>
      <c r="CJJ26" s="117"/>
      <c r="CJK26" s="117"/>
      <c r="CJL26" s="117"/>
      <c r="CJM26" s="117"/>
      <c r="CJN26" s="117"/>
      <c r="CJO26" s="117"/>
      <c r="CJP26" s="117"/>
      <c r="CJQ26" s="117"/>
      <c r="CJR26" s="117"/>
      <c r="CJS26" s="117"/>
      <c r="CJT26" s="117"/>
      <c r="CJU26" s="117"/>
      <c r="CJV26" s="117"/>
      <c r="CJW26" s="117"/>
      <c r="CJX26" s="117"/>
      <c r="CJY26" s="117"/>
      <c r="CJZ26" s="117"/>
      <c r="CKA26" s="117"/>
      <c r="CKB26" s="117"/>
      <c r="CKC26" s="117"/>
      <c r="CKD26" s="117"/>
      <c r="CKE26" s="117"/>
      <c r="CKF26" s="117"/>
      <c r="CKG26" s="117"/>
      <c r="CKH26" s="117"/>
      <c r="CKI26" s="117"/>
      <c r="CKJ26" s="117"/>
      <c r="CKK26" s="117"/>
      <c r="CKL26" s="117"/>
      <c r="CKM26" s="117"/>
      <c r="CKN26" s="117"/>
      <c r="CKO26" s="117"/>
      <c r="CKP26" s="117"/>
      <c r="CKQ26" s="117"/>
      <c r="CKR26" s="117"/>
      <c r="CKS26" s="117"/>
      <c r="CKT26" s="117"/>
      <c r="CKU26" s="117"/>
      <c r="CKV26" s="117"/>
      <c r="CKW26" s="117"/>
      <c r="CKX26" s="117"/>
      <c r="CKY26" s="117"/>
      <c r="CKZ26" s="117"/>
      <c r="CLA26" s="117"/>
      <c r="CLB26" s="117"/>
      <c r="CLC26" s="117"/>
      <c r="CLD26" s="117"/>
      <c r="CLE26" s="117"/>
      <c r="CLF26" s="117"/>
      <c r="CLG26" s="117"/>
      <c r="CLH26" s="117"/>
      <c r="CLI26" s="117"/>
      <c r="CLJ26" s="117"/>
      <c r="CLK26" s="117"/>
      <c r="CLL26" s="117"/>
      <c r="CLM26" s="117"/>
      <c r="CLN26" s="117"/>
      <c r="CLO26" s="117"/>
      <c r="CLP26" s="117"/>
      <c r="CLQ26" s="117"/>
      <c r="CLR26" s="117"/>
      <c r="CLS26" s="117"/>
      <c r="CLT26" s="117"/>
      <c r="CLU26" s="117"/>
      <c r="CLV26" s="117"/>
      <c r="CLW26" s="117"/>
      <c r="CLX26" s="117"/>
      <c r="CLY26" s="117"/>
      <c r="CLZ26" s="117"/>
      <c r="CMA26" s="117"/>
      <c r="CMB26" s="117"/>
      <c r="CMC26" s="117"/>
      <c r="CMD26" s="117"/>
      <c r="CME26" s="117"/>
      <c r="CMF26" s="117"/>
      <c r="CMG26" s="117"/>
      <c r="CMH26" s="117"/>
      <c r="CMI26" s="117"/>
      <c r="CMJ26" s="117"/>
      <c r="CMK26" s="117"/>
      <c r="CML26" s="117"/>
      <c r="CMM26" s="117"/>
      <c r="CMN26" s="117"/>
      <c r="CMO26" s="117"/>
      <c r="CMP26" s="117"/>
      <c r="CMQ26" s="117"/>
      <c r="CMR26" s="117"/>
      <c r="CMS26" s="117"/>
      <c r="CMT26" s="117"/>
      <c r="CMU26" s="117"/>
      <c r="CMV26" s="117"/>
      <c r="CMW26" s="117"/>
      <c r="CMX26" s="117"/>
      <c r="CMY26" s="117"/>
      <c r="CMZ26" s="117"/>
      <c r="CNA26" s="117"/>
      <c r="CNB26" s="117"/>
      <c r="CNC26" s="117"/>
      <c r="CND26" s="117"/>
      <c r="CNE26" s="117"/>
      <c r="CNF26" s="117"/>
      <c r="CNG26" s="117"/>
      <c r="CNH26" s="117"/>
      <c r="CNI26" s="117"/>
      <c r="CNJ26" s="117"/>
      <c r="CNK26" s="117"/>
      <c r="CNL26" s="117"/>
      <c r="CNM26" s="117"/>
      <c r="CNN26" s="117"/>
      <c r="CNO26" s="117"/>
      <c r="CNP26" s="117"/>
      <c r="CNQ26" s="117"/>
      <c r="CNR26" s="117"/>
      <c r="CNS26" s="117"/>
      <c r="CNT26" s="117"/>
      <c r="CNU26" s="117"/>
      <c r="CNV26" s="117"/>
      <c r="CNW26" s="117"/>
      <c r="CNX26" s="117"/>
      <c r="CNY26" s="117"/>
      <c r="CNZ26" s="117"/>
      <c r="COA26" s="117"/>
      <c r="COB26" s="117"/>
      <c r="COC26" s="117"/>
      <c r="COD26" s="117"/>
      <c r="COE26" s="117"/>
      <c r="COF26" s="117"/>
      <c r="COG26" s="117"/>
      <c r="COH26" s="117"/>
      <c r="COI26" s="117"/>
      <c r="COJ26" s="117"/>
      <c r="COK26" s="117"/>
      <c r="COL26" s="117"/>
      <c r="COM26" s="117"/>
      <c r="CON26" s="117"/>
      <c r="COO26" s="117"/>
      <c r="COP26" s="117"/>
      <c r="COQ26" s="117"/>
      <c r="COR26" s="117"/>
      <c r="COS26" s="117"/>
      <c r="COT26" s="117"/>
      <c r="COU26" s="117"/>
      <c r="COV26" s="117"/>
      <c r="COW26" s="117"/>
      <c r="COX26" s="117"/>
      <c r="COY26" s="117"/>
      <c r="COZ26" s="117"/>
      <c r="CPA26" s="117"/>
      <c r="CPB26" s="117"/>
      <c r="CPC26" s="117"/>
      <c r="CPD26" s="117"/>
      <c r="CPE26" s="117"/>
      <c r="CPF26" s="117"/>
      <c r="CPG26" s="117"/>
      <c r="CPH26" s="117"/>
      <c r="CPI26" s="117"/>
      <c r="CPJ26" s="117"/>
      <c r="CPK26" s="117"/>
      <c r="CPL26" s="117"/>
      <c r="CPM26" s="117"/>
      <c r="CPN26" s="117"/>
      <c r="CPO26" s="117"/>
      <c r="CPP26" s="117"/>
      <c r="CPQ26" s="117"/>
      <c r="CPR26" s="117"/>
      <c r="CPS26" s="117"/>
      <c r="CPT26" s="117"/>
      <c r="CPU26" s="117"/>
      <c r="CPV26" s="117"/>
      <c r="CPW26" s="117"/>
      <c r="CPX26" s="117"/>
      <c r="CPY26" s="117"/>
      <c r="CPZ26" s="117"/>
      <c r="CQA26" s="117"/>
      <c r="CQB26" s="117"/>
      <c r="CQC26" s="117"/>
      <c r="CQD26" s="117"/>
      <c r="CQE26" s="117"/>
      <c r="CQF26" s="117"/>
      <c r="CQG26" s="117"/>
      <c r="CQH26" s="117"/>
      <c r="CQI26" s="117"/>
      <c r="CQJ26" s="117"/>
      <c r="CQK26" s="117"/>
      <c r="CQL26" s="117"/>
      <c r="CQM26" s="117"/>
      <c r="CQN26" s="117"/>
      <c r="CQO26" s="117"/>
      <c r="CQP26" s="117"/>
      <c r="CQQ26" s="117"/>
      <c r="CQR26" s="117"/>
      <c r="CQS26" s="117"/>
      <c r="CQT26" s="117"/>
      <c r="CQU26" s="117"/>
      <c r="CQV26" s="117"/>
      <c r="CQW26" s="117"/>
      <c r="CQX26" s="117"/>
      <c r="CQY26" s="117"/>
      <c r="CQZ26" s="117"/>
      <c r="CRA26" s="117"/>
      <c r="CRB26" s="117"/>
      <c r="CRC26" s="117"/>
      <c r="CRD26" s="117"/>
      <c r="CRE26" s="117"/>
      <c r="CRF26" s="117"/>
      <c r="CRG26" s="117"/>
      <c r="CRH26" s="117"/>
      <c r="CRI26" s="117"/>
      <c r="CRJ26" s="117"/>
      <c r="CRK26" s="117"/>
      <c r="CRL26" s="117"/>
      <c r="CRM26" s="117"/>
      <c r="CRN26" s="117"/>
      <c r="CRO26" s="117"/>
      <c r="CRP26" s="117"/>
      <c r="CRQ26" s="117"/>
      <c r="CRR26" s="117"/>
      <c r="CRS26" s="117"/>
      <c r="CRT26" s="117"/>
      <c r="CRU26" s="117"/>
      <c r="CRV26" s="117"/>
      <c r="CRW26" s="117"/>
      <c r="CRX26" s="117"/>
      <c r="CRY26" s="117"/>
      <c r="CRZ26" s="117"/>
      <c r="CSA26" s="117"/>
      <c r="CSB26" s="117"/>
      <c r="CSC26" s="117"/>
      <c r="CSD26" s="117"/>
      <c r="CSE26" s="117"/>
      <c r="CSF26" s="117"/>
      <c r="CSG26" s="117"/>
      <c r="CSH26" s="117"/>
      <c r="CSI26" s="117"/>
      <c r="CSJ26" s="117"/>
      <c r="CSK26" s="117"/>
      <c r="CSL26" s="117"/>
      <c r="CSM26" s="117"/>
      <c r="CSN26" s="117"/>
      <c r="CSO26" s="117"/>
      <c r="CSP26" s="117"/>
      <c r="CSQ26" s="117"/>
      <c r="CSR26" s="117"/>
      <c r="CSS26" s="117"/>
      <c r="CST26" s="117"/>
      <c r="CSU26" s="117"/>
      <c r="CSV26" s="117"/>
      <c r="CSW26" s="117"/>
      <c r="CSX26" s="117"/>
      <c r="CSY26" s="117"/>
      <c r="CSZ26" s="117"/>
      <c r="CTA26" s="117"/>
      <c r="CTB26" s="117"/>
      <c r="CTC26" s="117"/>
      <c r="CTD26" s="117"/>
      <c r="CTE26" s="117"/>
      <c r="CTF26" s="117"/>
      <c r="CTG26" s="117"/>
      <c r="CTH26" s="117"/>
      <c r="CTI26" s="117"/>
      <c r="CTJ26" s="117"/>
      <c r="CTK26" s="117"/>
      <c r="CTL26" s="117"/>
      <c r="CTM26" s="117"/>
      <c r="CTN26" s="117"/>
      <c r="CTO26" s="117"/>
      <c r="CTP26" s="117"/>
      <c r="CTQ26" s="117"/>
      <c r="CTR26" s="117"/>
      <c r="CTS26" s="117"/>
      <c r="CTT26" s="117"/>
      <c r="CTU26" s="117"/>
      <c r="CTV26" s="117"/>
      <c r="CTW26" s="117"/>
      <c r="CTX26" s="117"/>
      <c r="CTY26" s="117"/>
      <c r="CTZ26" s="117"/>
      <c r="CUA26" s="117"/>
      <c r="CUB26" s="117"/>
      <c r="CUC26" s="117"/>
      <c r="CUD26" s="117"/>
      <c r="CUE26" s="117"/>
      <c r="CUF26" s="117"/>
      <c r="CUG26" s="117"/>
      <c r="CUH26" s="117"/>
      <c r="CUI26" s="117"/>
      <c r="CUJ26" s="117"/>
      <c r="CUK26" s="117"/>
      <c r="CUL26" s="117"/>
      <c r="CUM26" s="117"/>
      <c r="CUN26" s="117"/>
      <c r="CUO26" s="117"/>
      <c r="CUP26" s="117"/>
      <c r="CUQ26" s="117"/>
      <c r="CUR26" s="117"/>
      <c r="CUS26" s="117"/>
      <c r="CUT26" s="117"/>
      <c r="CUU26" s="117"/>
      <c r="CUV26" s="117"/>
      <c r="CUW26" s="117"/>
      <c r="CUX26" s="117"/>
      <c r="CUY26" s="117"/>
      <c r="CUZ26" s="117"/>
      <c r="CVA26" s="117"/>
      <c r="CVB26" s="117"/>
      <c r="CVC26" s="117"/>
      <c r="CVD26" s="117"/>
      <c r="CVE26" s="117"/>
      <c r="CVF26" s="117"/>
      <c r="CVG26" s="117"/>
      <c r="CVH26" s="117"/>
      <c r="CVI26" s="117"/>
      <c r="CVJ26" s="117"/>
      <c r="CVK26" s="117"/>
      <c r="CVL26" s="117"/>
      <c r="CVM26" s="117"/>
      <c r="CVN26" s="117"/>
      <c r="CVO26" s="117"/>
      <c r="CVP26" s="117"/>
      <c r="CVQ26" s="117"/>
      <c r="CVR26" s="117"/>
      <c r="CVS26" s="117"/>
      <c r="CVT26" s="117"/>
      <c r="CVU26" s="117"/>
      <c r="CVV26" s="117"/>
      <c r="CVW26" s="117"/>
      <c r="CVX26" s="117"/>
      <c r="CVY26" s="117"/>
      <c r="CVZ26" s="117"/>
      <c r="CWA26" s="117"/>
      <c r="CWB26" s="117"/>
      <c r="CWC26" s="117"/>
      <c r="CWD26" s="117"/>
      <c r="CWE26" s="117"/>
      <c r="CWF26" s="117"/>
      <c r="CWG26" s="117"/>
      <c r="CWH26" s="117"/>
      <c r="CWI26" s="117"/>
      <c r="CWJ26" s="117"/>
      <c r="CWK26" s="117"/>
      <c r="CWL26" s="117"/>
      <c r="CWM26" s="117"/>
      <c r="CWN26" s="117"/>
      <c r="CWO26" s="117"/>
      <c r="CWP26" s="117"/>
      <c r="CWQ26" s="117"/>
      <c r="CWR26" s="117"/>
      <c r="CWS26" s="117"/>
      <c r="CWT26" s="117"/>
      <c r="CWU26" s="117"/>
      <c r="CWV26" s="117"/>
      <c r="CWW26" s="117"/>
      <c r="CWX26" s="117"/>
      <c r="CWY26" s="117"/>
      <c r="CWZ26" s="117"/>
      <c r="CXA26" s="117"/>
      <c r="CXB26" s="117"/>
      <c r="CXC26" s="117"/>
      <c r="CXD26" s="117"/>
      <c r="CXE26" s="117"/>
      <c r="CXF26" s="117"/>
      <c r="CXG26" s="117"/>
      <c r="CXH26" s="117"/>
      <c r="CXI26" s="117"/>
      <c r="CXJ26" s="117"/>
      <c r="CXK26" s="117"/>
      <c r="CXL26" s="117"/>
      <c r="CXM26" s="117"/>
      <c r="CXN26" s="117"/>
      <c r="CXO26" s="117"/>
      <c r="CXP26" s="117"/>
      <c r="CXQ26" s="117"/>
      <c r="CXR26" s="117"/>
      <c r="CXS26" s="117"/>
      <c r="CXT26" s="117"/>
      <c r="CXU26" s="117"/>
      <c r="CXV26" s="117"/>
      <c r="CXW26" s="117"/>
      <c r="CXX26" s="117"/>
      <c r="CXY26" s="117"/>
      <c r="CXZ26" s="117"/>
      <c r="CYA26" s="117"/>
      <c r="CYB26" s="117"/>
      <c r="CYC26" s="117"/>
      <c r="CYD26" s="117"/>
      <c r="CYE26" s="117"/>
      <c r="CYF26" s="117"/>
      <c r="CYG26" s="117"/>
      <c r="CYH26" s="117"/>
      <c r="CYI26" s="117"/>
      <c r="CYJ26" s="117"/>
      <c r="CYK26" s="117"/>
      <c r="CYL26" s="117"/>
      <c r="CYM26" s="117"/>
      <c r="CYN26" s="117"/>
      <c r="CYO26" s="117"/>
      <c r="CYP26" s="117"/>
      <c r="CYQ26" s="117"/>
      <c r="CYR26" s="117"/>
      <c r="CYS26" s="117"/>
      <c r="CYT26" s="117"/>
      <c r="CYU26" s="117"/>
      <c r="CYV26" s="117"/>
      <c r="CYW26" s="117"/>
      <c r="CYX26" s="117"/>
      <c r="CYY26" s="117"/>
      <c r="CYZ26" s="117"/>
      <c r="CZA26" s="117"/>
      <c r="CZB26" s="117"/>
      <c r="CZC26" s="117"/>
      <c r="CZD26" s="117"/>
      <c r="CZE26" s="117"/>
      <c r="CZF26" s="117"/>
      <c r="CZG26" s="117"/>
      <c r="CZH26" s="117"/>
      <c r="CZI26" s="117"/>
      <c r="CZJ26" s="117"/>
      <c r="CZK26" s="117"/>
      <c r="CZL26" s="117"/>
      <c r="CZM26" s="117"/>
      <c r="CZN26" s="117"/>
      <c r="CZO26" s="117"/>
      <c r="CZP26" s="117"/>
      <c r="CZQ26" s="117"/>
      <c r="CZR26" s="117"/>
      <c r="CZS26" s="117"/>
      <c r="CZT26" s="117"/>
      <c r="CZU26" s="117"/>
      <c r="CZV26" s="117"/>
      <c r="CZW26" s="117"/>
      <c r="CZX26" s="117"/>
      <c r="CZY26" s="117"/>
      <c r="CZZ26" s="117"/>
      <c r="DAA26" s="117"/>
      <c r="DAB26" s="117"/>
      <c r="DAC26" s="117"/>
      <c r="DAD26" s="117"/>
      <c r="DAE26" s="117"/>
      <c r="DAF26" s="117"/>
      <c r="DAG26" s="117"/>
      <c r="DAH26" s="117"/>
      <c r="DAI26" s="117"/>
      <c r="DAJ26" s="117"/>
      <c r="DAK26" s="117"/>
      <c r="DAL26" s="117"/>
      <c r="DAM26" s="117"/>
      <c r="DAN26" s="117"/>
      <c r="DAO26" s="117"/>
      <c r="DAP26" s="117"/>
      <c r="DAQ26" s="117"/>
      <c r="DAR26" s="117"/>
      <c r="DAS26" s="117"/>
      <c r="DAT26" s="117"/>
      <c r="DAU26" s="117"/>
      <c r="DAV26" s="117"/>
      <c r="DAW26" s="117"/>
      <c r="DAX26" s="117"/>
      <c r="DAY26" s="117"/>
      <c r="DAZ26" s="117"/>
      <c r="DBA26" s="117"/>
      <c r="DBB26" s="117"/>
      <c r="DBC26" s="117"/>
      <c r="DBD26" s="117"/>
      <c r="DBE26" s="117"/>
      <c r="DBF26" s="117"/>
      <c r="DBG26" s="117"/>
      <c r="DBH26" s="117"/>
      <c r="DBI26" s="117"/>
      <c r="DBJ26" s="117"/>
      <c r="DBK26" s="117"/>
      <c r="DBL26" s="117"/>
      <c r="DBM26" s="117"/>
      <c r="DBN26" s="117"/>
      <c r="DBO26" s="117"/>
      <c r="DBP26" s="117"/>
      <c r="DBQ26" s="117"/>
      <c r="DBR26" s="117"/>
      <c r="DBS26" s="117"/>
      <c r="DBT26" s="117"/>
      <c r="DBU26" s="117"/>
      <c r="DBV26" s="117"/>
      <c r="DBW26" s="117"/>
      <c r="DBX26" s="117"/>
      <c r="DBY26" s="117"/>
      <c r="DBZ26" s="117"/>
      <c r="DCA26" s="117"/>
      <c r="DCB26" s="117"/>
      <c r="DCC26" s="117"/>
      <c r="DCD26" s="117"/>
      <c r="DCE26" s="117"/>
      <c r="DCF26" s="117"/>
      <c r="DCG26" s="117"/>
      <c r="DCH26" s="117"/>
      <c r="DCI26" s="117"/>
      <c r="DCJ26" s="117"/>
      <c r="DCK26" s="117"/>
      <c r="DCL26" s="117"/>
      <c r="DCM26" s="117"/>
      <c r="DCN26" s="117"/>
      <c r="DCO26" s="117"/>
      <c r="DCP26" s="117"/>
      <c r="DCQ26" s="117"/>
      <c r="DCR26" s="117"/>
      <c r="DCS26" s="117"/>
      <c r="DCT26" s="117"/>
      <c r="DCU26" s="117"/>
      <c r="DCV26" s="117"/>
      <c r="DCW26" s="117"/>
      <c r="DCX26" s="117"/>
      <c r="DCY26" s="117"/>
      <c r="DCZ26" s="117"/>
      <c r="DDA26" s="117"/>
      <c r="DDB26" s="117"/>
      <c r="DDC26" s="117"/>
      <c r="DDD26" s="117"/>
      <c r="DDE26" s="117"/>
      <c r="DDF26" s="117"/>
      <c r="DDG26" s="117"/>
      <c r="DDH26" s="117"/>
      <c r="DDI26" s="117"/>
      <c r="DDJ26" s="117"/>
      <c r="DDK26" s="117"/>
      <c r="DDL26" s="117"/>
      <c r="DDM26" s="117"/>
      <c r="DDN26" s="117"/>
      <c r="DDO26" s="117"/>
      <c r="DDP26" s="117"/>
      <c r="DDQ26" s="117"/>
      <c r="DDR26" s="117"/>
      <c r="DDS26" s="117"/>
      <c r="DDT26" s="117"/>
      <c r="DDU26" s="117"/>
      <c r="DDV26" s="117"/>
      <c r="DDW26" s="117"/>
      <c r="DDX26" s="117"/>
      <c r="DDY26" s="117"/>
      <c r="DDZ26" s="117"/>
      <c r="DEA26" s="117"/>
      <c r="DEB26" s="117"/>
      <c r="DEC26" s="117"/>
      <c r="DED26" s="117"/>
      <c r="DEE26" s="117"/>
      <c r="DEF26" s="117"/>
      <c r="DEG26" s="117"/>
      <c r="DEH26" s="117"/>
      <c r="DEI26" s="117"/>
      <c r="DEJ26" s="117"/>
      <c r="DEK26" s="117"/>
      <c r="DEL26" s="117"/>
      <c r="DEM26" s="117"/>
      <c r="DEN26" s="117"/>
      <c r="DEO26" s="117"/>
      <c r="DEP26" s="117"/>
      <c r="DEQ26" s="117"/>
      <c r="DER26" s="117"/>
      <c r="DES26" s="117"/>
      <c r="DET26" s="117"/>
      <c r="DEU26" s="117"/>
      <c r="DEV26" s="117"/>
      <c r="DEW26" s="117"/>
      <c r="DEX26" s="117"/>
      <c r="DEY26" s="117"/>
      <c r="DEZ26" s="117"/>
      <c r="DFA26" s="117"/>
      <c r="DFB26" s="117"/>
      <c r="DFC26" s="117"/>
      <c r="DFD26" s="117"/>
      <c r="DFE26" s="117"/>
      <c r="DFF26" s="117"/>
      <c r="DFG26" s="117"/>
      <c r="DFH26" s="117"/>
      <c r="DFI26" s="117"/>
      <c r="DFJ26" s="117"/>
      <c r="DFK26" s="117"/>
      <c r="DFL26" s="117"/>
      <c r="DFM26" s="117"/>
      <c r="DFN26" s="117"/>
      <c r="DFO26" s="117"/>
      <c r="DFP26" s="117"/>
      <c r="DFQ26" s="117"/>
      <c r="DFR26" s="117"/>
      <c r="DFS26" s="117"/>
      <c r="DFT26" s="117"/>
      <c r="DFU26" s="117"/>
      <c r="DFV26" s="117"/>
      <c r="DFW26" s="117"/>
      <c r="DFX26" s="117"/>
      <c r="DFY26" s="117"/>
      <c r="DFZ26" s="117"/>
      <c r="DGA26" s="117"/>
      <c r="DGB26" s="117"/>
      <c r="DGC26" s="117"/>
      <c r="DGD26" s="117"/>
      <c r="DGE26" s="117"/>
      <c r="DGF26" s="117"/>
      <c r="DGG26" s="117"/>
      <c r="DGH26" s="117"/>
      <c r="DGI26" s="117"/>
      <c r="DGJ26" s="117"/>
      <c r="DGK26" s="117"/>
      <c r="DGL26" s="117"/>
      <c r="DGM26" s="117"/>
      <c r="DGN26" s="117"/>
      <c r="DGO26" s="117"/>
      <c r="DGP26" s="117"/>
      <c r="DGQ26" s="117"/>
      <c r="DGR26" s="117"/>
      <c r="DGS26" s="117"/>
      <c r="DGT26" s="117"/>
      <c r="DGU26" s="117"/>
      <c r="DGV26" s="117"/>
      <c r="DGW26" s="117"/>
      <c r="DGX26" s="117"/>
      <c r="DGY26" s="117"/>
      <c r="DGZ26" s="117"/>
      <c r="DHA26" s="117"/>
      <c r="DHB26" s="117"/>
      <c r="DHC26" s="117"/>
      <c r="DHD26" s="117"/>
      <c r="DHE26" s="117"/>
      <c r="DHF26" s="117"/>
      <c r="DHG26" s="117"/>
      <c r="DHH26" s="117"/>
      <c r="DHI26" s="117"/>
      <c r="DHJ26" s="117"/>
      <c r="DHK26" s="117"/>
      <c r="DHL26" s="117"/>
      <c r="DHM26" s="117"/>
      <c r="DHN26" s="117"/>
      <c r="DHO26" s="117"/>
      <c r="DHP26" s="117"/>
      <c r="DHQ26" s="117"/>
      <c r="DHR26" s="117"/>
      <c r="DHS26" s="117"/>
      <c r="DHT26" s="117"/>
      <c r="DHU26" s="117"/>
      <c r="DHV26" s="117"/>
      <c r="DHW26" s="117"/>
      <c r="DHX26" s="117"/>
      <c r="DHY26" s="117"/>
      <c r="DHZ26" s="117"/>
      <c r="DIA26" s="117"/>
      <c r="DIB26" s="117"/>
      <c r="DIC26" s="117"/>
      <c r="DID26" s="117"/>
      <c r="DIE26" s="117"/>
      <c r="DIF26" s="117"/>
      <c r="DIG26" s="117"/>
      <c r="DIH26" s="117"/>
      <c r="DII26" s="117"/>
      <c r="DIJ26" s="117"/>
      <c r="DIK26" s="117"/>
      <c r="DIL26" s="117"/>
      <c r="DIM26" s="117"/>
      <c r="DIN26" s="117"/>
      <c r="DIO26" s="117"/>
      <c r="DIP26" s="117"/>
      <c r="DIQ26" s="117"/>
      <c r="DIR26" s="117"/>
      <c r="DIS26" s="117"/>
      <c r="DIT26" s="117"/>
      <c r="DIU26" s="117"/>
      <c r="DIV26" s="117"/>
      <c r="DIW26" s="117"/>
      <c r="DIX26" s="117"/>
      <c r="DIY26" s="117"/>
      <c r="DIZ26" s="117"/>
      <c r="DJA26" s="117"/>
      <c r="DJB26" s="117"/>
      <c r="DJC26" s="117"/>
      <c r="DJD26" s="117"/>
      <c r="DJE26" s="117"/>
      <c r="DJF26" s="117"/>
      <c r="DJG26" s="117"/>
      <c r="DJH26" s="117"/>
      <c r="DJI26" s="117"/>
      <c r="DJJ26" s="117"/>
      <c r="DJK26" s="117"/>
      <c r="DJL26" s="117"/>
      <c r="DJM26" s="117"/>
      <c r="DJN26" s="117"/>
      <c r="DJO26" s="117"/>
      <c r="DJP26" s="117"/>
      <c r="DJQ26" s="117"/>
      <c r="DJR26" s="117"/>
      <c r="DJS26" s="117"/>
      <c r="DJT26" s="117"/>
      <c r="DJU26" s="117"/>
      <c r="DJV26" s="117"/>
      <c r="DJW26" s="117"/>
      <c r="DJX26" s="117"/>
      <c r="DJY26" s="117"/>
      <c r="DJZ26" s="117"/>
      <c r="DKA26" s="117"/>
      <c r="DKB26" s="117"/>
      <c r="DKC26" s="117"/>
      <c r="DKD26" s="117"/>
      <c r="DKE26" s="117"/>
      <c r="DKF26" s="117"/>
      <c r="DKG26" s="117"/>
      <c r="DKH26" s="117"/>
      <c r="DKI26" s="117"/>
      <c r="DKJ26" s="117"/>
      <c r="DKK26" s="117"/>
      <c r="DKL26" s="117"/>
      <c r="DKM26" s="117"/>
      <c r="DKN26" s="117"/>
      <c r="DKO26" s="117"/>
      <c r="DKP26" s="117"/>
      <c r="DKQ26" s="117"/>
      <c r="DKR26" s="117"/>
      <c r="DKS26" s="117"/>
      <c r="DKT26" s="117"/>
      <c r="DKU26" s="117"/>
      <c r="DKV26" s="117"/>
      <c r="DKW26" s="117"/>
      <c r="DKX26" s="117"/>
      <c r="DKY26" s="117"/>
      <c r="DKZ26" s="117"/>
      <c r="DLA26" s="117"/>
      <c r="DLB26" s="117"/>
      <c r="DLC26" s="117"/>
      <c r="DLD26" s="117"/>
      <c r="DLE26" s="117"/>
      <c r="DLF26" s="117"/>
      <c r="DLG26" s="117"/>
      <c r="DLH26" s="117"/>
      <c r="DLI26" s="117"/>
      <c r="DLJ26" s="117"/>
      <c r="DLK26" s="117"/>
      <c r="DLL26" s="117"/>
      <c r="DLM26" s="117"/>
      <c r="DLN26" s="117"/>
      <c r="DLO26" s="117"/>
      <c r="DLP26" s="117"/>
      <c r="DLQ26" s="117"/>
      <c r="DLR26" s="117"/>
      <c r="DLS26" s="117"/>
      <c r="DLT26" s="117"/>
      <c r="DLU26" s="117"/>
      <c r="DLV26" s="117"/>
      <c r="DLW26" s="117"/>
      <c r="DLX26" s="117"/>
      <c r="DLY26" s="117"/>
      <c r="DLZ26" s="117"/>
      <c r="DMA26" s="117"/>
      <c r="DMB26" s="117"/>
      <c r="DMC26" s="117"/>
      <c r="DMD26" s="117"/>
      <c r="DME26" s="117"/>
      <c r="DMF26" s="117"/>
      <c r="DMG26" s="117"/>
      <c r="DMH26" s="117"/>
      <c r="DMI26" s="117"/>
      <c r="DMJ26" s="117"/>
      <c r="DMK26" s="117"/>
      <c r="DML26" s="117"/>
      <c r="DMM26" s="117"/>
      <c r="DMN26" s="117"/>
      <c r="DMO26" s="117"/>
      <c r="DMP26" s="117"/>
      <c r="DMQ26" s="117"/>
      <c r="DMR26" s="117"/>
      <c r="DMS26" s="117"/>
      <c r="DMT26" s="117"/>
      <c r="DMU26" s="117"/>
      <c r="DMV26" s="117"/>
      <c r="DMW26" s="117"/>
      <c r="DMX26" s="117"/>
      <c r="DMY26" s="117"/>
      <c r="DMZ26" s="117"/>
      <c r="DNA26" s="117"/>
      <c r="DNB26" s="117"/>
      <c r="DNC26" s="117"/>
      <c r="DND26" s="117"/>
      <c r="DNE26" s="117"/>
      <c r="DNF26" s="117"/>
      <c r="DNG26" s="117"/>
      <c r="DNH26" s="117"/>
      <c r="DNI26" s="117"/>
      <c r="DNJ26" s="117"/>
      <c r="DNK26" s="117"/>
      <c r="DNL26" s="117"/>
      <c r="DNM26" s="117"/>
      <c r="DNN26" s="117"/>
      <c r="DNO26" s="117"/>
      <c r="DNP26" s="117"/>
      <c r="DNQ26" s="117"/>
      <c r="DNR26" s="117"/>
      <c r="DNS26" s="117"/>
      <c r="DNT26" s="117"/>
      <c r="DNU26" s="117"/>
      <c r="DNV26" s="117"/>
      <c r="DNW26" s="117"/>
      <c r="DNX26" s="117"/>
      <c r="DNY26" s="117"/>
      <c r="DNZ26" s="117"/>
      <c r="DOA26" s="117"/>
      <c r="DOB26" s="117"/>
      <c r="DOC26" s="117"/>
      <c r="DOD26" s="117"/>
      <c r="DOE26" s="117"/>
      <c r="DOF26" s="117"/>
      <c r="DOG26" s="117"/>
      <c r="DOH26" s="117"/>
      <c r="DOI26" s="117"/>
      <c r="DOJ26" s="117"/>
      <c r="DOK26" s="117"/>
      <c r="DOL26" s="117"/>
      <c r="DOM26" s="117"/>
      <c r="DON26" s="117"/>
      <c r="DOO26" s="117"/>
      <c r="DOP26" s="117"/>
      <c r="DOQ26" s="117"/>
      <c r="DOR26" s="117"/>
      <c r="DOS26" s="117"/>
      <c r="DOT26" s="117"/>
      <c r="DOU26" s="117"/>
      <c r="DOV26" s="117"/>
      <c r="DOW26" s="117"/>
      <c r="DOX26" s="117"/>
      <c r="DOY26" s="117"/>
      <c r="DOZ26" s="117"/>
      <c r="DPA26" s="117"/>
      <c r="DPB26" s="117"/>
      <c r="DPC26" s="117"/>
      <c r="DPD26" s="117"/>
      <c r="DPE26" s="117"/>
      <c r="DPF26" s="117"/>
      <c r="DPG26" s="117"/>
      <c r="DPH26" s="117"/>
      <c r="DPI26" s="117"/>
      <c r="DPJ26" s="117"/>
      <c r="DPK26" s="117"/>
      <c r="DPL26" s="117"/>
      <c r="DPM26" s="117"/>
      <c r="DPN26" s="117"/>
      <c r="DPO26" s="117"/>
      <c r="DPP26" s="117"/>
      <c r="DPQ26" s="117"/>
      <c r="DPR26" s="117"/>
      <c r="DPS26" s="117"/>
      <c r="DPT26" s="117"/>
      <c r="DPU26" s="117"/>
      <c r="DPV26" s="117"/>
      <c r="DPW26" s="117"/>
      <c r="DPX26" s="117"/>
      <c r="DPY26" s="117"/>
      <c r="DPZ26" s="117"/>
      <c r="DQA26" s="117"/>
      <c r="DQB26" s="117"/>
      <c r="DQC26" s="117"/>
      <c r="DQD26" s="117"/>
      <c r="DQE26" s="117"/>
      <c r="DQF26" s="117"/>
      <c r="DQG26" s="117"/>
      <c r="DQH26" s="117"/>
      <c r="DQI26" s="117"/>
      <c r="DQJ26" s="117"/>
      <c r="DQK26" s="117"/>
      <c r="DQL26" s="117"/>
      <c r="DQM26" s="117"/>
      <c r="DQN26" s="117"/>
      <c r="DQO26" s="117"/>
      <c r="DQP26" s="117"/>
      <c r="DQQ26" s="117"/>
      <c r="DQR26" s="117"/>
      <c r="DQS26" s="117"/>
      <c r="DQT26" s="117"/>
      <c r="DQU26" s="117"/>
      <c r="DQV26" s="117"/>
      <c r="DQW26" s="117"/>
      <c r="DQX26" s="117"/>
      <c r="DQY26" s="117"/>
      <c r="DQZ26" s="117"/>
      <c r="DRA26" s="117"/>
      <c r="DRB26" s="117"/>
      <c r="DRC26" s="117"/>
      <c r="DRD26" s="117"/>
      <c r="DRE26" s="117"/>
      <c r="DRF26" s="117"/>
      <c r="DRG26" s="117"/>
      <c r="DRH26" s="117"/>
      <c r="DRI26" s="117"/>
      <c r="DRJ26" s="117"/>
      <c r="DRK26" s="117"/>
      <c r="DRL26" s="117"/>
      <c r="DRM26" s="117"/>
      <c r="DRN26" s="117"/>
      <c r="DRO26" s="117"/>
      <c r="DRP26" s="117"/>
      <c r="DRQ26" s="117"/>
      <c r="DRR26" s="117"/>
      <c r="DRS26" s="117"/>
      <c r="DRT26" s="117"/>
      <c r="DRU26" s="117"/>
      <c r="DRV26" s="117"/>
      <c r="DRW26" s="117"/>
      <c r="DRX26" s="117"/>
      <c r="DRY26" s="117"/>
      <c r="DRZ26" s="117"/>
      <c r="DSA26" s="117"/>
      <c r="DSB26" s="117"/>
      <c r="DSC26" s="117"/>
      <c r="DSD26" s="117"/>
      <c r="DSE26" s="117"/>
      <c r="DSF26" s="117"/>
      <c r="DSG26" s="117"/>
      <c r="DSH26" s="117"/>
      <c r="DSI26" s="117"/>
      <c r="DSJ26" s="117"/>
      <c r="DSK26" s="117"/>
      <c r="DSL26" s="117"/>
      <c r="DSM26" s="117"/>
      <c r="DSN26" s="117"/>
      <c r="DSO26" s="117"/>
      <c r="DSP26" s="117"/>
      <c r="DSQ26" s="117"/>
      <c r="DSR26" s="117"/>
      <c r="DSS26" s="117"/>
      <c r="DST26" s="117"/>
      <c r="DSU26" s="117"/>
      <c r="DSV26" s="117"/>
      <c r="DSW26" s="117"/>
      <c r="DSX26" s="117"/>
      <c r="DSY26" s="117"/>
      <c r="DSZ26" s="117"/>
      <c r="DTA26" s="117"/>
      <c r="DTB26" s="117"/>
      <c r="DTC26" s="117"/>
      <c r="DTD26" s="117"/>
      <c r="DTE26" s="117"/>
      <c r="DTF26" s="117"/>
      <c r="DTG26" s="117"/>
      <c r="DTH26" s="117"/>
      <c r="DTI26" s="117"/>
      <c r="DTJ26" s="117"/>
      <c r="DTK26" s="117"/>
      <c r="DTL26" s="117"/>
      <c r="DTM26" s="117"/>
      <c r="DTN26" s="117"/>
      <c r="DTO26" s="117"/>
      <c r="DTP26" s="117"/>
      <c r="DTQ26" s="117"/>
      <c r="DTR26" s="117"/>
      <c r="DTS26" s="117"/>
      <c r="DTT26" s="117"/>
      <c r="DTU26" s="117"/>
      <c r="DTV26" s="117"/>
      <c r="DTW26" s="117"/>
      <c r="DTX26" s="117"/>
      <c r="DTY26" s="117"/>
      <c r="DTZ26" s="117"/>
      <c r="DUA26" s="117"/>
      <c r="DUB26" s="117"/>
      <c r="DUC26" s="117"/>
      <c r="DUD26" s="117"/>
      <c r="DUE26" s="117"/>
      <c r="DUF26" s="117"/>
      <c r="DUG26" s="117"/>
      <c r="DUH26" s="117"/>
      <c r="DUI26" s="117"/>
      <c r="DUJ26" s="117"/>
      <c r="DUK26" s="117"/>
      <c r="DUL26" s="117"/>
      <c r="DUM26" s="117"/>
      <c r="DUN26" s="117"/>
      <c r="DUO26" s="117"/>
      <c r="DUP26" s="117"/>
      <c r="DUQ26" s="117"/>
      <c r="DUR26" s="117"/>
      <c r="DUS26" s="117"/>
      <c r="DUT26" s="117"/>
      <c r="DUU26" s="117"/>
      <c r="DUV26" s="117"/>
      <c r="DUW26" s="117"/>
      <c r="DUX26" s="117"/>
      <c r="DUY26" s="117"/>
      <c r="DUZ26" s="117"/>
      <c r="DVA26" s="117"/>
      <c r="DVB26" s="117"/>
      <c r="DVC26" s="117"/>
      <c r="DVD26" s="117"/>
      <c r="DVE26" s="117"/>
      <c r="DVF26" s="117"/>
      <c r="DVG26" s="117"/>
      <c r="DVH26" s="117"/>
      <c r="DVI26" s="117"/>
      <c r="DVJ26" s="117"/>
      <c r="DVK26" s="117"/>
      <c r="DVL26" s="117"/>
      <c r="DVM26" s="117"/>
      <c r="DVN26" s="117"/>
      <c r="DVO26" s="117"/>
      <c r="DVP26" s="117"/>
      <c r="DVQ26" s="117"/>
      <c r="DVR26" s="117"/>
      <c r="DVS26" s="117"/>
      <c r="DVT26" s="117"/>
      <c r="DVU26" s="117"/>
      <c r="DVV26" s="117"/>
      <c r="DVW26" s="117"/>
      <c r="DVX26" s="117"/>
      <c r="DVY26" s="117"/>
      <c r="DVZ26" s="117"/>
      <c r="DWA26" s="117"/>
      <c r="DWB26" s="117"/>
      <c r="DWC26" s="117"/>
      <c r="DWD26" s="117"/>
      <c r="DWE26" s="117"/>
      <c r="DWF26" s="117"/>
      <c r="DWG26" s="117"/>
      <c r="DWH26" s="117"/>
      <c r="DWI26" s="117"/>
      <c r="DWJ26" s="117"/>
      <c r="DWK26" s="117"/>
      <c r="DWL26" s="117"/>
      <c r="DWM26" s="117"/>
      <c r="DWN26" s="117"/>
      <c r="DWO26" s="117"/>
      <c r="DWP26" s="117"/>
      <c r="DWQ26" s="117"/>
      <c r="DWR26" s="117"/>
      <c r="DWS26" s="117"/>
      <c r="DWT26" s="117"/>
      <c r="DWU26" s="117"/>
      <c r="DWV26" s="117"/>
      <c r="DWW26" s="117"/>
      <c r="DWX26" s="117"/>
      <c r="DWY26" s="117"/>
      <c r="DWZ26" s="117"/>
      <c r="DXA26" s="117"/>
      <c r="DXB26" s="117"/>
      <c r="DXC26" s="117"/>
      <c r="DXD26" s="117"/>
      <c r="DXE26" s="117"/>
      <c r="DXF26" s="117"/>
      <c r="DXG26" s="117"/>
      <c r="DXH26" s="117"/>
      <c r="DXI26" s="117"/>
      <c r="DXJ26" s="117"/>
      <c r="DXK26" s="117"/>
      <c r="DXL26" s="117"/>
      <c r="DXM26" s="117"/>
      <c r="DXN26" s="117"/>
      <c r="DXO26" s="117"/>
      <c r="DXP26" s="117"/>
      <c r="DXQ26" s="117"/>
      <c r="DXR26" s="117"/>
      <c r="DXS26" s="117"/>
      <c r="DXT26" s="117"/>
      <c r="DXU26" s="117"/>
      <c r="DXV26" s="117"/>
      <c r="DXW26" s="117"/>
      <c r="DXX26" s="117"/>
      <c r="DXY26" s="117"/>
      <c r="DXZ26" s="117"/>
      <c r="DYA26" s="117"/>
      <c r="DYB26" s="117"/>
      <c r="DYC26" s="117"/>
      <c r="DYD26" s="117"/>
      <c r="DYE26" s="117"/>
      <c r="DYF26" s="117"/>
      <c r="DYG26" s="117"/>
      <c r="DYH26" s="117"/>
      <c r="DYI26" s="117"/>
      <c r="DYJ26" s="117"/>
      <c r="DYK26" s="117"/>
      <c r="DYL26" s="117"/>
      <c r="DYM26" s="117"/>
      <c r="DYN26" s="117"/>
      <c r="DYO26" s="117"/>
      <c r="DYP26" s="117"/>
      <c r="DYQ26" s="117"/>
      <c r="DYR26" s="117"/>
      <c r="DYS26" s="117"/>
      <c r="DYT26" s="117"/>
      <c r="DYU26" s="117"/>
      <c r="DYV26" s="117"/>
      <c r="DYW26" s="117"/>
      <c r="DYX26" s="117"/>
      <c r="DYY26" s="117"/>
      <c r="DYZ26" s="117"/>
      <c r="DZA26" s="117"/>
      <c r="DZB26" s="117"/>
      <c r="DZC26" s="117"/>
      <c r="DZD26" s="117"/>
      <c r="DZE26" s="117"/>
      <c r="DZF26" s="117"/>
      <c r="DZG26" s="117"/>
      <c r="DZH26" s="117"/>
      <c r="DZI26" s="117"/>
      <c r="DZJ26" s="117"/>
      <c r="DZK26" s="117"/>
      <c r="DZL26" s="117"/>
      <c r="DZM26" s="117"/>
      <c r="DZN26" s="117"/>
      <c r="DZO26" s="117"/>
      <c r="DZP26" s="117"/>
      <c r="DZQ26" s="117"/>
      <c r="DZR26" s="117"/>
      <c r="DZS26" s="117"/>
      <c r="DZT26" s="117"/>
      <c r="DZU26" s="117"/>
      <c r="DZV26" s="117"/>
      <c r="DZW26" s="117"/>
      <c r="DZX26" s="117"/>
      <c r="DZY26" s="117"/>
      <c r="DZZ26" s="117"/>
      <c r="EAA26" s="117"/>
      <c r="EAB26" s="117"/>
      <c r="EAC26" s="117"/>
      <c r="EAD26" s="117"/>
      <c r="EAE26" s="117"/>
      <c r="EAF26" s="117"/>
      <c r="EAG26" s="117"/>
      <c r="EAH26" s="117"/>
      <c r="EAI26" s="117"/>
      <c r="EAJ26" s="117"/>
      <c r="EAK26" s="117"/>
      <c r="EAL26" s="117"/>
      <c r="EAM26" s="117"/>
      <c r="EAN26" s="117"/>
      <c r="EAO26" s="117"/>
      <c r="EAP26" s="117"/>
      <c r="EAQ26" s="117"/>
      <c r="EAR26" s="117"/>
      <c r="EAS26" s="117"/>
      <c r="EAT26" s="117"/>
      <c r="EAU26" s="117"/>
      <c r="EAV26" s="117"/>
      <c r="EAW26" s="117"/>
      <c r="EAX26" s="117"/>
      <c r="EAY26" s="117"/>
      <c r="EAZ26" s="117"/>
      <c r="EBA26" s="117"/>
      <c r="EBB26" s="117"/>
      <c r="EBC26" s="117"/>
      <c r="EBD26" s="117"/>
      <c r="EBE26" s="117"/>
      <c r="EBF26" s="117"/>
      <c r="EBG26" s="117"/>
      <c r="EBH26" s="117"/>
      <c r="EBI26" s="117"/>
      <c r="EBJ26" s="117"/>
      <c r="EBK26" s="117"/>
      <c r="EBL26" s="117"/>
      <c r="EBM26" s="117"/>
      <c r="EBN26" s="117"/>
      <c r="EBO26" s="117"/>
      <c r="EBP26" s="117"/>
      <c r="EBQ26" s="117"/>
      <c r="EBR26" s="117"/>
      <c r="EBS26" s="117"/>
      <c r="EBT26" s="117"/>
      <c r="EBU26" s="117"/>
      <c r="EBV26" s="117"/>
      <c r="EBW26" s="117"/>
      <c r="EBX26" s="117"/>
      <c r="EBY26" s="117"/>
      <c r="EBZ26" s="117"/>
      <c r="ECA26" s="117"/>
      <c r="ECB26" s="117"/>
      <c r="ECC26" s="117"/>
      <c r="ECD26" s="117"/>
      <c r="ECE26" s="117"/>
      <c r="ECF26" s="117"/>
      <c r="ECG26" s="117"/>
      <c r="ECH26" s="117"/>
      <c r="ECI26" s="117"/>
      <c r="ECJ26" s="117"/>
      <c r="ECK26" s="117"/>
      <c r="ECL26" s="117"/>
      <c r="ECM26" s="117"/>
      <c r="ECN26" s="117"/>
      <c r="ECO26" s="117"/>
      <c r="ECP26" s="117"/>
      <c r="ECQ26" s="117"/>
      <c r="ECR26" s="117"/>
      <c r="ECS26" s="117"/>
      <c r="ECT26" s="117"/>
      <c r="ECU26" s="117"/>
      <c r="ECV26" s="117"/>
      <c r="ECW26" s="117"/>
      <c r="ECX26" s="117"/>
      <c r="ECY26" s="117"/>
      <c r="ECZ26" s="117"/>
      <c r="EDA26" s="117"/>
      <c r="EDB26" s="117"/>
      <c r="EDC26" s="117"/>
      <c r="EDD26" s="117"/>
      <c r="EDE26" s="117"/>
      <c r="EDF26" s="117"/>
      <c r="EDG26" s="117"/>
      <c r="EDH26" s="117"/>
      <c r="EDI26" s="117"/>
      <c r="EDJ26" s="117"/>
      <c r="EDK26" s="117"/>
      <c r="EDL26" s="117"/>
      <c r="EDM26" s="117"/>
      <c r="EDN26" s="117"/>
      <c r="EDO26" s="117"/>
      <c r="EDP26" s="117"/>
      <c r="EDQ26" s="117"/>
      <c r="EDR26" s="117"/>
      <c r="EDS26" s="117"/>
      <c r="EDT26" s="117"/>
      <c r="EDU26" s="117"/>
      <c r="EDV26" s="117"/>
      <c r="EDW26" s="117"/>
      <c r="EDX26" s="117"/>
      <c r="EDY26" s="117"/>
      <c r="EDZ26" s="117"/>
      <c r="EEA26" s="117"/>
      <c r="EEB26" s="117"/>
      <c r="EEC26" s="117"/>
      <c r="EED26" s="117"/>
      <c r="EEE26" s="117"/>
      <c r="EEF26" s="117"/>
      <c r="EEG26" s="117"/>
      <c r="EEH26" s="117"/>
      <c r="EEI26" s="117"/>
      <c r="EEJ26" s="117"/>
      <c r="EEK26" s="117"/>
      <c r="EEL26" s="117"/>
      <c r="EEM26" s="117"/>
      <c r="EEN26" s="117"/>
      <c r="EEO26" s="117"/>
      <c r="EEP26" s="117"/>
      <c r="EEQ26" s="117"/>
      <c r="EER26" s="117"/>
      <c r="EES26" s="117"/>
      <c r="EET26" s="117"/>
      <c r="EEU26" s="117"/>
      <c r="EEV26" s="117"/>
      <c r="EEW26" s="117"/>
      <c r="EEX26" s="117"/>
      <c r="EEY26" s="117"/>
      <c r="EEZ26" s="117"/>
      <c r="EFA26" s="117"/>
      <c r="EFB26" s="117"/>
      <c r="EFC26" s="117"/>
      <c r="EFD26" s="117"/>
      <c r="EFE26" s="117"/>
      <c r="EFF26" s="117"/>
      <c r="EFG26" s="117"/>
      <c r="EFH26" s="117"/>
      <c r="EFI26" s="117"/>
      <c r="EFJ26" s="117"/>
      <c r="EFK26" s="117"/>
      <c r="EFL26" s="117"/>
      <c r="EFM26" s="117"/>
      <c r="EFN26" s="117"/>
      <c r="EFO26" s="117"/>
      <c r="EFP26" s="117"/>
      <c r="EFQ26" s="117"/>
      <c r="EFR26" s="117"/>
      <c r="EFS26" s="117"/>
      <c r="EFT26" s="117"/>
      <c r="EFU26" s="117"/>
      <c r="EFV26" s="117"/>
      <c r="EFW26" s="117"/>
      <c r="EFX26" s="117"/>
      <c r="EFY26" s="117"/>
      <c r="EFZ26" s="117"/>
      <c r="EGA26" s="117"/>
      <c r="EGB26" s="117"/>
      <c r="EGC26" s="117"/>
      <c r="EGD26" s="117"/>
      <c r="EGE26" s="117"/>
      <c r="EGF26" s="117"/>
      <c r="EGG26" s="117"/>
      <c r="EGH26" s="117"/>
      <c r="EGI26" s="117"/>
      <c r="EGJ26" s="117"/>
      <c r="EGK26" s="117"/>
      <c r="EGL26" s="117"/>
      <c r="EGM26" s="117"/>
      <c r="EGN26" s="117"/>
      <c r="EGO26" s="117"/>
      <c r="EGP26" s="117"/>
      <c r="EGQ26" s="117"/>
      <c r="EGR26" s="117"/>
      <c r="EGS26" s="117"/>
      <c r="EGT26" s="117"/>
      <c r="EGU26" s="117"/>
      <c r="EGV26" s="117"/>
      <c r="EGW26" s="117"/>
      <c r="EGX26" s="117"/>
      <c r="EGY26" s="117"/>
      <c r="EGZ26" s="117"/>
      <c r="EHA26" s="117"/>
      <c r="EHB26" s="117"/>
      <c r="EHC26" s="117"/>
      <c r="EHD26" s="117"/>
      <c r="EHE26" s="117"/>
      <c r="EHF26" s="117"/>
      <c r="EHG26" s="117"/>
      <c r="EHH26" s="117"/>
      <c r="EHI26" s="117"/>
      <c r="EHJ26" s="117"/>
      <c r="EHK26" s="117"/>
      <c r="EHL26" s="117"/>
      <c r="EHM26" s="117"/>
      <c r="EHN26" s="117"/>
      <c r="EHO26" s="117"/>
      <c r="EHP26" s="117"/>
      <c r="EHQ26" s="117"/>
      <c r="EHR26" s="117"/>
      <c r="EHS26" s="117"/>
      <c r="EHT26" s="117"/>
      <c r="EHU26" s="117"/>
      <c r="EHV26" s="117"/>
      <c r="EHW26" s="117"/>
      <c r="EHX26" s="117"/>
      <c r="EHY26" s="117"/>
      <c r="EHZ26" s="117"/>
      <c r="EIA26" s="117"/>
      <c r="EIB26" s="117"/>
      <c r="EIC26" s="117"/>
      <c r="EID26" s="117"/>
      <c r="EIE26" s="117"/>
      <c r="EIF26" s="117"/>
      <c r="EIG26" s="117"/>
      <c r="EIH26" s="117"/>
      <c r="EII26" s="117"/>
      <c r="EIJ26" s="117"/>
      <c r="EIK26" s="117"/>
      <c r="EIL26" s="117"/>
      <c r="EIM26" s="117"/>
      <c r="EIN26" s="117"/>
      <c r="EIO26" s="117"/>
      <c r="EIP26" s="117"/>
      <c r="EIQ26" s="117"/>
      <c r="EIR26" s="117"/>
      <c r="EIS26" s="117"/>
      <c r="EIT26" s="117"/>
      <c r="EIU26" s="117"/>
      <c r="EIV26" s="117"/>
      <c r="EIW26" s="117"/>
      <c r="EIX26" s="117"/>
      <c r="EIY26" s="117"/>
      <c r="EIZ26" s="117"/>
      <c r="EJA26" s="117"/>
      <c r="EJB26" s="117"/>
      <c r="EJC26" s="117"/>
      <c r="EJD26" s="117"/>
      <c r="EJE26" s="117"/>
      <c r="EJF26" s="117"/>
      <c r="EJG26" s="117"/>
      <c r="EJH26" s="117"/>
      <c r="EJI26" s="117"/>
      <c r="EJJ26" s="117"/>
      <c r="EJK26" s="117"/>
      <c r="EJL26" s="117"/>
      <c r="EJM26" s="117"/>
      <c r="EJN26" s="117"/>
      <c r="EJO26" s="117"/>
      <c r="EJP26" s="117"/>
      <c r="EJQ26" s="117"/>
      <c r="EJR26" s="117"/>
      <c r="EJS26" s="117"/>
      <c r="EJT26" s="117"/>
      <c r="EJU26" s="117"/>
      <c r="EJV26" s="117"/>
      <c r="EJW26" s="117"/>
      <c r="EJX26" s="117"/>
      <c r="EJY26" s="117"/>
      <c r="EJZ26" s="117"/>
      <c r="EKA26" s="117"/>
      <c r="EKB26" s="117"/>
      <c r="EKC26" s="117"/>
      <c r="EKD26" s="117"/>
      <c r="EKE26" s="117"/>
      <c r="EKF26" s="117"/>
      <c r="EKG26" s="117"/>
      <c r="EKH26" s="117"/>
      <c r="EKI26" s="117"/>
      <c r="EKJ26" s="117"/>
      <c r="EKK26" s="117"/>
      <c r="EKL26" s="117"/>
      <c r="EKM26" s="117"/>
      <c r="EKN26" s="117"/>
      <c r="EKO26" s="117"/>
      <c r="EKP26" s="117"/>
      <c r="EKQ26" s="117"/>
      <c r="EKR26" s="117"/>
      <c r="EKS26" s="117"/>
      <c r="EKT26" s="117"/>
      <c r="EKU26" s="117"/>
      <c r="EKV26" s="117"/>
      <c r="EKW26" s="117"/>
      <c r="EKX26" s="117"/>
      <c r="EKY26" s="117"/>
      <c r="EKZ26" s="117"/>
      <c r="ELA26" s="117"/>
      <c r="ELB26" s="117"/>
      <c r="ELC26" s="117"/>
      <c r="ELD26" s="117"/>
      <c r="ELE26" s="117"/>
      <c r="ELF26" s="117"/>
      <c r="ELG26" s="117"/>
      <c r="ELH26" s="117"/>
      <c r="ELI26" s="117"/>
      <c r="ELJ26" s="117"/>
      <c r="ELK26" s="117"/>
      <c r="ELL26" s="117"/>
      <c r="ELM26" s="117"/>
      <c r="ELN26" s="117"/>
      <c r="ELO26" s="117"/>
      <c r="ELP26" s="117"/>
      <c r="ELQ26" s="117"/>
      <c r="ELR26" s="117"/>
      <c r="ELS26" s="117"/>
      <c r="ELT26" s="117"/>
      <c r="ELU26" s="117"/>
      <c r="ELV26" s="117"/>
      <c r="ELW26" s="117"/>
      <c r="ELX26" s="117"/>
      <c r="ELY26" s="117"/>
      <c r="ELZ26" s="117"/>
      <c r="EMA26" s="117"/>
      <c r="EMB26" s="117"/>
      <c r="EMC26" s="117"/>
      <c r="EMD26" s="117"/>
      <c r="EME26" s="117"/>
      <c r="EMF26" s="117"/>
      <c r="EMG26" s="117"/>
      <c r="EMH26" s="117"/>
      <c r="EMI26" s="117"/>
      <c r="EMJ26" s="117"/>
      <c r="EMK26" s="117"/>
      <c r="EML26" s="117"/>
      <c r="EMM26" s="117"/>
      <c r="EMN26" s="117"/>
      <c r="EMO26" s="117"/>
      <c r="EMP26" s="117"/>
      <c r="EMQ26" s="117"/>
      <c r="EMR26" s="117"/>
      <c r="EMS26" s="117"/>
      <c r="EMT26" s="117"/>
      <c r="EMU26" s="117"/>
      <c r="EMV26" s="117"/>
      <c r="EMW26" s="117"/>
      <c r="EMX26" s="117"/>
      <c r="EMY26" s="117"/>
      <c r="EMZ26" s="117"/>
      <c r="ENA26" s="117"/>
      <c r="ENB26" s="117"/>
      <c r="ENC26" s="117"/>
      <c r="END26" s="117"/>
      <c r="ENE26" s="117"/>
      <c r="ENF26" s="117"/>
      <c r="ENG26" s="117"/>
      <c r="ENH26" s="117"/>
      <c r="ENI26" s="117"/>
      <c r="ENJ26" s="117"/>
      <c r="ENK26" s="117"/>
      <c r="ENL26" s="117"/>
      <c r="ENM26" s="117"/>
      <c r="ENN26" s="117"/>
      <c r="ENO26" s="117"/>
      <c r="ENP26" s="117"/>
      <c r="ENQ26" s="117"/>
      <c r="ENR26" s="117"/>
      <c r="ENS26" s="117"/>
      <c r="ENT26" s="117"/>
      <c r="ENU26" s="117"/>
      <c r="ENV26" s="117"/>
      <c r="ENW26" s="117"/>
      <c r="ENX26" s="117"/>
      <c r="ENY26" s="117"/>
      <c r="ENZ26" s="117"/>
      <c r="EOA26" s="117"/>
      <c r="EOB26" s="117"/>
      <c r="EOC26" s="117"/>
      <c r="EOD26" s="117"/>
      <c r="EOE26" s="117"/>
      <c r="EOF26" s="117"/>
      <c r="EOG26" s="117"/>
      <c r="EOH26" s="117"/>
      <c r="EOI26" s="117"/>
      <c r="EOJ26" s="117"/>
      <c r="EOK26" s="117"/>
      <c r="EOL26" s="117"/>
      <c r="EOM26" s="117"/>
      <c r="EON26" s="117"/>
      <c r="EOO26" s="117"/>
      <c r="EOP26" s="117"/>
      <c r="EOQ26" s="117"/>
      <c r="EOR26" s="117"/>
      <c r="EOS26" s="117"/>
      <c r="EOT26" s="117"/>
      <c r="EOU26" s="117"/>
      <c r="EOV26" s="117"/>
      <c r="EOW26" s="117"/>
      <c r="EOX26" s="117"/>
      <c r="EOY26" s="117"/>
      <c r="EOZ26" s="117"/>
      <c r="EPA26" s="117"/>
      <c r="EPB26" s="117"/>
      <c r="EPC26" s="117"/>
      <c r="EPD26" s="117"/>
      <c r="EPE26" s="117"/>
      <c r="EPF26" s="117"/>
      <c r="EPG26" s="117"/>
      <c r="EPH26" s="117"/>
      <c r="EPI26" s="117"/>
      <c r="EPJ26" s="117"/>
      <c r="EPK26" s="117"/>
      <c r="EPL26" s="117"/>
      <c r="EPM26" s="117"/>
      <c r="EPN26" s="117"/>
      <c r="EPO26" s="117"/>
      <c r="EPP26" s="117"/>
      <c r="EPQ26" s="117"/>
      <c r="EPR26" s="117"/>
      <c r="EPS26" s="117"/>
      <c r="EPT26" s="117"/>
      <c r="EPU26" s="117"/>
      <c r="EPV26" s="117"/>
      <c r="EPW26" s="117"/>
      <c r="EPX26" s="117"/>
      <c r="EPY26" s="117"/>
      <c r="EPZ26" s="117"/>
      <c r="EQA26" s="117"/>
      <c r="EQB26" s="117"/>
      <c r="EQC26" s="117"/>
      <c r="EQD26" s="117"/>
      <c r="EQE26" s="117"/>
      <c r="EQF26" s="117"/>
      <c r="EQG26" s="117"/>
      <c r="EQH26" s="117"/>
      <c r="EQI26" s="117"/>
      <c r="EQJ26" s="117"/>
      <c r="EQK26" s="117"/>
      <c r="EQL26" s="117"/>
      <c r="EQM26" s="117"/>
      <c r="EQN26" s="117"/>
      <c r="EQO26" s="117"/>
      <c r="EQP26" s="117"/>
      <c r="EQQ26" s="117"/>
      <c r="EQR26" s="117"/>
      <c r="EQS26" s="117"/>
      <c r="EQT26" s="117"/>
      <c r="EQU26" s="117"/>
      <c r="EQV26" s="117"/>
      <c r="EQW26" s="117"/>
      <c r="EQX26" s="117"/>
      <c r="EQY26" s="117"/>
      <c r="EQZ26" s="117"/>
      <c r="ERA26" s="117"/>
      <c r="ERB26" s="117"/>
      <c r="ERC26" s="117"/>
      <c r="ERD26" s="117"/>
      <c r="ERE26" s="117"/>
      <c r="ERF26" s="117"/>
      <c r="ERG26" s="117"/>
      <c r="ERH26" s="117"/>
      <c r="ERI26" s="117"/>
      <c r="ERJ26" s="117"/>
      <c r="ERK26" s="117"/>
      <c r="ERL26" s="117"/>
      <c r="ERM26" s="117"/>
      <c r="ERN26" s="117"/>
      <c r="ERO26" s="117"/>
      <c r="ERP26" s="117"/>
      <c r="ERQ26" s="117"/>
      <c r="ERR26" s="117"/>
      <c r="ERS26" s="117"/>
      <c r="ERT26" s="117"/>
      <c r="ERU26" s="117"/>
      <c r="ERV26" s="117"/>
      <c r="ERW26" s="117"/>
      <c r="ERX26" s="117"/>
      <c r="ERY26" s="117"/>
      <c r="ERZ26" s="117"/>
      <c r="ESA26" s="117"/>
      <c r="ESB26" s="117"/>
      <c r="ESC26" s="117"/>
      <c r="ESD26" s="117"/>
      <c r="ESE26" s="117"/>
      <c r="ESF26" s="117"/>
      <c r="ESG26" s="117"/>
      <c r="ESH26" s="117"/>
      <c r="ESI26" s="117"/>
      <c r="ESJ26" s="117"/>
      <c r="ESK26" s="117"/>
      <c r="ESL26" s="117"/>
      <c r="ESM26" s="117"/>
      <c r="ESN26" s="117"/>
      <c r="ESO26" s="117"/>
      <c r="ESP26" s="117"/>
      <c r="ESQ26" s="117"/>
      <c r="ESR26" s="117"/>
      <c r="ESS26" s="117"/>
      <c r="EST26" s="117"/>
      <c r="ESU26" s="117"/>
      <c r="ESV26" s="117"/>
      <c r="ESW26" s="117"/>
      <c r="ESX26" s="117"/>
      <c r="ESY26" s="117"/>
      <c r="ESZ26" s="117"/>
      <c r="ETA26" s="117"/>
      <c r="ETB26" s="117"/>
      <c r="ETC26" s="117"/>
      <c r="ETD26" s="117"/>
      <c r="ETE26" s="117"/>
      <c r="ETF26" s="117"/>
      <c r="ETG26" s="117"/>
      <c r="ETH26" s="117"/>
      <c r="ETI26" s="117"/>
      <c r="ETJ26" s="117"/>
      <c r="ETK26" s="117"/>
      <c r="ETL26" s="117"/>
      <c r="ETM26" s="117"/>
      <c r="ETN26" s="117"/>
      <c r="ETO26" s="117"/>
      <c r="ETP26" s="117"/>
      <c r="ETQ26" s="117"/>
      <c r="ETR26" s="117"/>
      <c r="ETS26" s="117"/>
      <c r="ETT26" s="117"/>
      <c r="ETU26" s="117"/>
      <c r="ETV26" s="117"/>
      <c r="ETW26" s="117"/>
      <c r="ETX26" s="117"/>
      <c r="ETY26" s="117"/>
      <c r="ETZ26" s="117"/>
      <c r="EUA26" s="117"/>
      <c r="EUB26" s="117"/>
      <c r="EUC26" s="117"/>
      <c r="EUD26" s="117"/>
      <c r="EUE26" s="117"/>
      <c r="EUF26" s="117"/>
      <c r="EUG26" s="117"/>
      <c r="EUH26" s="117"/>
      <c r="EUI26" s="117"/>
      <c r="EUJ26" s="117"/>
      <c r="EUK26" s="117"/>
      <c r="EUL26" s="117"/>
      <c r="EUM26" s="117"/>
      <c r="EUN26" s="117"/>
      <c r="EUO26" s="117"/>
      <c r="EUP26" s="117"/>
      <c r="EUQ26" s="117"/>
      <c r="EUR26" s="117"/>
      <c r="EUS26" s="117"/>
      <c r="EUT26" s="117"/>
      <c r="EUU26" s="117"/>
      <c r="EUV26" s="117"/>
      <c r="EUW26" s="117"/>
      <c r="EUX26" s="117"/>
      <c r="EUY26" s="117"/>
      <c r="EUZ26" s="117"/>
      <c r="EVA26" s="117"/>
      <c r="EVB26" s="117"/>
      <c r="EVC26" s="117"/>
      <c r="EVD26" s="117"/>
      <c r="EVE26" s="117"/>
      <c r="EVF26" s="117"/>
      <c r="EVG26" s="117"/>
      <c r="EVH26" s="117"/>
      <c r="EVI26" s="117"/>
      <c r="EVJ26" s="117"/>
      <c r="EVK26" s="117"/>
      <c r="EVL26" s="117"/>
      <c r="EVM26" s="117"/>
      <c r="EVN26" s="117"/>
      <c r="EVO26" s="117"/>
      <c r="EVP26" s="117"/>
      <c r="EVQ26" s="117"/>
      <c r="EVR26" s="117"/>
      <c r="EVS26" s="117"/>
      <c r="EVT26" s="117"/>
      <c r="EVU26" s="117"/>
      <c r="EVV26" s="117"/>
      <c r="EVW26" s="117"/>
      <c r="EVX26" s="117"/>
      <c r="EVY26" s="117"/>
      <c r="EVZ26" s="117"/>
      <c r="EWA26" s="117"/>
      <c r="EWB26" s="117"/>
      <c r="EWC26" s="117"/>
      <c r="EWD26" s="117"/>
      <c r="EWE26" s="117"/>
      <c r="EWF26" s="117"/>
      <c r="EWG26" s="117"/>
      <c r="EWH26" s="117"/>
      <c r="EWI26" s="117"/>
      <c r="EWJ26" s="117"/>
      <c r="EWK26" s="117"/>
      <c r="EWL26" s="117"/>
      <c r="EWM26" s="117"/>
      <c r="EWN26" s="117"/>
      <c r="EWO26" s="117"/>
      <c r="EWP26" s="117"/>
      <c r="EWQ26" s="117"/>
      <c r="EWR26" s="117"/>
      <c r="EWS26" s="117"/>
      <c r="EWT26" s="117"/>
      <c r="EWU26" s="117"/>
      <c r="EWV26" s="117"/>
      <c r="EWW26" s="117"/>
      <c r="EWX26" s="117"/>
      <c r="EWY26" s="117"/>
      <c r="EWZ26" s="117"/>
      <c r="EXA26" s="117"/>
      <c r="EXB26" s="117"/>
      <c r="EXC26" s="117"/>
      <c r="EXD26" s="117"/>
      <c r="EXE26" s="117"/>
      <c r="EXF26" s="117"/>
      <c r="EXG26" s="117"/>
      <c r="EXH26" s="117"/>
      <c r="EXI26" s="117"/>
      <c r="EXJ26" s="117"/>
      <c r="EXK26" s="117"/>
      <c r="EXL26" s="117"/>
      <c r="EXM26" s="117"/>
      <c r="EXN26" s="117"/>
      <c r="EXO26" s="117"/>
      <c r="EXP26" s="117"/>
      <c r="EXQ26" s="117"/>
      <c r="EXR26" s="117"/>
      <c r="EXS26" s="117"/>
      <c r="EXT26" s="117"/>
      <c r="EXU26" s="117"/>
      <c r="EXV26" s="117"/>
      <c r="EXW26" s="117"/>
      <c r="EXX26" s="117"/>
      <c r="EXY26" s="117"/>
      <c r="EXZ26" s="117"/>
      <c r="EYA26" s="117"/>
      <c r="EYB26" s="117"/>
      <c r="EYC26" s="117"/>
      <c r="EYD26" s="117"/>
      <c r="EYE26" s="117"/>
      <c r="EYF26" s="117"/>
      <c r="EYG26" s="117"/>
      <c r="EYH26" s="117"/>
      <c r="EYI26" s="117"/>
      <c r="EYJ26" s="117"/>
      <c r="EYK26" s="117"/>
      <c r="EYL26" s="117"/>
      <c r="EYM26" s="117"/>
      <c r="EYN26" s="117"/>
      <c r="EYO26" s="117"/>
      <c r="EYP26" s="117"/>
      <c r="EYQ26" s="117"/>
      <c r="EYR26" s="117"/>
      <c r="EYS26" s="117"/>
      <c r="EYT26" s="117"/>
      <c r="EYU26" s="117"/>
      <c r="EYV26" s="117"/>
      <c r="EYW26" s="117"/>
      <c r="EYX26" s="117"/>
      <c r="EYY26" s="117"/>
      <c r="EYZ26" s="117"/>
      <c r="EZA26" s="117"/>
      <c r="EZB26" s="117"/>
      <c r="EZC26" s="117"/>
      <c r="EZD26" s="117"/>
      <c r="EZE26" s="117"/>
      <c r="EZF26" s="117"/>
      <c r="EZG26" s="117"/>
      <c r="EZH26" s="117"/>
      <c r="EZI26" s="117"/>
      <c r="EZJ26" s="117"/>
      <c r="EZK26" s="117"/>
      <c r="EZL26" s="117"/>
      <c r="EZM26" s="117"/>
      <c r="EZN26" s="117"/>
      <c r="EZO26" s="117"/>
      <c r="EZP26" s="117"/>
      <c r="EZQ26" s="117"/>
      <c r="EZR26" s="117"/>
      <c r="EZS26" s="117"/>
      <c r="EZT26" s="117"/>
      <c r="EZU26" s="117"/>
      <c r="EZV26" s="117"/>
      <c r="EZW26" s="117"/>
      <c r="EZX26" s="117"/>
      <c r="EZY26" s="117"/>
      <c r="EZZ26" s="117"/>
      <c r="FAA26" s="117"/>
      <c r="FAB26" s="117"/>
      <c r="FAC26" s="117"/>
      <c r="FAD26" s="117"/>
      <c r="FAE26" s="117"/>
      <c r="FAF26" s="117"/>
      <c r="FAG26" s="117"/>
      <c r="FAH26" s="117"/>
      <c r="FAI26" s="117"/>
      <c r="FAJ26" s="117"/>
      <c r="FAK26" s="117"/>
      <c r="FAL26" s="117"/>
      <c r="FAM26" s="117"/>
      <c r="FAN26" s="117"/>
      <c r="FAO26" s="117"/>
      <c r="FAP26" s="117"/>
      <c r="FAQ26" s="117"/>
      <c r="FAR26" s="117"/>
      <c r="FAS26" s="117"/>
      <c r="FAT26" s="117"/>
      <c r="FAU26" s="117"/>
      <c r="FAV26" s="117"/>
      <c r="FAW26" s="117"/>
      <c r="FAX26" s="117"/>
      <c r="FAY26" s="117"/>
      <c r="FAZ26" s="117"/>
      <c r="FBA26" s="117"/>
      <c r="FBB26" s="117"/>
      <c r="FBC26" s="117"/>
      <c r="FBD26" s="117"/>
      <c r="FBE26" s="117"/>
      <c r="FBF26" s="117"/>
      <c r="FBG26" s="117"/>
      <c r="FBH26" s="117"/>
      <c r="FBI26" s="117"/>
      <c r="FBJ26" s="117"/>
      <c r="FBK26" s="117"/>
      <c r="FBL26" s="117"/>
      <c r="FBM26" s="117"/>
      <c r="FBN26" s="117"/>
      <c r="FBO26" s="117"/>
      <c r="FBP26" s="117"/>
      <c r="FBQ26" s="117"/>
      <c r="FBR26" s="117"/>
      <c r="FBS26" s="117"/>
      <c r="FBT26" s="117"/>
      <c r="FBU26" s="117"/>
      <c r="FBV26" s="117"/>
      <c r="FBW26" s="117"/>
      <c r="FBX26" s="117"/>
      <c r="FBY26" s="117"/>
      <c r="FBZ26" s="117"/>
      <c r="FCA26" s="117"/>
      <c r="FCB26" s="117"/>
      <c r="FCC26" s="117"/>
      <c r="FCD26" s="117"/>
      <c r="FCE26" s="117"/>
      <c r="FCF26" s="117"/>
      <c r="FCG26" s="117"/>
      <c r="FCH26" s="117"/>
      <c r="FCI26" s="117"/>
      <c r="FCJ26" s="117"/>
      <c r="FCK26" s="117"/>
      <c r="FCL26" s="117"/>
      <c r="FCM26" s="117"/>
      <c r="FCN26" s="117"/>
      <c r="FCO26" s="117"/>
      <c r="FCP26" s="117"/>
      <c r="FCQ26" s="117"/>
      <c r="FCR26" s="117"/>
      <c r="FCS26" s="117"/>
      <c r="FCT26" s="117"/>
      <c r="FCU26" s="117"/>
      <c r="FCV26" s="117"/>
      <c r="FCW26" s="117"/>
      <c r="FCX26" s="117"/>
      <c r="FCY26" s="117"/>
      <c r="FCZ26" s="117"/>
      <c r="FDA26" s="117"/>
      <c r="FDB26" s="117"/>
      <c r="FDC26" s="117"/>
      <c r="FDD26" s="117"/>
      <c r="FDE26" s="117"/>
      <c r="FDF26" s="117"/>
      <c r="FDG26" s="117"/>
      <c r="FDH26" s="117"/>
      <c r="FDI26" s="117"/>
      <c r="FDJ26" s="117"/>
      <c r="FDK26" s="117"/>
      <c r="FDL26" s="117"/>
      <c r="FDM26" s="117"/>
      <c r="FDN26" s="117"/>
      <c r="FDO26" s="117"/>
      <c r="FDP26" s="117"/>
      <c r="FDQ26" s="117"/>
      <c r="FDR26" s="117"/>
      <c r="FDS26" s="117"/>
      <c r="FDT26" s="117"/>
      <c r="FDU26" s="117"/>
      <c r="FDV26" s="117"/>
      <c r="FDW26" s="117"/>
      <c r="FDX26" s="117"/>
      <c r="FDY26" s="117"/>
      <c r="FDZ26" s="117"/>
      <c r="FEA26" s="117"/>
      <c r="FEB26" s="117"/>
      <c r="FEC26" s="117"/>
      <c r="FED26" s="117"/>
      <c r="FEE26" s="117"/>
      <c r="FEF26" s="117"/>
      <c r="FEG26" s="117"/>
      <c r="FEH26" s="117"/>
      <c r="FEI26" s="117"/>
      <c r="FEJ26" s="117"/>
      <c r="FEK26" s="117"/>
      <c r="FEL26" s="117"/>
      <c r="FEM26" s="117"/>
      <c r="FEN26" s="117"/>
      <c r="FEO26" s="117"/>
      <c r="FEP26" s="117"/>
      <c r="FEQ26" s="117"/>
      <c r="FER26" s="117"/>
      <c r="FES26" s="117"/>
      <c r="FET26" s="117"/>
      <c r="FEU26" s="117"/>
      <c r="FEV26" s="117"/>
      <c r="FEW26" s="117"/>
      <c r="FEX26" s="117"/>
      <c r="FEY26" s="117"/>
      <c r="FEZ26" s="117"/>
      <c r="FFA26" s="117"/>
      <c r="FFB26" s="117"/>
      <c r="FFC26" s="117"/>
      <c r="FFD26" s="117"/>
      <c r="FFE26" s="117"/>
      <c r="FFF26" s="117"/>
      <c r="FFG26" s="117"/>
      <c r="FFH26" s="117"/>
      <c r="FFI26" s="117"/>
      <c r="FFJ26" s="117"/>
      <c r="FFK26" s="117"/>
      <c r="FFL26" s="117"/>
      <c r="FFM26" s="117"/>
      <c r="FFN26" s="117"/>
      <c r="FFO26" s="117"/>
      <c r="FFP26" s="117"/>
      <c r="FFQ26" s="117"/>
      <c r="FFR26" s="117"/>
      <c r="FFS26" s="117"/>
      <c r="FFT26" s="117"/>
      <c r="FFU26" s="117"/>
      <c r="FFV26" s="117"/>
      <c r="FFW26" s="117"/>
      <c r="FFX26" s="117"/>
      <c r="FFY26" s="117"/>
      <c r="FFZ26" s="117"/>
      <c r="FGA26" s="117"/>
      <c r="FGB26" s="117"/>
      <c r="FGC26" s="117"/>
      <c r="FGD26" s="117"/>
      <c r="FGE26" s="117"/>
      <c r="FGF26" s="117"/>
      <c r="FGG26" s="117"/>
      <c r="FGH26" s="117"/>
      <c r="FGI26" s="117"/>
      <c r="FGJ26" s="117"/>
      <c r="FGK26" s="117"/>
      <c r="FGL26" s="117"/>
      <c r="FGM26" s="117"/>
      <c r="FGN26" s="117"/>
      <c r="FGO26" s="117"/>
      <c r="FGP26" s="117"/>
      <c r="FGQ26" s="117"/>
      <c r="FGR26" s="117"/>
      <c r="FGS26" s="117"/>
      <c r="FGT26" s="117"/>
      <c r="FGU26" s="117"/>
      <c r="FGV26" s="117"/>
      <c r="FGW26" s="117"/>
      <c r="FGX26" s="117"/>
      <c r="FGY26" s="117"/>
      <c r="FGZ26" s="117"/>
      <c r="FHA26" s="117"/>
      <c r="FHB26" s="117"/>
      <c r="FHC26" s="117"/>
      <c r="FHD26" s="117"/>
      <c r="FHE26" s="117"/>
      <c r="FHF26" s="117"/>
      <c r="FHG26" s="117"/>
      <c r="FHH26" s="117"/>
      <c r="FHI26" s="117"/>
      <c r="FHJ26" s="117"/>
      <c r="FHK26" s="117"/>
      <c r="FHL26" s="117"/>
      <c r="FHM26" s="117"/>
      <c r="FHN26" s="117"/>
      <c r="FHO26" s="117"/>
      <c r="FHP26" s="117"/>
      <c r="FHQ26" s="117"/>
      <c r="FHR26" s="117"/>
      <c r="FHS26" s="117"/>
      <c r="FHT26" s="117"/>
      <c r="FHU26" s="117"/>
      <c r="FHV26" s="117"/>
      <c r="FHW26" s="117"/>
      <c r="FHX26" s="117"/>
      <c r="FHY26" s="117"/>
      <c r="FHZ26" s="117"/>
      <c r="FIA26" s="117"/>
      <c r="FIB26" s="117"/>
      <c r="FIC26" s="117"/>
      <c r="FID26" s="117"/>
      <c r="FIE26" s="117"/>
      <c r="FIF26" s="117"/>
      <c r="FIG26" s="117"/>
      <c r="FIH26" s="117"/>
      <c r="FII26" s="117"/>
      <c r="FIJ26" s="117"/>
      <c r="FIK26" s="117"/>
      <c r="FIL26" s="117"/>
      <c r="FIM26" s="117"/>
      <c r="FIN26" s="117"/>
      <c r="FIO26" s="117"/>
      <c r="FIP26" s="117"/>
      <c r="FIQ26" s="117"/>
      <c r="FIR26" s="117"/>
      <c r="FIS26" s="117"/>
      <c r="FIT26" s="117"/>
      <c r="FIU26" s="117"/>
      <c r="FIV26" s="117"/>
      <c r="FIW26" s="117"/>
      <c r="FIX26" s="117"/>
      <c r="FIY26" s="117"/>
      <c r="FIZ26" s="117"/>
      <c r="FJA26" s="117"/>
      <c r="FJB26" s="117"/>
      <c r="FJC26" s="117"/>
      <c r="FJD26" s="117"/>
      <c r="FJE26" s="117"/>
      <c r="FJF26" s="117"/>
      <c r="FJG26" s="117"/>
      <c r="FJH26" s="117"/>
      <c r="FJI26" s="117"/>
      <c r="FJJ26" s="117"/>
      <c r="FJK26" s="117"/>
      <c r="FJL26" s="117"/>
      <c r="FJM26" s="117"/>
      <c r="FJN26" s="117"/>
      <c r="FJO26" s="117"/>
      <c r="FJP26" s="117"/>
      <c r="FJQ26" s="117"/>
      <c r="FJR26" s="117"/>
      <c r="FJS26" s="117"/>
      <c r="FJT26" s="117"/>
      <c r="FJU26" s="117"/>
      <c r="FJV26" s="117"/>
      <c r="FJW26" s="117"/>
      <c r="FJX26" s="117"/>
      <c r="FJY26" s="117"/>
      <c r="FJZ26" s="117"/>
      <c r="FKA26" s="117"/>
      <c r="FKB26" s="117"/>
      <c r="FKC26" s="117"/>
      <c r="FKD26" s="117"/>
      <c r="FKE26" s="117"/>
      <c r="FKF26" s="117"/>
      <c r="FKG26" s="117"/>
      <c r="FKH26" s="117"/>
      <c r="FKI26" s="117"/>
      <c r="FKJ26" s="117"/>
      <c r="FKK26" s="117"/>
      <c r="FKL26" s="117"/>
      <c r="FKM26" s="117"/>
      <c r="FKN26" s="117"/>
      <c r="FKO26" s="117"/>
      <c r="FKP26" s="117"/>
      <c r="FKQ26" s="117"/>
      <c r="FKR26" s="117"/>
      <c r="FKS26" s="117"/>
      <c r="FKT26" s="117"/>
      <c r="FKU26" s="117"/>
      <c r="FKV26" s="117"/>
      <c r="FKW26" s="117"/>
      <c r="FKX26" s="117"/>
      <c r="FKY26" s="117"/>
      <c r="FKZ26" s="117"/>
      <c r="FLA26" s="117"/>
      <c r="FLB26" s="117"/>
      <c r="FLC26" s="117"/>
      <c r="FLD26" s="117"/>
      <c r="FLE26" s="117"/>
      <c r="FLF26" s="117"/>
      <c r="FLG26" s="117"/>
      <c r="FLH26" s="117"/>
      <c r="FLI26" s="117"/>
      <c r="FLJ26" s="117"/>
      <c r="FLK26" s="117"/>
      <c r="FLL26" s="117"/>
      <c r="FLM26" s="117"/>
      <c r="FLN26" s="117"/>
      <c r="FLO26" s="117"/>
      <c r="FLP26" s="117"/>
      <c r="FLQ26" s="117"/>
      <c r="FLR26" s="117"/>
      <c r="FLS26" s="117"/>
      <c r="FLT26" s="117"/>
      <c r="FLU26" s="117"/>
      <c r="FLV26" s="117"/>
      <c r="FLW26" s="117"/>
      <c r="FLX26" s="117"/>
      <c r="FLY26" s="117"/>
      <c r="FLZ26" s="117"/>
      <c r="FMA26" s="117"/>
      <c r="FMB26" s="117"/>
      <c r="FMC26" s="117"/>
      <c r="FMD26" s="117"/>
      <c r="FME26" s="117"/>
      <c r="FMF26" s="117"/>
      <c r="FMG26" s="117"/>
      <c r="FMH26" s="117"/>
      <c r="FMI26" s="117"/>
      <c r="FMJ26" s="117"/>
      <c r="FMK26" s="117"/>
      <c r="FML26" s="117"/>
      <c r="FMM26" s="117"/>
      <c r="FMN26" s="117"/>
      <c r="FMO26" s="117"/>
      <c r="FMP26" s="117"/>
      <c r="FMQ26" s="117"/>
      <c r="FMR26" s="117"/>
      <c r="FMS26" s="117"/>
      <c r="FMT26" s="117"/>
      <c r="FMU26" s="117"/>
      <c r="FMV26" s="117"/>
      <c r="FMW26" s="117"/>
      <c r="FMX26" s="117"/>
      <c r="FMY26" s="117"/>
      <c r="FMZ26" s="117"/>
      <c r="FNA26" s="117"/>
      <c r="FNB26" s="117"/>
      <c r="FNC26" s="117"/>
      <c r="FND26" s="117"/>
      <c r="FNE26" s="117"/>
      <c r="FNF26" s="117"/>
      <c r="FNG26" s="117"/>
      <c r="FNH26" s="117"/>
      <c r="FNI26" s="117"/>
      <c r="FNJ26" s="117"/>
      <c r="FNK26" s="117"/>
      <c r="FNL26" s="117"/>
      <c r="FNM26" s="117"/>
      <c r="FNN26" s="117"/>
      <c r="FNO26" s="117"/>
      <c r="FNP26" s="117"/>
      <c r="FNQ26" s="117"/>
      <c r="FNR26" s="117"/>
      <c r="FNS26" s="117"/>
      <c r="FNT26" s="117"/>
      <c r="FNU26" s="117"/>
      <c r="FNV26" s="117"/>
      <c r="FNW26" s="117"/>
      <c r="FNX26" s="117"/>
      <c r="FNY26" s="117"/>
      <c r="FNZ26" s="117"/>
      <c r="FOA26" s="117"/>
      <c r="FOB26" s="117"/>
      <c r="FOC26" s="117"/>
      <c r="FOD26" s="117"/>
      <c r="FOE26" s="117"/>
      <c r="FOF26" s="117"/>
      <c r="FOG26" s="117"/>
      <c r="FOH26" s="117"/>
      <c r="FOI26" s="117"/>
      <c r="FOJ26" s="117"/>
      <c r="FOK26" s="117"/>
      <c r="FOL26" s="117"/>
      <c r="FOM26" s="117"/>
      <c r="FON26" s="117"/>
      <c r="FOO26" s="117"/>
      <c r="FOP26" s="117"/>
      <c r="FOQ26" s="117"/>
      <c r="FOR26" s="117"/>
      <c r="FOS26" s="117"/>
      <c r="FOT26" s="117"/>
      <c r="FOU26" s="117"/>
      <c r="FOV26" s="117"/>
      <c r="FOW26" s="117"/>
      <c r="FOX26" s="117"/>
      <c r="FOY26" s="117"/>
      <c r="FOZ26" s="117"/>
      <c r="FPA26" s="117"/>
      <c r="FPB26" s="117"/>
      <c r="FPC26" s="117"/>
      <c r="FPD26" s="117"/>
      <c r="FPE26" s="117"/>
      <c r="FPF26" s="117"/>
      <c r="FPG26" s="117"/>
      <c r="FPH26" s="117"/>
      <c r="FPI26" s="117"/>
      <c r="FPJ26" s="117"/>
      <c r="FPK26" s="117"/>
      <c r="FPL26" s="117"/>
      <c r="FPM26" s="117"/>
      <c r="FPN26" s="117"/>
      <c r="FPO26" s="117"/>
      <c r="FPP26" s="117"/>
      <c r="FPQ26" s="117"/>
      <c r="FPR26" s="117"/>
      <c r="FPS26" s="117"/>
      <c r="FPT26" s="117"/>
      <c r="FPU26" s="117"/>
      <c r="FPV26" s="117"/>
      <c r="FPW26" s="117"/>
      <c r="FPX26" s="117"/>
      <c r="FPY26" s="117"/>
      <c r="FPZ26" s="117"/>
      <c r="FQA26" s="117"/>
      <c r="FQB26" s="117"/>
      <c r="FQC26" s="117"/>
      <c r="FQD26" s="117"/>
      <c r="FQE26" s="117"/>
      <c r="FQF26" s="117"/>
      <c r="FQG26" s="117"/>
      <c r="FQH26" s="117"/>
      <c r="FQI26" s="117"/>
      <c r="FQJ26" s="117"/>
      <c r="FQK26" s="117"/>
      <c r="FQL26" s="117"/>
      <c r="FQM26" s="117"/>
      <c r="FQN26" s="117"/>
      <c r="FQO26" s="117"/>
      <c r="FQP26" s="117"/>
      <c r="FQQ26" s="117"/>
      <c r="FQR26" s="117"/>
      <c r="FQS26" s="117"/>
      <c r="FQT26" s="117"/>
      <c r="FQU26" s="117"/>
      <c r="FQV26" s="117"/>
      <c r="FQW26" s="117"/>
      <c r="FQX26" s="117"/>
      <c r="FQY26" s="117"/>
      <c r="FQZ26" s="117"/>
      <c r="FRA26" s="117"/>
      <c r="FRB26" s="117"/>
      <c r="FRC26" s="117"/>
      <c r="FRD26" s="117"/>
      <c r="FRE26" s="117"/>
      <c r="FRF26" s="117"/>
      <c r="FRG26" s="117"/>
      <c r="FRH26" s="117"/>
      <c r="FRI26" s="117"/>
      <c r="FRJ26" s="117"/>
      <c r="FRK26" s="117"/>
      <c r="FRL26" s="117"/>
      <c r="FRM26" s="117"/>
      <c r="FRN26" s="117"/>
      <c r="FRO26" s="117"/>
      <c r="FRP26" s="117"/>
      <c r="FRQ26" s="117"/>
      <c r="FRR26" s="117"/>
      <c r="FRS26" s="117"/>
      <c r="FRT26" s="117"/>
      <c r="FRU26" s="117"/>
      <c r="FRV26" s="117"/>
      <c r="FRW26" s="117"/>
      <c r="FRX26" s="117"/>
      <c r="FRY26" s="117"/>
      <c r="FRZ26" s="117"/>
      <c r="FSA26" s="117"/>
      <c r="FSB26" s="117"/>
      <c r="FSC26" s="117"/>
      <c r="FSD26" s="117"/>
      <c r="FSE26" s="117"/>
      <c r="FSF26" s="117"/>
      <c r="FSG26" s="117"/>
      <c r="FSH26" s="117"/>
      <c r="FSI26" s="117"/>
      <c r="FSJ26" s="117"/>
      <c r="FSK26" s="117"/>
      <c r="FSL26" s="117"/>
      <c r="FSM26" s="117"/>
      <c r="FSN26" s="117"/>
      <c r="FSO26" s="117"/>
      <c r="FSP26" s="117"/>
      <c r="FSQ26" s="117"/>
      <c r="FSR26" s="117"/>
      <c r="FSS26" s="117"/>
      <c r="FST26" s="117"/>
      <c r="FSU26" s="117"/>
      <c r="FSV26" s="117"/>
      <c r="FSW26" s="117"/>
      <c r="FSX26" s="117"/>
      <c r="FSY26" s="117"/>
      <c r="FSZ26" s="117"/>
      <c r="FTA26" s="117"/>
      <c r="FTB26" s="117"/>
      <c r="FTC26" s="117"/>
      <c r="FTD26" s="117"/>
      <c r="FTE26" s="117"/>
      <c r="FTF26" s="117"/>
      <c r="FTG26" s="117"/>
      <c r="FTH26" s="117"/>
      <c r="FTI26" s="117"/>
      <c r="FTJ26" s="117"/>
      <c r="FTK26" s="117"/>
      <c r="FTL26" s="117"/>
      <c r="FTM26" s="117"/>
      <c r="FTN26" s="117"/>
      <c r="FTO26" s="117"/>
      <c r="FTP26" s="117"/>
      <c r="FTQ26" s="117"/>
      <c r="FTR26" s="117"/>
      <c r="FTS26" s="117"/>
      <c r="FTT26" s="117"/>
      <c r="FTU26" s="117"/>
      <c r="FTV26" s="117"/>
      <c r="FTW26" s="117"/>
      <c r="FTX26" s="117"/>
      <c r="FTY26" s="117"/>
      <c r="FTZ26" s="117"/>
      <c r="FUA26" s="117"/>
      <c r="FUB26" s="117"/>
      <c r="FUC26" s="117"/>
      <c r="FUD26" s="117"/>
      <c r="FUE26" s="117"/>
      <c r="FUF26" s="117"/>
      <c r="FUG26" s="117"/>
      <c r="FUH26" s="117"/>
      <c r="FUI26" s="117"/>
      <c r="FUJ26" s="117"/>
      <c r="FUK26" s="117"/>
      <c r="FUL26" s="117"/>
      <c r="FUM26" s="117"/>
      <c r="FUN26" s="117"/>
      <c r="FUO26" s="117"/>
      <c r="FUP26" s="117"/>
      <c r="FUQ26" s="117"/>
      <c r="FUR26" s="117"/>
      <c r="FUS26" s="117"/>
      <c r="FUT26" s="117"/>
      <c r="FUU26" s="117"/>
      <c r="FUV26" s="117"/>
      <c r="FUW26" s="117"/>
      <c r="FUX26" s="117"/>
      <c r="FUY26" s="117"/>
      <c r="FUZ26" s="117"/>
      <c r="FVA26" s="117"/>
      <c r="FVB26" s="117"/>
      <c r="FVC26" s="117"/>
      <c r="FVD26" s="117"/>
      <c r="FVE26" s="117"/>
      <c r="FVF26" s="117"/>
      <c r="FVG26" s="117"/>
      <c r="FVH26" s="117"/>
      <c r="FVI26" s="117"/>
      <c r="FVJ26" s="117"/>
      <c r="FVK26" s="117"/>
      <c r="FVL26" s="117"/>
      <c r="FVM26" s="117"/>
      <c r="FVN26" s="117"/>
      <c r="FVO26" s="117"/>
      <c r="FVP26" s="117"/>
      <c r="FVQ26" s="117"/>
      <c r="FVR26" s="117"/>
      <c r="FVS26" s="117"/>
      <c r="FVT26" s="117"/>
      <c r="FVU26" s="117"/>
      <c r="FVV26" s="117"/>
      <c r="FVW26" s="117"/>
      <c r="FVX26" s="117"/>
      <c r="FVY26" s="117"/>
      <c r="FVZ26" s="117"/>
      <c r="FWA26" s="117"/>
      <c r="FWB26" s="117"/>
      <c r="FWC26" s="117"/>
      <c r="FWD26" s="117"/>
      <c r="FWE26" s="117"/>
      <c r="FWF26" s="117"/>
      <c r="FWG26" s="117"/>
      <c r="FWH26" s="117"/>
      <c r="FWI26" s="117"/>
      <c r="FWJ26" s="117"/>
      <c r="FWK26" s="117"/>
      <c r="FWL26" s="117"/>
      <c r="FWM26" s="117"/>
      <c r="FWN26" s="117"/>
      <c r="FWO26" s="117"/>
      <c r="FWP26" s="117"/>
      <c r="FWQ26" s="117"/>
      <c r="FWR26" s="117"/>
      <c r="FWS26" s="117"/>
      <c r="FWT26" s="117"/>
      <c r="FWU26" s="117"/>
      <c r="FWV26" s="117"/>
      <c r="FWW26" s="117"/>
      <c r="FWX26" s="117"/>
      <c r="FWY26" s="117"/>
      <c r="FWZ26" s="117"/>
      <c r="FXA26" s="117"/>
      <c r="FXB26" s="117"/>
      <c r="FXC26" s="117"/>
      <c r="FXD26" s="117"/>
      <c r="FXE26" s="117"/>
      <c r="FXF26" s="117"/>
      <c r="FXG26" s="117"/>
      <c r="FXH26" s="117"/>
      <c r="FXI26" s="117"/>
      <c r="FXJ26" s="117"/>
      <c r="FXK26" s="117"/>
      <c r="FXL26" s="117"/>
      <c r="FXM26" s="117"/>
      <c r="FXN26" s="117"/>
      <c r="FXO26" s="117"/>
      <c r="FXP26" s="117"/>
      <c r="FXQ26" s="117"/>
      <c r="FXR26" s="117"/>
      <c r="FXS26" s="117"/>
      <c r="FXT26" s="117"/>
      <c r="FXU26" s="117"/>
      <c r="FXV26" s="117"/>
      <c r="FXW26" s="117"/>
      <c r="FXX26" s="117"/>
      <c r="FXY26" s="117"/>
      <c r="FXZ26" s="117"/>
      <c r="FYA26" s="117"/>
      <c r="FYB26" s="117"/>
      <c r="FYC26" s="117"/>
      <c r="FYD26" s="117"/>
      <c r="FYE26" s="117"/>
      <c r="FYF26" s="117"/>
      <c r="FYG26" s="117"/>
      <c r="FYH26" s="117"/>
      <c r="FYI26" s="117"/>
      <c r="FYJ26" s="117"/>
      <c r="FYK26" s="117"/>
      <c r="FYL26" s="117"/>
      <c r="FYM26" s="117"/>
      <c r="FYN26" s="117"/>
      <c r="FYO26" s="117"/>
      <c r="FYP26" s="117"/>
      <c r="FYQ26" s="117"/>
      <c r="FYR26" s="117"/>
      <c r="FYS26" s="117"/>
      <c r="FYT26" s="117"/>
      <c r="FYU26" s="117"/>
      <c r="FYV26" s="117"/>
      <c r="FYW26" s="117"/>
      <c r="FYX26" s="117"/>
      <c r="FYY26" s="117"/>
      <c r="FYZ26" s="117"/>
      <c r="FZA26" s="117"/>
      <c r="FZB26" s="117"/>
      <c r="FZC26" s="117"/>
      <c r="FZD26" s="117"/>
      <c r="FZE26" s="117"/>
      <c r="FZF26" s="117"/>
      <c r="FZG26" s="117"/>
      <c r="FZH26" s="117"/>
      <c r="FZI26" s="117"/>
      <c r="FZJ26" s="117"/>
      <c r="FZK26" s="117"/>
      <c r="FZL26" s="117"/>
      <c r="FZM26" s="117"/>
      <c r="FZN26" s="117"/>
      <c r="FZO26" s="117"/>
      <c r="FZP26" s="117"/>
      <c r="FZQ26" s="117"/>
      <c r="FZR26" s="117"/>
      <c r="FZS26" s="117"/>
      <c r="FZT26" s="117"/>
      <c r="FZU26" s="117"/>
      <c r="FZV26" s="117"/>
      <c r="FZW26" s="117"/>
      <c r="FZX26" s="117"/>
      <c r="FZY26" s="117"/>
      <c r="FZZ26" s="117"/>
      <c r="GAA26" s="117"/>
      <c r="GAB26" s="117"/>
      <c r="GAC26" s="117"/>
      <c r="GAD26" s="117"/>
      <c r="GAE26" s="117"/>
      <c r="GAF26" s="117"/>
      <c r="GAG26" s="117"/>
      <c r="GAH26" s="117"/>
      <c r="GAI26" s="117"/>
      <c r="GAJ26" s="117"/>
      <c r="GAK26" s="117"/>
      <c r="GAL26" s="117"/>
      <c r="GAM26" s="117"/>
      <c r="GAN26" s="117"/>
      <c r="GAO26" s="117"/>
      <c r="GAP26" s="117"/>
      <c r="GAQ26" s="117"/>
      <c r="GAR26" s="117"/>
      <c r="GAS26" s="117"/>
      <c r="GAT26" s="117"/>
      <c r="GAU26" s="117"/>
      <c r="GAV26" s="117"/>
      <c r="GAW26" s="117"/>
      <c r="GAX26" s="117"/>
      <c r="GAY26" s="117"/>
      <c r="GAZ26" s="117"/>
      <c r="GBA26" s="117"/>
      <c r="GBB26" s="117"/>
      <c r="GBC26" s="117"/>
      <c r="GBD26" s="117"/>
      <c r="GBE26" s="117"/>
      <c r="GBF26" s="117"/>
      <c r="GBG26" s="117"/>
      <c r="GBH26" s="117"/>
      <c r="GBI26" s="117"/>
      <c r="GBJ26" s="117"/>
      <c r="GBK26" s="117"/>
      <c r="GBL26" s="117"/>
      <c r="GBM26" s="117"/>
      <c r="GBN26" s="117"/>
      <c r="GBO26" s="117"/>
      <c r="GBP26" s="117"/>
      <c r="GBQ26" s="117"/>
      <c r="GBR26" s="117"/>
      <c r="GBS26" s="117"/>
      <c r="GBT26" s="117"/>
      <c r="GBU26" s="117"/>
      <c r="GBV26" s="117"/>
      <c r="GBW26" s="117"/>
      <c r="GBX26" s="117"/>
      <c r="GBY26" s="117"/>
      <c r="GBZ26" s="117"/>
      <c r="GCA26" s="117"/>
      <c r="GCB26" s="117"/>
      <c r="GCC26" s="117"/>
      <c r="GCD26" s="117"/>
      <c r="GCE26" s="117"/>
      <c r="GCF26" s="117"/>
      <c r="GCG26" s="117"/>
      <c r="GCH26" s="117"/>
      <c r="GCI26" s="117"/>
      <c r="GCJ26" s="117"/>
      <c r="GCK26" s="117"/>
      <c r="GCL26" s="117"/>
      <c r="GCM26" s="117"/>
      <c r="GCN26" s="117"/>
      <c r="GCO26" s="117"/>
      <c r="GCP26" s="117"/>
      <c r="GCQ26" s="117"/>
      <c r="GCR26" s="117"/>
      <c r="GCS26" s="117"/>
      <c r="GCT26" s="117"/>
      <c r="GCU26" s="117"/>
      <c r="GCV26" s="117"/>
      <c r="GCW26" s="117"/>
      <c r="GCX26" s="117"/>
      <c r="GCY26" s="117"/>
      <c r="GCZ26" s="117"/>
      <c r="GDA26" s="117"/>
      <c r="GDB26" s="117"/>
      <c r="GDC26" s="117"/>
      <c r="GDD26" s="117"/>
      <c r="GDE26" s="117"/>
      <c r="GDF26" s="117"/>
      <c r="GDG26" s="117"/>
      <c r="GDH26" s="117"/>
      <c r="GDI26" s="117"/>
      <c r="GDJ26" s="117"/>
      <c r="GDK26" s="117"/>
      <c r="GDL26" s="117"/>
      <c r="GDM26" s="117"/>
      <c r="GDN26" s="117"/>
      <c r="GDO26" s="117"/>
      <c r="GDP26" s="117"/>
      <c r="GDQ26" s="117"/>
      <c r="GDR26" s="117"/>
      <c r="GDS26" s="117"/>
      <c r="GDT26" s="117"/>
      <c r="GDU26" s="117"/>
      <c r="GDV26" s="117"/>
      <c r="GDW26" s="117"/>
      <c r="GDX26" s="117"/>
      <c r="GDY26" s="117"/>
      <c r="GDZ26" s="117"/>
      <c r="GEA26" s="117"/>
      <c r="GEB26" s="117"/>
      <c r="GEC26" s="117"/>
      <c r="GED26" s="117"/>
      <c r="GEE26" s="117"/>
      <c r="GEF26" s="117"/>
      <c r="GEG26" s="117"/>
      <c r="GEH26" s="117"/>
      <c r="GEI26" s="117"/>
      <c r="GEJ26" s="117"/>
      <c r="GEK26" s="117"/>
      <c r="GEL26" s="117"/>
      <c r="GEM26" s="117"/>
      <c r="GEN26" s="117"/>
      <c r="GEO26" s="117"/>
      <c r="GEP26" s="117"/>
      <c r="GEQ26" s="117"/>
      <c r="GER26" s="117"/>
      <c r="GES26" s="117"/>
      <c r="GET26" s="117"/>
      <c r="GEU26" s="117"/>
      <c r="GEV26" s="117"/>
      <c r="GEW26" s="117"/>
      <c r="GEX26" s="117"/>
      <c r="GEY26" s="117"/>
      <c r="GEZ26" s="117"/>
      <c r="GFA26" s="117"/>
      <c r="GFB26" s="117"/>
      <c r="GFC26" s="117"/>
      <c r="GFD26" s="117"/>
      <c r="GFE26" s="117"/>
      <c r="GFF26" s="117"/>
      <c r="GFG26" s="117"/>
      <c r="GFH26" s="117"/>
      <c r="GFI26" s="117"/>
      <c r="GFJ26" s="117"/>
      <c r="GFK26" s="117"/>
      <c r="GFL26" s="117"/>
      <c r="GFM26" s="117"/>
      <c r="GFN26" s="117"/>
      <c r="GFO26" s="117"/>
      <c r="GFP26" s="117"/>
      <c r="GFQ26" s="117"/>
      <c r="GFR26" s="117"/>
      <c r="GFS26" s="117"/>
      <c r="GFT26" s="117"/>
      <c r="GFU26" s="117"/>
      <c r="GFV26" s="117"/>
      <c r="GFW26" s="117"/>
      <c r="GFX26" s="117"/>
      <c r="GFY26" s="117"/>
      <c r="GFZ26" s="117"/>
      <c r="GGA26" s="117"/>
      <c r="GGB26" s="117"/>
      <c r="GGC26" s="117"/>
      <c r="GGD26" s="117"/>
      <c r="GGE26" s="117"/>
      <c r="GGF26" s="117"/>
      <c r="GGG26" s="117"/>
      <c r="GGH26" s="117"/>
      <c r="GGI26" s="117"/>
      <c r="GGJ26" s="117"/>
      <c r="GGK26" s="117"/>
      <c r="GGL26" s="117"/>
      <c r="GGM26" s="117"/>
      <c r="GGN26" s="117"/>
      <c r="GGO26" s="117"/>
      <c r="GGP26" s="117"/>
      <c r="GGQ26" s="117"/>
      <c r="GGR26" s="117"/>
      <c r="GGS26" s="117"/>
      <c r="GGT26" s="117"/>
      <c r="GGU26" s="117"/>
      <c r="GGV26" s="117"/>
      <c r="GGW26" s="117"/>
      <c r="GGX26" s="117"/>
      <c r="GGY26" s="117"/>
      <c r="GGZ26" s="117"/>
      <c r="GHA26" s="117"/>
      <c r="GHB26" s="117"/>
      <c r="GHC26" s="117"/>
      <c r="GHD26" s="117"/>
      <c r="GHE26" s="117"/>
      <c r="GHF26" s="117"/>
      <c r="GHG26" s="117"/>
      <c r="GHH26" s="117"/>
      <c r="GHI26" s="117"/>
      <c r="GHJ26" s="117"/>
      <c r="GHK26" s="117"/>
      <c r="GHL26" s="117"/>
      <c r="GHM26" s="117"/>
      <c r="GHN26" s="117"/>
      <c r="GHO26" s="117"/>
      <c r="GHP26" s="117"/>
      <c r="GHQ26" s="117"/>
      <c r="GHR26" s="117"/>
      <c r="GHS26" s="117"/>
      <c r="GHT26" s="117"/>
      <c r="GHU26" s="117"/>
      <c r="GHV26" s="117"/>
      <c r="GHW26" s="117"/>
      <c r="GHX26" s="117"/>
      <c r="GHY26" s="117"/>
      <c r="GHZ26" s="117"/>
      <c r="GIA26" s="117"/>
      <c r="GIB26" s="117"/>
      <c r="GIC26" s="117"/>
      <c r="GID26" s="117"/>
      <c r="GIE26" s="117"/>
      <c r="GIF26" s="117"/>
      <c r="GIG26" s="117"/>
      <c r="GIH26" s="117"/>
      <c r="GII26" s="117"/>
      <c r="GIJ26" s="117"/>
      <c r="GIK26" s="117"/>
      <c r="GIL26" s="117"/>
      <c r="GIM26" s="117"/>
      <c r="GIN26" s="117"/>
      <c r="GIO26" s="117"/>
      <c r="GIP26" s="117"/>
      <c r="GIQ26" s="117"/>
      <c r="GIR26" s="117"/>
      <c r="GIS26" s="117"/>
      <c r="GIT26" s="117"/>
      <c r="GIU26" s="117"/>
      <c r="GIV26" s="117"/>
      <c r="GIW26" s="117"/>
      <c r="GIX26" s="117"/>
      <c r="GIY26" s="117"/>
      <c r="GIZ26" s="117"/>
      <c r="GJA26" s="117"/>
      <c r="GJB26" s="117"/>
      <c r="GJC26" s="117"/>
      <c r="GJD26" s="117"/>
      <c r="GJE26" s="117"/>
      <c r="GJF26" s="117"/>
      <c r="GJG26" s="117"/>
      <c r="GJH26" s="117"/>
      <c r="GJI26" s="117"/>
      <c r="GJJ26" s="117"/>
      <c r="GJK26" s="117"/>
      <c r="GJL26" s="117"/>
      <c r="GJM26" s="117"/>
      <c r="GJN26" s="117"/>
      <c r="GJO26" s="117"/>
      <c r="GJP26" s="117"/>
      <c r="GJQ26" s="117"/>
      <c r="GJR26" s="117"/>
      <c r="GJS26" s="117"/>
      <c r="GJT26" s="117"/>
      <c r="GJU26" s="117"/>
      <c r="GJV26" s="117"/>
      <c r="GJW26" s="117"/>
      <c r="GJX26" s="117"/>
      <c r="GJY26" s="117"/>
      <c r="GJZ26" s="117"/>
      <c r="GKA26" s="117"/>
      <c r="GKB26" s="117"/>
      <c r="GKC26" s="117"/>
      <c r="GKD26" s="117"/>
      <c r="GKE26" s="117"/>
      <c r="GKF26" s="117"/>
      <c r="GKG26" s="117"/>
      <c r="GKH26" s="117"/>
      <c r="GKI26" s="117"/>
      <c r="GKJ26" s="117"/>
      <c r="GKK26" s="117"/>
      <c r="GKL26" s="117"/>
      <c r="GKM26" s="117"/>
      <c r="GKN26" s="117"/>
      <c r="GKO26" s="117"/>
      <c r="GKP26" s="117"/>
      <c r="GKQ26" s="117"/>
      <c r="GKR26" s="117"/>
      <c r="GKS26" s="117"/>
      <c r="GKT26" s="117"/>
      <c r="GKU26" s="117"/>
      <c r="GKV26" s="117"/>
      <c r="GKW26" s="117"/>
      <c r="GKX26" s="117"/>
      <c r="GKY26" s="117"/>
      <c r="GKZ26" s="117"/>
      <c r="GLA26" s="117"/>
      <c r="GLB26" s="117"/>
      <c r="GLC26" s="117"/>
      <c r="GLD26" s="117"/>
      <c r="GLE26" s="117"/>
      <c r="GLF26" s="117"/>
      <c r="GLG26" s="117"/>
      <c r="GLH26" s="117"/>
      <c r="GLI26" s="117"/>
      <c r="GLJ26" s="117"/>
      <c r="GLK26" s="117"/>
      <c r="GLL26" s="117"/>
      <c r="GLM26" s="117"/>
      <c r="GLN26" s="117"/>
      <c r="GLO26" s="117"/>
      <c r="GLP26" s="117"/>
      <c r="GLQ26" s="117"/>
      <c r="GLR26" s="117"/>
      <c r="GLS26" s="117"/>
      <c r="GLT26" s="117"/>
      <c r="GLU26" s="117"/>
      <c r="GLV26" s="117"/>
      <c r="GLW26" s="117"/>
      <c r="GLX26" s="117"/>
      <c r="GLY26" s="117"/>
      <c r="GLZ26" s="117"/>
      <c r="GMA26" s="117"/>
      <c r="GMB26" s="117"/>
      <c r="GMC26" s="117"/>
      <c r="GMD26" s="117"/>
      <c r="GME26" s="117"/>
      <c r="GMF26" s="117"/>
      <c r="GMG26" s="117"/>
      <c r="GMH26" s="117"/>
      <c r="GMI26" s="117"/>
      <c r="GMJ26" s="117"/>
      <c r="GMK26" s="117"/>
      <c r="GML26" s="117"/>
      <c r="GMM26" s="117"/>
      <c r="GMN26" s="117"/>
      <c r="GMO26" s="117"/>
      <c r="GMP26" s="117"/>
      <c r="GMQ26" s="117"/>
      <c r="GMR26" s="117"/>
      <c r="GMS26" s="117"/>
      <c r="GMT26" s="117"/>
      <c r="GMU26" s="117"/>
      <c r="GMV26" s="117"/>
      <c r="GMW26" s="117"/>
      <c r="GMX26" s="117"/>
      <c r="GMY26" s="117"/>
      <c r="GMZ26" s="117"/>
      <c r="GNA26" s="117"/>
      <c r="GNB26" s="117"/>
      <c r="GNC26" s="117"/>
      <c r="GND26" s="117"/>
      <c r="GNE26" s="117"/>
      <c r="GNF26" s="117"/>
      <c r="GNG26" s="117"/>
      <c r="GNH26" s="117"/>
      <c r="GNI26" s="117"/>
      <c r="GNJ26" s="117"/>
      <c r="GNK26" s="117"/>
      <c r="GNL26" s="117"/>
      <c r="GNM26" s="117"/>
      <c r="GNN26" s="117"/>
      <c r="GNO26" s="117"/>
      <c r="GNP26" s="117"/>
      <c r="GNQ26" s="117"/>
      <c r="GNR26" s="117"/>
      <c r="GNS26" s="117"/>
      <c r="GNT26" s="117"/>
      <c r="GNU26" s="117"/>
      <c r="GNV26" s="117"/>
      <c r="GNW26" s="117"/>
      <c r="GNX26" s="117"/>
      <c r="GNY26" s="117"/>
      <c r="GNZ26" s="117"/>
      <c r="GOA26" s="117"/>
      <c r="GOB26" s="117"/>
      <c r="GOC26" s="117"/>
      <c r="GOD26" s="117"/>
      <c r="GOE26" s="117"/>
      <c r="GOF26" s="117"/>
      <c r="GOG26" s="117"/>
      <c r="GOH26" s="117"/>
      <c r="GOI26" s="117"/>
      <c r="GOJ26" s="117"/>
      <c r="GOK26" s="117"/>
      <c r="GOL26" s="117"/>
      <c r="GOM26" s="117"/>
      <c r="GON26" s="117"/>
      <c r="GOO26" s="117"/>
      <c r="GOP26" s="117"/>
      <c r="GOQ26" s="117"/>
      <c r="GOR26" s="117"/>
      <c r="GOS26" s="117"/>
      <c r="GOT26" s="117"/>
      <c r="GOU26" s="117"/>
      <c r="GOV26" s="117"/>
      <c r="GOW26" s="117"/>
      <c r="GOX26" s="117"/>
      <c r="GOY26" s="117"/>
      <c r="GOZ26" s="117"/>
      <c r="GPA26" s="117"/>
      <c r="GPB26" s="117"/>
      <c r="GPC26" s="117"/>
      <c r="GPD26" s="117"/>
      <c r="GPE26" s="117"/>
      <c r="GPF26" s="117"/>
      <c r="GPG26" s="117"/>
      <c r="GPH26" s="117"/>
      <c r="GPI26" s="117"/>
      <c r="GPJ26" s="117"/>
      <c r="GPK26" s="117"/>
      <c r="GPL26" s="117"/>
      <c r="GPM26" s="117"/>
      <c r="GPN26" s="117"/>
      <c r="GPO26" s="117"/>
      <c r="GPP26" s="117"/>
      <c r="GPQ26" s="117"/>
      <c r="GPR26" s="117"/>
      <c r="GPS26" s="117"/>
      <c r="GPT26" s="117"/>
      <c r="GPU26" s="117"/>
      <c r="GPV26" s="117"/>
      <c r="GPW26" s="117"/>
      <c r="GPX26" s="117"/>
      <c r="GPY26" s="117"/>
      <c r="GPZ26" s="117"/>
      <c r="GQA26" s="117"/>
      <c r="GQB26" s="117"/>
      <c r="GQC26" s="117"/>
      <c r="GQD26" s="117"/>
      <c r="GQE26" s="117"/>
      <c r="GQF26" s="117"/>
      <c r="GQG26" s="117"/>
      <c r="GQH26" s="117"/>
      <c r="GQI26" s="117"/>
      <c r="GQJ26" s="117"/>
      <c r="GQK26" s="117"/>
      <c r="GQL26" s="117"/>
      <c r="GQM26" s="117"/>
      <c r="GQN26" s="117"/>
      <c r="GQO26" s="117"/>
      <c r="GQP26" s="117"/>
      <c r="GQQ26" s="117"/>
      <c r="GQR26" s="117"/>
      <c r="GQS26" s="117"/>
      <c r="GQT26" s="117"/>
      <c r="GQU26" s="117"/>
      <c r="GQV26" s="117"/>
      <c r="GQW26" s="117"/>
      <c r="GQX26" s="117"/>
      <c r="GQY26" s="117"/>
      <c r="GQZ26" s="117"/>
      <c r="GRA26" s="117"/>
      <c r="GRB26" s="117"/>
      <c r="GRC26" s="117"/>
      <c r="GRD26" s="117"/>
      <c r="GRE26" s="117"/>
      <c r="GRF26" s="117"/>
      <c r="GRG26" s="117"/>
      <c r="GRH26" s="117"/>
      <c r="GRI26" s="117"/>
      <c r="GRJ26" s="117"/>
      <c r="GRK26" s="117"/>
      <c r="GRL26" s="117"/>
      <c r="GRM26" s="117"/>
      <c r="GRN26" s="117"/>
      <c r="GRO26" s="117"/>
      <c r="GRP26" s="117"/>
      <c r="GRQ26" s="117"/>
      <c r="GRR26" s="117"/>
      <c r="GRS26" s="117"/>
      <c r="GRT26" s="117"/>
      <c r="GRU26" s="117"/>
      <c r="GRV26" s="117"/>
      <c r="GRW26" s="117"/>
      <c r="GRX26" s="117"/>
      <c r="GRY26" s="117"/>
      <c r="GRZ26" s="117"/>
      <c r="GSA26" s="117"/>
      <c r="GSB26" s="117"/>
      <c r="GSC26" s="117"/>
      <c r="GSD26" s="117"/>
      <c r="GSE26" s="117"/>
      <c r="GSF26" s="117"/>
      <c r="GSG26" s="117"/>
      <c r="GSH26" s="117"/>
      <c r="GSI26" s="117"/>
      <c r="GSJ26" s="117"/>
      <c r="GSK26" s="117"/>
      <c r="GSL26" s="117"/>
      <c r="GSM26" s="117"/>
      <c r="GSN26" s="117"/>
      <c r="GSO26" s="117"/>
      <c r="GSP26" s="117"/>
      <c r="GSQ26" s="117"/>
      <c r="GSR26" s="117"/>
      <c r="GSS26" s="117"/>
      <c r="GST26" s="117"/>
      <c r="GSU26" s="117"/>
      <c r="GSV26" s="117"/>
      <c r="GSW26" s="117"/>
      <c r="GSX26" s="117"/>
      <c r="GSY26" s="117"/>
      <c r="GSZ26" s="117"/>
      <c r="GTA26" s="117"/>
      <c r="GTB26" s="117"/>
      <c r="GTC26" s="117"/>
      <c r="GTD26" s="117"/>
      <c r="GTE26" s="117"/>
      <c r="GTF26" s="117"/>
      <c r="GTG26" s="117"/>
      <c r="GTH26" s="117"/>
      <c r="GTI26" s="117"/>
      <c r="GTJ26" s="117"/>
      <c r="GTK26" s="117"/>
      <c r="GTL26" s="117"/>
      <c r="GTM26" s="117"/>
      <c r="GTN26" s="117"/>
      <c r="GTO26" s="117"/>
      <c r="GTP26" s="117"/>
      <c r="GTQ26" s="117"/>
      <c r="GTR26" s="117"/>
      <c r="GTS26" s="117"/>
      <c r="GTT26" s="117"/>
      <c r="GTU26" s="117"/>
      <c r="GTV26" s="117"/>
      <c r="GTW26" s="117"/>
      <c r="GTX26" s="117"/>
      <c r="GTY26" s="117"/>
      <c r="GTZ26" s="117"/>
      <c r="GUA26" s="117"/>
      <c r="GUB26" s="117"/>
      <c r="GUC26" s="117"/>
      <c r="GUD26" s="117"/>
      <c r="GUE26" s="117"/>
      <c r="GUF26" s="117"/>
      <c r="GUG26" s="117"/>
      <c r="GUH26" s="117"/>
      <c r="GUI26" s="117"/>
      <c r="GUJ26" s="117"/>
      <c r="GUK26" s="117"/>
      <c r="GUL26" s="117"/>
      <c r="GUM26" s="117"/>
      <c r="GUN26" s="117"/>
      <c r="GUO26" s="117"/>
      <c r="GUP26" s="117"/>
      <c r="GUQ26" s="117"/>
      <c r="GUR26" s="117"/>
      <c r="GUS26" s="117"/>
      <c r="GUT26" s="117"/>
      <c r="GUU26" s="117"/>
      <c r="GUV26" s="117"/>
      <c r="GUW26" s="117"/>
      <c r="GUX26" s="117"/>
      <c r="GUY26" s="117"/>
      <c r="GUZ26" s="117"/>
      <c r="GVA26" s="117"/>
      <c r="GVB26" s="117"/>
      <c r="GVC26" s="117"/>
      <c r="GVD26" s="117"/>
      <c r="GVE26" s="117"/>
      <c r="GVF26" s="117"/>
      <c r="GVG26" s="117"/>
      <c r="GVH26" s="117"/>
      <c r="GVI26" s="117"/>
      <c r="GVJ26" s="117"/>
      <c r="GVK26" s="117"/>
      <c r="GVL26" s="117"/>
      <c r="GVM26" s="117"/>
      <c r="GVN26" s="117"/>
      <c r="GVO26" s="117"/>
      <c r="GVP26" s="117"/>
      <c r="GVQ26" s="117"/>
      <c r="GVR26" s="117"/>
      <c r="GVS26" s="117"/>
      <c r="GVT26" s="117"/>
      <c r="GVU26" s="117"/>
      <c r="GVV26" s="117"/>
      <c r="GVW26" s="117"/>
      <c r="GVX26" s="117"/>
      <c r="GVY26" s="117"/>
      <c r="GVZ26" s="117"/>
      <c r="GWA26" s="117"/>
      <c r="GWB26" s="117"/>
      <c r="GWC26" s="117"/>
      <c r="GWD26" s="117"/>
      <c r="GWE26" s="117"/>
      <c r="GWF26" s="117"/>
      <c r="GWG26" s="117"/>
      <c r="GWH26" s="117"/>
      <c r="GWI26" s="117"/>
      <c r="GWJ26" s="117"/>
      <c r="GWK26" s="117"/>
      <c r="GWL26" s="117"/>
      <c r="GWM26" s="117"/>
      <c r="GWN26" s="117"/>
      <c r="GWO26" s="117"/>
      <c r="GWP26" s="117"/>
      <c r="GWQ26" s="117"/>
      <c r="GWR26" s="117"/>
      <c r="GWS26" s="117"/>
      <c r="GWT26" s="117"/>
      <c r="GWU26" s="117"/>
      <c r="GWV26" s="117"/>
      <c r="GWW26" s="117"/>
      <c r="GWX26" s="117"/>
      <c r="GWY26" s="117"/>
      <c r="GWZ26" s="117"/>
      <c r="GXA26" s="117"/>
      <c r="GXB26" s="117"/>
      <c r="GXC26" s="117"/>
      <c r="GXD26" s="117"/>
      <c r="GXE26" s="117"/>
      <c r="GXF26" s="117"/>
      <c r="GXG26" s="117"/>
      <c r="GXH26" s="117"/>
      <c r="GXI26" s="117"/>
      <c r="GXJ26" s="117"/>
      <c r="GXK26" s="117"/>
      <c r="GXL26" s="117"/>
      <c r="GXM26" s="117"/>
      <c r="GXN26" s="117"/>
      <c r="GXO26" s="117"/>
      <c r="GXP26" s="117"/>
      <c r="GXQ26" s="117"/>
      <c r="GXR26" s="117"/>
      <c r="GXS26" s="117"/>
      <c r="GXT26" s="117"/>
      <c r="GXU26" s="117"/>
      <c r="GXV26" s="117"/>
      <c r="GXW26" s="117"/>
      <c r="GXX26" s="117"/>
      <c r="GXY26" s="117"/>
      <c r="GXZ26" s="117"/>
      <c r="GYA26" s="117"/>
      <c r="GYB26" s="117"/>
      <c r="GYC26" s="117"/>
      <c r="GYD26" s="117"/>
      <c r="GYE26" s="117"/>
      <c r="GYF26" s="117"/>
      <c r="GYG26" s="117"/>
      <c r="GYH26" s="117"/>
      <c r="GYI26" s="117"/>
      <c r="GYJ26" s="117"/>
      <c r="GYK26" s="117"/>
      <c r="GYL26" s="117"/>
      <c r="GYM26" s="117"/>
      <c r="GYN26" s="117"/>
      <c r="GYO26" s="117"/>
      <c r="GYP26" s="117"/>
      <c r="GYQ26" s="117"/>
      <c r="GYR26" s="117"/>
      <c r="GYS26" s="117"/>
      <c r="GYT26" s="117"/>
      <c r="GYU26" s="117"/>
      <c r="GYV26" s="117"/>
      <c r="GYW26" s="117"/>
      <c r="GYX26" s="117"/>
      <c r="GYY26" s="117"/>
      <c r="GYZ26" s="117"/>
      <c r="GZA26" s="117"/>
      <c r="GZB26" s="117"/>
      <c r="GZC26" s="117"/>
      <c r="GZD26" s="117"/>
      <c r="GZE26" s="117"/>
      <c r="GZF26" s="117"/>
      <c r="GZG26" s="117"/>
      <c r="GZH26" s="117"/>
      <c r="GZI26" s="117"/>
      <c r="GZJ26" s="117"/>
      <c r="GZK26" s="117"/>
      <c r="GZL26" s="117"/>
      <c r="GZM26" s="117"/>
      <c r="GZN26" s="117"/>
      <c r="GZO26" s="117"/>
      <c r="GZP26" s="117"/>
      <c r="GZQ26" s="117"/>
      <c r="GZR26" s="117"/>
      <c r="GZS26" s="117"/>
      <c r="GZT26" s="117"/>
      <c r="GZU26" s="117"/>
      <c r="GZV26" s="117"/>
      <c r="GZW26" s="117"/>
      <c r="GZX26" s="117"/>
      <c r="GZY26" s="117"/>
      <c r="GZZ26" s="117"/>
      <c r="HAA26" s="117"/>
      <c r="HAB26" s="117"/>
      <c r="HAC26" s="117"/>
      <c r="HAD26" s="117"/>
      <c r="HAE26" s="117"/>
      <c r="HAF26" s="117"/>
      <c r="HAG26" s="117"/>
      <c r="HAH26" s="117"/>
      <c r="HAI26" s="117"/>
      <c r="HAJ26" s="117"/>
      <c r="HAK26" s="117"/>
      <c r="HAL26" s="117"/>
      <c r="HAM26" s="117"/>
      <c r="HAN26" s="117"/>
      <c r="HAO26" s="117"/>
      <c r="HAP26" s="117"/>
      <c r="HAQ26" s="117"/>
      <c r="HAR26" s="117"/>
      <c r="HAS26" s="117"/>
      <c r="HAT26" s="117"/>
      <c r="HAU26" s="117"/>
      <c r="HAV26" s="117"/>
      <c r="HAW26" s="117"/>
      <c r="HAX26" s="117"/>
      <c r="HAY26" s="117"/>
      <c r="HAZ26" s="117"/>
      <c r="HBA26" s="117"/>
      <c r="HBB26" s="117"/>
      <c r="HBC26" s="117"/>
      <c r="HBD26" s="117"/>
      <c r="HBE26" s="117"/>
      <c r="HBF26" s="117"/>
      <c r="HBG26" s="117"/>
      <c r="HBH26" s="117"/>
      <c r="HBI26" s="117"/>
      <c r="HBJ26" s="117"/>
      <c r="HBK26" s="117"/>
      <c r="HBL26" s="117"/>
      <c r="HBM26" s="117"/>
      <c r="HBN26" s="117"/>
      <c r="HBO26" s="117"/>
      <c r="HBP26" s="117"/>
      <c r="HBQ26" s="117"/>
      <c r="HBR26" s="117"/>
      <c r="HBS26" s="117"/>
      <c r="HBT26" s="117"/>
      <c r="HBU26" s="117"/>
      <c r="HBV26" s="117"/>
      <c r="HBW26" s="117"/>
      <c r="HBX26" s="117"/>
      <c r="HBY26" s="117"/>
      <c r="HBZ26" s="117"/>
      <c r="HCA26" s="117"/>
      <c r="HCB26" s="117"/>
      <c r="HCC26" s="117"/>
      <c r="HCD26" s="117"/>
      <c r="HCE26" s="117"/>
      <c r="HCF26" s="117"/>
      <c r="HCG26" s="117"/>
      <c r="HCH26" s="117"/>
      <c r="HCI26" s="117"/>
      <c r="HCJ26" s="117"/>
      <c r="HCK26" s="117"/>
      <c r="HCL26" s="117"/>
      <c r="HCM26" s="117"/>
      <c r="HCN26" s="117"/>
      <c r="HCO26" s="117"/>
      <c r="HCP26" s="117"/>
      <c r="HCQ26" s="117"/>
      <c r="HCR26" s="117"/>
      <c r="HCS26" s="117"/>
      <c r="HCT26" s="117"/>
      <c r="HCU26" s="117"/>
      <c r="HCV26" s="117"/>
      <c r="HCW26" s="117"/>
      <c r="HCX26" s="117"/>
      <c r="HCY26" s="117"/>
      <c r="HCZ26" s="117"/>
      <c r="HDA26" s="117"/>
      <c r="HDB26" s="117"/>
      <c r="HDC26" s="117"/>
      <c r="HDD26" s="117"/>
      <c r="HDE26" s="117"/>
      <c r="HDF26" s="117"/>
      <c r="HDG26" s="117"/>
      <c r="HDH26" s="117"/>
      <c r="HDI26" s="117"/>
      <c r="HDJ26" s="117"/>
      <c r="HDK26" s="117"/>
      <c r="HDL26" s="117"/>
      <c r="HDM26" s="117"/>
      <c r="HDN26" s="117"/>
      <c r="HDO26" s="117"/>
      <c r="HDP26" s="117"/>
      <c r="HDQ26" s="117"/>
      <c r="HDR26" s="117"/>
      <c r="HDS26" s="117"/>
      <c r="HDT26" s="117"/>
      <c r="HDU26" s="117"/>
      <c r="HDV26" s="117"/>
      <c r="HDW26" s="117"/>
      <c r="HDX26" s="117"/>
      <c r="HDY26" s="117"/>
      <c r="HDZ26" s="117"/>
      <c r="HEA26" s="117"/>
      <c r="HEB26" s="117"/>
      <c r="HEC26" s="117"/>
      <c r="HED26" s="117"/>
      <c r="HEE26" s="117"/>
      <c r="HEF26" s="117"/>
      <c r="HEG26" s="117"/>
      <c r="HEH26" s="117"/>
      <c r="HEI26" s="117"/>
      <c r="HEJ26" s="117"/>
      <c r="HEK26" s="117"/>
      <c r="HEL26" s="117"/>
      <c r="HEM26" s="117"/>
      <c r="HEN26" s="117"/>
      <c r="HEO26" s="117"/>
      <c r="HEP26" s="117"/>
      <c r="HEQ26" s="117"/>
      <c r="HER26" s="117"/>
      <c r="HES26" s="117"/>
      <c r="HET26" s="117"/>
      <c r="HEU26" s="117"/>
      <c r="HEV26" s="117"/>
      <c r="HEW26" s="117"/>
      <c r="HEX26" s="117"/>
      <c r="HEY26" s="117"/>
      <c r="HEZ26" s="117"/>
      <c r="HFA26" s="117"/>
      <c r="HFB26" s="117"/>
      <c r="HFC26" s="117"/>
      <c r="HFD26" s="117"/>
      <c r="HFE26" s="117"/>
      <c r="HFF26" s="117"/>
      <c r="HFG26" s="117"/>
      <c r="HFH26" s="117"/>
      <c r="HFI26" s="117"/>
      <c r="HFJ26" s="117"/>
      <c r="HFK26" s="117"/>
      <c r="HFL26" s="117"/>
      <c r="HFM26" s="117"/>
      <c r="HFN26" s="117"/>
      <c r="HFO26" s="117"/>
      <c r="HFP26" s="117"/>
      <c r="HFQ26" s="117"/>
      <c r="HFR26" s="117"/>
      <c r="HFS26" s="117"/>
      <c r="HFT26" s="117"/>
      <c r="HFU26" s="117"/>
      <c r="HFV26" s="117"/>
      <c r="HFW26" s="117"/>
      <c r="HFX26" s="117"/>
      <c r="HFY26" s="117"/>
      <c r="HFZ26" s="117"/>
      <c r="HGA26" s="117"/>
      <c r="HGB26" s="117"/>
      <c r="HGC26" s="117"/>
      <c r="HGD26" s="117"/>
      <c r="HGE26" s="117"/>
      <c r="HGF26" s="117"/>
      <c r="HGG26" s="117"/>
      <c r="HGH26" s="117"/>
      <c r="HGI26" s="117"/>
      <c r="HGJ26" s="117"/>
      <c r="HGK26" s="117"/>
      <c r="HGL26" s="117"/>
      <c r="HGM26" s="117"/>
      <c r="HGN26" s="117"/>
      <c r="HGO26" s="117"/>
      <c r="HGP26" s="117"/>
      <c r="HGQ26" s="117"/>
      <c r="HGR26" s="117"/>
      <c r="HGS26" s="117"/>
      <c r="HGT26" s="117"/>
      <c r="HGU26" s="117"/>
      <c r="HGV26" s="117"/>
      <c r="HGW26" s="117"/>
      <c r="HGX26" s="117"/>
      <c r="HGY26" s="117"/>
      <c r="HGZ26" s="117"/>
      <c r="HHA26" s="117"/>
      <c r="HHB26" s="117"/>
      <c r="HHC26" s="117"/>
      <c r="HHD26" s="117"/>
      <c r="HHE26" s="117"/>
      <c r="HHF26" s="117"/>
      <c r="HHG26" s="117"/>
      <c r="HHH26" s="117"/>
      <c r="HHI26" s="117"/>
      <c r="HHJ26" s="117"/>
      <c r="HHK26" s="117"/>
      <c r="HHL26" s="117"/>
      <c r="HHM26" s="117"/>
      <c r="HHN26" s="117"/>
      <c r="HHO26" s="117"/>
      <c r="HHP26" s="117"/>
      <c r="HHQ26" s="117"/>
      <c r="HHR26" s="117"/>
      <c r="HHS26" s="117"/>
      <c r="HHT26" s="117"/>
      <c r="HHU26" s="117"/>
      <c r="HHV26" s="117"/>
      <c r="HHW26" s="117"/>
      <c r="HHX26" s="117"/>
      <c r="HHY26" s="117"/>
      <c r="HHZ26" s="117"/>
      <c r="HIA26" s="117"/>
      <c r="HIB26" s="117"/>
      <c r="HIC26" s="117"/>
      <c r="HID26" s="117"/>
      <c r="HIE26" s="117"/>
      <c r="HIF26" s="117"/>
      <c r="HIG26" s="117"/>
      <c r="HIH26" s="117"/>
      <c r="HII26" s="117"/>
      <c r="HIJ26" s="117"/>
      <c r="HIK26" s="117"/>
      <c r="HIL26" s="117"/>
      <c r="HIM26" s="117"/>
      <c r="HIN26" s="117"/>
      <c r="HIO26" s="117"/>
      <c r="HIP26" s="117"/>
      <c r="HIQ26" s="117"/>
      <c r="HIR26" s="117"/>
      <c r="HIS26" s="117"/>
      <c r="HIT26" s="117"/>
      <c r="HIU26" s="117"/>
      <c r="HIV26" s="117"/>
      <c r="HIW26" s="117"/>
      <c r="HIX26" s="117"/>
      <c r="HIY26" s="117"/>
      <c r="HIZ26" s="117"/>
      <c r="HJA26" s="117"/>
      <c r="HJB26" s="117"/>
      <c r="HJC26" s="117"/>
      <c r="HJD26" s="117"/>
      <c r="HJE26" s="117"/>
      <c r="HJF26" s="117"/>
      <c r="HJG26" s="117"/>
      <c r="HJH26" s="117"/>
      <c r="HJI26" s="117"/>
      <c r="HJJ26" s="117"/>
      <c r="HJK26" s="117"/>
      <c r="HJL26" s="117"/>
      <c r="HJM26" s="117"/>
      <c r="HJN26" s="117"/>
      <c r="HJO26" s="117"/>
      <c r="HJP26" s="117"/>
      <c r="HJQ26" s="117"/>
      <c r="HJR26" s="117"/>
      <c r="HJS26" s="117"/>
      <c r="HJT26" s="117"/>
      <c r="HJU26" s="117"/>
      <c r="HJV26" s="117"/>
      <c r="HJW26" s="117"/>
      <c r="HJX26" s="117"/>
      <c r="HJY26" s="117"/>
      <c r="HJZ26" s="117"/>
      <c r="HKA26" s="117"/>
      <c r="HKB26" s="117"/>
      <c r="HKC26" s="117"/>
      <c r="HKD26" s="117"/>
      <c r="HKE26" s="117"/>
      <c r="HKF26" s="117"/>
      <c r="HKG26" s="117"/>
      <c r="HKH26" s="117"/>
      <c r="HKI26" s="117"/>
      <c r="HKJ26" s="117"/>
      <c r="HKK26" s="117"/>
      <c r="HKL26" s="117"/>
      <c r="HKM26" s="117"/>
      <c r="HKN26" s="117"/>
      <c r="HKO26" s="117"/>
      <c r="HKP26" s="117"/>
      <c r="HKQ26" s="117"/>
      <c r="HKR26" s="117"/>
      <c r="HKS26" s="117"/>
      <c r="HKT26" s="117"/>
      <c r="HKU26" s="117"/>
      <c r="HKV26" s="117"/>
      <c r="HKW26" s="117"/>
      <c r="HKX26" s="117"/>
      <c r="HKY26" s="117"/>
      <c r="HKZ26" s="117"/>
      <c r="HLA26" s="117"/>
      <c r="HLB26" s="117"/>
      <c r="HLC26" s="117"/>
      <c r="HLD26" s="117"/>
      <c r="HLE26" s="117"/>
      <c r="HLF26" s="117"/>
      <c r="HLG26" s="117"/>
      <c r="HLH26" s="117"/>
      <c r="HLI26" s="117"/>
      <c r="HLJ26" s="117"/>
      <c r="HLK26" s="117"/>
      <c r="HLL26" s="117"/>
      <c r="HLM26" s="117"/>
      <c r="HLN26" s="117"/>
      <c r="HLO26" s="117"/>
      <c r="HLP26" s="117"/>
      <c r="HLQ26" s="117"/>
      <c r="HLR26" s="117"/>
      <c r="HLS26" s="117"/>
      <c r="HLT26" s="117"/>
      <c r="HLU26" s="117"/>
      <c r="HLV26" s="117"/>
      <c r="HLW26" s="117"/>
      <c r="HLX26" s="117"/>
      <c r="HLY26" s="117"/>
      <c r="HLZ26" s="117"/>
      <c r="HMA26" s="117"/>
      <c r="HMB26" s="117"/>
      <c r="HMC26" s="117"/>
      <c r="HMD26" s="117"/>
      <c r="HME26" s="117"/>
      <c r="HMF26" s="117"/>
      <c r="HMG26" s="117"/>
      <c r="HMH26" s="117"/>
      <c r="HMI26" s="117"/>
      <c r="HMJ26" s="117"/>
      <c r="HMK26" s="117"/>
      <c r="HML26" s="117"/>
      <c r="HMM26" s="117"/>
      <c r="HMN26" s="117"/>
      <c r="HMO26" s="117"/>
      <c r="HMP26" s="117"/>
      <c r="HMQ26" s="117"/>
      <c r="HMR26" s="117"/>
      <c r="HMS26" s="117"/>
      <c r="HMT26" s="117"/>
      <c r="HMU26" s="117"/>
      <c r="HMV26" s="117"/>
      <c r="HMW26" s="117"/>
      <c r="HMX26" s="117"/>
      <c r="HMY26" s="117"/>
      <c r="HMZ26" s="117"/>
      <c r="HNA26" s="117"/>
      <c r="HNB26" s="117"/>
      <c r="HNC26" s="117"/>
      <c r="HND26" s="117"/>
      <c r="HNE26" s="117"/>
      <c r="HNF26" s="117"/>
      <c r="HNG26" s="117"/>
      <c r="HNH26" s="117"/>
      <c r="HNI26" s="117"/>
      <c r="HNJ26" s="117"/>
      <c r="HNK26" s="117"/>
      <c r="HNL26" s="117"/>
      <c r="HNM26" s="117"/>
      <c r="HNN26" s="117"/>
      <c r="HNO26" s="117"/>
      <c r="HNP26" s="117"/>
      <c r="HNQ26" s="117"/>
      <c r="HNR26" s="117"/>
      <c r="HNS26" s="117"/>
      <c r="HNT26" s="117"/>
      <c r="HNU26" s="117"/>
      <c r="HNV26" s="117"/>
      <c r="HNW26" s="117"/>
      <c r="HNX26" s="117"/>
      <c r="HNY26" s="117"/>
      <c r="HNZ26" s="117"/>
      <c r="HOA26" s="117"/>
      <c r="HOB26" s="117"/>
      <c r="HOC26" s="117"/>
      <c r="HOD26" s="117"/>
      <c r="HOE26" s="117"/>
      <c r="HOF26" s="117"/>
      <c r="HOG26" s="117"/>
      <c r="HOH26" s="117"/>
      <c r="HOI26" s="117"/>
      <c r="HOJ26" s="117"/>
      <c r="HOK26" s="117"/>
      <c r="HOL26" s="117"/>
      <c r="HOM26" s="117"/>
      <c r="HON26" s="117"/>
      <c r="HOO26" s="117"/>
      <c r="HOP26" s="117"/>
      <c r="HOQ26" s="117"/>
      <c r="HOR26" s="117"/>
      <c r="HOS26" s="117"/>
      <c r="HOT26" s="117"/>
      <c r="HOU26" s="117"/>
      <c r="HOV26" s="117"/>
      <c r="HOW26" s="117"/>
      <c r="HOX26" s="117"/>
      <c r="HOY26" s="117"/>
      <c r="HOZ26" s="117"/>
      <c r="HPA26" s="117"/>
      <c r="HPB26" s="117"/>
      <c r="HPC26" s="117"/>
      <c r="HPD26" s="117"/>
      <c r="HPE26" s="117"/>
      <c r="HPF26" s="117"/>
      <c r="HPG26" s="117"/>
      <c r="HPH26" s="117"/>
      <c r="HPI26" s="117"/>
      <c r="HPJ26" s="117"/>
      <c r="HPK26" s="117"/>
      <c r="HPL26" s="117"/>
      <c r="HPM26" s="117"/>
      <c r="HPN26" s="117"/>
      <c r="HPO26" s="117"/>
      <c r="HPP26" s="117"/>
      <c r="HPQ26" s="117"/>
      <c r="HPR26" s="117"/>
      <c r="HPS26" s="117"/>
      <c r="HPT26" s="117"/>
      <c r="HPU26" s="117"/>
      <c r="HPV26" s="117"/>
      <c r="HPW26" s="117"/>
      <c r="HPX26" s="117"/>
      <c r="HPY26" s="117"/>
      <c r="HPZ26" s="117"/>
      <c r="HQA26" s="117"/>
      <c r="HQB26" s="117"/>
      <c r="HQC26" s="117"/>
      <c r="HQD26" s="117"/>
      <c r="HQE26" s="117"/>
      <c r="HQF26" s="117"/>
      <c r="HQG26" s="117"/>
      <c r="HQH26" s="117"/>
      <c r="HQI26" s="117"/>
      <c r="HQJ26" s="117"/>
      <c r="HQK26" s="117"/>
      <c r="HQL26" s="117"/>
      <c r="HQM26" s="117"/>
      <c r="HQN26" s="117"/>
      <c r="HQO26" s="117"/>
      <c r="HQP26" s="117"/>
      <c r="HQQ26" s="117"/>
      <c r="HQR26" s="117"/>
      <c r="HQS26" s="117"/>
      <c r="HQT26" s="117"/>
      <c r="HQU26" s="117"/>
      <c r="HQV26" s="117"/>
      <c r="HQW26" s="117"/>
      <c r="HQX26" s="117"/>
      <c r="HQY26" s="117"/>
      <c r="HQZ26" s="117"/>
      <c r="HRA26" s="117"/>
      <c r="HRB26" s="117"/>
      <c r="HRC26" s="117"/>
      <c r="HRD26" s="117"/>
      <c r="HRE26" s="117"/>
      <c r="HRF26" s="117"/>
      <c r="HRG26" s="117"/>
      <c r="HRH26" s="117"/>
      <c r="HRI26" s="117"/>
      <c r="HRJ26" s="117"/>
      <c r="HRK26" s="117"/>
      <c r="HRL26" s="117"/>
      <c r="HRM26" s="117"/>
      <c r="HRN26" s="117"/>
      <c r="HRO26" s="117"/>
      <c r="HRP26" s="117"/>
      <c r="HRQ26" s="117"/>
      <c r="HRR26" s="117"/>
      <c r="HRS26" s="117"/>
      <c r="HRT26" s="117"/>
      <c r="HRU26" s="117"/>
      <c r="HRV26" s="117"/>
      <c r="HRW26" s="117"/>
      <c r="HRX26" s="117"/>
      <c r="HRY26" s="117"/>
      <c r="HRZ26" s="117"/>
      <c r="HSA26" s="117"/>
      <c r="HSB26" s="117"/>
      <c r="HSC26" s="117"/>
      <c r="HSD26" s="117"/>
      <c r="HSE26" s="117"/>
      <c r="HSF26" s="117"/>
      <c r="HSG26" s="117"/>
      <c r="HSH26" s="117"/>
      <c r="HSI26" s="117"/>
      <c r="HSJ26" s="117"/>
      <c r="HSK26" s="117"/>
      <c r="HSL26" s="117"/>
      <c r="HSM26" s="117"/>
      <c r="HSN26" s="117"/>
      <c r="HSO26" s="117"/>
      <c r="HSP26" s="117"/>
      <c r="HSQ26" s="117"/>
      <c r="HSR26" s="117"/>
      <c r="HSS26" s="117"/>
      <c r="HST26" s="117"/>
      <c r="HSU26" s="117"/>
      <c r="HSV26" s="117"/>
      <c r="HSW26" s="117"/>
      <c r="HSX26" s="117"/>
      <c r="HSY26" s="117"/>
      <c r="HSZ26" s="117"/>
      <c r="HTA26" s="117"/>
      <c r="HTB26" s="117"/>
      <c r="HTC26" s="117"/>
      <c r="HTD26" s="117"/>
      <c r="HTE26" s="117"/>
      <c r="HTF26" s="117"/>
      <c r="HTG26" s="117"/>
      <c r="HTH26" s="117"/>
      <c r="HTI26" s="117"/>
      <c r="HTJ26" s="117"/>
      <c r="HTK26" s="117"/>
      <c r="HTL26" s="117"/>
      <c r="HTM26" s="117"/>
      <c r="HTN26" s="117"/>
      <c r="HTO26" s="117"/>
      <c r="HTP26" s="117"/>
      <c r="HTQ26" s="117"/>
      <c r="HTR26" s="117"/>
      <c r="HTS26" s="117"/>
      <c r="HTT26" s="117"/>
      <c r="HTU26" s="117"/>
      <c r="HTV26" s="117"/>
      <c r="HTW26" s="117"/>
      <c r="HTX26" s="117"/>
      <c r="HTY26" s="117"/>
      <c r="HTZ26" s="117"/>
      <c r="HUA26" s="117"/>
      <c r="HUB26" s="117"/>
      <c r="HUC26" s="117"/>
      <c r="HUD26" s="117"/>
      <c r="HUE26" s="117"/>
      <c r="HUF26" s="117"/>
      <c r="HUG26" s="117"/>
      <c r="HUH26" s="117"/>
      <c r="HUI26" s="117"/>
      <c r="HUJ26" s="117"/>
      <c r="HUK26" s="117"/>
      <c r="HUL26" s="117"/>
      <c r="HUM26" s="117"/>
      <c r="HUN26" s="117"/>
      <c r="HUO26" s="117"/>
      <c r="HUP26" s="117"/>
      <c r="HUQ26" s="117"/>
      <c r="HUR26" s="117"/>
      <c r="HUS26" s="117"/>
      <c r="HUT26" s="117"/>
      <c r="HUU26" s="117"/>
      <c r="HUV26" s="117"/>
      <c r="HUW26" s="117"/>
      <c r="HUX26" s="117"/>
      <c r="HUY26" s="117"/>
      <c r="HUZ26" s="117"/>
      <c r="HVA26" s="117"/>
      <c r="HVB26" s="117"/>
      <c r="HVC26" s="117"/>
      <c r="HVD26" s="117"/>
      <c r="HVE26" s="117"/>
      <c r="HVF26" s="117"/>
      <c r="HVG26" s="117"/>
      <c r="HVH26" s="117"/>
      <c r="HVI26" s="117"/>
      <c r="HVJ26" s="117"/>
      <c r="HVK26" s="117"/>
      <c r="HVL26" s="117"/>
      <c r="HVM26" s="117"/>
      <c r="HVN26" s="117"/>
      <c r="HVO26" s="117"/>
      <c r="HVP26" s="117"/>
      <c r="HVQ26" s="117"/>
      <c r="HVR26" s="117"/>
      <c r="HVS26" s="117"/>
      <c r="HVT26" s="117"/>
      <c r="HVU26" s="117"/>
      <c r="HVV26" s="117"/>
      <c r="HVW26" s="117"/>
      <c r="HVX26" s="117"/>
      <c r="HVY26" s="117"/>
      <c r="HVZ26" s="117"/>
      <c r="HWA26" s="117"/>
      <c r="HWB26" s="117"/>
      <c r="HWC26" s="117"/>
      <c r="HWD26" s="117"/>
      <c r="HWE26" s="117"/>
      <c r="HWF26" s="117"/>
      <c r="HWG26" s="117"/>
      <c r="HWH26" s="117"/>
      <c r="HWI26" s="117"/>
      <c r="HWJ26" s="117"/>
      <c r="HWK26" s="117"/>
      <c r="HWL26" s="117"/>
      <c r="HWM26" s="117"/>
      <c r="HWN26" s="117"/>
      <c r="HWO26" s="117"/>
      <c r="HWP26" s="117"/>
      <c r="HWQ26" s="117"/>
      <c r="HWR26" s="117"/>
      <c r="HWS26" s="117"/>
      <c r="HWT26" s="117"/>
      <c r="HWU26" s="117"/>
      <c r="HWV26" s="117"/>
      <c r="HWW26" s="117"/>
      <c r="HWX26" s="117"/>
      <c r="HWY26" s="117"/>
      <c r="HWZ26" s="117"/>
      <c r="HXA26" s="117"/>
      <c r="HXB26" s="117"/>
      <c r="HXC26" s="117"/>
      <c r="HXD26" s="117"/>
      <c r="HXE26" s="117"/>
      <c r="HXF26" s="117"/>
      <c r="HXG26" s="117"/>
      <c r="HXH26" s="117"/>
      <c r="HXI26" s="117"/>
      <c r="HXJ26" s="117"/>
      <c r="HXK26" s="117"/>
      <c r="HXL26" s="117"/>
      <c r="HXM26" s="117"/>
      <c r="HXN26" s="117"/>
      <c r="HXO26" s="117"/>
      <c r="HXP26" s="117"/>
      <c r="HXQ26" s="117"/>
      <c r="HXR26" s="117"/>
      <c r="HXS26" s="117"/>
      <c r="HXT26" s="117"/>
      <c r="HXU26" s="117"/>
      <c r="HXV26" s="117"/>
      <c r="HXW26" s="117"/>
      <c r="HXX26" s="117"/>
      <c r="HXY26" s="117"/>
      <c r="HXZ26" s="117"/>
      <c r="HYA26" s="117"/>
      <c r="HYB26" s="117"/>
      <c r="HYC26" s="117"/>
      <c r="HYD26" s="117"/>
      <c r="HYE26" s="117"/>
      <c r="HYF26" s="117"/>
      <c r="HYG26" s="117"/>
      <c r="HYH26" s="117"/>
      <c r="HYI26" s="117"/>
      <c r="HYJ26" s="117"/>
      <c r="HYK26" s="117"/>
      <c r="HYL26" s="117"/>
      <c r="HYM26" s="117"/>
      <c r="HYN26" s="117"/>
      <c r="HYO26" s="117"/>
      <c r="HYP26" s="117"/>
      <c r="HYQ26" s="117"/>
      <c r="HYR26" s="117"/>
      <c r="HYS26" s="117"/>
      <c r="HYT26" s="117"/>
      <c r="HYU26" s="117"/>
      <c r="HYV26" s="117"/>
      <c r="HYW26" s="117"/>
      <c r="HYX26" s="117"/>
      <c r="HYY26" s="117"/>
      <c r="HYZ26" s="117"/>
      <c r="HZA26" s="117"/>
      <c r="HZB26" s="117"/>
      <c r="HZC26" s="117"/>
      <c r="HZD26" s="117"/>
      <c r="HZE26" s="117"/>
      <c r="HZF26" s="117"/>
      <c r="HZG26" s="117"/>
      <c r="HZH26" s="117"/>
      <c r="HZI26" s="117"/>
      <c r="HZJ26" s="117"/>
      <c r="HZK26" s="117"/>
      <c r="HZL26" s="117"/>
      <c r="HZM26" s="117"/>
      <c r="HZN26" s="117"/>
      <c r="HZO26" s="117"/>
      <c r="HZP26" s="117"/>
      <c r="HZQ26" s="117"/>
      <c r="HZR26" s="117"/>
      <c r="HZS26" s="117"/>
      <c r="HZT26" s="117"/>
      <c r="HZU26" s="117"/>
      <c r="HZV26" s="117"/>
      <c r="HZW26" s="117"/>
      <c r="HZX26" s="117"/>
      <c r="HZY26" s="117"/>
      <c r="HZZ26" s="117"/>
      <c r="IAA26" s="117"/>
      <c r="IAB26" s="117"/>
      <c r="IAC26" s="117"/>
      <c r="IAD26" s="117"/>
      <c r="IAE26" s="117"/>
      <c r="IAF26" s="117"/>
      <c r="IAG26" s="117"/>
      <c r="IAH26" s="117"/>
      <c r="IAI26" s="117"/>
      <c r="IAJ26" s="117"/>
      <c r="IAK26" s="117"/>
      <c r="IAL26" s="117"/>
      <c r="IAM26" s="117"/>
      <c r="IAN26" s="117"/>
      <c r="IAO26" s="117"/>
      <c r="IAP26" s="117"/>
      <c r="IAQ26" s="117"/>
      <c r="IAR26" s="117"/>
      <c r="IAS26" s="117"/>
      <c r="IAT26" s="117"/>
      <c r="IAU26" s="117"/>
      <c r="IAV26" s="117"/>
      <c r="IAW26" s="117"/>
      <c r="IAX26" s="117"/>
      <c r="IAY26" s="117"/>
      <c r="IAZ26" s="117"/>
      <c r="IBA26" s="117"/>
      <c r="IBB26" s="117"/>
      <c r="IBC26" s="117"/>
      <c r="IBD26" s="117"/>
      <c r="IBE26" s="117"/>
      <c r="IBF26" s="117"/>
      <c r="IBG26" s="117"/>
      <c r="IBH26" s="117"/>
      <c r="IBI26" s="117"/>
      <c r="IBJ26" s="117"/>
      <c r="IBK26" s="117"/>
      <c r="IBL26" s="117"/>
      <c r="IBM26" s="117"/>
      <c r="IBN26" s="117"/>
      <c r="IBO26" s="117"/>
      <c r="IBP26" s="117"/>
      <c r="IBQ26" s="117"/>
      <c r="IBR26" s="117"/>
      <c r="IBS26" s="117"/>
      <c r="IBT26" s="117"/>
      <c r="IBU26" s="117"/>
      <c r="IBV26" s="117"/>
      <c r="IBW26" s="117"/>
      <c r="IBX26" s="117"/>
      <c r="IBY26" s="117"/>
      <c r="IBZ26" s="117"/>
      <c r="ICA26" s="117"/>
      <c r="ICB26" s="117"/>
      <c r="ICC26" s="117"/>
      <c r="ICD26" s="117"/>
      <c r="ICE26" s="117"/>
      <c r="ICF26" s="117"/>
      <c r="ICG26" s="117"/>
      <c r="ICH26" s="117"/>
      <c r="ICI26" s="117"/>
      <c r="ICJ26" s="117"/>
      <c r="ICK26" s="117"/>
      <c r="ICL26" s="117"/>
      <c r="ICM26" s="117"/>
      <c r="ICN26" s="117"/>
      <c r="ICO26" s="117"/>
      <c r="ICP26" s="117"/>
      <c r="ICQ26" s="117"/>
      <c r="ICR26" s="117"/>
      <c r="ICS26" s="117"/>
      <c r="ICT26" s="117"/>
      <c r="ICU26" s="117"/>
      <c r="ICV26" s="117"/>
      <c r="ICW26" s="117"/>
      <c r="ICX26" s="117"/>
      <c r="ICY26" s="117"/>
      <c r="ICZ26" s="117"/>
      <c r="IDA26" s="117"/>
      <c r="IDB26" s="117"/>
      <c r="IDC26" s="117"/>
      <c r="IDD26" s="117"/>
      <c r="IDE26" s="117"/>
      <c r="IDF26" s="117"/>
      <c r="IDG26" s="117"/>
      <c r="IDH26" s="117"/>
      <c r="IDI26" s="117"/>
      <c r="IDJ26" s="117"/>
      <c r="IDK26" s="117"/>
      <c r="IDL26" s="117"/>
      <c r="IDM26" s="117"/>
      <c r="IDN26" s="117"/>
      <c r="IDO26" s="117"/>
      <c r="IDP26" s="117"/>
      <c r="IDQ26" s="117"/>
      <c r="IDR26" s="117"/>
      <c r="IDS26" s="117"/>
      <c r="IDT26" s="117"/>
      <c r="IDU26" s="117"/>
      <c r="IDV26" s="117"/>
      <c r="IDW26" s="117"/>
      <c r="IDX26" s="117"/>
      <c r="IDY26" s="117"/>
      <c r="IDZ26" s="117"/>
      <c r="IEA26" s="117"/>
      <c r="IEB26" s="117"/>
      <c r="IEC26" s="117"/>
      <c r="IED26" s="117"/>
      <c r="IEE26" s="117"/>
      <c r="IEF26" s="117"/>
      <c r="IEG26" s="117"/>
      <c r="IEH26" s="117"/>
      <c r="IEI26" s="117"/>
      <c r="IEJ26" s="117"/>
      <c r="IEK26" s="117"/>
      <c r="IEL26" s="117"/>
      <c r="IEM26" s="117"/>
      <c r="IEN26" s="117"/>
      <c r="IEO26" s="117"/>
      <c r="IEP26" s="117"/>
      <c r="IEQ26" s="117"/>
      <c r="IER26" s="117"/>
      <c r="IES26" s="117"/>
      <c r="IET26" s="117"/>
      <c r="IEU26" s="117"/>
      <c r="IEV26" s="117"/>
      <c r="IEW26" s="117"/>
      <c r="IEX26" s="117"/>
      <c r="IEY26" s="117"/>
      <c r="IEZ26" s="117"/>
      <c r="IFA26" s="117"/>
      <c r="IFB26" s="117"/>
      <c r="IFC26" s="117"/>
      <c r="IFD26" s="117"/>
      <c r="IFE26" s="117"/>
      <c r="IFF26" s="117"/>
      <c r="IFG26" s="117"/>
      <c r="IFH26" s="117"/>
      <c r="IFI26" s="117"/>
      <c r="IFJ26" s="117"/>
      <c r="IFK26" s="117"/>
      <c r="IFL26" s="117"/>
      <c r="IFM26" s="117"/>
      <c r="IFN26" s="117"/>
      <c r="IFO26" s="117"/>
      <c r="IFP26" s="117"/>
      <c r="IFQ26" s="117"/>
      <c r="IFR26" s="117"/>
      <c r="IFS26" s="117"/>
      <c r="IFT26" s="117"/>
      <c r="IFU26" s="117"/>
      <c r="IFV26" s="117"/>
      <c r="IFW26" s="117"/>
      <c r="IFX26" s="117"/>
      <c r="IFY26" s="117"/>
      <c r="IFZ26" s="117"/>
      <c r="IGA26" s="117"/>
      <c r="IGB26" s="117"/>
      <c r="IGC26" s="117"/>
      <c r="IGD26" s="117"/>
      <c r="IGE26" s="117"/>
      <c r="IGF26" s="117"/>
      <c r="IGG26" s="117"/>
      <c r="IGH26" s="117"/>
      <c r="IGI26" s="117"/>
      <c r="IGJ26" s="117"/>
      <c r="IGK26" s="117"/>
      <c r="IGL26" s="117"/>
      <c r="IGM26" s="117"/>
      <c r="IGN26" s="117"/>
      <c r="IGO26" s="117"/>
      <c r="IGP26" s="117"/>
      <c r="IGQ26" s="117"/>
      <c r="IGR26" s="117"/>
      <c r="IGS26" s="117"/>
      <c r="IGT26" s="117"/>
      <c r="IGU26" s="117"/>
      <c r="IGV26" s="117"/>
      <c r="IGW26" s="117"/>
      <c r="IGX26" s="117"/>
      <c r="IGY26" s="117"/>
      <c r="IGZ26" s="117"/>
      <c r="IHA26" s="117"/>
      <c r="IHB26" s="117"/>
      <c r="IHC26" s="117"/>
      <c r="IHD26" s="117"/>
      <c r="IHE26" s="117"/>
      <c r="IHF26" s="117"/>
      <c r="IHG26" s="117"/>
      <c r="IHH26" s="117"/>
      <c r="IHI26" s="117"/>
      <c r="IHJ26" s="117"/>
      <c r="IHK26" s="117"/>
      <c r="IHL26" s="117"/>
      <c r="IHM26" s="117"/>
      <c r="IHN26" s="117"/>
      <c r="IHO26" s="117"/>
      <c r="IHP26" s="117"/>
      <c r="IHQ26" s="117"/>
      <c r="IHR26" s="117"/>
      <c r="IHS26" s="117"/>
      <c r="IHT26" s="117"/>
      <c r="IHU26" s="117"/>
      <c r="IHV26" s="117"/>
      <c r="IHW26" s="117"/>
      <c r="IHX26" s="117"/>
      <c r="IHY26" s="117"/>
      <c r="IHZ26" s="117"/>
      <c r="IIA26" s="117"/>
      <c r="IIB26" s="117"/>
      <c r="IIC26" s="117"/>
      <c r="IID26" s="117"/>
      <c r="IIE26" s="117"/>
      <c r="IIF26" s="117"/>
      <c r="IIG26" s="117"/>
      <c r="IIH26" s="117"/>
      <c r="III26" s="117"/>
      <c r="IIJ26" s="117"/>
      <c r="IIK26" s="117"/>
      <c r="IIL26" s="117"/>
      <c r="IIM26" s="117"/>
      <c r="IIN26" s="117"/>
      <c r="IIO26" s="117"/>
      <c r="IIP26" s="117"/>
      <c r="IIQ26" s="117"/>
      <c r="IIR26" s="117"/>
      <c r="IIS26" s="117"/>
      <c r="IIT26" s="117"/>
      <c r="IIU26" s="117"/>
      <c r="IIV26" s="117"/>
      <c r="IIW26" s="117"/>
      <c r="IIX26" s="117"/>
      <c r="IIY26" s="117"/>
      <c r="IIZ26" s="117"/>
      <c r="IJA26" s="117"/>
      <c r="IJB26" s="117"/>
      <c r="IJC26" s="117"/>
      <c r="IJD26" s="117"/>
      <c r="IJE26" s="117"/>
      <c r="IJF26" s="117"/>
      <c r="IJG26" s="117"/>
      <c r="IJH26" s="117"/>
      <c r="IJI26" s="117"/>
      <c r="IJJ26" s="117"/>
      <c r="IJK26" s="117"/>
      <c r="IJL26" s="117"/>
      <c r="IJM26" s="117"/>
      <c r="IJN26" s="117"/>
      <c r="IJO26" s="117"/>
      <c r="IJP26" s="117"/>
      <c r="IJQ26" s="117"/>
      <c r="IJR26" s="117"/>
      <c r="IJS26" s="117"/>
      <c r="IJT26" s="117"/>
      <c r="IJU26" s="117"/>
      <c r="IJV26" s="117"/>
      <c r="IJW26" s="117"/>
      <c r="IJX26" s="117"/>
      <c r="IJY26" s="117"/>
      <c r="IJZ26" s="117"/>
      <c r="IKA26" s="117"/>
      <c r="IKB26" s="117"/>
      <c r="IKC26" s="117"/>
      <c r="IKD26" s="117"/>
      <c r="IKE26" s="117"/>
      <c r="IKF26" s="117"/>
      <c r="IKG26" s="117"/>
      <c r="IKH26" s="117"/>
      <c r="IKI26" s="117"/>
      <c r="IKJ26" s="117"/>
      <c r="IKK26" s="117"/>
      <c r="IKL26" s="117"/>
      <c r="IKM26" s="117"/>
      <c r="IKN26" s="117"/>
      <c r="IKO26" s="117"/>
      <c r="IKP26" s="117"/>
      <c r="IKQ26" s="117"/>
      <c r="IKR26" s="117"/>
      <c r="IKS26" s="117"/>
      <c r="IKT26" s="117"/>
      <c r="IKU26" s="117"/>
      <c r="IKV26" s="117"/>
      <c r="IKW26" s="117"/>
      <c r="IKX26" s="117"/>
      <c r="IKY26" s="117"/>
      <c r="IKZ26" s="117"/>
      <c r="ILA26" s="117"/>
      <c r="ILB26" s="117"/>
      <c r="ILC26" s="117"/>
      <c r="ILD26" s="117"/>
      <c r="ILE26" s="117"/>
      <c r="ILF26" s="117"/>
      <c r="ILG26" s="117"/>
      <c r="ILH26" s="117"/>
      <c r="ILI26" s="117"/>
      <c r="ILJ26" s="117"/>
      <c r="ILK26" s="117"/>
      <c r="ILL26" s="117"/>
      <c r="ILM26" s="117"/>
      <c r="ILN26" s="117"/>
      <c r="ILO26" s="117"/>
      <c r="ILP26" s="117"/>
      <c r="ILQ26" s="117"/>
      <c r="ILR26" s="117"/>
      <c r="ILS26" s="117"/>
      <c r="ILT26" s="117"/>
      <c r="ILU26" s="117"/>
      <c r="ILV26" s="117"/>
      <c r="ILW26" s="117"/>
      <c r="ILX26" s="117"/>
      <c r="ILY26" s="117"/>
      <c r="ILZ26" s="117"/>
      <c r="IMA26" s="117"/>
      <c r="IMB26" s="117"/>
      <c r="IMC26" s="117"/>
      <c r="IMD26" s="117"/>
      <c r="IME26" s="117"/>
      <c r="IMF26" s="117"/>
      <c r="IMG26" s="117"/>
      <c r="IMH26" s="117"/>
      <c r="IMI26" s="117"/>
      <c r="IMJ26" s="117"/>
      <c r="IMK26" s="117"/>
      <c r="IML26" s="117"/>
      <c r="IMM26" s="117"/>
      <c r="IMN26" s="117"/>
      <c r="IMO26" s="117"/>
      <c r="IMP26" s="117"/>
      <c r="IMQ26" s="117"/>
      <c r="IMR26" s="117"/>
      <c r="IMS26" s="117"/>
      <c r="IMT26" s="117"/>
      <c r="IMU26" s="117"/>
      <c r="IMV26" s="117"/>
      <c r="IMW26" s="117"/>
      <c r="IMX26" s="117"/>
      <c r="IMY26" s="117"/>
      <c r="IMZ26" s="117"/>
      <c r="INA26" s="117"/>
      <c r="INB26" s="117"/>
      <c r="INC26" s="117"/>
      <c r="IND26" s="117"/>
      <c r="INE26" s="117"/>
      <c r="INF26" s="117"/>
      <c r="ING26" s="117"/>
      <c r="INH26" s="117"/>
      <c r="INI26" s="117"/>
      <c r="INJ26" s="117"/>
      <c r="INK26" s="117"/>
      <c r="INL26" s="117"/>
      <c r="INM26" s="117"/>
      <c r="INN26" s="117"/>
      <c r="INO26" s="117"/>
      <c r="INP26" s="117"/>
      <c r="INQ26" s="117"/>
      <c r="INR26" s="117"/>
      <c r="INS26" s="117"/>
      <c r="INT26" s="117"/>
      <c r="INU26" s="117"/>
      <c r="INV26" s="117"/>
      <c r="INW26" s="117"/>
      <c r="INX26" s="117"/>
      <c r="INY26" s="117"/>
      <c r="INZ26" s="117"/>
      <c r="IOA26" s="117"/>
      <c r="IOB26" s="117"/>
      <c r="IOC26" s="117"/>
      <c r="IOD26" s="117"/>
      <c r="IOE26" s="117"/>
      <c r="IOF26" s="117"/>
      <c r="IOG26" s="117"/>
      <c r="IOH26" s="117"/>
      <c r="IOI26" s="117"/>
      <c r="IOJ26" s="117"/>
      <c r="IOK26" s="117"/>
      <c r="IOL26" s="117"/>
      <c r="IOM26" s="117"/>
      <c r="ION26" s="117"/>
      <c r="IOO26" s="117"/>
      <c r="IOP26" s="117"/>
      <c r="IOQ26" s="117"/>
      <c r="IOR26" s="117"/>
      <c r="IOS26" s="117"/>
      <c r="IOT26" s="117"/>
      <c r="IOU26" s="117"/>
      <c r="IOV26" s="117"/>
      <c r="IOW26" s="117"/>
      <c r="IOX26" s="117"/>
      <c r="IOY26" s="117"/>
      <c r="IOZ26" s="117"/>
      <c r="IPA26" s="117"/>
      <c r="IPB26" s="117"/>
      <c r="IPC26" s="117"/>
      <c r="IPD26" s="117"/>
      <c r="IPE26" s="117"/>
      <c r="IPF26" s="117"/>
      <c r="IPG26" s="117"/>
      <c r="IPH26" s="117"/>
      <c r="IPI26" s="117"/>
      <c r="IPJ26" s="117"/>
      <c r="IPK26" s="117"/>
      <c r="IPL26" s="117"/>
      <c r="IPM26" s="117"/>
      <c r="IPN26" s="117"/>
      <c r="IPO26" s="117"/>
      <c r="IPP26" s="117"/>
      <c r="IPQ26" s="117"/>
      <c r="IPR26" s="117"/>
      <c r="IPS26" s="117"/>
      <c r="IPT26" s="117"/>
      <c r="IPU26" s="117"/>
      <c r="IPV26" s="117"/>
      <c r="IPW26" s="117"/>
      <c r="IPX26" s="117"/>
      <c r="IPY26" s="117"/>
      <c r="IPZ26" s="117"/>
      <c r="IQA26" s="117"/>
      <c r="IQB26" s="117"/>
      <c r="IQC26" s="117"/>
      <c r="IQD26" s="117"/>
      <c r="IQE26" s="117"/>
      <c r="IQF26" s="117"/>
      <c r="IQG26" s="117"/>
      <c r="IQH26" s="117"/>
      <c r="IQI26" s="117"/>
      <c r="IQJ26" s="117"/>
      <c r="IQK26" s="117"/>
      <c r="IQL26" s="117"/>
      <c r="IQM26" s="117"/>
      <c r="IQN26" s="117"/>
      <c r="IQO26" s="117"/>
      <c r="IQP26" s="117"/>
      <c r="IQQ26" s="117"/>
      <c r="IQR26" s="117"/>
      <c r="IQS26" s="117"/>
      <c r="IQT26" s="117"/>
      <c r="IQU26" s="117"/>
      <c r="IQV26" s="117"/>
      <c r="IQW26" s="117"/>
      <c r="IQX26" s="117"/>
      <c r="IQY26" s="117"/>
      <c r="IQZ26" s="117"/>
      <c r="IRA26" s="117"/>
      <c r="IRB26" s="117"/>
      <c r="IRC26" s="117"/>
      <c r="IRD26" s="117"/>
      <c r="IRE26" s="117"/>
      <c r="IRF26" s="117"/>
      <c r="IRG26" s="117"/>
      <c r="IRH26" s="117"/>
      <c r="IRI26" s="117"/>
      <c r="IRJ26" s="117"/>
      <c r="IRK26" s="117"/>
      <c r="IRL26" s="117"/>
      <c r="IRM26" s="117"/>
      <c r="IRN26" s="117"/>
      <c r="IRO26" s="117"/>
      <c r="IRP26" s="117"/>
      <c r="IRQ26" s="117"/>
      <c r="IRR26" s="117"/>
      <c r="IRS26" s="117"/>
      <c r="IRT26" s="117"/>
      <c r="IRU26" s="117"/>
      <c r="IRV26" s="117"/>
      <c r="IRW26" s="117"/>
      <c r="IRX26" s="117"/>
      <c r="IRY26" s="117"/>
      <c r="IRZ26" s="117"/>
      <c r="ISA26" s="117"/>
      <c r="ISB26" s="117"/>
      <c r="ISC26" s="117"/>
      <c r="ISD26" s="117"/>
      <c r="ISE26" s="117"/>
      <c r="ISF26" s="117"/>
      <c r="ISG26" s="117"/>
      <c r="ISH26" s="117"/>
      <c r="ISI26" s="117"/>
      <c r="ISJ26" s="117"/>
      <c r="ISK26" s="117"/>
      <c r="ISL26" s="117"/>
      <c r="ISM26" s="117"/>
      <c r="ISN26" s="117"/>
      <c r="ISO26" s="117"/>
      <c r="ISP26" s="117"/>
      <c r="ISQ26" s="117"/>
      <c r="ISR26" s="117"/>
      <c r="ISS26" s="117"/>
      <c r="IST26" s="117"/>
      <c r="ISU26" s="117"/>
      <c r="ISV26" s="117"/>
      <c r="ISW26" s="117"/>
      <c r="ISX26" s="117"/>
      <c r="ISY26" s="117"/>
      <c r="ISZ26" s="117"/>
      <c r="ITA26" s="117"/>
      <c r="ITB26" s="117"/>
      <c r="ITC26" s="117"/>
      <c r="ITD26" s="117"/>
      <c r="ITE26" s="117"/>
      <c r="ITF26" s="117"/>
      <c r="ITG26" s="117"/>
      <c r="ITH26" s="117"/>
      <c r="ITI26" s="117"/>
      <c r="ITJ26" s="117"/>
      <c r="ITK26" s="117"/>
      <c r="ITL26" s="117"/>
      <c r="ITM26" s="117"/>
      <c r="ITN26" s="117"/>
      <c r="ITO26" s="117"/>
      <c r="ITP26" s="117"/>
      <c r="ITQ26" s="117"/>
      <c r="ITR26" s="117"/>
      <c r="ITS26" s="117"/>
      <c r="ITT26" s="117"/>
      <c r="ITU26" s="117"/>
      <c r="ITV26" s="117"/>
      <c r="ITW26" s="117"/>
      <c r="ITX26" s="117"/>
      <c r="ITY26" s="117"/>
      <c r="ITZ26" s="117"/>
      <c r="IUA26" s="117"/>
      <c r="IUB26" s="117"/>
      <c r="IUC26" s="117"/>
      <c r="IUD26" s="117"/>
      <c r="IUE26" s="117"/>
      <c r="IUF26" s="117"/>
      <c r="IUG26" s="117"/>
      <c r="IUH26" s="117"/>
      <c r="IUI26" s="117"/>
      <c r="IUJ26" s="117"/>
      <c r="IUK26" s="117"/>
      <c r="IUL26" s="117"/>
      <c r="IUM26" s="117"/>
      <c r="IUN26" s="117"/>
      <c r="IUO26" s="117"/>
      <c r="IUP26" s="117"/>
      <c r="IUQ26" s="117"/>
      <c r="IUR26" s="117"/>
      <c r="IUS26" s="117"/>
      <c r="IUT26" s="117"/>
      <c r="IUU26" s="117"/>
      <c r="IUV26" s="117"/>
      <c r="IUW26" s="117"/>
      <c r="IUX26" s="117"/>
      <c r="IUY26" s="117"/>
      <c r="IUZ26" s="117"/>
      <c r="IVA26" s="117"/>
      <c r="IVB26" s="117"/>
      <c r="IVC26" s="117"/>
      <c r="IVD26" s="117"/>
      <c r="IVE26" s="117"/>
      <c r="IVF26" s="117"/>
      <c r="IVG26" s="117"/>
      <c r="IVH26" s="117"/>
      <c r="IVI26" s="117"/>
      <c r="IVJ26" s="117"/>
      <c r="IVK26" s="117"/>
      <c r="IVL26" s="117"/>
      <c r="IVM26" s="117"/>
      <c r="IVN26" s="117"/>
      <c r="IVO26" s="117"/>
      <c r="IVP26" s="117"/>
      <c r="IVQ26" s="117"/>
      <c r="IVR26" s="117"/>
      <c r="IVS26" s="117"/>
      <c r="IVT26" s="117"/>
      <c r="IVU26" s="117"/>
      <c r="IVV26" s="117"/>
      <c r="IVW26" s="117"/>
      <c r="IVX26" s="117"/>
      <c r="IVY26" s="117"/>
      <c r="IVZ26" s="117"/>
      <c r="IWA26" s="117"/>
      <c r="IWB26" s="117"/>
      <c r="IWC26" s="117"/>
      <c r="IWD26" s="117"/>
      <c r="IWE26" s="117"/>
      <c r="IWF26" s="117"/>
      <c r="IWG26" s="117"/>
      <c r="IWH26" s="117"/>
      <c r="IWI26" s="117"/>
      <c r="IWJ26" s="117"/>
      <c r="IWK26" s="117"/>
      <c r="IWL26" s="117"/>
      <c r="IWM26" s="117"/>
      <c r="IWN26" s="117"/>
      <c r="IWO26" s="117"/>
      <c r="IWP26" s="117"/>
      <c r="IWQ26" s="117"/>
      <c r="IWR26" s="117"/>
      <c r="IWS26" s="117"/>
      <c r="IWT26" s="117"/>
      <c r="IWU26" s="117"/>
      <c r="IWV26" s="117"/>
      <c r="IWW26" s="117"/>
      <c r="IWX26" s="117"/>
      <c r="IWY26" s="117"/>
      <c r="IWZ26" s="117"/>
      <c r="IXA26" s="117"/>
      <c r="IXB26" s="117"/>
      <c r="IXC26" s="117"/>
      <c r="IXD26" s="117"/>
      <c r="IXE26" s="117"/>
      <c r="IXF26" s="117"/>
      <c r="IXG26" s="117"/>
      <c r="IXH26" s="117"/>
      <c r="IXI26" s="117"/>
      <c r="IXJ26" s="117"/>
      <c r="IXK26" s="117"/>
      <c r="IXL26" s="117"/>
      <c r="IXM26" s="117"/>
      <c r="IXN26" s="117"/>
      <c r="IXO26" s="117"/>
      <c r="IXP26" s="117"/>
      <c r="IXQ26" s="117"/>
      <c r="IXR26" s="117"/>
      <c r="IXS26" s="117"/>
      <c r="IXT26" s="117"/>
      <c r="IXU26" s="117"/>
      <c r="IXV26" s="117"/>
      <c r="IXW26" s="117"/>
      <c r="IXX26" s="117"/>
      <c r="IXY26" s="117"/>
      <c r="IXZ26" s="117"/>
      <c r="IYA26" s="117"/>
      <c r="IYB26" s="117"/>
      <c r="IYC26" s="117"/>
      <c r="IYD26" s="117"/>
      <c r="IYE26" s="117"/>
      <c r="IYF26" s="117"/>
      <c r="IYG26" s="117"/>
      <c r="IYH26" s="117"/>
      <c r="IYI26" s="117"/>
      <c r="IYJ26" s="117"/>
      <c r="IYK26" s="117"/>
      <c r="IYL26" s="117"/>
      <c r="IYM26" s="117"/>
      <c r="IYN26" s="117"/>
      <c r="IYO26" s="117"/>
      <c r="IYP26" s="117"/>
      <c r="IYQ26" s="117"/>
      <c r="IYR26" s="117"/>
      <c r="IYS26" s="117"/>
      <c r="IYT26" s="117"/>
      <c r="IYU26" s="117"/>
      <c r="IYV26" s="117"/>
      <c r="IYW26" s="117"/>
      <c r="IYX26" s="117"/>
      <c r="IYY26" s="117"/>
      <c r="IYZ26" s="117"/>
      <c r="IZA26" s="117"/>
      <c r="IZB26" s="117"/>
      <c r="IZC26" s="117"/>
      <c r="IZD26" s="117"/>
      <c r="IZE26" s="117"/>
      <c r="IZF26" s="117"/>
      <c r="IZG26" s="117"/>
      <c r="IZH26" s="117"/>
      <c r="IZI26" s="117"/>
      <c r="IZJ26" s="117"/>
      <c r="IZK26" s="117"/>
      <c r="IZL26" s="117"/>
      <c r="IZM26" s="117"/>
      <c r="IZN26" s="117"/>
      <c r="IZO26" s="117"/>
      <c r="IZP26" s="117"/>
      <c r="IZQ26" s="117"/>
      <c r="IZR26" s="117"/>
      <c r="IZS26" s="117"/>
      <c r="IZT26" s="117"/>
      <c r="IZU26" s="117"/>
      <c r="IZV26" s="117"/>
      <c r="IZW26" s="117"/>
      <c r="IZX26" s="117"/>
      <c r="IZY26" s="117"/>
      <c r="IZZ26" s="117"/>
      <c r="JAA26" s="117"/>
      <c r="JAB26" s="117"/>
      <c r="JAC26" s="117"/>
      <c r="JAD26" s="117"/>
      <c r="JAE26" s="117"/>
      <c r="JAF26" s="117"/>
      <c r="JAG26" s="117"/>
      <c r="JAH26" s="117"/>
      <c r="JAI26" s="117"/>
      <c r="JAJ26" s="117"/>
      <c r="JAK26" s="117"/>
      <c r="JAL26" s="117"/>
      <c r="JAM26" s="117"/>
      <c r="JAN26" s="117"/>
      <c r="JAO26" s="117"/>
      <c r="JAP26" s="117"/>
      <c r="JAQ26" s="117"/>
      <c r="JAR26" s="117"/>
      <c r="JAS26" s="117"/>
      <c r="JAT26" s="117"/>
      <c r="JAU26" s="117"/>
      <c r="JAV26" s="117"/>
      <c r="JAW26" s="117"/>
      <c r="JAX26" s="117"/>
      <c r="JAY26" s="117"/>
      <c r="JAZ26" s="117"/>
      <c r="JBA26" s="117"/>
      <c r="JBB26" s="117"/>
      <c r="JBC26" s="117"/>
      <c r="JBD26" s="117"/>
      <c r="JBE26" s="117"/>
      <c r="JBF26" s="117"/>
      <c r="JBG26" s="117"/>
      <c r="JBH26" s="117"/>
      <c r="JBI26" s="117"/>
      <c r="JBJ26" s="117"/>
      <c r="JBK26" s="117"/>
      <c r="JBL26" s="117"/>
      <c r="JBM26" s="117"/>
      <c r="JBN26" s="117"/>
      <c r="JBO26" s="117"/>
      <c r="JBP26" s="117"/>
      <c r="JBQ26" s="117"/>
      <c r="JBR26" s="117"/>
      <c r="JBS26" s="117"/>
      <c r="JBT26" s="117"/>
      <c r="JBU26" s="117"/>
      <c r="JBV26" s="117"/>
      <c r="JBW26" s="117"/>
      <c r="JBX26" s="117"/>
      <c r="JBY26" s="117"/>
      <c r="JBZ26" s="117"/>
      <c r="JCA26" s="117"/>
      <c r="JCB26" s="117"/>
      <c r="JCC26" s="117"/>
      <c r="JCD26" s="117"/>
      <c r="JCE26" s="117"/>
      <c r="JCF26" s="117"/>
      <c r="JCG26" s="117"/>
      <c r="JCH26" s="117"/>
      <c r="JCI26" s="117"/>
      <c r="JCJ26" s="117"/>
      <c r="JCK26" s="117"/>
      <c r="JCL26" s="117"/>
      <c r="JCM26" s="117"/>
      <c r="JCN26" s="117"/>
      <c r="JCO26" s="117"/>
      <c r="JCP26" s="117"/>
      <c r="JCQ26" s="117"/>
      <c r="JCR26" s="117"/>
      <c r="JCS26" s="117"/>
      <c r="JCT26" s="117"/>
      <c r="JCU26" s="117"/>
      <c r="JCV26" s="117"/>
      <c r="JCW26" s="117"/>
      <c r="JCX26" s="117"/>
      <c r="JCY26" s="117"/>
      <c r="JCZ26" s="117"/>
      <c r="JDA26" s="117"/>
      <c r="JDB26" s="117"/>
      <c r="JDC26" s="117"/>
      <c r="JDD26" s="117"/>
      <c r="JDE26" s="117"/>
      <c r="JDF26" s="117"/>
      <c r="JDG26" s="117"/>
      <c r="JDH26" s="117"/>
      <c r="JDI26" s="117"/>
      <c r="JDJ26" s="117"/>
      <c r="JDK26" s="117"/>
      <c r="JDL26" s="117"/>
      <c r="JDM26" s="117"/>
      <c r="JDN26" s="117"/>
      <c r="JDO26" s="117"/>
      <c r="JDP26" s="117"/>
      <c r="JDQ26" s="117"/>
      <c r="JDR26" s="117"/>
      <c r="JDS26" s="117"/>
      <c r="JDT26" s="117"/>
      <c r="JDU26" s="117"/>
      <c r="JDV26" s="117"/>
      <c r="JDW26" s="117"/>
      <c r="JDX26" s="117"/>
      <c r="JDY26" s="117"/>
      <c r="JDZ26" s="117"/>
      <c r="JEA26" s="117"/>
      <c r="JEB26" s="117"/>
      <c r="JEC26" s="117"/>
      <c r="JED26" s="117"/>
      <c r="JEE26" s="117"/>
      <c r="JEF26" s="117"/>
      <c r="JEG26" s="117"/>
      <c r="JEH26" s="117"/>
      <c r="JEI26" s="117"/>
      <c r="JEJ26" s="117"/>
      <c r="JEK26" s="117"/>
      <c r="JEL26" s="117"/>
      <c r="JEM26" s="117"/>
      <c r="JEN26" s="117"/>
      <c r="JEO26" s="117"/>
      <c r="JEP26" s="117"/>
      <c r="JEQ26" s="117"/>
      <c r="JER26" s="117"/>
      <c r="JES26" s="117"/>
      <c r="JET26" s="117"/>
      <c r="JEU26" s="117"/>
      <c r="JEV26" s="117"/>
      <c r="JEW26" s="117"/>
      <c r="JEX26" s="117"/>
      <c r="JEY26" s="117"/>
      <c r="JEZ26" s="117"/>
      <c r="JFA26" s="117"/>
      <c r="JFB26" s="117"/>
      <c r="JFC26" s="117"/>
      <c r="JFD26" s="117"/>
      <c r="JFE26" s="117"/>
      <c r="JFF26" s="117"/>
      <c r="JFG26" s="117"/>
      <c r="JFH26" s="117"/>
      <c r="JFI26" s="117"/>
      <c r="JFJ26" s="117"/>
      <c r="JFK26" s="117"/>
      <c r="JFL26" s="117"/>
      <c r="JFM26" s="117"/>
      <c r="JFN26" s="117"/>
      <c r="JFO26" s="117"/>
      <c r="JFP26" s="117"/>
      <c r="JFQ26" s="117"/>
      <c r="JFR26" s="117"/>
      <c r="JFS26" s="117"/>
      <c r="JFT26" s="117"/>
      <c r="JFU26" s="117"/>
      <c r="JFV26" s="117"/>
      <c r="JFW26" s="117"/>
      <c r="JFX26" s="117"/>
      <c r="JFY26" s="117"/>
      <c r="JFZ26" s="117"/>
      <c r="JGA26" s="117"/>
      <c r="JGB26" s="117"/>
      <c r="JGC26" s="117"/>
      <c r="JGD26" s="117"/>
      <c r="JGE26" s="117"/>
      <c r="JGF26" s="117"/>
      <c r="JGG26" s="117"/>
      <c r="JGH26" s="117"/>
      <c r="JGI26" s="117"/>
      <c r="JGJ26" s="117"/>
      <c r="JGK26" s="117"/>
      <c r="JGL26" s="117"/>
      <c r="JGM26" s="117"/>
      <c r="JGN26" s="117"/>
      <c r="JGO26" s="117"/>
      <c r="JGP26" s="117"/>
      <c r="JGQ26" s="117"/>
      <c r="JGR26" s="117"/>
      <c r="JGS26" s="117"/>
      <c r="JGT26" s="117"/>
      <c r="JGU26" s="117"/>
      <c r="JGV26" s="117"/>
      <c r="JGW26" s="117"/>
      <c r="JGX26" s="117"/>
      <c r="JGY26" s="117"/>
      <c r="JGZ26" s="117"/>
      <c r="JHA26" s="117"/>
      <c r="JHB26" s="117"/>
      <c r="JHC26" s="117"/>
      <c r="JHD26" s="117"/>
      <c r="JHE26" s="117"/>
      <c r="JHF26" s="117"/>
      <c r="JHG26" s="117"/>
      <c r="JHH26" s="117"/>
      <c r="JHI26" s="117"/>
      <c r="JHJ26" s="117"/>
      <c r="JHK26" s="117"/>
      <c r="JHL26" s="117"/>
      <c r="JHM26" s="117"/>
      <c r="JHN26" s="117"/>
      <c r="JHO26" s="117"/>
      <c r="JHP26" s="117"/>
      <c r="JHQ26" s="117"/>
      <c r="JHR26" s="117"/>
      <c r="JHS26" s="117"/>
      <c r="JHT26" s="117"/>
      <c r="JHU26" s="117"/>
      <c r="JHV26" s="117"/>
      <c r="JHW26" s="117"/>
      <c r="JHX26" s="117"/>
      <c r="JHY26" s="117"/>
      <c r="JHZ26" s="117"/>
      <c r="JIA26" s="117"/>
      <c r="JIB26" s="117"/>
      <c r="JIC26" s="117"/>
      <c r="JID26" s="117"/>
      <c r="JIE26" s="117"/>
      <c r="JIF26" s="117"/>
      <c r="JIG26" s="117"/>
      <c r="JIH26" s="117"/>
      <c r="JII26" s="117"/>
      <c r="JIJ26" s="117"/>
      <c r="JIK26" s="117"/>
      <c r="JIL26" s="117"/>
      <c r="JIM26" s="117"/>
      <c r="JIN26" s="117"/>
      <c r="JIO26" s="117"/>
      <c r="JIP26" s="117"/>
      <c r="JIQ26" s="117"/>
      <c r="JIR26" s="117"/>
      <c r="JIS26" s="117"/>
      <c r="JIT26" s="117"/>
      <c r="JIU26" s="117"/>
      <c r="JIV26" s="117"/>
      <c r="JIW26" s="117"/>
      <c r="JIX26" s="117"/>
      <c r="JIY26" s="117"/>
      <c r="JIZ26" s="117"/>
      <c r="JJA26" s="117"/>
      <c r="JJB26" s="117"/>
      <c r="JJC26" s="117"/>
      <c r="JJD26" s="117"/>
      <c r="JJE26" s="117"/>
      <c r="JJF26" s="117"/>
      <c r="JJG26" s="117"/>
      <c r="JJH26" s="117"/>
      <c r="JJI26" s="117"/>
      <c r="JJJ26" s="117"/>
      <c r="JJK26" s="117"/>
      <c r="JJL26" s="117"/>
      <c r="JJM26" s="117"/>
      <c r="JJN26" s="117"/>
      <c r="JJO26" s="117"/>
      <c r="JJP26" s="117"/>
      <c r="JJQ26" s="117"/>
      <c r="JJR26" s="117"/>
      <c r="JJS26" s="117"/>
      <c r="JJT26" s="117"/>
      <c r="JJU26" s="117"/>
      <c r="JJV26" s="117"/>
      <c r="JJW26" s="117"/>
      <c r="JJX26" s="117"/>
      <c r="JJY26" s="117"/>
      <c r="JJZ26" s="117"/>
      <c r="JKA26" s="117"/>
      <c r="JKB26" s="117"/>
      <c r="JKC26" s="117"/>
      <c r="JKD26" s="117"/>
      <c r="JKE26" s="117"/>
      <c r="JKF26" s="117"/>
      <c r="JKG26" s="117"/>
      <c r="JKH26" s="117"/>
      <c r="JKI26" s="117"/>
      <c r="JKJ26" s="117"/>
      <c r="JKK26" s="117"/>
      <c r="JKL26" s="117"/>
      <c r="JKM26" s="117"/>
      <c r="JKN26" s="117"/>
      <c r="JKO26" s="117"/>
      <c r="JKP26" s="117"/>
      <c r="JKQ26" s="117"/>
      <c r="JKR26" s="117"/>
      <c r="JKS26" s="117"/>
      <c r="JKT26" s="117"/>
      <c r="JKU26" s="117"/>
      <c r="JKV26" s="117"/>
      <c r="JKW26" s="117"/>
      <c r="JKX26" s="117"/>
      <c r="JKY26" s="117"/>
      <c r="JKZ26" s="117"/>
      <c r="JLA26" s="117"/>
      <c r="JLB26" s="117"/>
      <c r="JLC26" s="117"/>
      <c r="JLD26" s="117"/>
      <c r="JLE26" s="117"/>
      <c r="JLF26" s="117"/>
      <c r="JLG26" s="117"/>
      <c r="JLH26" s="117"/>
      <c r="JLI26" s="117"/>
      <c r="JLJ26" s="117"/>
      <c r="JLK26" s="117"/>
      <c r="JLL26" s="117"/>
      <c r="JLM26" s="117"/>
      <c r="JLN26" s="117"/>
      <c r="JLO26" s="117"/>
      <c r="JLP26" s="117"/>
      <c r="JLQ26" s="117"/>
      <c r="JLR26" s="117"/>
      <c r="JLS26" s="117"/>
      <c r="JLT26" s="117"/>
      <c r="JLU26" s="117"/>
      <c r="JLV26" s="117"/>
      <c r="JLW26" s="117"/>
      <c r="JLX26" s="117"/>
      <c r="JLY26" s="117"/>
      <c r="JLZ26" s="117"/>
      <c r="JMA26" s="117"/>
      <c r="JMB26" s="117"/>
      <c r="JMC26" s="117"/>
      <c r="JMD26" s="117"/>
      <c r="JME26" s="117"/>
      <c r="JMF26" s="117"/>
      <c r="JMG26" s="117"/>
      <c r="JMH26" s="117"/>
      <c r="JMI26" s="117"/>
      <c r="JMJ26" s="117"/>
      <c r="JMK26" s="117"/>
      <c r="JML26" s="117"/>
      <c r="JMM26" s="117"/>
      <c r="JMN26" s="117"/>
      <c r="JMO26" s="117"/>
      <c r="JMP26" s="117"/>
      <c r="JMQ26" s="117"/>
      <c r="JMR26" s="117"/>
      <c r="JMS26" s="117"/>
      <c r="JMT26" s="117"/>
      <c r="JMU26" s="117"/>
      <c r="JMV26" s="117"/>
      <c r="JMW26" s="117"/>
      <c r="JMX26" s="117"/>
      <c r="JMY26" s="117"/>
      <c r="JMZ26" s="117"/>
      <c r="JNA26" s="117"/>
      <c r="JNB26" s="117"/>
      <c r="JNC26" s="117"/>
      <c r="JND26" s="117"/>
      <c r="JNE26" s="117"/>
      <c r="JNF26" s="117"/>
      <c r="JNG26" s="117"/>
      <c r="JNH26" s="117"/>
      <c r="JNI26" s="117"/>
      <c r="JNJ26" s="117"/>
      <c r="JNK26" s="117"/>
      <c r="JNL26" s="117"/>
      <c r="JNM26" s="117"/>
      <c r="JNN26" s="117"/>
      <c r="JNO26" s="117"/>
      <c r="JNP26" s="117"/>
      <c r="JNQ26" s="117"/>
      <c r="JNR26" s="117"/>
      <c r="JNS26" s="117"/>
      <c r="JNT26" s="117"/>
      <c r="JNU26" s="117"/>
      <c r="JNV26" s="117"/>
      <c r="JNW26" s="117"/>
      <c r="JNX26" s="117"/>
      <c r="JNY26" s="117"/>
      <c r="JNZ26" s="117"/>
      <c r="JOA26" s="117"/>
      <c r="JOB26" s="117"/>
      <c r="JOC26" s="117"/>
      <c r="JOD26" s="117"/>
      <c r="JOE26" s="117"/>
      <c r="JOF26" s="117"/>
      <c r="JOG26" s="117"/>
      <c r="JOH26" s="117"/>
      <c r="JOI26" s="117"/>
      <c r="JOJ26" s="117"/>
      <c r="JOK26" s="117"/>
      <c r="JOL26" s="117"/>
      <c r="JOM26" s="117"/>
      <c r="JON26" s="117"/>
      <c r="JOO26" s="117"/>
      <c r="JOP26" s="117"/>
      <c r="JOQ26" s="117"/>
      <c r="JOR26" s="117"/>
      <c r="JOS26" s="117"/>
      <c r="JOT26" s="117"/>
      <c r="JOU26" s="117"/>
      <c r="JOV26" s="117"/>
      <c r="JOW26" s="117"/>
      <c r="JOX26" s="117"/>
      <c r="JOY26" s="117"/>
      <c r="JOZ26" s="117"/>
      <c r="JPA26" s="117"/>
      <c r="JPB26" s="117"/>
      <c r="JPC26" s="117"/>
      <c r="JPD26" s="117"/>
      <c r="JPE26" s="117"/>
      <c r="JPF26" s="117"/>
      <c r="JPG26" s="117"/>
      <c r="JPH26" s="117"/>
      <c r="JPI26" s="117"/>
      <c r="JPJ26" s="117"/>
      <c r="JPK26" s="117"/>
      <c r="JPL26" s="117"/>
      <c r="JPM26" s="117"/>
      <c r="JPN26" s="117"/>
      <c r="JPO26" s="117"/>
      <c r="JPP26" s="117"/>
      <c r="JPQ26" s="117"/>
      <c r="JPR26" s="117"/>
      <c r="JPS26" s="117"/>
      <c r="JPT26" s="117"/>
      <c r="JPU26" s="117"/>
      <c r="JPV26" s="117"/>
      <c r="JPW26" s="117"/>
      <c r="JPX26" s="117"/>
      <c r="JPY26" s="117"/>
      <c r="JPZ26" s="117"/>
      <c r="JQA26" s="117"/>
      <c r="JQB26" s="117"/>
      <c r="JQC26" s="117"/>
      <c r="JQD26" s="117"/>
      <c r="JQE26" s="117"/>
      <c r="JQF26" s="117"/>
      <c r="JQG26" s="117"/>
      <c r="JQH26" s="117"/>
      <c r="JQI26" s="117"/>
      <c r="JQJ26" s="117"/>
      <c r="JQK26" s="117"/>
      <c r="JQL26" s="117"/>
      <c r="JQM26" s="117"/>
      <c r="JQN26" s="117"/>
      <c r="JQO26" s="117"/>
      <c r="JQP26" s="117"/>
      <c r="JQQ26" s="117"/>
      <c r="JQR26" s="117"/>
      <c r="JQS26" s="117"/>
      <c r="JQT26" s="117"/>
      <c r="JQU26" s="117"/>
      <c r="JQV26" s="117"/>
      <c r="JQW26" s="117"/>
      <c r="JQX26" s="117"/>
      <c r="JQY26" s="117"/>
      <c r="JQZ26" s="117"/>
      <c r="JRA26" s="117"/>
      <c r="JRB26" s="117"/>
      <c r="JRC26" s="117"/>
      <c r="JRD26" s="117"/>
      <c r="JRE26" s="117"/>
      <c r="JRF26" s="117"/>
      <c r="JRG26" s="117"/>
      <c r="JRH26" s="117"/>
      <c r="JRI26" s="117"/>
      <c r="JRJ26" s="117"/>
      <c r="JRK26" s="117"/>
      <c r="JRL26" s="117"/>
      <c r="JRM26" s="117"/>
      <c r="JRN26" s="117"/>
      <c r="JRO26" s="117"/>
      <c r="JRP26" s="117"/>
      <c r="JRQ26" s="117"/>
      <c r="JRR26" s="117"/>
      <c r="JRS26" s="117"/>
      <c r="JRT26" s="117"/>
      <c r="JRU26" s="117"/>
      <c r="JRV26" s="117"/>
      <c r="JRW26" s="117"/>
      <c r="JRX26" s="117"/>
      <c r="JRY26" s="117"/>
      <c r="JRZ26" s="117"/>
      <c r="JSA26" s="117"/>
      <c r="JSB26" s="117"/>
      <c r="JSC26" s="117"/>
      <c r="JSD26" s="117"/>
      <c r="JSE26" s="117"/>
      <c r="JSF26" s="117"/>
      <c r="JSG26" s="117"/>
      <c r="JSH26" s="117"/>
      <c r="JSI26" s="117"/>
      <c r="JSJ26" s="117"/>
      <c r="JSK26" s="117"/>
      <c r="JSL26" s="117"/>
      <c r="JSM26" s="117"/>
      <c r="JSN26" s="117"/>
      <c r="JSO26" s="117"/>
      <c r="JSP26" s="117"/>
      <c r="JSQ26" s="117"/>
      <c r="JSR26" s="117"/>
      <c r="JSS26" s="117"/>
      <c r="JST26" s="117"/>
      <c r="JSU26" s="117"/>
      <c r="JSV26" s="117"/>
      <c r="JSW26" s="117"/>
      <c r="JSX26" s="117"/>
      <c r="JSY26" s="117"/>
      <c r="JSZ26" s="117"/>
      <c r="JTA26" s="117"/>
      <c r="JTB26" s="117"/>
      <c r="JTC26" s="117"/>
      <c r="JTD26" s="117"/>
      <c r="JTE26" s="117"/>
      <c r="JTF26" s="117"/>
      <c r="JTG26" s="117"/>
      <c r="JTH26" s="117"/>
      <c r="JTI26" s="117"/>
      <c r="JTJ26" s="117"/>
      <c r="JTK26" s="117"/>
      <c r="JTL26" s="117"/>
      <c r="JTM26" s="117"/>
      <c r="JTN26" s="117"/>
      <c r="JTO26" s="117"/>
      <c r="JTP26" s="117"/>
      <c r="JTQ26" s="117"/>
      <c r="JTR26" s="117"/>
      <c r="JTS26" s="117"/>
      <c r="JTT26" s="117"/>
      <c r="JTU26" s="117"/>
      <c r="JTV26" s="117"/>
      <c r="JTW26" s="117"/>
      <c r="JTX26" s="117"/>
      <c r="JTY26" s="117"/>
      <c r="JTZ26" s="117"/>
      <c r="JUA26" s="117"/>
      <c r="JUB26" s="117"/>
      <c r="JUC26" s="117"/>
      <c r="JUD26" s="117"/>
      <c r="JUE26" s="117"/>
      <c r="JUF26" s="117"/>
      <c r="JUG26" s="117"/>
      <c r="JUH26" s="117"/>
      <c r="JUI26" s="117"/>
      <c r="JUJ26" s="117"/>
      <c r="JUK26" s="117"/>
      <c r="JUL26" s="117"/>
      <c r="JUM26" s="117"/>
      <c r="JUN26" s="117"/>
      <c r="JUO26" s="117"/>
      <c r="JUP26" s="117"/>
      <c r="JUQ26" s="117"/>
      <c r="JUR26" s="117"/>
      <c r="JUS26" s="117"/>
      <c r="JUT26" s="117"/>
      <c r="JUU26" s="117"/>
      <c r="JUV26" s="117"/>
      <c r="JUW26" s="117"/>
      <c r="JUX26" s="117"/>
      <c r="JUY26" s="117"/>
      <c r="JUZ26" s="117"/>
      <c r="JVA26" s="117"/>
      <c r="JVB26" s="117"/>
      <c r="JVC26" s="117"/>
      <c r="JVD26" s="117"/>
      <c r="JVE26" s="117"/>
      <c r="JVF26" s="117"/>
      <c r="JVG26" s="117"/>
      <c r="JVH26" s="117"/>
      <c r="JVI26" s="117"/>
      <c r="JVJ26" s="117"/>
      <c r="JVK26" s="117"/>
      <c r="JVL26" s="117"/>
      <c r="JVM26" s="117"/>
      <c r="JVN26" s="117"/>
      <c r="JVO26" s="117"/>
      <c r="JVP26" s="117"/>
      <c r="JVQ26" s="117"/>
      <c r="JVR26" s="117"/>
      <c r="JVS26" s="117"/>
      <c r="JVT26" s="117"/>
      <c r="JVU26" s="117"/>
      <c r="JVV26" s="117"/>
      <c r="JVW26" s="117"/>
      <c r="JVX26" s="117"/>
      <c r="JVY26" s="117"/>
      <c r="JVZ26" s="117"/>
      <c r="JWA26" s="117"/>
      <c r="JWB26" s="117"/>
      <c r="JWC26" s="117"/>
      <c r="JWD26" s="117"/>
      <c r="JWE26" s="117"/>
      <c r="JWF26" s="117"/>
      <c r="JWG26" s="117"/>
      <c r="JWH26" s="117"/>
      <c r="JWI26" s="117"/>
      <c r="JWJ26" s="117"/>
      <c r="JWK26" s="117"/>
      <c r="JWL26" s="117"/>
      <c r="JWM26" s="117"/>
      <c r="JWN26" s="117"/>
      <c r="JWO26" s="117"/>
      <c r="JWP26" s="117"/>
      <c r="JWQ26" s="117"/>
      <c r="JWR26" s="117"/>
      <c r="JWS26" s="117"/>
      <c r="JWT26" s="117"/>
      <c r="JWU26" s="117"/>
      <c r="JWV26" s="117"/>
      <c r="JWW26" s="117"/>
      <c r="JWX26" s="117"/>
      <c r="JWY26" s="117"/>
      <c r="JWZ26" s="117"/>
      <c r="JXA26" s="117"/>
      <c r="JXB26" s="117"/>
      <c r="JXC26" s="117"/>
      <c r="JXD26" s="117"/>
      <c r="JXE26" s="117"/>
      <c r="JXF26" s="117"/>
      <c r="JXG26" s="117"/>
      <c r="JXH26" s="117"/>
      <c r="JXI26" s="117"/>
      <c r="JXJ26" s="117"/>
      <c r="JXK26" s="117"/>
      <c r="JXL26" s="117"/>
      <c r="JXM26" s="117"/>
      <c r="JXN26" s="117"/>
      <c r="JXO26" s="117"/>
      <c r="JXP26" s="117"/>
      <c r="JXQ26" s="117"/>
      <c r="JXR26" s="117"/>
      <c r="JXS26" s="117"/>
      <c r="JXT26" s="117"/>
      <c r="JXU26" s="117"/>
      <c r="JXV26" s="117"/>
      <c r="JXW26" s="117"/>
      <c r="JXX26" s="117"/>
      <c r="JXY26" s="117"/>
      <c r="JXZ26" s="117"/>
      <c r="JYA26" s="117"/>
      <c r="JYB26" s="117"/>
      <c r="JYC26" s="117"/>
      <c r="JYD26" s="117"/>
      <c r="JYE26" s="117"/>
      <c r="JYF26" s="117"/>
      <c r="JYG26" s="117"/>
      <c r="JYH26" s="117"/>
      <c r="JYI26" s="117"/>
      <c r="JYJ26" s="117"/>
      <c r="JYK26" s="117"/>
      <c r="JYL26" s="117"/>
      <c r="JYM26" s="117"/>
      <c r="JYN26" s="117"/>
      <c r="JYO26" s="117"/>
      <c r="JYP26" s="117"/>
      <c r="JYQ26" s="117"/>
      <c r="JYR26" s="117"/>
      <c r="JYS26" s="117"/>
      <c r="JYT26" s="117"/>
      <c r="JYU26" s="117"/>
      <c r="JYV26" s="117"/>
      <c r="JYW26" s="117"/>
      <c r="JYX26" s="117"/>
      <c r="JYY26" s="117"/>
      <c r="JYZ26" s="117"/>
      <c r="JZA26" s="117"/>
      <c r="JZB26" s="117"/>
      <c r="JZC26" s="117"/>
      <c r="JZD26" s="117"/>
      <c r="JZE26" s="117"/>
      <c r="JZF26" s="117"/>
      <c r="JZG26" s="117"/>
      <c r="JZH26" s="117"/>
      <c r="JZI26" s="117"/>
      <c r="JZJ26" s="117"/>
      <c r="JZK26" s="117"/>
      <c r="JZL26" s="117"/>
      <c r="JZM26" s="117"/>
      <c r="JZN26" s="117"/>
      <c r="JZO26" s="117"/>
      <c r="JZP26" s="117"/>
      <c r="JZQ26" s="117"/>
      <c r="JZR26" s="117"/>
      <c r="JZS26" s="117"/>
      <c r="JZT26" s="117"/>
      <c r="JZU26" s="117"/>
      <c r="JZV26" s="117"/>
      <c r="JZW26" s="117"/>
      <c r="JZX26" s="117"/>
      <c r="JZY26" s="117"/>
      <c r="JZZ26" s="117"/>
      <c r="KAA26" s="117"/>
      <c r="KAB26" s="117"/>
      <c r="KAC26" s="117"/>
      <c r="KAD26" s="117"/>
      <c r="KAE26" s="117"/>
      <c r="KAF26" s="117"/>
      <c r="KAG26" s="117"/>
      <c r="KAH26" s="117"/>
      <c r="KAI26" s="117"/>
      <c r="KAJ26" s="117"/>
      <c r="KAK26" s="117"/>
      <c r="KAL26" s="117"/>
      <c r="KAM26" s="117"/>
      <c r="KAN26" s="117"/>
      <c r="KAO26" s="117"/>
      <c r="KAP26" s="117"/>
      <c r="KAQ26" s="117"/>
      <c r="KAR26" s="117"/>
      <c r="KAS26" s="117"/>
      <c r="KAT26" s="117"/>
      <c r="KAU26" s="117"/>
      <c r="KAV26" s="117"/>
      <c r="KAW26" s="117"/>
      <c r="KAX26" s="117"/>
      <c r="KAY26" s="117"/>
      <c r="KAZ26" s="117"/>
      <c r="KBA26" s="117"/>
      <c r="KBB26" s="117"/>
      <c r="KBC26" s="117"/>
      <c r="KBD26" s="117"/>
      <c r="KBE26" s="117"/>
      <c r="KBF26" s="117"/>
      <c r="KBG26" s="117"/>
      <c r="KBH26" s="117"/>
      <c r="KBI26" s="117"/>
      <c r="KBJ26" s="117"/>
      <c r="KBK26" s="117"/>
      <c r="KBL26" s="117"/>
      <c r="KBM26" s="117"/>
      <c r="KBN26" s="117"/>
      <c r="KBO26" s="117"/>
      <c r="KBP26" s="117"/>
      <c r="KBQ26" s="117"/>
      <c r="KBR26" s="117"/>
      <c r="KBS26" s="117"/>
      <c r="KBT26" s="117"/>
      <c r="KBU26" s="117"/>
      <c r="KBV26" s="117"/>
      <c r="KBW26" s="117"/>
      <c r="KBX26" s="117"/>
      <c r="KBY26" s="117"/>
      <c r="KBZ26" s="117"/>
      <c r="KCA26" s="117"/>
      <c r="KCB26" s="117"/>
      <c r="KCC26" s="117"/>
      <c r="KCD26" s="117"/>
      <c r="KCE26" s="117"/>
      <c r="KCF26" s="117"/>
      <c r="KCG26" s="117"/>
      <c r="KCH26" s="117"/>
      <c r="KCI26" s="117"/>
      <c r="KCJ26" s="117"/>
      <c r="KCK26" s="117"/>
      <c r="KCL26" s="117"/>
      <c r="KCM26" s="117"/>
      <c r="KCN26" s="117"/>
      <c r="KCO26" s="117"/>
      <c r="KCP26" s="117"/>
      <c r="KCQ26" s="117"/>
      <c r="KCR26" s="117"/>
      <c r="KCS26" s="117"/>
      <c r="KCT26" s="117"/>
      <c r="KCU26" s="117"/>
      <c r="KCV26" s="117"/>
      <c r="KCW26" s="117"/>
      <c r="KCX26" s="117"/>
      <c r="KCY26" s="117"/>
      <c r="KCZ26" s="117"/>
      <c r="KDA26" s="117"/>
      <c r="KDB26" s="117"/>
      <c r="KDC26" s="117"/>
      <c r="KDD26" s="117"/>
      <c r="KDE26" s="117"/>
      <c r="KDF26" s="117"/>
      <c r="KDG26" s="117"/>
      <c r="KDH26" s="117"/>
      <c r="KDI26" s="117"/>
      <c r="KDJ26" s="117"/>
      <c r="KDK26" s="117"/>
      <c r="KDL26" s="117"/>
      <c r="KDM26" s="117"/>
      <c r="KDN26" s="117"/>
      <c r="KDO26" s="117"/>
      <c r="KDP26" s="117"/>
      <c r="KDQ26" s="117"/>
      <c r="KDR26" s="117"/>
      <c r="KDS26" s="117"/>
      <c r="KDT26" s="117"/>
      <c r="KDU26" s="117"/>
      <c r="KDV26" s="117"/>
      <c r="KDW26" s="117"/>
      <c r="KDX26" s="117"/>
      <c r="KDY26" s="117"/>
      <c r="KDZ26" s="117"/>
      <c r="KEA26" s="117"/>
      <c r="KEB26" s="117"/>
      <c r="KEC26" s="117"/>
      <c r="KED26" s="117"/>
      <c r="KEE26" s="117"/>
      <c r="KEF26" s="117"/>
      <c r="KEG26" s="117"/>
      <c r="KEH26" s="117"/>
      <c r="KEI26" s="117"/>
      <c r="KEJ26" s="117"/>
      <c r="KEK26" s="117"/>
      <c r="KEL26" s="117"/>
      <c r="KEM26" s="117"/>
      <c r="KEN26" s="117"/>
      <c r="KEO26" s="117"/>
      <c r="KEP26" s="117"/>
      <c r="KEQ26" s="117"/>
      <c r="KER26" s="117"/>
      <c r="KES26" s="117"/>
      <c r="KET26" s="117"/>
      <c r="KEU26" s="117"/>
      <c r="KEV26" s="117"/>
      <c r="KEW26" s="117"/>
      <c r="KEX26" s="117"/>
      <c r="KEY26" s="117"/>
      <c r="KEZ26" s="117"/>
      <c r="KFA26" s="117"/>
      <c r="KFB26" s="117"/>
      <c r="KFC26" s="117"/>
      <c r="KFD26" s="117"/>
      <c r="KFE26" s="117"/>
      <c r="KFF26" s="117"/>
      <c r="KFG26" s="117"/>
      <c r="KFH26" s="117"/>
      <c r="KFI26" s="117"/>
      <c r="KFJ26" s="117"/>
      <c r="KFK26" s="117"/>
      <c r="KFL26" s="117"/>
      <c r="KFM26" s="117"/>
      <c r="KFN26" s="117"/>
      <c r="KFO26" s="117"/>
      <c r="KFP26" s="117"/>
      <c r="KFQ26" s="117"/>
      <c r="KFR26" s="117"/>
      <c r="KFS26" s="117"/>
      <c r="KFT26" s="117"/>
      <c r="KFU26" s="117"/>
      <c r="KFV26" s="117"/>
      <c r="KFW26" s="117"/>
      <c r="KFX26" s="117"/>
      <c r="KFY26" s="117"/>
      <c r="KFZ26" s="117"/>
      <c r="KGA26" s="117"/>
      <c r="KGB26" s="117"/>
      <c r="KGC26" s="117"/>
      <c r="KGD26" s="117"/>
      <c r="KGE26" s="117"/>
      <c r="KGF26" s="117"/>
      <c r="KGG26" s="117"/>
      <c r="KGH26" s="117"/>
      <c r="KGI26" s="117"/>
      <c r="KGJ26" s="117"/>
      <c r="KGK26" s="117"/>
      <c r="KGL26" s="117"/>
      <c r="KGM26" s="117"/>
      <c r="KGN26" s="117"/>
      <c r="KGO26" s="117"/>
      <c r="KGP26" s="117"/>
      <c r="KGQ26" s="117"/>
      <c r="KGR26" s="117"/>
      <c r="KGS26" s="117"/>
      <c r="KGT26" s="117"/>
      <c r="KGU26" s="117"/>
      <c r="KGV26" s="117"/>
      <c r="KGW26" s="117"/>
      <c r="KGX26" s="117"/>
      <c r="KGY26" s="117"/>
      <c r="KGZ26" s="117"/>
      <c r="KHA26" s="117"/>
      <c r="KHB26" s="117"/>
      <c r="KHC26" s="117"/>
      <c r="KHD26" s="117"/>
      <c r="KHE26" s="117"/>
      <c r="KHF26" s="117"/>
      <c r="KHG26" s="117"/>
      <c r="KHH26" s="117"/>
      <c r="KHI26" s="117"/>
      <c r="KHJ26" s="117"/>
      <c r="KHK26" s="117"/>
      <c r="KHL26" s="117"/>
      <c r="KHM26" s="117"/>
      <c r="KHN26" s="117"/>
      <c r="KHO26" s="117"/>
      <c r="KHP26" s="117"/>
      <c r="KHQ26" s="117"/>
      <c r="KHR26" s="117"/>
      <c r="KHS26" s="117"/>
      <c r="KHT26" s="117"/>
      <c r="KHU26" s="117"/>
      <c r="KHV26" s="117"/>
      <c r="KHW26" s="117"/>
      <c r="KHX26" s="117"/>
      <c r="KHY26" s="117"/>
      <c r="KHZ26" s="117"/>
      <c r="KIA26" s="117"/>
      <c r="KIB26" s="117"/>
      <c r="KIC26" s="117"/>
      <c r="KID26" s="117"/>
      <c r="KIE26" s="117"/>
      <c r="KIF26" s="117"/>
      <c r="KIG26" s="117"/>
      <c r="KIH26" s="117"/>
      <c r="KII26" s="117"/>
      <c r="KIJ26" s="117"/>
      <c r="KIK26" s="117"/>
      <c r="KIL26" s="117"/>
      <c r="KIM26" s="117"/>
      <c r="KIN26" s="117"/>
      <c r="KIO26" s="117"/>
      <c r="KIP26" s="117"/>
      <c r="KIQ26" s="117"/>
      <c r="KIR26" s="117"/>
      <c r="KIS26" s="117"/>
      <c r="KIT26" s="117"/>
      <c r="KIU26" s="117"/>
      <c r="KIV26" s="117"/>
      <c r="KIW26" s="117"/>
      <c r="KIX26" s="117"/>
      <c r="KIY26" s="117"/>
      <c r="KIZ26" s="117"/>
      <c r="KJA26" s="117"/>
      <c r="KJB26" s="117"/>
      <c r="KJC26" s="117"/>
      <c r="KJD26" s="117"/>
      <c r="KJE26" s="117"/>
      <c r="KJF26" s="117"/>
      <c r="KJG26" s="117"/>
      <c r="KJH26" s="117"/>
      <c r="KJI26" s="117"/>
      <c r="KJJ26" s="117"/>
      <c r="KJK26" s="117"/>
      <c r="KJL26" s="117"/>
      <c r="KJM26" s="117"/>
      <c r="KJN26" s="117"/>
      <c r="KJO26" s="117"/>
      <c r="KJP26" s="117"/>
      <c r="KJQ26" s="117"/>
      <c r="KJR26" s="117"/>
      <c r="KJS26" s="117"/>
      <c r="KJT26" s="117"/>
      <c r="KJU26" s="117"/>
      <c r="KJV26" s="117"/>
      <c r="KJW26" s="117"/>
      <c r="KJX26" s="117"/>
      <c r="KJY26" s="117"/>
      <c r="KJZ26" s="117"/>
      <c r="KKA26" s="117"/>
      <c r="KKB26" s="117"/>
      <c r="KKC26" s="117"/>
      <c r="KKD26" s="117"/>
      <c r="KKE26" s="117"/>
      <c r="KKF26" s="117"/>
      <c r="KKG26" s="117"/>
      <c r="KKH26" s="117"/>
      <c r="KKI26" s="117"/>
      <c r="KKJ26" s="117"/>
      <c r="KKK26" s="117"/>
      <c r="KKL26" s="117"/>
      <c r="KKM26" s="117"/>
      <c r="KKN26" s="117"/>
      <c r="KKO26" s="117"/>
      <c r="KKP26" s="117"/>
      <c r="KKQ26" s="117"/>
      <c r="KKR26" s="117"/>
      <c r="KKS26" s="117"/>
      <c r="KKT26" s="117"/>
      <c r="KKU26" s="117"/>
      <c r="KKV26" s="117"/>
      <c r="KKW26" s="117"/>
      <c r="KKX26" s="117"/>
      <c r="KKY26" s="117"/>
      <c r="KKZ26" s="117"/>
      <c r="KLA26" s="117"/>
      <c r="KLB26" s="117"/>
      <c r="KLC26" s="117"/>
      <c r="KLD26" s="117"/>
      <c r="KLE26" s="117"/>
      <c r="KLF26" s="117"/>
      <c r="KLG26" s="117"/>
      <c r="KLH26" s="117"/>
      <c r="KLI26" s="117"/>
      <c r="KLJ26" s="117"/>
      <c r="KLK26" s="117"/>
      <c r="KLL26" s="117"/>
      <c r="KLM26" s="117"/>
      <c r="KLN26" s="117"/>
      <c r="KLO26" s="117"/>
      <c r="KLP26" s="117"/>
      <c r="KLQ26" s="117"/>
      <c r="KLR26" s="117"/>
      <c r="KLS26" s="117"/>
      <c r="KLT26" s="117"/>
      <c r="KLU26" s="117"/>
      <c r="KLV26" s="117"/>
      <c r="KLW26" s="117"/>
      <c r="KLX26" s="117"/>
      <c r="KLY26" s="117"/>
      <c r="KLZ26" s="117"/>
      <c r="KMA26" s="117"/>
      <c r="KMB26" s="117"/>
      <c r="KMC26" s="117"/>
      <c r="KMD26" s="117"/>
      <c r="KME26" s="117"/>
      <c r="KMF26" s="117"/>
      <c r="KMG26" s="117"/>
      <c r="KMH26" s="117"/>
      <c r="KMI26" s="117"/>
      <c r="KMJ26" s="117"/>
      <c r="KMK26" s="117"/>
      <c r="KML26" s="117"/>
      <c r="KMM26" s="117"/>
      <c r="KMN26" s="117"/>
      <c r="KMO26" s="117"/>
      <c r="KMP26" s="117"/>
      <c r="KMQ26" s="117"/>
      <c r="KMR26" s="117"/>
      <c r="KMS26" s="117"/>
      <c r="KMT26" s="117"/>
      <c r="KMU26" s="117"/>
      <c r="KMV26" s="117"/>
      <c r="KMW26" s="117"/>
      <c r="KMX26" s="117"/>
      <c r="KMY26" s="117"/>
      <c r="KMZ26" s="117"/>
      <c r="KNA26" s="117"/>
      <c r="KNB26" s="117"/>
      <c r="KNC26" s="117"/>
      <c r="KND26" s="117"/>
      <c r="KNE26" s="117"/>
      <c r="KNF26" s="117"/>
      <c r="KNG26" s="117"/>
      <c r="KNH26" s="117"/>
      <c r="KNI26" s="117"/>
      <c r="KNJ26" s="117"/>
      <c r="KNK26" s="117"/>
      <c r="KNL26" s="117"/>
      <c r="KNM26" s="117"/>
      <c r="KNN26" s="117"/>
      <c r="KNO26" s="117"/>
      <c r="KNP26" s="117"/>
      <c r="KNQ26" s="117"/>
      <c r="KNR26" s="117"/>
      <c r="KNS26" s="117"/>
      <c r="KNT26" s="117"/>
      <c r="KNU26" s="117"/>
      <c r="KNV26" s="117"/>
      <c r="KNW26" s="117"/>
      <c r="KNX26" s="117"/>
      <c r="KNY26" s="117"/>
      <c r="KNZ26" s="117"/>
      <c r="KOA26" s="117"/>
      <c r="KOB26" s="117"/>
      <c r="KOC26" s="117"/>
      <c r="KOD26" s="117"/>
      <c r="KOE26" s="117"/>
      <c r="KOF26" s="117"/>
      <c r="KOG26" s="117"/>
      <c r="KOH26" s="117"/>
      <c r="KOI26" s="117"/>
      <c r="KOJ26" s="117"/>
      <c r="KOK26" s="117"/>
      <c r="KOL26" s="117"/>
      <c r="KOM26" s="117"/>
      <c r="KON26" s="117"/>
      <c r="KOO26" s="117"/>
      <c r="KOP26" s="117"/>
      <c r="KOQ26" s="117"/>
      <c r="KOR26" s="117"/>
      <c r="KOS26" s="117"/>
      <c r="KOT26" s="117"/>
      <c r="KOU26" s="117"/>
      <c r="KOV26" s="117"/>
      <c r="KOW26" s="117"/>
      <c r="KOX26" s="117"/>
      <c r="KOY26" s="117"/>
      <c r="KOZ26" s="117"/>
      <c r="KPA26" s="117"/>
      <c r="KPB26" s="117"/>
      <c r="KPC26" s="117"/>
      <c r="KPD26" s="117"/>
      <c r="KPE26" s="117"/>
      <c r="KPF26" s="117"/>
      <c r="KPG26" s="117"/>
      <c r="KPH26" s="117"/>
      <c r="KPI26" s="117"/>
      <c r="KPJ26" s="117"/>
      <c r="KPK26" s="117"/>
      <c r="KPL26" s="117"/>
      <c r="KPM26" s="117"/>
      <c r="KPN26" s="117"/>
      <c r="KPO26" s="117"/>
      <c r="KPP26" s="117"/>
      <c r="KPQ26" s="117"/>
      <c r="KPR26" s="117"/>
      <c r="KPS26" s="117"/>
      <c r="KPT26" s="117"/>
      <c r="KPU26" s="117"/>
      <c r="KPV26" s="117"/>
      <c r="KPW26" s="117"/>
      <c r="KPX26" s="117"/>
      <c r="KPY26" s="117"/>
      <c r="KPZ26" s="117"/>
      <c r="KQA26" s="117"/>
      <c r="KQB26" s="117"/>
      <c r="KQC26" s="117"/>
      <c r="KQD26" s="117"/>
      <c r="KQE26" s="117"/>
      <c r="KQF26" s="117"/>
      <c r="KQG26" s="117"/>
      <c r="KQH26" s="117"/>
      <c r="KQI26" s="117"/>
      <c r="KQJ26" s="117"/>
      <c r="KQK26" s="117"/>
      <c r="KQL26" s="117"/>
      <c r="KQM26" s="117"/>
      <c r="KQN26" s="117"/>
      <c r="KQO26" s="117"/>
      <c r="KQP26" s="117"/>
      <c r="KQQ26" s="117"/>
      <c r="KQR26" s="117"/>
      <c r="KQS26" s="117"/>
      <c r="KQT26" s="117"/>
      <c r="KQU26" s="117"/>
      <c r="KQV26" s="117"/>
      <c r="KQW26" s="117"/>
      <c r="KQX26" s="117"/>
      <c r="KQY26" s="117"/>
      <c r="KQZ26" s="117"/>
      <c r="KRA26" s="117"/>
      <c r="KRB26" s="117"/>
      <c r="KRC26" s="117"/>
      <c r="KRD26" s="117"/>
      <c r="KRE26" s="117"/>
      <c r="KRF26" s="117"/>
      <c r="KRG26" s="117"/>
      <c r="KRH26" s="117"/>
      <c r="KRI26" s="117"/>
      <c r="KRJ26" s="117"/>
      <c r="KRK26" s="117"/>
      <c r="KRL26" s="117"/>
      <c r="KRM26" s="117"/>
      <c r="KRN26" s="117"/>
      <c r="KRO26" s="117"/>
      <c r="KRP26" s="117"/>
      <c r="KRQ26" s="117"/>
      <c r="KRR26" s="117"/>
      <c r="KRS26" s="117"/>
      <c r="KRT26" s="117"/>
      <c r="KRU26" s="117"/>
      <c r="KRV26" s="117"/>
      <c r="KRW26" s="117"/>
      <c r="KRX26" s="117"/>
      <c r="KRY26" s="117"/>
      <c r="KRZ26" s="117"/>
      <c r="KSA26" s="117"/>
      <c r="KSB26" s="117"/>
      <c r="KSC26" s="117"/>
      <c r="KSD26" s="117"/>
      <c r="KSE26" s="117"/>
      <c r="KSF26" s="117"/>
      <c r="KSG26" s="117"/>
      <c r="KSH26" s="117"/>
      <c r="KSI26" s="117"/>
      <c r="KSJ26" s="117"/>
      <c r="KSK26" s="117"/>
      <c r="KSL26" s="117"/>
      <c r="KSM26" s="117"/>
      <c r="KSN26" s="117"/>
      <c r="KSO26" s="117"/>
      <c r="KSP26" s="117"/>
      <c r="KSQ26" s="117"/>
      <c r="KSR26" s="117"/>
      <c r="KSS26" s="117"/>
      <c r="KST26" s="117"/>
      <c r="KSU26" s="117"/>
      <c r="KSV26" s="117"/>
      <c r="KSW26" s="117"/>
      <c r="KSX26" s="117"/>
      <c r="KSY26" s="117"/>
      <c r="KSZ26" s="117"/>
      <c r="KTA26" s="117"/>
      <c r="KTB26" s="117"/>
      <c r="KTC26" s="117"/>
      <c r="KTD26" s="117"/>
      <c r="KTE26" s="117"/>
      <c r="KTF26" s="117"/>
      <c r="KTG26" s="117"/>
      <c r="KTH26" s="117"/>
      <c r="KTI26" s="117"/>
      <c r="KTJ26" s="117"/>
      <c r="KTK26" s="117"/>
      <c r="KTL26" s="117"/>
      <c r="KTM26" s="117"/>
      <c r="KTN26" s="117"/>
      <c r="KTO26" s="117"/>
      <c r="KTP26" s="117"/>
      <c r="KTQ26" s="117"/>
      <c r="KTR26" s="117"/>
      <c r="KTS26" s="117"/>
      <c r="KTT26" s="117"/>
      <c r="KTU26" s="117"/>
      <c r="KTV26" s="117"/>
      <c r="KTW26" s="117"/>
      <c r="KTX26" s="117"/>
      <c r="KTY26" s="117"/>
      <c r="KTZ26" s="117"/>
      <c r="KUA26" s="117"/>
      <c r="KUB26" s="117"/>
      <c r="KUC26" s="117"/>
      <c r="KUD26" s="117"/>
      <c r="KUE26" s="117"/>
      <c r="KUF26" s="117"/>
      <c r="KUG26" s="117"/>
      <c r="KUH26" s="117"/>
      <c r="KUI26" s="117"/>
      <c r="KUJ26" s="117"/>
      <c r="KUK26" s="117"/>
      <c r="KUL26" s="117"/>
      <c r="KUM26" s="117"/>
      <c r="KUN26" s="117"/>
      <c r="KUO26" s="117"/>
      <c r="KUP26" s="117"/>
      <c r="KUQ26" s="117"/>
      <c r="KUR26" s="117"/>
      <c r="KUS26" s="117"/>
      <c r="KUT26" s="117"/>
      <c r="KUU26" s="117"/>
      <c r="KUV26" s="117"/>
      <c r="KUW26" s="117"/>
      <c r="KUX26" s="117"/>
      <c r="KUY26" s="117"/>
      <c r="KUZ26" s="117"/>
      <c r="KVA26" s="117"/>
      <c r="KVB26" s="117"/>
      <c r="KVC26" s="117"/>
      <c r="KVD26" s="117"/>
      <c r="KVE26" s="117"/>
      <c r="KVF26" s="117"/>
      <c r="KVG26" s="117"/>
      <c r="KVH26" s="117"/>
      <c r="KVI26" s="117"/>
      <c r="KVJ26" s="117"/>
      <c r="KVK26" s="117"/>
      <c r="KVL26" s="117"/>
      <c r="KVM26" s="117"/>
      <c r="KVN26" s="117"/>
      <c r="KVO26" s="117"/>
      <c r="KVP26" s="117"/>
      <c r="KVQ26" s="117"/>
      <c r="KVR26" s="117"/>
      <c r="KVS26" s="117"/>
      <c r="KVT26" s="117"/>
      <c r="KVU26" s="117"/>
      <c r="KVV26" s="117"/>
      <c r="KVW26" s="117"/>
      <c r="KVX26" s="117"/>
      <c r="KVY26" s="117"/>
      <c r="KVZ26" s="117"/>
      <c r="KWA26" s="117"/>
      <c r="KWB26" s="117"/>
      <c r="KWC26" s="117"/>
      <c r="KWD26" s="117"/>
      <c r="KWE26" s="117"/>
      <c r="KWF26" s="117"/>
      <c r="KWG26" s="117"/>
      <c r="KWH26" s="117"/>
      <c r="KWI26" s="117"/>
      <c r="KWJ26" s="117"/>
      <c r="KWK26" s="117"/>
      <c r="KWL26" s="117"/>
      <c r="KWM26" s="117"/>
      <c r="KWN26" s="117"/>
      <c r="KWO26" s="117"/>
      <c r="KWP26" s="117"/>
      <c r="KWQ26" s="117"/>
      <c r="KWR26" s="117"/>
      <c r="KWS26" s="117"/>
      <c r="KWT26" s="117"/>
      <c r="KWU26" s="117"/>
      <c r="KWV26" s="117"/>
      <c r="KWW26" s="117"/>
      <c r="KWX26" s="117"/>
      <c r="KWY26" s="117"/>
      <c r="KWZ26" s="117"/>
      <c r="KXA26" s="117"/>
      <c r="KXB26" s="117"/>
      <c r="KXC26" s="117"/>
      <c r="KXD26" s="117"/>
      <c r="KXE26" s="117"/>
      <c r="KXF26" s="117"/>
      <c r="KXG26" s="117"/>
      <c r="KXH26" s="117"/>
      <c r="KXI26" s="117"/>
      <c r="KXJ26" s="117"/>
      <c r="KXK26" s="117"/>
      <c r="KXL26" s="117"/>
      <c r="KXM26" s="117"/>
      <c r="KXN26" s="117"/>
      <c r="KXO26" s="117"/>
      <c r="KXP26" s="117"/>
      <c r="KXQ26" s="117"/>
      <c r="KXR26" s="117"/>
      <c r="KXS26" s="117"/>
      <c r="KXT26" s="117"/>
      <c r="KXU26" s="117"/>
      <c r="KXV26" s="117"/>
      <c r="KXW26" s="117"/>
      <c r="KXX26" s="117"/>
      <c r="KXY26" s="117"/>
      <c r="KXZ26" s="117"/>
      <c r="KYA26" s="117"/>
      <c r="KYB26" s="117"/>
      <c r="KYC26" s="117"/>
      <c r="KYD26" s="117"/>
      <c r="KYE26" s="117"/>
      <c r="KYF26" s="117"/>
      <c r="KYG26" s="117"/>
      <c r="KYH26" s="117"/>
      <c r="KYI26" s="117"/>
      <c r="KYJ26" s="117"/>
      <c r="KYK26" s="117"/>
      <c r="KYL26" s="117"/>
      <c r="KYM26" s="117"/>
      <c r="KYN26" s="117"/>
      <c r="KYO26" s="117"/>
      <c r="KYP26" s="117"/>
      <c r="KYQ26" s="117"/>
      <c r="KYR26" s="117"/>
      <c r="KYS26" s="117"/>
      <c r="KYT26" s="117"/>
      <c r="KYU26" s="117"/>
      <c r="KYV26" s="117"/>
      <c r="KYW26" s="117"/>
      <c r="KYX26" s="117"/>
      <c r="KYY26" s="117"/>
      <c r="KYZ26" s="117"/>
      <c r="KZA26" s="117"/>
      <c r="KZB26" s="117"/>
      <c r="KZC26" s="117"/>
      <c r="KZD26" s="117"/>
      <c r="KZE26" s="117"/>
      <c r="KZF26" s="117"/>
      <c r="KZG26" s="117"/>
      <c r="KZH26" s="117"/>
      <c r="KZI26" s="117"/>
      <c r="KZJ26" s="117"/>
      <c r="KZK26" s="117"/>
      <c r="KZL26" s="117"/>
      <c r="KZM26" s="117"/>
      <c r="KZN26" s="117"/>
      <c r="KZO26" s="117"/>
      <c r="KZP26" s="117"/>
      <c r="KZQ26" s="117"/>
      <c r="KZR26" s="117"/>
      <c r="KZS26" s="117"/>
      <c r="KZT26" s="117"/>
      <c r="KZU26" s="117"/>
      <c r="KZV26" s="117"/>
      <c r="KZW26" s="117"/>
      <c r="KZX26" s="117"/>
      <c r="KZY26" s="117"/>
      <c r="KZZ26" s="117"/>
      <c r="LAA26" s="117"/>
      <c r="LAB26" s="117"/>
      <c r="LAC26" s="117"/>
      <c r="LAD26" s="117"/>
      <c r="LAE26" s="117"/>
      <c r="LAF26" s="117"/>
      <c r="LAG26" s="117"/>
      <c r="LAH26" s="117"/>
      <c r="LAI26" s="117"/>
      <c r="LAJ26" s="117"/>
      <c r="LAK26" s="117"/>
      <c r="LAL26" s="117"/>
      <c r="LAM26" s="117"/>
      <c r="LAN26" s="117"/>
      <c r="LAO26" s="117"/>
      <c r="LAP26" s="117"/>
      <c r="LAQ26" s="117"/>
      <c r="LAR26" s="117"/>
      <c r="LAS26" s="117"/>
      <c r="LAT26" s="117"/>
      <c r="LAU26" s="117"/>
      <c r="LAV26" s="117"/>
      <c r="LAW26" s="117"/>
      <c r="LAX26" s="117"/>
      <c r="LAY26" s="117"/>
      <c r="LAZ26" s="117"/>
      <c r="LBA26" s="117"/>
      <c r="LBB26" s="117"/>
      <c r="LBC26" s="117"/>
      <c r="LBD26" s="117"/>
      <c r="LBE26" s="117"/>
      <c r="LBF26" s="117"/>
      <c r="LBG26" s="117"/>
      <c r="LBH26" s="117"/>
      <c r="LBI26" s="117"/>
      <c r="LBJ26" s="117"/>
      <c r="LBK26" s="117"/>
      <c r="LBL26" s="117"/>
      <c r="LBM26" s="117"/>
      <c r="LBN26" s="117"/>
      <c r="LBO26" s="117"/>
      <c r="LBP26" s="117"/>
      <c r="LBQ26" s="117"/>
      <c r="LBR26" s="117"/>
      <c r="LBS26" s="117"/>
      <c r="LBT26" s="117"/>
      <c r="LBU26" s="117"/>
      <c r="LBV26" s="117"/>
      <c r="LBW26" s="117"/>
      <c r="LBX26" s="117"/>
      <c r="LBY26" s="117"/>
      <c r="LBZ26" s="117"/>
      <c r="LCA26" s="117"/>
      <c r="LCB26" s="117"/>
      <c r="LCC26" s="117"/>
      <c r="LCD26" s="117"/>
      <c r="LCE26" s="117"/>
      <c r="LCF26" s="117"/>
      <c r="LCG26" s="117"/>
      <c r="LCH26" s="117"/>
      <c r="LCI26" s="117"/>
      <c r="LCJ26" s="117"/>
      <c r="LCK26" s="117"/>
      <c r="LCL26" s="117"/>
      <c r="LCM26" s="117"/>
      <c r="LCN26" s="117"/>
      <c r="LCO26" s="117"/>
      <c r="LCP26" s="117"/>
      <c r="LCQ26" s="117"/>
      <c r="LCR26" s="117"/>
      <c r="LCS26" s="117"/>
      <c r="LCT26" s="117"/>
      <c r="LCU26" s="117"/>
      <c r="LCV26" s="117"/>
      <c r="LCW26" s="117"/>
      <c r="LCX26" s="117"/>
      <c r="LCY26" s="117"/>
      <c r="LCZ26" s="117"/>
      <c r="LDA26" s="117"/>
      <c r="LDB26" s="117"/>
      <c r="LDC26" s="117"/>
      <c r="LDD26" s="117"/>
      <c r="LDE26" s="117"/>
      <c r="LDF26" s="117"/>
      <c r="LDG26" s="117"/>
      <c r="LDH26" s="117"/>
      <c r="LDI26" s="117"/>
      <c r="LDJ26" s="117"/>
      <c r="LDK26" s="117"/>
      <c r="LDL26" s="117"/>
      <c r="LDM26" s="117"/>
      <c r="LDN26" s="117"/>
      <c r="LDO26" s="117"/>
      <c r="LDP26" s="117"/>
      <c r="LDQ26" s="117"/>
      <c r="LDR26" s="117"/>
      <c r="LDS26" s="117"/>
      <c r="LDT26" s="117"/>
      <c r="LDU26" s="117"/>
      <c r="LDV26" s="117"/>
      <c r="LDW26" s="117"/>
      <c r="LDX26" s="117"/>
      <c r="LDY26" s="117"/>
      <c r="LDZ26" s="117"/>
      <c r="LEA26" s="117"/>
      <c r="LEB26" s="117"/>
      <c r="LEC26" s="117"/>
      <c r="LED26" s="117"/>
      <c r="LEE26" s="117"/>
      <c r="LEF26" s="117"/>
      <c r="LEG26" s="117"/>
      <c r="LEH26" s="117"/>
      <c r="LEI26" s="117"/>
      <c r="LEJ26" s="117"/>
      <c r="LEK26" s="117"/>
      <c r="LEL26" s="117"/>
      <c r="LEM26" s="117"/>
      <c r="LEN26" s="117"/>
      <c r="LEO26" s="117"/>
      <c r="LEP26" s="117"/>
      <c r="LEQ26" s="117"/>
      <c r="LER26" s="117"/>
      <c r="LES26" s="117"/>
      <c r="LET26" s="117"/>
      <c r="LEU26" s="117"/>
      <c r="LEV26" s="117"/>
      <c r="LEW26" s="117"/>
      <c r="LEX26" s="117"/>
      <c r="LEY26" s="117"/>
      <c r="LEZ26" s="117"/>
      <c r="LFA26" s="117"/>
      <c r="LFB26" s="117"/>
      <c r="LFC26" s="117"/>
      <c r="LFD26" s="117"/>
      <c r="LFE26" s="117"/>
      <c r="LFF26" s="117"/>
      <c r="LFG26" s="117"/>
      <c r="LFH26" s="117"/>
      <c r="LFI26" s="117"/>
      <c r="LFJ26" s="117"/>
      <c r="LFK26" s="117"/>
      <c r="LFL26" s="117"/>
      <c r="LFM26" s="117"/>
      <c r="LFN26" s="117"/>
      <c r="LFO26" s="117"/>
      <c r="LFP26" s="117"/>
      <c r="LFQ26" s="117"/>
      <c r="LFR26" s="117"/>
      <c r="LFS26" s="117"/>
      <c r="LFT26" s="117"/>
      <c r="LFU26" s="117"/>
      <c r="LFV26" s="117"/>
      <c r="LFW26" s="117"/>
      <c r="LFX26" s="117"/>
      <c r="LFY26" s="117"/>
      <c r="LFZ26" s="117"/>
      <c r="LGA26" s="117"/>
      <c r="LGB26" s="117"/>
      <c r="LGC26" s="117"/>
      <c r="LGD26" s="117"/>
      <c r="LGE26" s="117"/>
      <c r="LGF26" s="117"/>
      <c r="LGG26" s="117"/>
      <c r="LGH26" s="117"/>
      <c r="LGI26" s="117"/>
      <c r="LGJ26" s="117"/>
      <c r="LGK26" s="117"/>
      <c r="LGL26" s="117"/>
      <c r="LGM26" s="117"/>
      <c r="LGN26" s="117"/>
      <c r="LGO26" s="117"/>
      <c r="LGP26" s="117"/>
      <c r="LGQ26" s="117"/>
      <c r="LGR26" s="117"/>
      <c r="LGS26" s="117"/>
      <c r="LGT26" s="117"/>
      <c r="LGU26" s="117"/>
      <c r="LGV26" s="117"/>
      <c r="LGW26" s="117"/>
      <c r="LGX26" s="117"/>
      <c r="LGY26" s="117"/>
      <c r="LGZ26" s="117"/>
      <c r="LHA26" s="117"/>
      <c r="LHB26" s="117"/>
      <c r="LHC26" s="117"/>
      <c r="LHD26" s="117"/>
      <c r="LHE26" s="117"/>
      <c r="LHF26" s="117"/>
      <c r="LHG26" s="117"/>
      <c r="LHH26" s="117"/>
      <c r="LHI26" s="117"/>
      <c r="LHJ26" s="117"/>
      <c r="LHK26" s="117"/>
      <c r="LHL26" s="117"/>
      <c r="LHM26" s="117"/>
      <c r="LHN26" s="117"/>
      <c r="LHO26" s="117"/>
      <c r="LHP26" s="117"/>
      <c r="LHQ26" s="117"/>
      <c r="LHR26" s="117"/>
      <c r="LHS26" s="117"/>
      <c r="LHT26" s="117"/>
      <c r="LHU26" s="117"/>
      <c r="LHV26" s="117"/>
      <c r="LHW26" s="117"/>
      <c r="LHX26" s="117"/>
      <c r="LHY26" s="117"/>
      <c r="LHZ26" s="117"/>
      <c r="LIA26" s="117"/>
      <c r="LIB26" s="117"/>
      <c r="LIC26" s="117"/>
      <c r="LID26" s="117"/>
      <c r="LIE26" s="117"/>
      <c r="LIF26" s="117"/>
      <c r="LIG26" s="117"/>
      <c r="LIH26" s="117"/>
      <c r="LII26" s="117"/>
      <c r="LIJ26" s="117"/>
      <c r="LIK26" s="117"/>
      <c r="LIL26" s="117"/>
      <c r="LIM26" s="117"/>
      <c r="LIN26" s="117"/>
      <c r="LIO26" s="117"/>
      <c r="LIP26" s="117"/>
      <c r="LIQ26" s="117"/>
      <c r="LIR26" s="117"/>
      <c r="LIS26" s="117"/>
      <c r="LIT26" s="117"/>
      <c r="LIU26" s="117"/>
      <c r="LIV26" s="117"/>
      <c r="LIW26" s="117"/>
      <c r="LIX26" s="117"/>
      <c r="LIY26" s="117"/>
      <c r="LIZ26" s="117"/>
      <c r="LJA26" s="117"/>
      <c r="LJB26" s="117"/>
      <c r="LJC26" s="117"/>
      <c r="LJD26" s="117"/>
      <c r="LJE26" s="117"/>
      <c r="LJF26" s="117"/>
      <c r="LJG26" s="117"/>
      <c r="LJH26" s="117"/>
      <c r="LJI26" s="117"/>
      <c r="LJJ26" s="117"/>
      <c r="LJK26" s="117"/>
      <c r="LJL26" s="117"/>
      <c r="LJM26" s="117"/>
      <c r="LJN26" s="117"/>
      <c r="LJO26" s="117"/>
      <c r="LJP26" s="117"/>
      <c r="LJQ26" s="117"/>
      <c r="LJR26" s="117"/>
      <c r="LJS26" s="117"/>
      <c r="LJT26" s="117"/>
      <c r="LJU26" s="117"/>
      <c r="LJV26" s="117"/>
      <c r="LJW26" s="117"/>
      <c r="LJX26" s="117"/>
      <c r="LJY26" s="117"/>
      <c r="LJZ26" s="117"/>
      <c r="LKA26" s="117"/>
      <c r="LKB26" s="117"/>
      <c r="LKC26" s="117"/>
      <c r="LKD26" s="117"/>
      <c r="LKE26" s="117"/>
      <c r="LKF26" s="117"/>
      <c r="LKG26" s="117"/>
      <c r="LKH26" s="117"/>
      <c r="LKI26" s="117"/>
      <c r="LKJ26" s="117"/>
      <c r="LKK26" s="117"/>
      <c r="LKL26" s="117"/>
      <c r="LKM26" s="117"/>
      <c r="LKN26" s="117"/>
      <c r="LKO26" s="117"/>
      <c r="LKP26" s="117"/>
      <c r="LKQ26" s="117"/>
      <c r="LKR26" s="117"/>
      <c r="LKS26" s="117"/>
      <c r="LKT26" s="117"/>
      <c r="LKU26" s="117"/>
      <c r="LKV26" s="117"/>
      <c r="LKW26" s="117"/>
      <c r="LKX26" s="117"/>
      <c r="LKY26" s="117"/>
      <c r="LKZ26" s="117"/>
      <c r="LLA26" s="117"/>
      <c r="LLB26" s="117"/>
      <c r="LLC26" s="117"/>
      <c r="LLD26" s="117"/>
      <c r="LLE26" s="117"/>
      <c r="LLF26" s="117"/>
      <c r="LLG26" s="117"/>
      <c r="LLH26" s="117"/>
      <c r="LLI26" s="117"/>
      <c r="LLJ26" s="117"/>
      <c r="LLK26" s="117"/>
      <c r="LLL26" s="117"/>
      <c r="LLM26" s="117"/>
      <c r="LLN26" s="117"/>
      <c r="LLO26" s="117"/>
      <c r="LLP26" s="117"/>
      <c r="LLQ26" s="117"/>
      <c r="LLR26" s="117"/>
      <c r="LLS26" s="117"/>
      <c r="LLT26" s="117"/>
      <c r="LLU26" s="117"/>
      <c r="LLV26" s="117"/>
      <c r="LLW26" s="117"/>
      <c r="LLX26" s="117"/>
      <c r="LLY26" s="117"/>
      <c r="LLZ26" s="117"/>
      <c r="LMA26" s="117"/>
      <c r="LMB26" s="117"/>
      <c r="LMC26" s="117"/>
      <c r="LMD26" s="117"/>
      <c r="LME26" s="117"/>
      <c r="LMF26" s="117"/>
      <c r="LMG26" s="117"/>
      <c r="LMH26" s="117"/>
      <c r="LMI26" s="117"/>
      <c r="LMJ26" s="117"/>
      <c r="LMK26" s="117"/>
      <c r="LML26" s="117"/>
      <c r="LMM26" s="117"/>
      <c r="LMN26" s="117"/>
      <c r="LMO26" s="117"/>
      <c r="LMP26" s="117"/>
      <c r="LMQ26" s="117"/>
      <c r="LMR26" s="117"/>
      <c r="LMS26" s="117"/>
      <c r="LMT26" s="117"/>
      <c r="LMU26" s="117"/>
      <c r="LMV26" s="117"/>
      <c r="LMW26" s="117"/>
      <c r="LMX26" s="117"/>
      <c r="LMY26" s="117"/>
      <c r="LMZ26" s="117"/>
      <c r="LNA26" s="117"/>
      <c r="LNB26" s="117"/>
      <c r="LNC26" s="117"/>
      <c r="LND26" s="117"/>
      <c r="LNE26" s="117"/>
      <c r="LNF26" s="117"/>
      <c r="LNG26" s="117"/>
      <c r="LNH26" s="117"/>
      <c r="LNI26" s="117"/>
      <c r="LNJ26" s="117"/>
      <c r="LNK26" s="117"/>
      <c r="LNL26" s="117"/>
      <c r="LNM26" s="117"/>
      <c r="LNN26" s="117"/>
      <c r="LNO26" s="117"/>
      <c r="LNP26" s="117"/>
      <c r="LNQ26" s="117"/>
      <c r="LNR26" s="117"/>
      <c r="LNS26" s="117"/>
      <c r="LNT26" s="117"/>
      <c r="LNU26" s="117"/>
      <c r="LNV26" s="117"/>
      <c r="LNW26" s="117"/>
      <c r="LNX26" s="117"/>
      <c r="LNY26" s="117"/>
      <c r="LNZ26" s="117"/>
      <c r="LOA26" s="117"/>
      <c r="LOB26" s="117"/>
      <c r="LOC26" s="117"/>
      <c r="LOD26" s="117"/>
      <c r="LOE26" s="117"/>
      <c r="LOF26" s="117"/>
      <c r="LOG26" s="117"/>
      <c r="LOH26" s="117"/>
      <c r="LOI26" s="117"/>
      <c r="LOJ26" s="117"/>
      <c r="LOK26" s="117"/>
      <c r="LOL26" s="117"/>
      <c r="LOM26" s="117"/>
      <c r="LON26" s="117"/>
      <c r="LOO26" s="117"/>
      <c r="LOP26" s="117"/>
      <c r="LOQ26" s="117"/>
      <c r="LOR26" s="117"/>
      <c r="LOS26" s="117"/>
      <c r="LOT26" s="117"/>
      <c r="LOU26" s="117"/>
      <c r="LOV26" s="117"/>
      <c r="LOW26" s="117"/>
      <c r="LOX26" s="117"/>
      <c r="LOY26" s="117"/>
      <c r="LOZ26" s="117"/>
      <c r="LPA26" s="117"/>
      <c r="LPB26" s="117"/>
      <c r="LPC26" s="117"/>
      <c r="LPD26" s="117"/>
      <c r="LPE26" s="117"/>
      <c r="LPF26" s="117"/>
      <c r="LPG26" s="117"/>
      <c r="LPH26" s="117"/>
      <c r="LPI26" s="117"/>
      <c r="LPJ26" s="117"/>
      <c r="LPK26" s="117"/>
      <c r="LPL26" s="117"/>
      <c r="LPM26" s="117"/>
      <c r="LPN26" s="117"/>
      <c r="LPO26" s="117"/>
      <c r="LPP26" s="117"/>
      <c r="LPQ26" s="117"/>
      <c r="LPR26" s="117"/>
      <c r="LPS26" s="117"/>
      <c r="LPT26" s="117"/>
      <c r="LPU26" s="117"/>
      <c r="LPV26" s="117"/>
      <c r="LPW26" s="117"/>
      <c r="LPX26" s="117"/>
      <c r="LPY26" s="117"/>
      <c r="LPZ26" s="117"/>
      <c r="LQA26" s="117"/>
      <c r="LQB26" s="117"/>
      <c r="LQC26" s="117"/>
      <c r="LQD26" s="117"/>
      <c r="LQE26" s="117"/>
      <c r="LQF26" s="117"/>
      <c r="LQG26" s="117"/>
      <c r="LQH26" s="117"/>
      <c r="LQI26" s="117"/>
      <c r="LQJ26" s="117"/>
      <c r="LQK26" s="117"/>
      <c r="LQL26" s="117"/>
      <c r="LQM26" s="117"/>
      <c r="LQN26" s="117"/>
      <c r="LQO26" s="117"/>
      <c r="LQP26" s="117"/>
      <c r="LQQ26" s="117"/>
      <c r="LQR26" s="117"/>
      <c r="LQS26" s="117"/>
      <c r="LQT26" s="117"/>
      <c r="LQU26" s="117"/>
      <c r="LQV26" s="117"/>
      <c r="LQW26" s="117"/>
      <c r="LQX26" s="117"/>
      <c r="LQY26" s="117"/>
      <c r="LQZ26" s="117"/>
      <c r="LRA26" s="117"/>
      <c r="LRB26" s="117"/>
      <c r="LRC26" s="117"/>
      <c r="LRD26" s="117"/>
      <c r="LRE26" s="117"/>
      <c r="LRF26" s="117"/>
      <c r="LRG26" s="117"/>
      <c r="LRH26" s="117"/>
      <c r="LRI26" s="117"/>
      <c r="LRJ26" s="117"/>
      <c r="LRK26" s="117"/>
      <c r="LRL26" s="117"/>
      <c r="LRM26" s="117"/>
      <c r="LRN26" s="117"/>
      <c r="LRO26" s="117"/>
      <c r="LRP26" s="117"/>
      <c r="LRQ26" s="117"/>
      <c r="LRR26" s="117"/>
      <c r="LRS26" s="117"/>
      <c r="LRT26" s="117"/>
      <c r="LRU26" s="117"/>
      <c r="LRV26" s="117"/>
      <c r="LRW26" s="117"/>
      <c r="LRX26" s="117"/>
      <c r="LRY26" s="117"/>
      <c r="LRZ26" s="117"/>
      <c r="LSA26" s="117"/>
      <c r="LSB26" s="117"/>
      <c r="LSC26" s="117"/>
      <c r="LSD26" s="117"/>
      <c r="LSE26" s="117"/>
      <c r="LSF26" s="117"/>
      <c r="LSG26" s="117"/>
      <c r="LSH26" s="117"/>
      <c r="LSI26" s="117"/>
      <c r="LSJ26" s="117"/>
      <c r="LSK26" s="117"/>
      <c r="LSL26" s="117"/>
      <c r="LSM26" s="117"/>
      <c r="LSN26" s="117"/>
      <c r="LSO26" s="117"/>
      <c r="LSP26" s="117"/>
      <c r="LSQ26" s="117"/>
      <c r="LSR26" s="117"/>
      <c r="LSS26" s="117"/>
      <c r="LST26" s="117"/>
      <c r="LSU26" s="117"/>
      <c r="LSV26" s="117"/>
      <c r="LSW26" s="117"/>
      <c r="LSX26" s="117"/>
      <c r="LSY26" s="117"/>
      <c r="LSZ26" s="117"/>
      <c r="LTA26" s="117"/>
      <c r="LTB26" s="117"/>
      <c r="LTC26" s="117"/>
      <c r="LTD26" s="117"/>
      <c r="LTE26" s="117"/>
      <c r="LTF26" s="117"/>
      <c r="LTG26" s="117"/>
      <c r="LTH26" s="117"/>
      <c r="LTI26" s="117"/>
      <c r="LTJ26" s="117"/>
      <c r="LTK26" s="117"/>
      <c r="LTL26" s="117"/>
      <c r="LTM26" s="117"/>
      <c r="LTN26" s="117"/>
      <c r="LTO26" s="117"/>
      <c r="LTP26" s="117"/>
      <c r="LTQ26" s="117"/>
      <c r="LTR26" s="117"/>
      <c r="LTS26" s="117"/>
      <c r="LTT26" s="117"/>
      <c r="LTU26" s="117"/>
      <c r="LTV26" s="117"/>
      <c r="LTW26" s="117"/>
      <c r="LTX26" s="117"/>
      <c r="LTY26" s="117"/>
      <c r="LTZ26" s="117"/>
      <c r="LUA26" s="117"/>
      <c r="LUB26" s="117"/>
      <c r="LUC26" s="117"/>
      <c r="LUD26" s="117"/>
      <c r="LUE26" s="117"/>
      <c r="LUF26" s="117"/>
      <c r="LUG26" s="117"/>
      <c r="LUH26" s="117"/>
      <c r="LUI26" s="117"/>
      <c r="LUJ26" s="117"/>
      <c r="LUK26" s="117"/>
      <c r="LUL26" s="117"/>
      <c r="LUM26" s="117"/>
      <c r="LUN26" s="117"/>
      <c r="LUO26" s="117"/>
      <c r="LUP26" s="117"/>
      <c r="LUQ26" s="117"/>
      <c r="LUR26" s="117"/>
      <c r="LUS26" s="117"/>
      <c r="LUT26" s="117"/>
      <c r="LUU26" s="117"/>
      <c r="LUV26" s="117"/>
      <c r="LUW26" s="117"/>
      <c r="LUX26" s="117"/>
      <c r="LUY26" s="117"/>
      <c r="LUZ26" s="117"/>
      <c r="LVA26" s="117"/>
      <c r="LVB26" s="117"/>
      <c r="LVC26" s="117"/>
      <c r="LVD26" s="117"/>
      <c r="LVE26" s="117"/>
      <c r="LVF26" s="117"/>
      <c r="LVG26" s="117"/>
      <c r="LVH26" s="117"/>
      <c r="LVI26" s="117"/>
      <c r="LVJ26" s="117"/>
      <c r="LVK26" s="117"/>
      <c r="LVL26" s="117"/>
      <c r="LVM26" s="117"/>
      <c r="LVN26" s="117"/>
      <c r="LVO26" s="117"/>
      <c r="LVP26" s="117"/>
      <c r="LVQ26" s="117"/>
      <c r="LVR26" s="117"/>
      <c r="LVS26" s="117"/>
      <c r="LVT26" s="117"/>
      <c r="LVU26" s="117"/>
      <c r="LVV26" s="117"/>
      <c r="LVW26" s="117"/>
      <c r="LVX26" s="117"/>
      <c r="LVY26" s="117"/>
      <c r="LVZ26" s="117"/>
      <c r="LWA26" s="117"/>
      <c r="LWB26" s="117"/>
      <c r="LWC26" s="117"/>
      <c r="LWD26" s="117"/>
      <c r="LWE26" s="117"/>
      <c r="LWF26" s="117"/>
      <c r="LWG26" s="117"/>
      <c r="LWH26" s="117"/>
      <c r="LWI26" s="117"/>
      <c r="LWJ26" s="117"/>
      <c r="LWK26" s="117"/>
      <c r="LWL26" s="117"/>
      <c r="LWM26" s="117"/>
      <c r="LWN26" s="117"/>
      <c r="LWO26" s="117"/>
      <c r="LWP26" s="117"/>
      <c r="LWQ26" s="117"/>
      <c r="LWR26" s="117"/>
      <c r="LWS26" s="117"/>
      <c r="LWT26" s="117"/>
      <c r="LWU26" s="117"/>
      <c r="LWV26" s="117"/>
      <c r="LWW26" s="117"/>
      <c r="LWX26" s="117"/>
      <c r="LWY26" s="117"/>
      <c r="LWZ26" s="117"/>
      <c r="LXA26" s="117"/>
      <c r="LXB26" s="117"/>
      <c r="LXC26" s="117"/>
      <c r="LXD26" s="117"/>
      <c r="LXE26" s="117"/>
      <c r="LXF26" s="117"/>
      <c r="LXG26" s="117"/>
      <c r="LXH26" s="117"/>
      <c r="LXI26" s="117"/>
      <c r="LXJ26" s="117"/>
      <c r="LXK26" s="117"/>
      <c r="LXL26" s="117"/>
      <c r="LXM26" s="117"/>
      <c r="LXN26" s="117"/>
      <c r="LXO26" s="117"/>
      <c r="LXP26" s="117"/>
      <c r="LXQ26" s="117"/>
      <c r="LXR26" s="117"/>
      <c r="LXS26" s="117"/>
      <c r="LXT26" s="117"/>
      <c r="LXU26" s="117"/>
      <c r="LXV26" s="117"/>
      <c r="LXW26" s="117"/>
      <c r="LXX26" s="117"/>
      <c r="LXY26" s="117"/>
      <c r="LXZ26" s="117"/>
      <c r="LYA26" s="117"/>
      <c r="LYB26" s="117"/>
      <c r="LYC26" s="117"/>
      <c r="LYD26" s="117"/>
      <c r="LYE26" s="117"/>
      <c r="LYF26" s="117"/>
      <c r="LYG26" s="117"/>
      <c r="LYH26" s="117"/>
      <c r="LYI26" s="117"/>
      <c r="LYJ26" s="117"/>
      <c r="LYK26" s="117"/>
      <c r="LYL26" s="117"/>
      <c r="LYM26" s="117"/>
      <c r="LYN26" s="117"/>
      <c r="LYO26" s="117"/>
      <c r="LYP26" s="117"/>
      <c r="LYQ26" s="117"/>
      <c r="LYR26" s="117"/>
      <c r="LYS26" s="117"/>
      <c r="LYT26" s="117"/>
      <c r="LYU26" s="117"/>
      <c r="LYV26" s="117"/>
      <c r="LYW26" s="117"/>
      <c r="LYX26" s="117"/>
      <c r="LYY26" s="117"/>
      <c r="LYZ26" s="117"/>
      <c r="LZA26" s="117"/>
      <c r="LZB26" s="117"/>
      <c r="LZC26" s="117"/>
      <c r="LZD26" s="117"/>
      <c r="LZE26" s="117"/>
      <c r="LZF26" s="117"/>
      <c r="LZG26" s="117"/>
      <c r="LZH26" s="117"/>
      <c r="LZI26" s="117"/>
      <c r="LZJ26" s="117"/>
      <c r="LZK26" s="117"/>
      <c r="LZL26" s="117"/>
      <c r="LZM26" s="117"/>
      <c r="LZN26" s="117"/>
      <c r="LZO26" s="117"/>
      <c r="LZP26" s="117"/>
      <c r="LZQ26" s="117"/>
      <c r="LZR26" s="117"/>
      <c r="LZS26" s="117"/>
      <c r="LZT26" s="117"/>
      <c r="LZU26" s="117"/>
      <c r="LZV26" s="117"/>
      <c r="LZW26" s="117"/>
      <c r="LZX26" s="117"/>
      <c r="LZY26" s="117"/>
      <c r="LZZ26" s="117"/>
      <c r="MAA26" s="117"/>
      <c r="MAB26" s="117"/>
      <c r="MAC26" s="117"/>
      <c r="MAD26" s="117"/>
      <c r="MAE26" s="117"/>
      <c r="MAF26" s="117"/>
      <c r="MAG26" s="117"/>
      <c r="MAH26" s="117"/>
      <c r="MAI26" s="117"/>
      <c r="MAJ26" s="117"/>
      <c r="MAK26" s="117"/>
      <c r="MAL26" s="117"/>
      <c r="MAM26" s="117"/>
      <c r="MAN26" s="117"/>
      <c r="MAO26" s="117"/>
      <c r="MAP26" s="117"/>
      <c r="MAQ26" s="117"/>
      <c r="MAR26" s="117"/>
      <c r="MAS26" s="117"/>
      <c r="MAT26" s="117"/>
      <c r="MAU26" s="117"/>
      <c r="MAV26" s="117"/>
      <c r="MAW26" s="117"/>
      <c r="MAX26" s="117"/>
      <c r="MAY26" s="117"/>
      <c r="MAZ26" s="117"/>
      <c r="MBA26" s="117"/>
      <c r="MBB26" s="117"/>
      <c r="MBC26" s="117"/>
      <c r="MBD26" s="117"/>
      <c r="MBE26" s="117"/>
      <c r="MBF26" s="117"/>
      <c r="MBG26" s="117"/>
      <c r="MBH26" s="117"/>
      <c r="MBI26" s="117"/>
      <c r="MBJ26" s="117"/>
      <c r="MBK26" s="117"/>
      <c r="MBL26" s="117"/>
      <c r="MBM26" s="117"/>
      <c r="MBN26" s="117"/>
      <c r="MBO26" s="117"/>
      <c r="MBP26" s="117"/>
      <c r="MBQ26" s="117"/>
      <c r="MBR26" s="117"/>
      <c r="MBS26" s="117"/>
      <c r="MBT26" s="117"/>
      <c r="MBU26" s="117"/>
      <c r="MBV26" s="117"/>
      <c r="MBW26" s="117"/>
      <c r="MBX26" s="117"/>
      <c r="MBY26" s="117"/>
      <c r="MBZ26" s="117"/>
      <c r="MCA26" s="117"/>
      <c r="MCB26" s="117"/>
      <c r="MCC26" s="117"/>
      <c r="MCD26" s="117"/>
      <c r="MCE26" s="117"/>
      <c r="MCF26" s="117"/>
      <c r="MCG26" s="117"/>
      <c r="MCH26" s="117"/>
      <c r="MCI26" s="117"/>
      <c r="MCJ26" s="117"/>
      <c r="MCK26" s="117"/>
      <c r="MCL26" s="117"/>
      <c r="MCM26" s="117"/>
      <c r="MCN26" s="117"/>
      <c r="MCO26" s="117"/>
      <c r="MCP26" s="117"/>
      <c r="MCQ26" s="117"/>
      <c r="MCR26" s="117"/>
      <c r="MCS26" s="117"/>
      <c r="MCT26" s="117"/>
      <c r="MCU26" s="117"/>
      <c r="MCV26" s="117"/>
      <c r="MCW26" s="117"/>
      <c r="MCX26" s="117"/>
      <c r="MCY26" s="117"/>
      <c r="MCZ26" s="117"/>
      <c r="MDA26" s="117"/>
      <c r="MDB26" s="117"/>
      <c r="MDC26" s="117"/>
      <c r="MDD26" s="117"/>
      <c r="MDE26" s="117"/>
      <c r="MDF26" s="117"/>
      <c r="MDG26" s="117"/>
      <c r="MDH26" s="117"/>
      <c r="MDI26" s="117"/>
      <c r="MDJ26" s="117"/>
      <c r="MDK26" s="117"/>
      <c r="MDL26" s="117"/>
      <c r="MDM26" s="117"/>
      <c r="MDN26" s="117"/>
      <c r="MDO26" s="117"/>
      <c r="MDP26" s="117"/>
      <c r="MDQ26" s="117"/>
      <c r="MDR26" s="117"/>
      <c r="MDS26" s="117"/>
      <c r="MDT26" s="117"/>
      <c r="MDU26" s="117"/>
      <c r="MDV26" s="117"/>
      <c r="MDW26" s="117"/>
      <c r="MDX26" s="117"/>
      <c r="MDY26" s="117"/>
      <c r="MDZ26" s="117"/>
      <c r="MEA26" s="117"/>
      <c r="MEB26" s="117"/>
      <c r="MEC26" s="117"/>
      <c r="MED26" s="117"/>
      <c r="MEE26" s="117"/>
      <c r="MEF26" s="117"/>
      <c r="MEG26" s="117"/>
      <c r="MEH26" s="117"/>
      <c r="MEI26" s="117"/>
      <c r="MEJ26" s="117"/>
      <c r="MEK26" s="117"/>
      <c r="MEL26" s="117"/>
      <c r="MEM26" s="117"/>
      <c r="MEN26" s="117"/>
      <c r="MEO26" s="117"/>
      <c r="MEP26" s="117"/>
      <c r="MEQ26" s="117"/>
      <c r="MER26" s="117"/>
      <c r="MES26" s="117"/>
      <c r="MET26" s="117"/>
      <c r="MEU26" s="117"/>
      <c r="MEV26" s="117"/>
      <c r="MEW26" s="117"/>
      <c r="MEX26" s="117"/>
      <c r="MEY26" s="117"/>
      <c r="MEZ26" s="117"/>
      <c r="MFA26" s="117"/>
      <c r="MFB26" s="117"/>
      <c r="MFC26" s="117"/>
      <c r="MFD26" s="117"/>
      <c r="MFE26" s="117"/>
      <c r="MFF26" s="117"/>
      <c r="MFG26" s="117"/>
      <c r="MFH26" s="117"/>
      <c r="MFI26" s="117"/>
      <c r="MFJ26" s="117"/>
      <c r="MFK26" s="117"/>
      <c r="MFL26" s="117"/>
      <c r="MFM26" s="117"/>
      <c r="MFN26" s="117"/>
      <c r="MFO26" s="117"/>
      <c r="MFP26" s="117"/>
      <c r="MFQ26" s="117"/>
      <c r="MFR26" s="117"/>
      <c r="MFS26" s="117"/>
      <c r="MFT26" s="117"/>
      <c r="MFU26" s="117"/>
      <c r="MFV26" s="117"/>
      <c r="MFW26" s="117"/>
      <c r="MFX26" s="117"/>
      <c r="MFY26" s="117"/>
      <c r="MFZ26" s="117"/>
      <c r="MGA26" s="117"/>
      <c r="MGB26" s="117"/>
      <c r="MGC26" s="117"/>
      <c r="MGD26" s="117"/>
      <c r="MGE26" s="117"/>
      <c r="MGF26" s="117"/>
      <c r="MGG26" s="117"/>
      <c r="MGH26" s="117"/>
      <c r="MGI26" s="117"/>
      <c r="MGJ26" s="117"/>
      <c r="MGK26" s="117"/>
      <c r="MGL26" s="117"/>
      <c r="MGM26" s="117"/>
      <c r="MGN26" s="117"/>
      <c r="MGO26" s="117"/>
      <c r="MGP26" s="117"/>
      <c r="MGQ26" s="117"/>
      <c r="MGR26" s="117"/>
      <c r="MGS26" s="117"/>
      <c r="MGT26" s="117"/>
      <c r="MGU26" s="117"/>
      <c r="MGV26" s="117"/>
      <c r="MGW26" s="117"/>
      <c r="MGX26" s="117"/>
      <c r="MGY26" s="117"/>
      <c r="MGZ26" s="117"/>
      <c r="MHA26" s="117"/>
      <c r="MHB26" s="117"/>
      <c r="MHC26" s="117"/>
      <c r="MHD26" s="117"/>
      <c r="MHE26" s="117"/>
      <c r="MHF26" s="117"/>
      <c r="MHG26" s="117"/>
      <c r="MHH26" s="117"/>
      <c r="MHI26" s="117"/>
      <c r="MHJ26" s="117"/>
      <c r="MHK26" s="117"/>
      <c r="MHL26" s="117"/>
      <c r="MHM26" s="117"/>
      <c r="MHN26" s="117"/>
      <c r="MHO26" s="117"/>
      <c r="MHP26" s="117"/>
      <c r="MHQ26" s="117"/>
      <c r="MHR26" s="117"/>
      <c r="MHS26" s="117"/>
      <c r="MHT26" s="117"/>
      <c r="MHU26" s="117"/>
      <c r="MHV26" s="117"/>
      <c r="MHW26" s="117"/>
      <c r="MHX26" s="117"/>
      <c r="MHY26" s="117"/>
      <c r="MHZ26" s="117"/>
      <c r="MIA26" s="117"/>
      <c r="MIB26" s="117"/>
      <c r="MIC26" s="117"/>
      <c r="MID26" s="117"/>
      <c r="MIE26" s="117"/>
      <c r="MIF26" s="117"/>
      <c r="MIG26" s="117"/>
      <c r="MIH26" s="117"/>
      <c r="MII26" s="117"/>
      <c r="MIJ26" s="117"/>
      <c r="MIK26" s="117"/>
      <c r="MIL26" s="117"/>
      <c r="MIM26" s="117"/>
      <c r="MIN26" s="117"/>
      <c r="MIO26" s="117"/>
      <c r="MIP26" s="117"/>
      <c r="MIQ26" s="117"/>
      <c r="MIR26" s="117"/>
      <c r="MIS26" s="117"/>
      <c r="MIT26" s="117"/>
      <c r="MIU26" s="117"/>
      <c r="MIV26" s="117"/>
      <c r="MIW26" s="117"/>
      <c r="MIX26" s="117"/>
      <c r="MIY26" s="117"/>
      <c r="MIZ26" s="117"/>
      <c r="MJA26" s="117"/>
      <c r="MJB26" s="117"/>
      <c r="MJC26" s="117"/>
      <c r="MJD26" s="117"/>
      <c r="MJE26" s="117"/>
      <c r="MJF26" s="117"/>
      <c r="MJG26" s="117"/>
      <c r="MJH26" s="117"/>
      <c r="MJI26" s="117"/>
      <c r="MJJ26" s="117"/>
      <c r="MJK26" s="117"/>
      <c r="MJL26" s="117"/>
      <c r="MJM26" s="117"/>
      <c r="MJN26" s="117"/>
      <c r="MJO26" s="117"/>
      <c r="MJP26" s="117"/>
      <c r="MJQ26" s="117"/>
      <c r="MJR26" s="117"/>
      <c r="MJS26" s="117"/>
      <c r="MJT26" s="117"/>
      <c r="MJU26" s="117"/>
      <c r="MJV26" s="117"/>
      <c r="MJW26" s="117"/>
      <c r="MJX26" s="117"/>
      <c r="MJY26" s="117"/>
      <c r="MJZ26" s="117"/>
      <c r="MKA26" s="117"/>
      <c r="MKB26" s="117"/>
      <c r="MKC26" s="117"/>
      <c r="MKD26" s="117"/>
      <c r="MKE26" s="117"/>
      <c r="MKF26" s="117"/>
      <c r="MKG26" s="117"/>
      <c r="MKH26" s="117"/>
      <c r="MKI26" s="117"/>
      <c r="MKJ26" s="117"/>
      <c r="MKK26" s="117"/>
      <c r="MKL26" s="117"/>
      <c r="MKM26" s="117"/>
      <c r="MKN26" s="117"/>
      <c r="MKO26" s="117"/>
      <c r="MKP26" s="117"/>
      <c r="MKQ26" s="117"/>
      <c r="MKR26" s="117"/>
      <c r="MKS26" s="117"/>
      <c r="MKT26" s="117"/>
      <c r="MKU26" s="117"/>
      <c r="MKV26" s="117"/>
      <c r="MKW26" s="117"/>
      <c r="MKX26" s="117"/>
      <c r="MKY26" s="117"/>
      <c r="MKZ26" s="117"/>
      <c r="MLA26" s="117"/>
      <c r="MLB26" s="117"/>
      <c r="MLC26" s="117"/>
      <c r="MLD26" s="117"/>
      <c r="MLE26" s="117"/>
      <c r="MLF26" s="117"/>
      <c r="MLG26" s="117"/>
      <c r="MLH26" s="117"/>
      <c r="MLI26" s="117"/>
      <c r="MLJ26" s="117"/>
      <c r="MLK26" s="117"/>
      <c r="MLL26" s="117"/>
      <c r="MLM26" s="117"/>
      <c r="MLN26" s="117"/>
      <c r="MLO26" s="117"/>
      <c r="MLP26" s="117"/>
      <c r="MLQ26" s="117"/>
      <c r="MLR26" s="117"/>
      <c r="MLS26" s="117"/>
      <c r="MLT26" s="117"/>
      <c r="MLU26" s="117"/>
      <c r="MLV26" s="117"/>
      <c r="MLW26" s="117"/>
      <c r="MLX26" s="117"/>
      <c r="MLY26" s="117"/>
      <c r="MLZ26" s="117"/>
      <c r="MMA26" s="117"/>
      <c r="MMB26" s="117"/>
      <c r="MMC26" s="117"/>
      <c r="MMD26" s="117"/>
      <c r="MME26" s="117"/>
      <c r="MMF26" s="117"/>
      <c r="MMG26" s="117"/>
      <c r="MMH26" s="117"/>
      <c r="MMI26" s="117"/>
      <c r="MMJ26" s="117"/>
      <c r="MMK26" s="117"/>
      <c r="MML26" s="117"/>
      <c r="MMM26" s="117"/>
      <c r="MMN26" s="117"/>
      <c r="MMO26" s="117"/>
      <c r="MMP26" s="117"/>
      <c r="MMQ26" s="117"/>
      <c r="MMR26" s="117"/>
      <c r="MMS26" s="117"/>
      <c r="MMT26" s="117"/>
      <c r="MMU26" s="117"/>
      <c r="MMV26" s="117"/>
      <c r="MMW26" s="117"/>
      <c r="MMX26" s="117"/>
      <c r="MMY26" s="117"/>
      <c r="MMZ26" s="117"/>
      <c r="MNA26" s="117"/>
      <c r="MNB26" s="117"/>
      <c r="MNC26" s="117"/>
      <c r="MND26" s="117"/>
      <c r="MNE26" s="117"/>
      <c r="MNF26" s="117"/>
      <c r="MNG26" s="117"/>
      <c r="MNH26" s="117"/>
      <c r="MNI26" s="117"/>
      <c r="MNJ26" s="117"/>
      <c r="MNK26" s="117"/>
      <c r="MNL26" s="117"/>
      <c r="MNM26" s="117"/>
      <c r="MNN26" s="117"/>
      <c r="MNO26" s="117"/>
      <c r="MNP26" s="117"/>
      <c r="MNQ26" s="117"/>
      <c r="MNR26" s="117"/>
      <c r="MNS26" s="117"/>
      <c r="MNT26" s="117"/>
      <c r="MNU26" s="117"/>
      <c r="MNV26" s="117"/>
      <c r="MNW26" s="117"/>
      <c r="MNX26" s="117"/>
      <c r="MNY26" s="117"/>
      <c r="MNZ26" s="117"/>
      <c r="MOA26" s="117"/>
      <c r="MOB26" s="117"/>
      <c r="MOC26" s="117"/>
      <c r="MOD26" s="117"/>
      <c r="MOE26" s="117"/>
      <c r="MOF26" s="117"/>
      <c r="MOG26" s="117"/>
      <c r="MOH26" s="117"/>
      <c r="MOI26" s="117"/>
      <c r="MOJ26" s="117"/>
      <c r="MOK26" s="117"/>
      <c r="MOL26" s="117"/>
      <c r="MOM26" s="117"/>
      <c r="MON26" s="117"/>
      <c r="MOO26" s="117"/>
      <c r="MOP26" s="117"/>
      <c r="MOQ26" s="117"/>
      <c r="MOR26" s="117"/>
      <c r="MOS26" s="117"/>
      <c r="MOT26" s="117"/>
      <c r="MOU26" s="117"/>
      <c r="MOV26" s="117"/>
      <c r="MOW26" s="117"/>
      <c r="MOX26" s="117"/>
      <c r="MOY26" s="117"/>
      <c r="MOZ26" s="117"/>
      <c r="MPA26" s="117"/>
      <c r="MPB26" s="117"/>
      <c r="MPC26" s="117"/>
      <c r="MPD26" s="117"/>
      <c r="MPE26" s="117"/>
      <c r="MPF26" s="117"/>
      <c r="MPG26" s="117"/>
      <c r="MPH26" s="117"/>
      <c r="MPI26" s="117"/>
      <c r="MPJ26" s="117"/>
      <c r="MPK26" s="117"/>
      <c r="MPL26" s="117"/>
      <c r="MPM26" s="117"/>
      <c r="MPN26" s="117"/>
      <c r="MPO26" s="117"/>
      <c r="MPP26" s="117"/>
      <c r="MPQ26" s="117"/>
      <c r="MPR26" s="117"/>
      <c r="MPS26" s="117"/>
      <c r="MPT26" s="117"/>
      <c r="MPU26" s="117"/>
      <c r="MPV26" s="117"/>
      <c r="MPW26" s="117"/>
      <c r="MPX26" s="117"/>
      <c r="MPY26" s="117"/>
      <c r="MPZ26" s="117"/>
      <c r="MQA26" s="117"/>
      <c r="MQB26" s="117"/>
      <c r="MQC26" s="117"/>
      <c r="MQD26" s="117"/>
      <c r="MQE26" s="117"/>
      <c r="MQF26" s="117"/>
      <c r="MQG26" s="117"/>
      <c r="MQH26" s="117"/>
      <c r="MQI26" s="117"/>
      <c r="MQJ26" s="117"/>
      <c r="MQK26" s="117"/>
      <c r="MQL26" s="117"/>
      <c r="MQM26" s="117"/>
      <c r="MQN26" s="117"/>
      <c r="MQO26" s="117"/>
      <c r="MQP26" s="117"/>
      <c r="MQQ26" s="117"/>
      <c r="MQR26" s="117"/>
      <c r="MQS26" s="117"/>
      <c r="MQT26" s="117"/>
      <c r="MQU26" s="117"/>
      <c r="MQV26" s="117"/>
      <c r="MQW26" s="117"/>
      <c r="MQX26" s="117"/>
      <c r="MQY26" s="117"/>
      <c r="MQZ26" s="117"/>
      <c r="MRA26" s="117"/>
      <c r="MRB26" s="117"/>
      <c r="MRC26" s="117"/>
      <c r="MRD26" s="117"/>
      <c r="MRE26" s="117"/>
      <c r="MRF26" s="117"/>
      <c r="MRG26" s="117"/>
      <c r="MRH26" s="117"/>
      <c r="MRI26" s="117"/>
      <c r="MRJ26" s="117"/>
      <c r="MRK26" s="117"/>
      <c r="MRL26" s="117"/>
      <c r="MRM26" s="117"/>
      <c r="MRN26" s="117"/>
      <c r="MRO26" s="117"/>
      <c r="MRP26" s="117"/>
      <c r="MRQ26" s="117"/>
      <c r="MRR26" s="117"/>
      <c r="MRS26" s="117"/>
      <c r="MRT26" s="117"/>
      <c r="MRU26" s="117"/>
      <c r="MRV26" s="117"/>
      <c r="MRW26" s="117"/>
      <c r="MRX26" s="117"/>
      <c r="MRY26" s="117"/>
      <c r="MRZ26" s="117"/>
      <c r="MSA26" s="117"/>
      <c r="MSB26" s="117"/>
      <c r="MSC26" s="117"/>
      <c r="MSD26" s="117"/>
      <c r="MSE26" s="117"/>
      <c r="MSF26" s="117"/>
      <c r="MSG26" s="117"/>
      <c r="MSH26" s="117"/>
      <c r="MSI26" s="117"/>
      <c r="MSJ26" s="117"/>
      <c r="MSK26" s="117"/>
      <c r="MSL26" s="117"/>
      <c r="MSM26" s="117"/>
      <c r="MSN26" s="117"/>
      <c r="MSO26" s="117"/>
      <c r="MSP26" s="117"/>
      <c r="MSQ26" s="117"/>
      <c r="MSR26" s="117"/>
      <c r="MSS26" s="117"/>
      <c r="MST26" s="117"/>
      <c r="MSU26" s="117"/>
      <c r="MSV26" s="117"/>
      <c r="MSW26" s="117"/>
      <c r="MSX26" s="117"/>
      <c r="MSY26" s="117"/>
      <c r="MSZ26" s="117"/>
      <c r="MTA26" s="117"/>
      <c r="MTB26" s="117"/>
      <c r="MTC26" s="117"/>
      <c r="MTD26" s="117"/>
      <c r="MTE26" s="117"/>
      <c r="MTF26" s="117"/>
      <c r="MTG26" s="117"/>
      <c r="MTH26" s="117"/>
      <c r="MTI26" s="117"/>
      <c r="MTJ26" s="117"/>
      <c r="MTK26" s="117"/>
      <c r="MTL26" s="117"/>
      <c r="MTM26" s="117"/>
      <c r="MTN26" s="117"/>
      <c r="MTO26" s="117"/>
      <c r="MTP26" s="117"/>
      <c r="MTQ26" s="117"/>
      <c r="MTR26" s="117"/>
      <c r="MTS26" s="117"/>
      <c r="MTT26" s="117"/>
      <c r="MTU26" s="117"/>
      <c r="MTV26" s="117"/>
      <c r="MTW26" s="117"/>
      <c r="MTX26" s="117"/>
      <c r="MTY26" s="117"/>
      <c r="MTZ26" s="117"/>
      <c r="MUA26" s="117"/>
      <c r="MUB26" s="117"/>
      <c r="MUC26" s="117"/>
      <c r="MUD26" s="117"/>
      <c r="MUE26" s="117"/>
      <c r="MUF26" s="117"/>
      <c r="MUG26" s="117"/>
      <c r="MUH26" s="117"/>
      <c r="MUI26" s="117"/>
      <c r="MUJ26" s="117"/>
      <c r="MUK26" s="117"/>
      <c r="MUL26" s="117"/>
      <c r="MUM26" s="117"/>
      <c r="MUN26" s="117"/>
      <c r="MUO26" s="117"/>
      <c r="MUP26" s="117"/>
      <c r="MUQ26" s="117"/>
      <c r="MUR26" s="117"/>
      <c r="MUS26" s="117"/>
      <c r="MUT26" s="117"/>
      <c r="MUU26" s="117"/>
      <c r="MUV26" s="117"/>
      <c r="MUW26" s="117"/>
      <c r="MUX26" s="117"/>
      <c r="MUY26" s="117"/>
      <c r="MUZ26" s="117"/>
      <c r="MVA26" s="117"/>
      <c r="MVB26" s="117"/>
      <c r="MVC26" s="117"/>
      <c r="MVD26" s="117"/>
      <c r="MVE26" s="117"/>
      <c r="MVF26" s="117"/>
      <c r="MVG26" s="117"/>
      <c r="MVH26" s="117"/>
      <c r="MVI26" s="117"/>
      <c r="MVJ26" s="117"/>
      <c r="MVK26" s="117"/>
      <c r="MVL26" s="117"/>
      <c r="MVM26" s="117"/>
      <c r="MVN26" s="117"/>
      <c r="MVO26" s="117"/>
      <c r="MVP26" s="117"/>
      <c r="MVQ26" s="117"/>
      <c r="MVR26" s="117"/>
      <c r="MVS26" s="117"/>
      <c r="MVT26" s="117"/>
      <c r="MVU26" s="117"/>
      <c r="MVV26" s="117"/>
      <c r="MVW26" s="117"/>
      <c r="MVX26" s="117"/>
      <c r="MVY26" s="117"/>
      <c r="MVZ26" s="117"/>
      <c r="MWA26" s="117"/>
      <c r="MWB26" s="117"/>
      <c r="MWC26" s="117"/>
      <c r="MWD26" s="117"/>
      <c r="MWE26" s="117"/>
      <c r="MWF26" s="117"/>
      <c r="MWG26" s="117"/>
      <c r="MWH26" s="117"/>
      <c r="MWI26" s="117"/>
      <c r="MWJ26" s="117"/>
      <c r="MWK26" s="117"/>
      <c r="MWL26" s="117"/>
      <c r="MWM26" s="117"/>
      <c r="MWN26" s="117"/>
      <c r="MWO26" s="117"/>
      <c r="MWP26" s="117"/>
      <c r="MWQ26" s="117"/>
      <c r="MWR26" s="117"/>
      <c r="MWS26" s="117"/>
      <c r="MWT26" s="117"/>
      <c r="MWU26" s="117"/>
      <c r="MWV26" s="117"/>
      <c r="MWW26" s="117"/>
      <c r="MWX26" s="117"/>
      <c r="MWY26" s="117"/>
      <c r="MWZ26" s="117"/>
      <c r="MXA26" s="117"/>
      <c r="MXB26" s="117"/>
      <c r="MXC26" s="117"/>
      <c r="MXD26" s="117"/>
      <c r="MXE26" s="117"/>
      <c r="MXF26" s="117"/>
      <c r="MXG26" s="117"/>
      <c r="MXH26" s="117"/>
      <c r="MXI26" s="117"/>
      <c r="MXJ26" s="117"/>
      <c r="MXK26" s="117"/>
      <c r="MXL26" s="117"/>
      <c r="MXM26" s="117"/>
      <c r="MXN26" s="117"/>
      <c r="MXO26" s="117"/>
      <c r="MXP26" s="117"/>
      <c r="MXQ26" s="117"/>
      <c r="MXR26" s="117"/>
      <c r="MXS26" s="117"/>
      <c r="MXT26" s="117"/>
      <c r="MXU26" s="117"/>
      <c r="MXV26" s="117"/>
      <c r="MXW26" s="117"/>
      <c r="MXX26" s="117"/>
      <c r="MXY26" s="117"/>
      <c r="MXZ26" s="117"/>
      <c r="MYA26" s="117"/>
      <c r="MYB26" s="117"/>
      <c r="MYC26" s="117"/>
      <c r="MYD26" s="117"/>
      <c r="MYE26" s="117"/>
      <c r="MYF26" s="117"/>
      <c r="MYG26" s="117"/>
      <c r="MYH26" s="117"/>
      <c r="MYI26" s="117"/>
      <c r="MYJ26" s="117"/>
      <c r="MYK26" s="117"/>
      <c r="MYL26" s="117"/>
      <c r="MYM26" s="117"/>
      <c r="MYN26" s="117"/>
      <c r="MYO26" s="117"/>
      <c r="MYP26" s="117"/>
      <c r="MYQ26" s="117"/>
      <c r="MYR26" s="117"/>
      <c r="MYS26" s="117"/>
      <c r="MYT26" s="117"/>
      <c r="MYU26" s="117"/>
      <c r="MYV26" s="117"/>
      <c r="MYW26" s="117"/>
      <c r="MYX26" s="117"/>
      <c r="MYY26" s="117"/>
      <c r="MYZ26" s="117"/>
      <c r="MZA26" s="117"/>
      <c r="MZB26" s="117"/>
      <c r="MZC26" s="117"/>
      <c r="MZD26" s="117"/>
      <c r="MZE26" s="117"/>
      <c r="MZF26" s="117"/>
      <c r="MZG26" s="117"/>
      <c r="MZH26" s="117"/>
      <c r="MZI26" s="117"/>
      <c r="MZJ26" s="117"/>
      <c r="MZK26" s="117"/>
      <c r="MZL26" s="117"/>
      <c r="MZM26" s="117"/>
      <c r="MZN26" s="117"/>
      <c r="MZO26" s="117"/>
      <c r="MZP26" s="117"/>
      <c r="MZQ26" s="117"/>
      <c r="MZR26" s="117"/>
      <c r="MZS26" s="117"/>
      <c r="MZT26" s="117"/>
      <c r="MZU26" s="117"/>
      <c r="MZV26" s="117"/>
      <c r="MZW26" s="117"/>
      <c r="MZX26" s="117"/>
      <c r="MZY26" s="117"/>
      <c r="MZZ26" s="117"/>
      <c r="NAA26" s="117"/>
      <c r="NAB26" s="117"/>
      <c r="NAC26" s="117"/>
      <c r="NAD26" s="117"/>
      <c r="NAE26" s="117"/>
      <c r="NAF26" s="117"/>
      <c r="NAG26" s="117"/>
      <c r="NAH26" s="117"/>
      <c r="NAI26" s="117"/>
      <c r="NAJ26" s="117"/>
      <c r="NAK26" s="117"/>
      <c r="NAL26" s="117"/>
      <c r="NAM26" s="117"/>
      <c r="NAN26" s="117"/>
      <c r="NAO26" s="117"/>
      <c r="NAP26" s="117"/>
      <c r="NAQ26" s="117"/>
      <c r="NAR26" s="117"/>
      <c r="NAS26" s="117"/>
      <c r="NAT26" s="117"/>
      <c r="NAU26" s="117"/>
      <c r="NAV26" s="117"/>
      <c r="NAW26" s="117"/>
      <c r="NAX26" s="117"/>
      <c r="NAY26" s="117"/>
      <c r="NAZ26" s="117"/>
      <c r="NBA26" s="117"/>
      <c r="NBB26" s="117"/>
      <c r="NBC26" s="117"/>
      <c r="NBD26" s="117"/>
      <c r="NBE26" s="117"/>
      <c r="NBF26" s="117"/>
      <c r="NBG26" s="117"/>
      <c r="NBH26" s="117"/>
      <c r="NBI26" s="117"/>
      <c r="NBJ26" s="117"/>
      <c r="NBK26" s="117"/>
      <c r="NBL26" s="117"/>
      <c r="NBM26" s="117"/>
      <c r="NBN26" s="117"/>
      <c r="NBO26" s="117"/>
      <c r="NBP26" s="117"/>
      <c r="NBQ26" s="117"/>
      <c r="NBR26" s="117"/>
      <c r="NBS26" s="117"/>
      <c r="NBT26" s="117"/>
      <c r="NBU26" s="117"/>
      <c r="NBV26" s="117"/>
      <c r="NBW26" s="117"/>
      <c r="NBX26" s="117"/>
      <c r="NBY26" s="117"/>
      <c r="NBZ26" s="117"/>
      <c r="NCA26" s="117"/>
      <c r="NCB26" s="117"/>
      <c r="NCC26" s="117"/>
      <c r="NCD26" s="117"/>
      <c r="NCE26" s="117"/>
      <c r="NCF26" s="117"/>
      <c r="NCG26" s="117"/>
      <c r="NCH26" s="117"/>
      <c r="NCI26" s="117"/>
      <c r="NCJ26" s="117"/>
      <c r="NCK26" s="117"/>
      <c r="NCL26" s="117"/>
      <c r="NCM26" s="117"/>
      <c r="NCN26" s="117"/>
      <c r="NCO26" s="117"/>
      <c r="NCP26" s="117"/>
      <c r="NCQ26" s="117"/>
      <c r="NCR26" s="117"/>
      <c r="NCS26" s="117"/>
      <c r="NCT26" s="117"/>
      <c r="NCU26" s="117"/>
      <c r="NCV26" s="117"/>
      <c r="NCW26" s="117"/>
      <c r="NCX26" s="117"/>
      <c r="NCY26" s="117"/>
      <c r="NCZ26" s="117"/>
      <c r="NDA26" s="117"/>
      <c r="NDB26" s="117"/>
      <c r="NDC26" s="117"/>
      <c r="NDD26" s="117"/>
      <c r="NDE26" s="117"/>
      <c r="NDF26" s="117"/>
      <c r="NDG26" s="117"/>
      <c r="NDH26" s="117"/>
      <c r="NDI26" s="117"/>
      <c r="NDJ26" s="117"/>
      <c r="NDK26" s="117"/>
      <c r="NDL26" s="117"/>
      <c r="NDM26" s="117"/>
      <c r="NDN26" s="117"/>
      <c r="NDO26" s="117"/>
      <c r="NDP26" s="117"/>
      <c r="NDQ26" s="117"/>
      <c r="NDR26" s="117"/>
      <c r="NDS26" s="117"/>
      <c r="NDT26" s="117"/>
      <c r="NDU26" s="117"/>
      <c r="NDV26" s="117"/>
      <c r="NDW26" s="117"/>
      <c r="NDX26" s="117"/>
      <c r="NDY26" s="117"/>
      <c r="NDZ26" s="117"/>
      <c r="NEA26" s="117"/>
      <c r="NEB26" s="117"/>
      <c r="NEC26" s="117"/>
      <c r="NED26" s="117"/>
      <c r="NEE26" s="117"/>
      <c r="NEF26" s="117"/>
      <c r="NEG26" s="117"/>
      <c r="NEH26" s="117"/>
      <c r="NEI26" s="117"/>
      <c r="NEJ26" s="117"/>
      <c r="NEK26" s="117"/>
      <c r="NEL26" s="117"/>
      <c r="NEM26" s="117"/>
      <c r="NEN26" s="117"/>
      <c r="NEO26" s="117"/>
      <c r="NEP26" s="117"/>
      <c r="NEQ26" s="117"/>
      <c r="NER26" s="117"/>
      <c r="NES26" s="117"/>
      <c r="NET26" s="117"/>
      <c r="NEU26" s="117"/>
      <c r="NEV26" s="117"/>
      <c r="NEW26" s="117"/>
      <c r="NEX26" s="117"/>
      <c r="NEY26" s="117"/>
      <c r="NEZ26" s="117"/>
      <c r="NFA26" s="117"/>
      <c r="NFB26" s="117"/>
      <c r="NFC26" s="117"/>
      <c r="NFD26" s="117"/>
      <c r="NFE26" s="117"/>
      <c r="NFF26" s="117"/>
      <c r="NFG26" s="117"/>
      <c r="NFH26" s="117"/>
      <c r="NFI26" s="117"/>
      <c r="NFJ26" s="117"/>
      <c r="NFK26" s="117"/>
      <c r="NFL26" s="117"/>
      <c r="NFM26" s="117"/>
      <c r="NFN26" s="117"/>
      <c r="NFO26" s="117"/>
      <c r="NFP26" s="117"/>
      <c r="NFQ26" s="117"/>
      <c r="NFR26" s="117"/>
      <c r="NFS26" s="117"/>
      <c r="NFT26" s="117"/>
      <c r="NFU26" s="117"/>
      <c r="NFV26" s="117"/>
      <c r="NFW26" s="117"/>
      <c r="NFX26" s="117"/>
      <c r="NFY26" s="117"/>
      <c r="NFZ26" s="117"/>
      <c r="NGA26" s="117"/>
      <c r="NGB26" s="117"/>
      <c r="NGC26" s="117"/>
      <c r="NGD26" s="117"/>
      <c r="NGE26" s="117"/>
      <c r="NGF26" s="117"/>
      <c r="NGG26" s="117"/>
      <c r="NGH26" s="117"/>
      <c r="NGI26" s="117"/>
      <c r="NGJ26" s="117"/>
      <c r="NGK26" s="117"/>
      <c r="NGL26" s="117"/>
      <c r="NGM26" s="117"/>
      <c r="NGN26" s="117"/>
      <c r="NGO26" s="117"/>
      <c r="NGP26" s="117"/>
      <c r="NGQ26" s="117"/>
      <c r="NGR26" s="117"/>
      <c r="NGS26" s="117"/>
      <c r="NGT26" s="117"/>
      <c r="NGU26" s="117"/>
      <c r="NGV26" s="117"/>
      <c r="NGW26" s="117"/>
      <c r="NGX26" s="117"/>
      <c r="NGY26" s="117"/>
      <c r="NGZ26" s="117"/>
      <c r="NHA26" s="117"/>
      <c r="NHB26" s="117"/>
      <c r="NHC26" s="117"/>
      <c r="NHD26" s="117"/>
      <c r="NHE26" s="117"/>
      <c r="NHF26" s="117"/>
      <c r="NHG26" s="117"/>
      <c r="NHH26" s="117"/>
      <c r="NHI26" s="117"/>
      <c r="NHJ26" s="117"/>
      <c r="NHK26" s="117"/>
      <c r="NHL26" s="117"/>
      <c r="NHM26" s="117"/>
      <c r="NHN26" s="117"/>
      <c r="NHO26" s="117"/>
      <c r="NHP26" s="117"/>
      <c r="NHQ26" s="117"/>
      <c r="NHR26" s="117"/>
      <c r="NHS26" s="117"/>
      <c r="NHT26" s="117"/>
      <c r="NHU26" s="117"/>
      <c r="NHV26" s="117"/>
      <c r="NHW26" s="117"/>
      <c r="NHX26" s="117"/>
      <c r="NHY26" s="117"/>
      <c r="NHZ26" s="117"/>
      <c r="NIA26" s="117"/>
      <c r="NIB26" s="117"/>
      <c r="NIC26" s="117"/>
      <c r="NID26" s="117"/>
      <c r="NIE26" s="117"/>
      <c r="NIF26" s="117"/>
      <c r="NIG26" s="117"/>
      <c r="NIH26" s="117"/>
      <c r="NII26" s="117"/>
      <c r="NIJ26" s="117"/>
      <c r="NIK26" s="117"/>
      <c r="NIL26" s="117"/>
      <c r="NIM26" s="117"/>
      <c r="NIN26" s="117"/>
      <c r="NIO26" s="117"/>
      <c r="NIP26" s="117"/>
      <c r="NIQ26" s="117"/>
      <c r="NIR26" s="117"/>
      <c r="NIS26" s="117"/>
      <c r="NIT26" s="117"/>
      <c r="NIU26" s="117"/>
      <c r="NIV26" s="117"/>
      <c r="NIW26" s="117"/>
      <c r="NIX26" s="117"/>
      <c r="NIY26" s="117"/>
      <c r="NIZ26" s="117"/>
      <c r="NJA26" s="117"/>
      <c r="NJB26" s="117"/>
      <c r="NJC26" s="117"/>
      <c r="NJD26" s="117"/>
      <c r="NJE26" s="117"/>
      <c r="NJF26" s="117"/>
      <c r="NJG26" s="117"/>
      <c r="NJH26" s="117"/>
      <c r="NJI26" s="117"/>
      <c r="NJJ26" s="117"/>
      <c r="NJK26" s="117"/>
      <c r="NJL26" s="117"/>
      <c r="NJM26" s="117"/>
      <c r="NJN26" s="117"/>
      <c r="NJO26" s="117"/>
      <c r="NJP26" s="117"/>
      <c r="NJQ26" s="117"/>
      <c r="NJR26" s="117"/>
      <c r="NJS26" s="117"/>
      <c r="NJT26" s="117"/>
      <c r="NJU26" s="117"/>
      <c r="NJV26" s="117"/>
      <c r="NJW26" s="117"/>
      <c r="NJX26" s="117"/>
      <c r="NJY26" s="117"/>
      <c r="NJZ26" s="117"/>
      <c r="NKA26" s="117"/>
      <c r="NKB26" s="117"/>
      <c r="NKC26" s="117"/>
      <c r="NKD26" s="117"/>
      <c r="NKE26" s="117"/>
      <c r="NKF26" s="117"/>
      <c r="NKG26" s="117"/>
      <c r="NKH26" s="117"/>
      <c r="NKI26" s="117"/>
      <c r="NKJ26" s="117"/>
      <c r="NKK26" s="117"/>
      <c r="NKL26" s="117"/>
      <c r="NKM26" s="117"/>
      <c r="NKN26" s="117"/>
      <c r="NKO26" s="117"/>
      <c r="NKP26" s="117"/>
      <c r="NKQ26" s="117"/>
      <c r="NKR26" s="117"/>
      <c r="NKS26" s="117"/>
      <c r="NKT26" s="117"/>
      <c r="NKU26" s="117"/>
      <c r="NKV26" s="117"/>
      <c r="NKW26" s="117"/>
      <c r="NKX26" s="117"/>
      <c r="NKY26" s="117"/>
      <c r="NKZ26" s="117"/>
      <c r="NLA26" s="117"/>
      <c r="NLB26" s="117"/>
      <c r="NLC26" s="117"/>
      <c r="NLD26" s="117"/>
      <c r="NLE26" s="117"/>
      <c r="NLF26" s="117"/>
      <c r="NLG26" s="117"/>
      <c r="NLH26" s="117"/>
      <c r="NLI26" s="117"/>
      <c r="NLJ26" s="117"/>
      <c r="NLK26" s="117"/>
      <c r="NLL26" s="117"/>
      <c r="NLM26" s="117"/>
      <c r="NLN26" s="117"/>
      <c r="NLO26" s="117"/>
      <c r="NLP26" s="117"/>
      <c r="NLQ26" s="117"/>
      <c r="NLR26" s="117"/>
      <c r="NLS26" s="117"/>
      <c r="NLT26" s="117"/>
      <c r="NLU26" s="117"/>
      <c r="NLV26" s="117"/>
      <c r="NLW26" s="117"/>
      <c r="NLX26" s="117"/>
      <c r="NLY26" s="117"/>
      <c r="NLZ26" s="117"/>
      <c r="NMA26" s="117"/>
      <c r="NMB26" s="117"/>
      <c r="NMC26" s="117"/>
      <c r="NMD26" s="117"/>
      <c r="NME26" s="117"/>
      <c r="NMF26" s="117"/>
      <c r="NMG26" s="117"/>
      <c r="NMH26" s="117"/>
      <c r="NMI26" s="117"/>
      <c r="NMJ26" s="117"/>
      <c r="NMK26" s="117"/>
      <c r="NML26" s="117"/>
      <c r="NMM26" s="117"/>
      <c r="NMN26" s="117"/>
      <c r="NMO26" s="117"/>
      <c r="NMP26" s="117"/>
      <c r="NMQ26" s="117"/>
      <c r="NMR26" s="117"/>
      <c r="NMS26" s="117"/>
      <c r="NMT26" s="117"/>
      <c r="NMU26" s="117"/>
      <c r="NMV26" s="117"/>
      <c r="NMW26" s="117"/>
      <c r="NMX26" s="117"/>
      <c r="NMY26" s="117"/>
      <c r="NMZ26" s="117"/>
      <c r="NNA26" s="117"/>
      <c r="NNB26" s="117"/>
      <c r="NNC26" s="117"/>
      <c r="NND26" s="117"/>
      <c r="NNE26" s="117"/>
      <c r="NNF26" s="117"/>
      <c r="NNG26" s="117"/>
      <c r="NNH26" s="117"/>
      <c r="NNI26" s="117"/>
      <c r="NNJ26" s="117"/>
      <c r="NNK26" s="117"/>
      <c r="NNL26" s="117"/>
      <c r="NNM26" s="117"/>
      <c r="NNN26" s="117"/>
      <c r="NNO26" s="117"/>
      <c r="NNP26" s="117"/>
      <c r="NNQ26" s="117"/>
      <c r="NNR26" s="117"/>
      <c r="NNS26" s="117"/>
      <c r="NNT26" s="117"/>
      <c r="NNU26" s="117"/>
      <c r="NNV26" s="117"/>
      <c r="NNW26" s="117"/>
      <c r="NNX26" s="117"/>
      <c r="NNY26" s="117"/>
      <c r="NNZ26" s="117"/>
      <c r="NOA26" s="117"/>
      <c r="NOB26" s="117"/>
      <c r="NOC26" s="117"/>
      <c r="NOD26" s="117"/>
      <c r="NOE26" s="117"/>
      <c r="NOF26" s="117"/>
      <c r="NOG26" s="117"/>
      <c r="NOH26" s="117"/>
      <c r="NOI26" s="117"/>
      <c r="NOJ26" s="117"/>
      <c r="NOK26" s="117"/>
      <c r="NOL26" s="117"/>
      <c r="NOM26" s="117"/>
      <c r="NON26" s="117"/>
      <c r="NOO26" s="117"/>
      <c r="NOP26" s="117"/>
      <c r="NOQ26" s="117"/>
      <c r="NOR26" s="117"/>
      <c r="NOS26" s="117"/>
      <c r="NOT26" s="117"/>
      <c r="NOU26" s="117"/>
      <c r="NOV26" s="117"/>
      <c r="NOW26" s="117"/>
      <c r="NOX26" s="117"/>
      <c r="NOY26" s="117"/>
      <c r="NOZ26" s="117"/>
      <c r="NPA26" s="117"/>
      <c r="NPB26" s="117"/>
      <c r="NPC26" s="117"/>
      <c r="NPD26" s="117"/>
      <c r="NPE26" s="117"/>
      <c r="NPF26" s="117"/>
      <c r="NPG26" s="117"/>
      <c r="NPH26" s="117"/>
      <c r="NPI26" s="117"/>
      <c r="NPJ26" s="117"/>
      <c r="NPK26" s="117"/>
      <c r="NPL26" s="117"/>
      <c r="NPM26" s="117"/>
      <c r="NPN26" s="117"/>
      <c r="NPO26" s="117"/>
      <c r="NPP26" s="117"/>
      <c r="NPQ26" s="117"/>
      <c r="NPR26" s="117"/>
      <c r="NPS26" s="117"/>
      <c r="NPT26" s="117"/>
      <c r="NPU26" s="117"/>
      <c r="NPV26" s="117"/>
      <c r="NPW26" s="117"/>
      <c r="NPX26" s="117"/>
      <c r="NPY26" s="117"/>
      <c r="NPZ26" s="117"/>
      <c r="NQA26" s="117"/>
      <c r="NQB26" s="117"/>
      <c r="NQC26" s="117"/>
      <c r="NQD26" s="117"/>
      <c r="NQE26" s="117"/>
      <c r="NQF26" s="117"/>
      <c r="NQG26" s="117"/>
      <c r="NQH26" s="117"/>
      <c r="NQI26" s="117"/>
      <c r="NQJ26" s="117"/>
      <c r="NQK26" s="117"/>
      <c r="NQL26" s="117"/>
      <c r="NQM26" s="117"/>
      <c r="NQN26" s="117"/>
      <c r="NQO26" s="117"/>
      <c r="NQP26" s="117"/>
      <c r="NQQ26" s="117"/>
      <c r="NQR26" s="117"/>
      <c r="NQS26" s="117"/>
      <c r="NQT26" s="117"/>
      <c r="NQU26" s="117"/>
      <c r="NQV26" s="117"/>
      <c r="NQW26" s="117"/>
      <c r="NQX26" s="117"/>
      <c r="NQY26" s="117"/>
      <c r="NQZ26" s="117"/>
      <c r="NRA26" s="117"/>
      <c r="NRB26" s="117"/>
      <c r="NRC26" s="117"/>
      <c r="NRD26" s="117"/>
      <c r="NRE26" s="117"/>
      <c r="NRF26" s="117"/>
      <c r="NRG26" s="117"/>
      <c r="NRH26" s="117"/>
      <c r="NRI26" s="117"/>
      <c r="NRJ26" s="117"/>
      <c r="NRK26" s="117"/>
      <c r="NRL26" s="117"/>
      <c r="NRM26" s="117"/>
      <c r="NRN26" s="117"/>
      <c r="NRO26" s="117"/>
      <c r="NRP26" s="117"/>
      <c r="NRQ26" s="117"/>
      <c r="NRR26" s="117"/>
      <c r="NRS26" s="117"/>
      <c r="NRT26" s="117"/>
      <c r="NRU26" s="117"/>
      <c r="NRV26" s="117"/>
      <c r="NRW26" s="117"/>
      <c r="NRX26" s="117"/>
      <c r="NRY26" s="117"/>
      <c r="NRZ26" s="117"/>
      <c r="NSA26" s="117"/>
      <c r="NSB26" s="117"/>
      <c r="NSC26" s="117"/>
      <c r="NSD26" s="117"/>
      <c r="NSE26" s="117"/>
      <c r="NSF26" s="117"/>
      <c r="NSG26" s="117"/>
      <c r="NSH26" s="117"/>
      <c r="NSI26" s="117"/>
      <c r="NSJ26" s="117"/>
      <c r="NSK26" s="117"/>
      <c r="NSL26" s="117"/>
      <c r="NSM26" s="117"/>
      <c r="NSN26" s="117"/>
      <c r="NSO26" s="117"/>
      <c r="NSP26" s="117"/>
      <c r="NSQ26" s="117"/>
      <c r="NSR26" s="117"/>
      <c r="NSS26" s="117"/>
      <c r="NST26" s="117"/>
      <c r="NSU26" s="117"/>
      <c r="NSV26" s="117"/>
      <c r="NSW26" s="117"/>
      <c r="NSX26" s="117"/>
      <c r="NSY26" s="117"/>
      <c r="NSZ26" s="117"/>
      <c r="NTA26" s="117"/>
      <c r="NTB26" s="117"/>
      <c r="NTC26" s="117"/>
      <c r="NTD26" s="117"/>
      <c r="NTE26" s="117"/>
      <c r="NTF26" s="117"/>
      <c r="NTG26" s="117"/>
      <c r="NTH26" s="117"/>
      <c r="NTI26" s="117"/>
      <c r="NTJ26" s="117"/>
      <c r="NTK26" s="117"/>
      <c r="NTL26" s="117"/>
      <c r="NTM26" s="117"/>
      <c r="NTN26" s="117"/>
      <c r="NTO26" s="117"/>
      <c r="NTP26" s="117"/>
      <c r="NTQ26" s="117"/>
      <c r="NTR26" s="117"/>
      <c r="NTS26" s="117"/>
      <c r="NTT26" s="117"/>
      <c r="NTU26" s="117"/>
      <c r="NTV26" s="117"/>
      <c r="NTW26" s="117"/>
      <c r="NTX26" s="117"/>
      <c r="NTY26" s="117"/>
      <c r="NTZ26" s="117"/>
      <c r="NUA26" s="117"/>
      <c r="NUB26" s="117"/>
      <c r="NUC26" s="117"/>
      <c r="NUD26" s="117"/>
      <c r="NUE26" s="117"/>
      <c r="NUF26" s="117"/>
      <c r="NUG26" s="117"/>
      <c r="NUH26" s="117"/>
      <c r="NUI26" s="117"/>
      <c r="NUJ26" s="117"/>
      <c r="NUK26" s="117"/>
      <c r="NUL26" s="117"/>
      <c r="NUM26" s="117"/>
      <c r="NUN26" s="117"/>
      <c r="NUO26" s="117"/>
      <c r="NUP26" s="117"/>
      <c r="NUQ26" s="117"/>
      <c r="NUR26" s="117"/>
      <c r="NUS26" s="117"/>
      <c r="NUT26" s="117"/>
      <c r="NUU26" s="117"/>
      <c r="NUV26" s="117"/>
      <c r="NUW26" s="117"/>
      <c r="NUX26" s="117"/>
      <c r="NUY26" s="117"/>
      <c r="NUZ26" s="117"/>
      <c r="NVA26" s="117"/>
      <c r="NVB26" s="117"/>
      <c r="NVC26" s="117"/>
      <c r="NVD26" s="117"/>
      <c r="NVE26" s="117"/>
      <c r="NVF26" s="117"/>
      <c r="NVG26" s="117"/>
      <c r="NVH26" s="117"/>
      <c r="NVI26" s="117"/>
      <c r="NVJ26" s="117"/>
      <c r="NVK26" s="117"/>
      <c r="NVL26" s="117"/>
      <c r="NVM26" s="117"/>
      <c r="NVN26" s="117"/>
      <c r="NVO26" s="117"/>
      <c r="NVP26" s="117"/>
      <c r="NVQ26" s="117"/>
      <c r="NVR26" s="117"/>
      <c r="NVS26" s="117"/>
      <c r="NVT26" s="117"/>
      <c r="NVU26" s="117"/>
      <c r="NVV26" s="117"/>
      <c r="NVW26" s="117"/>
      <c r="NVX26" s="117"/>
      <c r="NVY26" s="117"/>
      <c r="NVZ26" s="117"/>
      <c r="NWA26" s="117"/>
      <c r="NWB26" s="117"/>
      <c r="NWC26" s="117"/>
      <c r="NWD26" s="117"/>
      <c r="NWE26" s="117"/>
      <c r="NWF26" s="117"/>
      <c r="NWG26" s="117"/>
      <c r="NWH26" s="117"/>
      <c r="NWI26" s="117"/>
      <c r="NWJ26" s="117"/>
      <c r="NWK26" s="117"/>
      <c r="NWL26" s="117"/>
      <c r="NWM26" s="117"/>
      <c r="NWN26" s="117"/>
      <c r="NWO26" s="117"/>
      <c r="NWP26" s="117"/>
      <c r="NWQ26" s="117"/>
      <c r="NWR26" s="117"/>
      <c r="NWS26" s="117"/>
      <c r="NWT26" s="117"/>
      <c r="NWU26" s="117"/>
      <c r="NWV26" s="117"/>
      <c r="NWW26" s="117"/>
      <c r="NWX26" s="117"/>
      <c r="NWY26" s="117"/>
      <c r="NWZ26" s="117"/>
      <c r="NXA26" s="117"/>
      <c r="NXB26" s="117"/>
      <c r="NXC26" s="117"/>
      <c r="NXD26" s="117"/>
      <c r="NXE26" s="117"/>
      <c r="NXF26" s="117"/>
      <c r="NXG26" s="117"/>
      <c r="NXH26" s="117"/>
      <c r="NXI26" s="117"/>
      <c r="NXJ26" s="117"/>
      <c r="NXK26" s="117"/>
      <c r="NXL26" s="117"/>
      <c r="NXM26" s="117"/>
      <c r="NXN26" s="117"/>
      <c r="NXO26" s="117"/>
      <c r="NXP26" s="117"/>
      <c r="NXQ26" s="117"/>
      <c r="NXR26" s="117"/>
      <c r="NXS26" s="117"/>
      <c r="NXT26" s="117"/>
      <c r="NXU26" s="117"/>
      <c r="NXV26" s="117"/>
      <c r="NXW26" s="117"/>
      <c r="NXX26" s="117"/>
      <c r="NXY26" s="117"/>
      <c r="NXZ26" s="117"/>
      <c r="NYA26" s="117"/>
      <c r="NYB26" s="117"/>
      <c r="NYC26" s="117"/>
      <c r="NYD26" s="117"/>
      <c r="NYE26" s="117"/>
      <c r="NYF26" s="117"/>
      <c r="NYG26" s="117"/>
      <c r="NYH26" s="117"/>
      <c r="NYI26" s="117"/>
      <c r="NYJ26" s="117"/>
      <c r="NYK26" s="117"/>
      <c r="NYL26" s="117"/>
      <c r="NYM26" s="117"/>
      <c r="NYN26" s="117"/>
      <c r="NYO26" s="117"/>
      <c r="NYP26" s="117"/>
      <c r="NYQ26" s="117"/>
      <c r="NYR26" s="117"/>
      <c r="NYS26" s="117"/>
      <c r="NYT26" s="117"/>
      <c r="NYU26" s="117"/>
      <c r="NYV26" s="117"/>
      <c r="NYW26" s="117"/>
      <c r="NYX26" s="117"/>
      <c r="NYY26" s="117"/>
      <c r="NYZ26" s="117"/>
      <c r="NZA26" s="117"/>
      <c r="NZB26" s="117"/>
      <c r="NZC26" s="117"/>
      <c r="NZD26" s="117"/>
      <c r="NZE26" s="117"/>
      <c r="NZF26" s="117"/>
      <c r="NZG26" s="117"/>
      <c r="NZH26" s="117"/>
      <c r="NZI26" s="117"/>
      <c r="NZJ26" s="117"/>
      <c r="NZK26" s="117"/>
      <c r="NZL26" s="117"/>
      <c r="NZM26" s="117"/>
      <c r="NZN26" s="117"/>
      <c r="NZO26" s="117"/>
      <c r="NZP26" s="117"/>
      <c r="NZQ26" s="117"/>
      <c r="NZR26" s="117"/>
      <c r="NZS26" s="117"/>
      <c r="NZT26" s="117"/>
      <c r="NZU26" s="117"/>
      <c r="NZV26" s="117"/>
      <c r="NZW26" s="117"/>
      <c r="NZX26" s="117"/>
      <c r="NZY26" s="117"/>
      <c r="NZZ26" s="117"/>
      <c r="OAA26" s="117"/>
      <c r="OAB26" s="117"/>
      <c r="OAC26" s="117"/>
      <c r="OAD26" s="117"/>
      <c r="OAE26" s="117"/>
      <c r="OAF26" s="117"/>
      <c r="OAG26" s="117"/>
      <c r="OAH26" s="117"/>
      <c r="OAI26" s="117"/>
      <c r="OAJ26" s="117"/>
      <c r="OAK26" s="117"/>
      <c r="OAL26" s="117"/>
      <c r="OAM26" s="117"/>
      <c r="OAN26" s="117"/>
      <c r="OAO26" s="117"/>
      <c r="OAP26" s="117"/>
      <c r="OAQ26" s="117"/>
      <c r="OAR26" s="117"/>
      <c r="OAS26" s="117"/>
      <c r="OAT26" s="117"/>
      <c r="OAU26" s="117"/>
      <c r="OAV26" s="117"/>
      <c r="OAW26" s="117"/>
      <c r="OAX26" s="117"/>
      <c r="OAY26" s="117"/>
      <c r="OAZ26" s="117"/>
      <c r="OBA26" s="117"/>
      <c r="OBB26" s="117"/>
      <c r="OBC26" s="117"/>
      <c r="OBD26" s="117"/>
      <c r="OBE26" s="117"/>
      <c r="OBF26" s="117"/>
      <c r="OBG26" s="117"/>
      <c r="OBH26" s="117"/>
      <c r="OBI26" s="117"/>
      <c r="OBJ26" s="117"/>
      <c r="OBK26" s="117"/>
      <c r="OBL26" s="117"/>
      <c r="OBM26" s="117"/>
      <c r="OBN26" s="117"/>
      <c r="OBO26" s="117"/>
      <c r="OBP26" s="117"/>
      <c r="OBQ26" s="117"/>
      <c r="OBR26" s="117"/>
      <c r="OBS26" s="117"/>
      <c r="OBT26" s="117"/>
      <c r="OBU26" s="117"/>
      <c r="OBV26" s="117"/>
      <c r="OBW26" s="117"/>
      <c r="OBX26" s="117"/>
      <c r="OBY26" s="117"/>
      <c r="OBZ26" s="117"/>
      <c r="OCA26" s="117"/>
      <c r="OCB26" s="117"/>
      <c r="OCC26" s="117"/>
      <c r="OCD26" s="117"/>
      <c r="OCE26" s="117"/>
      <c r="OCF26" s="117"/>
      <c r="OCG26" s="117"/>
      <c r="OCH26" s="117"/>
      <c r="OCI26" s="117"/>
      <c r="OCJ26" s="117"/>
      <c r="OCK26" s="117"/>
      <c r="OCL26" s="117"/>
      <c r="OCM26" s="117"/>
      <c r="OCN26" s="117"/>
      <c r="OCO26" s="117"/>
      <c r="OCP26" s="117"/>
      <c r="OCQ26" s="117"/>
      <c r="OCR26" s="117"/>
      <c r="OCS26" s="117"/>
      <c r="OCT26" s="117"/>
      <c r="OCU26" s="117"/>
      <c r="OCV26" s="117"/>
      <c r="OCW26" s="117"/>
      <c r="OCX26" s="117"/>
      <c r="OCY26" s="117"/>
      <c r="OCZ26" s="117"/>
      <c r="ODA26" s="117"/>
      <c r="ODB26" s="117"/>
      <c r="ODC26" s="117"/>
      <c r="ODD26" s="117"/>
      <c r="ODE26" s="117"/>
      <c r="ODF26" s="117"/>
      <c r="ODG26" s="117"/>
      <c r="ODH26" s="117"/>
      <c r="ODI26" s="117"/>
      <c r="ODJ26" s="117"/>
      <c r="ODK26" s="117"/>
      <c r="ODL26" s="117"/>
      <c r="ODM26" s="117"/>
      <c r="ODN26" s="117"/>
      <c r="ODO26" s="117"/>
      <c r="ODP26" s="117"/>
      <c r="ODQ26" s="117"/>
      <c r="ODR26" s="117"/>
      <c r="ODS26" s="117"/>
      <c r="ODT26" s="117"/>
      <c r="ODU26" s="117"/>
      <c r="ODV26" s="117"/>
      <c r="ODW26" s="117"/>
      <c r="ODX26" s="117"/>
      <c r="ODY26" s="117"/>
      <c r="ODZ26" s="117"/>
      <c r="OEA26" s="117"/>
      <c r="OEB26" s="117"/>
      <c r="OEC26" s="117"/>
      <c r="OED26" s="117"/>
      <c r="OEE26" s="117"/>
      <c r="OEF26" s="117"/>
      <c r="OEG26" s="117"/>
      <c r="OEH26" s="117"/>
      <c r="OEI26" s="117"/>
      <c r="OEJ26" s="117"/>
      <c r="OEK26" s="117"/>
      <c r="OEL26" s="117"/>
      <c r="OEM26" s="117"/>
      <c r="OEN26" s="117"/>
      <c r="OEO26" s="117"/>
      <c r="OEP26" s="117"/>
      <c r="OEQ26" s="117"/>
      <c r="OER26" s="117"/>
      <c r="OES26" s="117"/>
      <c r="OET26" s="117"/>
      <c r="OEU26" s="117"/>
      <c r="OEV26" s="117"/>
      <c r="OEW26" s="117"/>
      <c r="OEX26" s="117"/>
      <c r="OEY26" s="117"/>
      <c r="OEZ26" s="117"/>
      <c r="OFA26" s="117"/>
      <c r="OFB26" s="117"/>
      <c r="OFC26" s="117"/>
      <c r="OFD26" s="117"/>
      <c r="OFE26" s="117"/>
      <c r="OFF26" s="117"/>
      <c r="OFG26" s="117"/>
      <c r="OFH26" s="117"/>
      <c r="OFI26" s="117"/>
      <c r="OFJ26" s="117"/>
      <c r="OFK26" s="117"/>
      <c r="OFL26" s="117"/>
      <c r="OFM26" s="117"/>
      <c r="OFN26" s="117"/>
      <c r="OFO26" s="117"/>
      <c r="OFP26" s="117"/>
      <c r="OFQ26" s="117"/>
      <c r="OFR26" s="117"/>
      <c r="OFS26" s="117"/>
      <c r="OFT26" s="117"/>
      <c r="OFU26" s="117"/>
      <c r="OFV26" s="117"/>
      <c r="OFW26" s="117"/>
      <c r="OFX26" s="117"/>
      <c r="OFY26" s="117"/>
      <c r="OFZ26" s="117"/>
      <c r="OGA26" s="117"/>
      <c r="OGB26" s="117"/>
      <c r="OGC26" s="117"/>
      <c r="OGD26" s="117"/>
      <c r="OGE26" s="117"/>
      <c r="OGF26" s="117"/>
      <c r="OGG26" s="117"/>
      <c r="OGH26" s="117"/>
      <c r="OGI26" s="117"/>
      <c r="OGJ26" s="117"/>
      <c r="OGK26" s="117"/>
      <c r="OGL26" s="117"/>
      <c r="OGM26" s="117"/>
      <c r="OGN26" s="117"/>
      <c r="OGO26" s="117"/>
      <c r="OGP26" s="117"/>
      <c r="OGQ26" s="117"/>
      <c r="OGR26" s="117"/>
      <c r="OGS26" s="117"/>
      <c r="OGT26" s="117"/>
      <c r="OGU26" s="117"/>
      <c r="OGV26" s="117"/>
      <c r="OGW26" s="117"/>
      <c r="OGX26" s="117"/>
      <c r="OGY26" s="117"/>
      <c r="OGZ26" s="117"/>
      <c r="OHA26" s="117"/>
      <c r="OHB26" s="117"/>
      <c r="OHC26" s="117"/>
      <c r="OHD26" s="117"/>
      <c r="OHE26" s="117"/>
      <c r="OHF26" s="117"/>
      <c r="OHG26" s="117"/>
      <c r="OHH26" s="117"/>
      <c r="OHI26" s="117"/>
      <c r="OHJ26" s="117"/>
      <c r="OHK26" s="117"/>
      <c r="OHL26" s="117"/>
      <c r="OHM26" s="117"/>
      <c r="OHN26" s="117"/>
      <c r="OHO26" s="117"/>
      <c r="OHP26" s="117"/>
      <c r="OHQ26" s="117"/>
      <c r="OHR26" s="117"/>
      <c r="OHS26" s="117"/>
      <c r="OHT26" s="117"/>
      <c r="OHU26" s="117"/>
      <c r="OHV26" s="117"/>
      <c r="OHW26" s="117"/>
      <c r="OHX26" s="117"/>
      <c r="OHY26" s="117"/>
      <c r="OHZ26" s="117"/>
      <c r="OIA26" s="117"/>
      <c r="OIB26" s="117"/>
      <c r="OIC26" s="117"/>
      <c r="OID26" s="117"/>
      <c r="OIE26" s="117"/>
      <c r="OIF26" s="117"/>
      <c r="OIG26" s="117"/>
      <c r="OIH26" s="117"/>
      <c r="OII26" s="117"/>
      <c r="OIJ26" s="117"/>
      <c r="OIK26" s="117"/>
      <c r="OIL26" s="117"/>
      <c r="OIM26" s="117"/>
      <c r="OIN26" s="117"/>
      <c r="OIO26" s="117"/>
      <c r="OIP26" s="117"/>
      <c r="OIQ26" s="117"/>
      <c r="OIR26" s="117"/>
      <c r="OIS26" s="117"/>
      <c r="OIT26" s="117"/>
      <c r="OIU26" s="117"/>
      <c r="OIV26" s="117"/>
      <c r="OIW26" s="117"/>
      <c r="OIX26" s="117"/>
      <c r="OIY26" s="117"/>
      <c r="OIZ26" s="117"/>
      <c r="OJA26" s="117"/>
      <c r="OJB26" s="117"/>
      <c r="OJC26" s="117"/>
      <c r="OJD26" s="117"/>
      <c r="OJE26" s="117"/>
      <c r="OJF26" s="117"/>
      <c r="OJG26" s="117"/>
      <c r="OJH26" s="117"/>
      <c r="OJI26" s="117"/>
      <c r="OJJ26" s="117"/>
      <c r="OJK26" s="117"/>
      <c r="OJL26" s="117"/>
      <c r="OJM26" s="117"/>
      <c r="OJN26" s="117"/>
      <c r="OJO26" s="117"/>
      <c r="OJP26" s="117"/>
      <c r="OJQ26" s="117"/>
      <c r="OJR26" s="117"/>
      <c r="OJS26" s="117"/>
      <c r="OJT26" s="117"/>
      <c r="OJU26" s="117"/>
      <c r="OJV26" s="117"/>
      <c r="OJW26" s="117"/>
      <c r="OJX26" s="117"/>
      <c r="OJY26" s="117"/>
      <c r="OJZ26" s="117"/>
      <c r="OKA26" s="117"/>
      <c r="OKB26" s="117"/>
      <c r="OKC26" s="117"/>
      <c r="OKD26" s="117"/>
      <c r="OKE26" s="117"/>
      <c r="OKF26" s="117"/>
      <c r="OKG26" s="117"/>
      <c r="OKH26" s="117"/>
      <c r="OKI26" s="117"/>
      <c r="OKJ26" s="117"/>
      <c r="OKK26" s="117"/>
      <c r="OKL26" s="117"/>
      <c r="OKM26" s="117"/>
      <c r="OKN26" s="117"/>
      <c r="OKO26" s="117"/>
      <c r="OKP26" s="117"/>
      <c r="OKQ26" s="117"/>
      <c r="OKR26" s="117"/>
      <c r="OKS26" s="117"/>
      <c r="OKT26" s="117"/>
      <c r="OKU26" s="117"/>
      <c r="OKV26" s="117"/>
      <c r="OKW26" s="117"/>
      <c r="OKX26" s="117"/>
      <c r="OKY26" s="117"/>
      <c r="OKZ26" s="117"/>
      <c r="OLA26" s="117"/>
      <c r="OLB26" s="117"/>
      <c r="OLC26" s="117"/>
      <c r="OLD26" s="117"/>
      <c r="OLE26" s="117"/>
      <c r="OLF26" s="117"/>
      <c r="OLG26" s="117"/>
      <c r="OLH26" s="117"/>
      <c r="OLI26" s="117"/>
      <c r="OLJ26" s="117"/>
      <c r="OLK26" s="117"/>
      <c r="OLL26" s="117"/>
      <c r="OLM26" s="117"/>
      <c r="OLN26" s="117"/>
      <c r="OLO26" s="117"/>
      <c r="OLP26" s="117"/>
      <c r="OLQ26" s="117"/>
      <c r="OLR26" s="117"/>
      <c r="OLS26" s="117"/>
      <c r="OLT26" s="117"/>
      <c r="OLU26" s="117"/>
      <c r="OLV26" s="117"/>
      <c r="OLW26" s="117"/>
      <c r="OLX26" s="117"/>
      <c r="OLY26" s="117"/>
      <c r="OLZ26" s="117"/>
      <c r="OMA26" s="117"/>
      <c r="OMB26" s="117"/>
      <c r="OMC26" s="117"/>
      <c r="OMD26" s="117"/>
      <c r="OME26" s="117"/>
      <c r="OMF26" s="117"/>
      <c r="OMG26" s="117"/>
      <c r="OMH26" s="117"/>
      <c r="OMI26" s="117"/>
      <c r="OMJ26" s="117"/>
      <c r="OMK26" s="117"/>
      <c r="OML26" s="117"/>
      <c r="OMM26" s="117"/>
      <c r="OMN26" s="117"/>
      <c r="OMO26" s="117"/>
      <c r="OMP26" s="117"/>
      <c r="OMQ26" s="117"/>
      <c r="OMR26" s="117"/>
      <c r="OMS26" s="117"/>
      <c r="OMT26" s="117"/>
      <c r="OMU26" s="117"/>
      <c r="OMV26" s="117"/>
      <c r="OMW26" s="117"/>
      <c r="OMX26" s="117"/>
      <c r="OMY26" s="117"/>
      <c r="OMZ26" s="117"/>
      <c r="ONA26" s="117"/>
      <c r="ONB26" s="117"/>
      <c r="ONC26" s="117"/>
      <c r="OND26" s="117"/>
      <c r="ONE26" s="117"/>
      <c r="ONF26" s="117"/>
      <c r="ONG26" s="117"/>
      <c r="ONH26" s="117"/>
      <c r="ONI26" s="117"/>
      <c r="ONJ26" s="117"/>
      <c r="ONK26" s="117"/>
      <c r="ONL26" s="117"/>
      <c r="ONM26" s="117"/>
      <c r="ONN26" s="117"/>
      <c r="ONO26" s="117"/>
      <c r="ONP26" s="117"/>
      <c r="ONQ26" s="117"/>
      <c r="ONR26" s="117"/>
      <c r="ONS26" s="117"/>
      <c r="ONT26" s="117"/>
      <c r="ONU26" s="117"/>
      <c r="ONV26" s="117"/>
      <c r="ONW26" s="117"/>
      <c r="ONX26" s="117"/>
      <c r="ONY26" s="117"/>
      <c r="ONZ26" s="117"/>
      <c r="OOA26" s="117"/>
      <c r="OOB26" s="117"/>
      <c r="OOC26" s="117"/>
      <c r="OOD26" s="117"/>
      <c r="OOE26" s="117"/>
      <c r="OOF26" s="117"/>
      <c r="OOG26" s="117"/>
      <c r="OOH26" s="117"/>
      <c r="OOI26" s="117"/>
      <c r="OOJ26" s="117"/>
      <c r="OOK26" s="117"/>
      <c r="OOL26" s="117"/>
      <c r="OOM26" s="117"/>
      <c r="OON26" s="117"/>
      <c r="OOO26" s="117"/>
      <c r="OOP26" s="117"/>
      <c r="OOQ26" s="117"/>
      <c r="OOR26" s="117"/>
      <c r="OOS26" s="117"/>
      <c r="OOT26" s="117"/>
      <c r="OOU26" s="117"/>
      <c r="OOV26" s="117"/>
      <c r="OOW26" s="117"/>
      <c r="OOX26" s="117"/>
      <c r="OOY26" s="117"/>
      <c r="OOZ26" s="117"/>
      <c r="OPA26" s="117"/>
      <c r="OPB26" s="117"/>
      <c r="OPC26" s="117"/>
      <c r="OPD26" s="117"/>
      <c r="OPE26" s="117"/>
      <c r="OPF26" s="117"/>
      <c r="OPG26" s="117"/>
      <c r="OPH26" s="117"/>
      <c r="OPI26" s="117"/>
      <c r="OPJ26" s="117"/>
      <c r="OPK26" s="117"/>
      <c r="OPL26" s="117"/>
      <c r="OPM26" s="117"/>
      <c r="OPN26" s="117"/>
      <c r="OPO26" s="117"/>
      <c r="OPP26" s="117"/>
      <c r="OPQ26" s="117"/>
      <c r="OPR26" s="117"/>
      <c r="OPS26" s="117"/>
      <c r="OPT26" s="117"/>
      <c r="OPU26" s="117"/>
      <c r="OPV26" s="117"/>
      <c r="OPW26" s="117"/>
      <c r="OPX26" s="117"/>
      <c r="OPY26" s="117"/>
      <c r="OPZ26" s="117"/>
      <c r="OQA26" s="117"/>
      <c r="OQB26" s="117"/>
      <c r="OQC26" s="117"/>
      <c r="OQD26" s="117"/>
      <c r="OQE26" s="117"/>
      <c r="OQF26" s="117"/>
      <c r="OQG26" s="117"/>
      <c r="OQH26" s="117"/>
      <c r="OQI26" s="117"/>
      <c r="OQJ26" s="117"/>
      <c r="OQK26" s="117"/>
      <c r="OQL26" s="117"/>
      <c r="OQM26" s="117"/>
      <c r="OQN26" s="117"/>
      <c r="OQO26" s="117"/>
      <c r="OQP26" s="117"/>
      <c r="OQQ26" s="117"/>
      <c r="OQR26" s="117"/>
      <c r="OQS26" s="117"/>
      <c r="OQT26" s="117"/>
      <c r="OQU26" s="117"/>
      <c r="OQV26" s="117"/>
      <c r="OQW26" s="117"/>
      <c r="OQX26" s="117"/>
      <c r="OQY26" s="117"/>
      <c r="OQZ26" s="117"/>
      <c r="ORA26" s="117"/>
      <c r="ORB26" s="117"/>
      <c r="ORC26" s="117"/>
      <c r="ORD26" s="117"/>
      <c r="ORE26" s="117"/>
      <c r="ORF26" s="117"/>
      <c r="ORG26" s="117"/>
      <c r="ORH26" s="117"/>
      <c r="ORI26" s="117"/>
      <c r="ORJ26" s="117"/>
      <c r="ORK26" s="117"/>
      <c r="ORL26" s="117"/>
      <c r="ORM26" s="117"/>
      <c r="ORN26" s="117"/>
      <c r="ORO26" s="117"/>
      <c r="ORP26" s="117"/>
      <c r="ORQ26" s="117"/>
      <c r="ORR26" s="117"/>
      <c r="ORS26" s="117"/>
      <c r="ORT26" s="117"/>
      <c r="ORU26" s="117"/>
      <c r="ORV26" s="117"/>
      <c r="ORW26" s="117"/>
      <c r="ORX26" s="117"/>
      <c r="ORY26" s="117"/>
      <c r="ORZ26" s="117"/>
      <c r="OSA26" s="117"/>
      <c r="OSB26" s="117"/>
      <c r="OSC26" s="117"/>
      <c r="OSD26" s="117"/>
      <c r="OSE26" s="117"/>
      <c r="OSF26" s="117"/>
      <c r="OSG26" s="117"/>
      <c r="OSH26" s="117"/>
      <c r="OSI26" s="117"/>
      <c r="OSJ26" s="117"/>
      <c r="OSK26" s="117"/>
      <c r="OSL26" s="117"/>
      <c r="OSM26" s="117"/>
      <c r="OSN26" s="117"/>
      <c r="OSO26" s="117"/>
      <c r="OSP26" s="117"/>
      <c r="OSQ26" s="117"/>
      <c r="OSR26" s="117"/>
      <c r="OSS26" s="117"/>
      <c r="OST26" s="117"/>
      <c r="OSU26" s="117"/>
      <c r="OSV26" s="117"/>
      <c r="OSW26" s="117"/>
      <c r="OSX26" s="117"/>
      <c r="OSY26" s="117"/>
      <c r="OSZ26" s="117"/>
      <c r="OTA26" s="117"/>
      <c r="OTB26" s="117"/>
      <c r="OTC26" s="117"/>
      <c r="OTD26" s="117"/>
      <c r="OTE26" s="117"/>
      <c r="OTF26" s="117"/>
      <c r="OTG26" s="117"/>
      <c r="OTH26" s="117"/>
      <c r="OTI26" s="117"/>
      <c r="OTJ26" s="117"/>
      <c r="OTK26" s="117"/>
      <c r="OTL26" s="117"/>
      <c r="OTM26" s="117"/>
      <c r="OTN26" s="117"/>
      <c r="OTO26" s="117"/>
      <c r="OTP26" s="117"/>
      <c r="OTQ26" s="117"/>
      <c r="OTR26" s="117"/>
      <c r="OTS26" s="117"/>
      <c r="OTT26" s="117"/>
      <c r="OTU26" s="117"/>
      <c r="OTV26" s="117"/>
      <c r="OTW26" s="117"/>
      <c r="OTX26" s="117"/>
      <c r="OTY26" s="117"/>
      <c r="OTZ26" s="117"/>
      <c r="OUA26" s="117"/>
      <c r="OUB26" s="117"/>
      <c r="OUC26" s="117"/>
      <c r="OUD26" s="117"/>
      <c r="OUE26" s="117"/>
      <c r="OUF26" s="117"/>
      <c r="OUG26" s="117"/>
      <c r="OUH26" s="117"/>
      <c r="OUI26" s="117"/>
      <c r="OUJ26" s="117"/>
      <c r="OUK26" s="117"/>
      <c r="OUL26" s="117"/>
      <c r="OUM26" s="117"/>
      <c r="OUN26" s="117"/>
      <c r="OUO26" s="117"/>
      <c r="OUP26" s="117"/>
      <c r="OUQ26" s="117"/>
      <c r="OUR26" s="117"/>
      <c r="OUS26" s="117"/>
      <c r="OUT26" s="117"/>
      <c r="OUU26" s="117"/>
      <c r="OUV26" s="117"/>
      <c r="OUW26" s="117"/>
      <c r="OUX26" s="117"/>
      <c r="OUY26" s="117"/>
      <c r="OUZ26" s="117"/>
      <c r="OVA26" s="117"/>
      <c r="OVB26" s="117"/>
      <c r="OVC26" s="117"/>
      <c r="OVD26" s="117"/>
      <c r="OVE26" s="117"/>
      <c r="OVF26" s="117"/>
      <c r="OVG26" s="117"/>
      <c r="OVH26" s="117"/>
      <c r="OVI26" s="117"/>
      <c r="OVJ26" s="117"/>
      <c r="OVK26" s="117"/>
      <c r="OVL26" s="117"/>
      <c r="OVM26" s="117"/>
      <c r="OVN26" s="117"/>
      <c r="OVO26" s="117"/>
      <c r="OVP26" s="117"/>
      <c r="OVQ26" s="117"/>
      <c r="OVR26" s="117"/>
      <c r="OVS26" s="117"/>
      <c r="OVT26" s="117"/>
      <c r="OVU26" s="117"/>
      <c r="OVV26" s="117"/>
      <c r="OVW26" s="117"/>
      <c r="OVX26" s="117"/>
      <c r="OVY26" s="117"/>
      <c r="OVZ26" s="117"/>
      <c r="OWA26" s="117"/>
      <c r="OWB26" s="117"/>
      <c r="OWC26" s="117"/>
      <c r="OWD26" s="117"/>
      <c r="OWE26" s="117"/>
      <c r="OWF26" s="117"/>
      <c r="OWG26" s="117"/>
      <c r="OWH26" s="117"/>
      <c r="OWI26" s="117"/>
      <c r="OWJ26" s="117"/>
      <c r="OWK26" s="117"/>
      <c r="OWL26" s="117"/>
      <c r="OWM26" s="117"/>
      <c r="OWN26" s="117"/>
      <c r="OWO26" s="117"/>
      <c r="OWP26" s="117"/>
      <c r="OWQ26" s="117"/>
      <c r="OWR26" s="117"/>
      <c r="OWS26" s="117"/>
      <c r="OWT26" s="117"/>
      <c r="OWU26" s="117"/>
      <c r="OWV26" s="117"/>
      <c r="OWW26" s="117"/>
      <c r="OWX26" s="117"/>
      <c r="OWY26" s="117"/>
      <c r="OWZ26" s="117"/>
      <c r="OXA26" s="117"/>
      <c r="OXB26" s="117"/>
      <c r="OXC26" s="117"/>
      <c r="OXD26" s="117"/>
      <c r="OXE26" s="117"/>
      <c r="OXF26" s="117"/>
      <c r="OXG26" s="117"/>
      <c r="OXH26" s="117"/>
      <c r="OXI26" s="117"/>
      <c r="OXJ26" s="117"/>
      <c r="OXK26" s="117"/>
      <c r="OXL26" s="117"/>
      <c r="OXM26" s="117"/>
      <c r="OXN26" s="117"/>
      <c r="OXO26" s="117"/>
      <c r="OXP26" s="117"/>
      <c r="OXQ26" s="117"/>
      <c r="OXR26" s="117"/>
      <c r="OXS26" s="117"/>
      <c r="OXT26" s="117"/>
      <c r="OXU26" s="117"/>
      <c r="OXV26" s="117"/>
      <c r="OXW26" s="117"/>
      <c r="OXX26" s="117"/>
      <c r="OXY26" s="117"/>
      <c r="OXZ26" s="117"/>
      <c r="OYA26" s="117"/>
      <c r="OYB26" s="117"/>
      <c r="OYC26" s="117"/>
      <c r="OYD26" s="117"/>
      <c r="OYE26" s="117"/>
      <c r="OYF26" s="117"/>
      <c r="OYG26" s="117"/>
      <c r="OYH26" s="117"/>
      <c r="OYI26" s="117"/>
      <c r="OYJ26" s="117"/>
      <c r="OYK26" s="117"/>
      <c r="OYL26" s="117"/>
      <c r="OYM26" s="117"/>
      <c r="OYN26" s="117"/>
      <c r="OYO26" s="117"/>
      <c r="OYP26" s="117"/>
      <c r="OYQ26" s="117"/>
      <c r="OYR26" s="117"/>
      <c r="OYS26" s="117"/>
      <c r="OYT26" s="117"/>
      <c r="OYU26" s="117"/>
      <c r="OYV26" s="117"/>
      <c r="OYW26" s="117"/>
      <c r="OYX26" s="117"/>
      <c r="OYY26" s="117"/>
      <c r="OYZ26" s="117"/>
      <c r="OZA26" s="117"/>
      <c r="OZB26" s="117"/>
      <c r="OZC26" s="117"/>
      <c r="OZD26" s="117"/>
      <c r="OZE26" s="117"/>
      <c r="OZF26" s="117"/>
      <c r="OZG26" s="117"/>
      <c r="OZH26" s="117"/>
      <c r="OZI26" s="117"/>
      <c r="OZJ26" s="117"/>
      <c r="OZK26" s="117"/>
      <c r="OZL26" s="117"/>
      <c r="OZM26" s="117"/>
      <c r="OZN26" s="117"/>
      <c r="OZO26" s="117"/>
      <c r="OZP26" s="117"/>
      <c r="OZQ26" s="117"/>
      <c r="OZR26" s="117"/>
      <c r="OZS26" s="117"/>
      <c r="OZT26" s="117"/>
      <c r="OZU26" s="117"/>
      <c r="OZV26" s="117"/>
      <c r="OZW26" s="117"/>
      <c r="OZX26" s="117"/>
      <c r="OZY26" s="117"/>
      <c r="OZZ26" s="117"/>
      <c r="PAA26" s="117"/>
      <c r="PAB26" s="117"/>
      <c r="PAC26" s="117"/>
      <c r="PAD26" s="117"/>
      <c r="PAE26" s="117"/>
      <c r="PAF26" s="117"/>
      <c r="PAG26" s="117"/>
      <c r="PAH26" s="117"/>
      <c r="PAI26" s="117"/>
      <c r="PAJ26" s="117"/>
      <c r="PAK26" s="117"/>
      <c r="PAL26" s="117"/>
      <c r="PAM26" s="117"/>
      <c r="PAN26" s="117"/>
      <c r="PAO26" s="117"/>
      <c r="PAP26" s="117"/>
      <c r="PAQ26" s="117"/>
      <c r="PAR26" s="117"/>
      <c r="PAS26" s="117"/>
      <c r="PAT26" s="117"/>
      <c r="PAU26" s="117"/>
      <c r="PAV26" s="117"/>
      <c r="PAW26" s="117"/>
      <c r="PAX26" s="117"/>
      <c r="PAY26" s="117"/>
      <c r="PAZ26" s="117"/>
      <c r="PBA26" s="117"/>
      <c r="PBB26" s="117"/>
      <c r="PBC26" s="117"/>
      <c r="PBD26" s="117"/>
      <c r="PBE26" s="117"/>
      <c r="PBF26" s="117"/>
      <c r="PBG26" s="117"/>
      <c r="PBH26" s="117"/>
      <c r="PBI26" s="117"/>
      <c r="PBJ26" s="117"/>
      <c r="PBK26" s="117"/>
      <c r="PBL26" s="117"/>
      <c r="PBM26" s="117"/>
      <c r="PBN26" s="117"/>
      <c r="PBO26" s="117"/>
      <c r="PBP26" s="117"/>
      <c r="PBQ26" s="117"/>
      <c r="PBR26" s="117"/>
      <c r="PBS26" s="117"/>
      <c r="PBT26" s="117"/>
      <c r="PBU26" s="117"/>
      <c r="PBV26" s="117"/>
      <c r="PBW26" s="117"/>
      <c r="PBX26" s="117"/>
      <c r="PBY26" s="117"/>
      <c r="PBZ26" s="117"/>
      <c r="PCA26" s="117"/>
      <c r="PCB26" s="117"/>
      <c r="PCC26" s="117"/>
      <c r="PCD26" s="117"/>
      <c r="PCE26" s="117"/>
      <c r="PCF26" s="117"/>
      <c r="PCG26" s="117"/>
      <c r="PCH26" s="117"/>
      <c r="PCI26" s="117"/>
      <c r="PCJ26" s="117"/>
      <c r="PCK26" s="117"/>
      <c r="PCL26" s="117"/>
      <c r="PCM26" s="117"/>
      <c r="PCN26" s="117"/>
      <c r="PCO26" s="117"/>
      <c r="PCP26" s="117"/>
      <c r="PCQ26" s="117"/>
      <c r="PCR26" s="117"/>
      <c r="PCS26" s="117"/>
      <c r="PCT26" s="117"/>
      <c r="PCU26" s="117"/>
      <c r="PCV26" s="117"/>
      <c r="PCW26" s="117"/>
      <c r="PCX26" s="117"/>
      <c r="PCY26" s="117"/>
      <c r="PCZ26" s="117"/>
      <c r="PDA26" s="117"/>
      <c r="PDB26" s="117"/>
      <c r="PDC26" s="117"/>
      <c r="PDD26" s="117"/>
      <c r="PDE26" s="117"/>
      <c r="PDF26" s="117"/>
      <c r="PDG26" s="117"/>
      <c r="PDH26" s="117"/>
      <c r="PDI26" s="117"/>
      <c r="PDJ26" s="117"/>
      <c r="PDK26" s="117"/>
      <c r="PDL26" s="117"/>
      <c r="PDM26" s="117"/>
      <c r="PDN26" s="117"/>
      <c r="PDO26" s="117"/>
      <c r="PDP26" s="117"/>
      <c r="PDQ26" s="117"/>
      <c r="PDR26" s="117"/>
      <c r="PDS26" s="117"/>
      <c r="PDT26" s="117"/>
      <c r="PDU26" s="117"/>
      <c r="PDV26" s="117"/>
      <c r="PDW26" s="117"/>
      <c r="PDX26" s="117"/>
      <c r="PDY26" s="117"/>
      <c r="PDZ26" s="117"/>
      <c r="PEA26" s="117"/>
      <c r="PEB26" s="117"/>
      <c r="PEC26" s="117"/>
      <c r="PED26" s="117"/>
      <c r="PEE26" s="117"/>
      <c r="PEF26" s="117"/>
      <c r="PEG26" s="117"/>
      <c r="PEH26" s="117"/>
      <c r="PEI26" s="117"/>
      <c r="PEJ26" s="117"/>
      <c r="PEK26" s="117"/>
      <c r="PEL26" s="117"/>
      <c r="PEM26" s="117"/>
      <c r="PEN26" s="117"/>
      <c r="PEO26" s="117"/>
      <c r="PEP26" s="117"/>
      <c r="PEQ26" s="117"/>
      <c r="PER26" s="117"/>
      <c r="PES26" s="117"/>
      <c r="PET26" s="117"/>
      <c r="PEU26" s="117"/>
      <c r="PEV26" s="117"/>
      <c r="PEW26" s="117"/>
      <c r="PEX26" s="117"/>
      <c r="PEY26" s="117"/>
      <c r="PEZ26" s="117"/>
      <c r="PFA26" s="117"/>
      <c r="PFB26" s="117"/>
      <c r="PFC26" s="117"/>
      <c r="PFD26" s="117"/>
      <c r="PFE26" s="117"/>
      <c r="PFF26" s="117"/>
      <c r="PFG26" s="117"/>
      <c r="PFH26" s="117"/>
      <c r="PFI26" s="117"/>
      <c r="PFJ26" s="117"/>
      <c r="PFK26" s="117"/>
      <c r="PFL26" s="117"/>
      <c r="PFM26" s="117"/>
      <c r="PFN26" s="117"/>
      <c r="PFO26" s="117"/>
      <c r="PFP26" s="117"/>
      <c r="PFQ26" s="117"/>
      <c r="PFR26" s="117"/>
      <c r="PFS26" s="117"/>
      <c r="PFT26" s="117"/>
      <c r="PFU26" s="117"/>
      <c r="PFV26" s="117"/>
      <c r="PFW26" s="117"/>
      <c r="PFX26" s="117"/>
      <c r="PFY26" s="117"/>
      <c r="PFZ26" s="117"/>
      <c r="PGA26" s="117"/>
      <c r="PGB26" s="117"/>
      <c r="PGC26" s="117"/>
      <c r="PGD26" s="117"/>
      <c r="PGE26" s="117"/>
      <c r="PGF26" s="117"/>
      <c r="PGG26" s="117"/>
      <c r="PGH26" s="117"/>
      <c r="PGI26" s="117"/>
      <c r="PGJ26" s="117"/>
      <c r="PGK26" s="117"/>
      <c r="PGL26" s="117"/>
      <c r="PGM26" s="117"/>
      <c r="PGN26" s="117"/>
      <c r="PGO26" s="117"/>
      <c r="PGP26" s="117"/>
      <c r="PGQ26" s="117"/>
      <c r="PGR26" s="117"/>
      <c r="PGS26" s="117"/>
      <c r="PGT26" s="117"/>
      <c r="PGU26" s="117"/>
      <c r="PGV26" s="117"/>
      <c r="PGW26" s="117"/>
      <c r="PGX26" s="117"/>
      <c r="PGY26" s="117"/>
      <c r="PGZ26" s="117"/>
      <c r="PHA26" s="117"/>
      <c r="PHB26" s="117"/>
      <c r="PHC26" s="117"/>
      <c r="PHD26" s="117"/>
      <c r="PHE26" s="117"/>
      <c r="PHF26" s="117"/>
      <c r="PHG26" s="117"/>
      <c r="PHH26" s="117"/>
      <c r="PHI26" s="117"/>
      <c r="PHJ26" s="117"/>
      <c r="PHK26" s="117"/>
      <c r="PHL26" s="117"/>
      <c r="PHM26" s="117"/>
      <c r="PHN26" s="117"/>
      <c r="PHO26" s="117"/>
      <c r="PHP26" s="117"/>
      <c r="PHQ26" s="117"/>
      <c r="PHR26" s="117"/>
      <c r="PHS26" s="117"/>
      <c r="PHT26" s="117"/>
      <c r="PHU26" s="117"/>
      <c r="PHV26" s="117"/>
      <c r="PHW26" s="117"/>
      <c r="PHX26" s="117"/>
      <c r="PHY26" s="117"/>
      <c r="PHZ26" s="117"/>
      <c r="PIA26" s="117"/>
      <c r="PIB26" s="117"/>
      <c r="PIC26" s="117"/>
      <c r="PID26" s="117"/>
      <c r="PIE26" s="117"/>
      <c r="PIF26" s="117"/>
      <c r="PIG26" s="117"/>
      <c r="PIH26" s="117"/>
      <c r="PII26" s="117"/>
      <c r="PIJ26" s="117"/>
      <c r="PIK26" s="117"/>
      <c r="PIL26" s="117"/>
      <c r="PIM26" s="117"/>
      <c r="PIN26" s="117"/>
      <c r="PIO26" s="117"/>
      <c r="PIP26" s="117"/>
      <c r="PIQ26" s="117"/>
      <c r="PIR26" s="117"/>
      <c r="PIS26" s="117"/>
      <c r="PIT26" s="117"/>
      <c r="PIU26" s="117"/>
      <c r="PIV26" s="117"/>
      <c r="PIW26" s="117"/>
      <c r="PIX26" s="117"/>
      <c r="PIY26" s="117"/>
      <c r="PIZ26" s="117"/>
      <c r="PJA26" s="117"/>
      <c r="PJB26" s="117"/>
      <c r="PJC26" s="117"/>
      <c r="PJD26" s="117"/>
      <c r="PJE26" s="117"/>
      <c r="PJF26" s="117"/>
      <c r="PJG26" s="117"/>
      <c r="PJH26" s="117"/>
      <c r="PJI26" s="117"/>
      <c r="PJJ26" s="117"/>
      <c r="PJK26" s="117"/>
      <c r="PJL26" s="117"/>
      <c r="PJM26" s="117"/>
      <c r="PJN26" s="117"/>
      <c r="PJO26" s="117"/>
      <c r="PJP26" s="117"/>
      <c r="PJQ26" s="117"/>
      <c r="PJR26" s="117"/>
      <c r="PJS26" s="117"/>
      <c r="PJT26" s="117"/>
      <c r="PJU26" s="117"/>
      <c r="PJV26" s="117"/>
      <c r="PJW26" s="117"/>
      <c r="PJX26" s="117"/>
      <c r="PJY26" s="117"/>
      <c r="PJZ26" s="117"/>
      <c r="PKA26" s="117"/>
      <c r="PKB26" s="117"/>
      <c r="PKC26" s="117"/>
      <c r="PKD26" s="117"/>
      <c r="PKE26" s="117"/>
      <c r="PKF26" s="117"/>
      <c r="PKG26" s="117"/>
      <c r="PKH26" s="117"/>
      <c r="PKI26" s="117"/>
      <c r="PKJ26" s="117"/>
      <c r="PKK26" s="117"/>
      <c r="PKL26" s="117"/>
      <c r="PKM26" s="117"/>
      <c r="PKN26" s="117"/>
      <c r="PKO26" s="117"/>
      <c r="PKP26" s="117"/>
      <c r="PKQ26" s="117"/>
      <c r="PKR26" s="117"/>
      <c r="PKS26" s="117"/>
      <c r="PKT26" s="117"/>
      <c r="PKU26" s="117"/>
      <c r="PKV26" s="117"/>
      <c r="PKW26" s="117"/>
      <c r="PKX26" s="117"/>
      <c r="PKY26" s="117"/>
      <c r="PKZ26" s="117"/>
      <c r="PLA26" s="117"/>
      <c r="PLB26" s="117"/>
      <c r="PLC26" s="117"/>
      <c r="PLD26" s="117"/>
      <c r="PLE26" s="117"/>
      <c r="PLF26" s="117"/>
      <c r="PLG26" s="117"/>
      <c r="PLH26" s="117"/>
      <c r="PLI26" s="117"/>
      <c r="PLJ26" s="117"/>
      <c r="PLK26" s="117"/>
      <c r="PLL26" s="117"/>
      <c r="PLM26" s="117"/>
      <c r="PLN26" s="117"/>
      <c r="PLO26" s="117"/>
      <c r="PLP26" s="117"/>
      <c r="PLQ26" s="117"/>
      <c r="PLR26" s="117"/>
      <c r="PLS26" s="117"/>
      <c r="PLT26" s="117"/>
      <c r="PLU26" s="117"/>
      <c r="PLV26" s="117"/>
      <c r="PLW26" s="117"/>
      <c r="PLX26" s="117"/>
      <c r="PLY26" s="117"/>
      <c r="PLZ26" s="117"/>
      <c r="PMA26" s="117"/>
      <c r="PMB26" s="117"/>
      <c r="PMC26" s="117"/>
      <c r="PMD26" s="117"/>
      <c r="PME26" s="117"/>
      <c r="PMF26" s="117"/>
      <c r="PMG26" s="117"/>
      <c r="PMH26" s="117"/>
      <c r="PMI26" s="117"/>
      <c r="PMJ26" s="117"/>
      <c r="PMK26" s="117"/>
      <c r="PML26" s="117"/>
      <c r="PMM26" s="117"/>
      <c r="PMN26" s="117"/>
      <c r="PMO26" s="117"/>
      <c r="PMP26" s="117"/>
      <c r="PMQ26" s="117"/>
      <c r="PMR26" s="117"/>
      <c r="PMS26" s="117"/>
      <c r="PMT26" s="117"/>
      <c r="PMU26" s="117"/>
      <c r="PMV26" s="117"/>
      <c r="PMW26" s="117"/>
      <c r="PMX26" s="117"/>
      <c r="PMY26" s="117"/>
      <c r="PMZ26" s="117"/>
      <c r="PNA26" s="117"/>
      <c r="PNB26" s="117"/>
      <c r="PNC26" s="117"/>
      <c r="PND26" s="117"/>
      <c r="PNE26" s="117"/>
      <c r="PNF26" s="117"/>
      <c r="PNG26" s="117"/>
      <c r="PNH26" s="117"/>
      <c r="PNI26" s="117"/>
      <c r="PNJ26" s="117"/>
      <c r="PNK26" s="117"/>
      <c r="PNL26" s="117"/>
      <c r="PNM26" s="117"/>
      <c r="PNN26" s="117"/>
      <c r="PNO26" s="117"/>
      <c r="PNP26" s="117"/>
      <c r="PNQ26" s="117"/>
      <c r="PNR26" s="117"/>
      <c r="PNS26" s="117"/>
      <c r="PNT26" s="117"/>
      <c r="PNU26" s="117"/>
      <c r="PNV26" s="117"/>
      <c r="PNW26" s="117"/>
      <c r="PNX26" s="117"/>
      <c r="PNY26" s="117"/>
      <c r="PNZ26" s="117"/>
      <c r="POA26" s="117"/>
      <c r="POB26" s="117"/>
      <c r="POC26" s="117"/>
      <c r="POD26" s="117"/>
      <c r="POE26" s="117"/>
      <c r="POF26" s="117"/>
      <c r="POG26" s="117"/>
      <c r="POH26" s="117"/>
      <c r="POI26" s="117"/>
      <c r="POJ26" s="117"/>
      <c r="POK26" s="117"/>
      <c r="POL26" s="117"/>
      <c r="POM26" s="117"/>
      <c r="PON26" s="117"/>
      <c r="POO26" s="117"/>
      <c r="POP26" s="117"/>
      <c r="POQ26" s="117"/>
      <c r="POR26" s="117"/>
      <c r="POS26" s="117"/>
      <c r="POT26" s="117"/>
      <c r="POU26" s="117"/>
      <c r="POV26" s="117"/>
      <c r="POW26" s="117"/>
      <c r="POX26" s="117"/>
      <c r="POY26" s="117"/>
      <c r="POZ26" s="117"/>
      <c r="PPA26" s="117"/>
      <c r="PPB26" s="117"/>
      <c r="PPC26" s="117"/>
      <c r="PPD26" s="117"/>
      <c r="PPE26" s="117"/>
      <c r="PPF26" s="117"/>
      <c r="PPG26" s="117"/>
      <c r="PPH26" s="117"/>
      <c r="PPI26" s="117"/>
      <c r="PPJ26" s="117"/>
      <c r="PPK26" s="117"/>
      <c r="PPL26" s="117"/>
      <c r="PPM26" s="117"/>
      <c r="PPN26" s="117"/>
      <c r="PPO26" s="117"/>
      <c r="PPP26" s="117"/>
      <c r="PPQ26" s="117"/>
      <c r="PPR26" s="117"/>
      <c r="PPS26" s="117"/>
      <c r="PPT26" s="117"/>
      <c r="PPU26" s="117"/>
      <c r="PPV26" s="117"/>
      <c r="PPW26" s="117"/>
      <c r="PPX26" s="117"/>
      <c r="PPY26" s="117"/>
      <c r="PPZ26" s="117"/>
      <c r="PQA26" s="117"/>
      <c r="PQB26" s="117"/>
      <c r="PQC26" s="117"/>
      <c r="PQD26" s="117"/>
      <c r="PQE26" s="117"/>
      <c r="PQF26" s="117"/>
      <c r="PQG26" s="117"/>
      <c r="PQH26" s="117"/>
      <c r="PQI26" s="117"/>
      <c r="PQJ26" s="117"/>
      <c r="PQK26" s="117"/>
      <c r="PQL26" s="117"/>
      <c r="PQM26" s="117"/>
      <c r="PQN26" s="117"/>
      <c r="PQO26" s="117"/>
      <c r="PQP26" s="117"/>
      <c r="PQQ26" s="117"/>
      <c r="PQR26" s="117"/>
      <c r="PQS26" s="117"/>
      <c r="PQT26" s="117"/>
      <c r="PQU26" s="117"/>
      <c r="PQV26" s="117"/>
      <c r="PQW26" s="117"/>
      <c r="PQX26" s="117"/>
      <c r="PQY26" s="117"/>
      <c r="PQZ26" s="117"/>
      <c r="PRA26" s="117"/>
      <c r="PRB26" s="117"/>
      <c r="PRC26" s="117"/>
      <c r="PRD26" s="117"/>
      <c r="PRE26" s="117"/>
      <c r="PRF26" s="117"/>
      <c r="PRG26" s="117"/>
      <c r="PRH26" s="117"/>
      <c r="PRI26" s="117"/>
      <c r="PRJ26" s="117"/>
      <c r="PRK26" s="117"/>
      <c r="PRL26" s="117"/>
      <c r="PRM26" s="117"/>
      <c r="PRN26" s="117"/>
      <c r="PRO26" s="117"/>
      <c r="PRP26" s="117"/>
      <c r="PRQ26" s="117"/>
      <c r="PRR26" s="117"/>
      <c r="PRS26" s="117"/>
      <c r="PRT26" s="117"/>
      <c r="PRU26" s="117"/>
      <c r="PRV26" s="117"/>
      <c r="PRW26" s="117"/>
      <c r="PRX26" s="117"/>
      <c r="PRY26" s="117"/>
      <c r="PRZ26" s="117"/>
      <c r="PSA26" s="117"/>
      <c r="PSB26" s="117"/>
      <c r="PSC26" s="117"/>
      <c r="PSD26" s="117"/>
      <c r="PSE26" s="117"/>
      <c r="PSF26" s="117"/>
      <c r="PSG26" s="117"/>
      <c r="PSH26" s="117"/>
      <c r="PSI26" s="117"/>
      <c r="PSJ26" s="117"/>
      <c r="PSK26" s="117"/>
      <c r="PSL26" s="117"/>
      <c r="PSM26" s="117"/>
      <c r="PSN26" s="117"/>
      <c r="PSO26" s="117"/>
      <c r="PSP26" s="117"/>
      <c r="PSQ26" s="117"/>
      <c r="PSR26" s="117"/>
      <c r="PSS26" s="117"/>
      <c r="PST26" s="117"/>
      <c r="PSU26" s="117"/>
      <c r="PSV26" s="117"/>
      <c r="PSW26" s="117"/>
      <c r="PSX26" s="117"/>
      <c r="PSY26" s="117"/>
      <c r="PSZ26" s="117"/>
      <c r="PTA26" s="117"/>
      <c r="PTB26" s="117"/>
      <c r="PTC26" s="117"/>
      <c r="PTD26" s="117"/>
      <c r="PTE26" s="117"/>
      <c r="PTF26" s="117"/>
      <c r="PTG26" s="117"/>
      <c r="PTH26" s="117"/>
      <c r="PTI26" s="117"/>
      <c r="PTJ26" s="117"/>
      <c r="PTK26" s="117"/>
      <c r="PTL26" s="117"/>
      <c r="PTM26" s="117"/>
      <c r="PTN26" s="117"/>
      <c r="PTO26" s="117"/>
      <c r="PTP26" s="117"/>
      <c r="PTQ26" s="117"/>
      <c r="PTR26" s="117"/>
      <c r="PTS26" s="117"/>
      <c r="PTT26" s="117"/>
      <c r="PTU26" s="117"/>
      <c r="PTV26" s="117"/>
      <c r="PTW26" s="117"/>
      <c r="PTX26" s="117"/>
      <c r="PTY26" s="117"/>
      <c r="PTZ26" s="117"/>
      <c r="PUA26" s="117"/>
      <c r="PUB26" s="117"/>
      <c r="PUC26" s="117"/>
      <c r="PUD26" s="117"/>
      <c r="PUE26" s="117"/>
      <c r="PUF26" s="117"/>
      <c r="PUG26" s="117"/>
      <c r="PUH26" s="117"/>
      <c r="PUI26" s="117"/>
      <c r="PUJ26" s="117"/>
      <c r="PUK26" s="117"/>
      <c r="PUL26" s="117"/>
      <c r="PUM26" s="117"/>
      <c r="PUN26" s="117"/>
      <c r="PUO26" s="117"/>
      <c r="PUP26" s="117"/>
      <c r="PUQ26" s="117"/>
      <c r="PUR26" s="117"/>
      <c r="PUS26" s="117"/>
      <c r="PUT26" s="117"/>
      <c r="PUU26" s="117"/>
      <c r="PUV26" s="117"/>
      <c r="PUW26" s="117"/>
      <c r="PUX26" s="117"/>
      <c r="PUY26" s="117"/>
      <c r="PUZ26" s="117"/>
      <c r="PVA26" s="117"/>
      <c r="PVB26" s="117"/>
      <c r="PVC26" s="117"/>
      <c r="PVD26" s="117"/>
      <c r="PVE26" s="117"/>
      <c r="PVF26" s="117"/>
      <c r="PVG26" s="117"/>
      <c r="PVH26" s="117"/>
      <c r="PVI26" s="117"/>
      <c r="PVJ26" s="117"/>
      <c r="PVK26" s="117"/>
      <c r="PVL26" s="117"/>
      <c r="PVM26" s="117"/>
      <c r="PVN26" s="117"/>
      <c r="PVO26" s="117"/>
      <c r="PVP26" s="117"/>
      <c r="PVQ26" s="117"/>
      <c r="PVR26" s="117"/>
      <c r="PVS26" s="117"/>
      <c r="PVT26" s="117"/>
      <c r="PVU26" s="117"/>
      <c r="PVV26" s="117"/>
      <c r="PVW26" s="117"/>
      <c r="PVX26" s="117"/>
      <c r="PVY26" s="117"/>
      <c r="PVZ26" s="117"/>
      <c r="PWA26" s="117"/>
      <c r="PWB26" s="117"/>
      <c r="PWC26" s="117"/>
      <c r="PWD26" s="117"/>
      <c r="PWE26" s="117"/>
      <c r="PWF26" s="117"/>
      <c r="PWG26" s="117"/>
      <c r="PWH26" s="117"/>
      <c r="PWI26" s="117"/>
      <c r="PWJ26" s="117"/>
      <c r="PWK26" s="117"/>
      <c r="PWL26" s="117"/>
      <c r="PWM26" s="117"/>
      <c r="PWN26" s="117"/>
      <c r="PWO26" s="117"/>
      <c r="PWP26" s="117"/>
      <c r="PWQ26" s="117"/>
      <c r="PWR26" s="117"/>
      <c r="PWS26" s="117"/>
      <c r="PWT26" s="117"/>
      <c r="PWU26" s="117"/>
      <c r="PWV26" s="117"/>
      <c r="PWW26" s="117"/>
      <c r="PWX26" s="117"/>
      <c r="PWY26" s="117"/>
      <c r="PWZ26" s="117"/>
      <c r="PXA26" s="117"/>
      <c r="PXB26" s="117"/>
      <c r="PXC26" s="117"/>
      <c r="PXD26" s="117"/>
      <c r="PXE26" s="117"/>
      <c r="PXF26" s="117"/>
      <c r="PXG26" s="117"/>
      <c r="PXH26" s="117"/>
      <c r="PXI26" s="117"/>
      <c r="PXJ26" s="117"/>
      <c r="PXK26" s="117"/>
      <c r="PXL26" s="117"/>
      <c r="PXM26" s="117"/>
      <c r="PXN26" s="117"/>
      <c r="PXO26" s="117"/>
      <c r="PXP26" s="117"/>
      <c r="PXQ26" s="117"/>
      <c r="PXR26" s="117"/>
      <c r="PXS26" s="117"/>
      <c r="PXT26" s="117"/>
      <c r="PXU26" s="117"/>
      <c r="PXV26" s="117"/>
      <c r="PXW26" s="117"/>
      <c r="PXX26" s="117"/>
      <c r="PXY26" s="117"/>
      <c r="PXZ26" s="117"/>
      <c r="PYA26" s="117"/>
      <c r="PYB26" s="117"/>
      <c r="PYC26" s="117"/>
      <c r="PYD26" s="117"/>
      <c r="PYE26" s="117"/>
      <c r="PYF26" s="117"/>
      <c r="PYG26" s="117"/>
      <c r="PYH26" s="117"/>
      <c r="PYI26" s="117"/>
      <c r="PYJ26" s="117"/>
      <c r="PYK26" s="117"/>
      <c r="PYL26" s="117"/>
      <c r="PYM26" s="117"/>
      <c r="PYN26" s="117"/>
      <c r="PYO26" s="117"/>
      <c r="PYP26" s="117"/>
      <c r="PYQ26" s="117"/>
      <c r="PYR26" s="117"/>
      <c r="PYS26" s="117"/>
      <c r="PYT26" s="117"/>
      <c r="PYU26" s="117"/>
      <c r="PYV26" s="117"/>
      <c r="PYW26" s="117"/>
      <c r="PYX26" s="117"/>
      <c r="PYY26" s="117"/>
      <c r="PYZ26" s="117"/>
      <c r="PZA26" s="117"/>
      <c r="PZB26" s="117"/>
      <c r="PZC26" s="117"/>
      <c r="PZD26" s="117"/>
      <c r="PZE26" s="117"/>
      <c r="PZF26" s="117"/>
      <c r="PZG26" s="117"/>
      <c r="PZH26" s="117"/>
      <c r="PZI26" s="117"/>
      <c r="PZJ26" s="117"/>
      <c r="PZK26" s="117"/>
      <c r="PZL26" s="117"/>
      <c r="PZM26" s="117"/>
      <c r="PZN26" s="117"/>
      <c r="PZO26" s="117"/>
      <c r="PZP26" s="117"/>
      <c r="PZQ26" s="117"/>
      <c r="PZR26" s="117"/>
      <c r="PZS26" s="117"/>
      <c r="PZT26" s="117"/>
      <c r="PZU26" s="117"/>
      <c r="PZV26" s="117"/>
      <c r="PZW26" s="117"/>
      <c r="PZX26" s="117"/>
      <c r="PZY26" s="117"/>
      <c r="PZZ26" s="117"/>
      <c r="QAA26" s="117"/>
      <c r="QAB26" s="117"/>
      <c r="QAC26" s="117"/>
      <c r="QAD26" s="117"/>
      <c r="QAE26" s="117"/>
      <c r="QAF26" s="117"/>
      <c r="QAG26" s="117"/>
      <c r="QAH26" s="117"/>
      <c r="QAI26" s="117"/>
      <c r="QAJ26" s="117"/>
      <c r="QAK26" s="117"/>
      <c r="QAL26" s="117"/>
      <c r="QAM26" s="117"/>
      <c r="QAN26" s="117"/>
      <c r="QAO26" s="117"/>
      <c r="QAP26" s="117"/>
      <c r="QAQ26" s="117"/>
      <c r="QAR26" s="117"/>
      <c r="QAS26" s="117"/>
      <c r="QAT26" s="117"/>
      <c r="QAU26" s="117"/>
      <c r="QAV26" s="117"/>
      <c r="QAW26" s="117"/>
      <c r="QAX26" s="117"/>
      <c r="QAY26" s="117"/>
      <c r="QAZ26" s="117"/>
      <c r="QBA26" s="117"/>
      <c r="QBB26" s="117"/>
      <c r="QBC26" s="117"/>
      <c r="QBD26" s="117"/>
      <c r="QBE26" s="117"/>
      <c r="QBF26" s="117"/>
      <c r="QBG26" s="117"/>
      <c r="QBH26" s="117"/>
      <c r="QBI26" s="117"/>
      <c r="QBJ26" s="117"/>
      <c r="QBK26" s="117"/>
      <c r="QBL26" s="117"/>
      <c r="QBM26" s="117"/>
      <c r="QBN26" s="117"/>
      <c r="QBO26" s="117"/>
      <c r="QBP26" s="117"/>
      <c r="QBQ26" s="117"/>
      <c r="QBR26" s="117"/>
      <c r="QBS26" s="117"/>
      <c r="QBT26" s="117"/>
      <c r="QBU26" s="117"/>
      <c r="QBV26" s="117"/>
      <c r="QBW26" s="117"/>
      <c r="QBX26" s="117"/>
      <c r="QBY26" s="117"/>
      <c r="QBZ26" s="117"/>
      <c r="QCA26" s="117"/>
      <c r="QCB26" s="117"/>
      <c r="QCC26" s="117"/>
      <c r="QCD26" s="117"/>
      <c r="QCE26" s="117"/>
      <c r="QCF26" s="117"/>
      <c r="QCG26" s="117"/>
      <c r="QCH26" s="117"/>
      <c r="QCI26" s="117"/>
      <c r="QCJ26" s="117"/>
      <c r="QCK26" s="117"/>
      <c r="QCL26" s="117"/>
      <c r="QCM26" s="117"/>
      <c r="QCN26" s="117"/>
      <c r="QCO26" s="117"/>
      <c r="QCP26" s="117"/>
      <c r="QCQ26" s="117"/>
      <c r="QCR26" s="117"/>
      <c r="QCS26" s="117"/>
      <c r="QCT26" s="117"/>
      <c r="QCU26" s="117"/>
      <c r="QCV26" s="117"/>
      <c r="QCW26" s="117"/>
      <c r="QCX26" s="117"/>
      <c r="QCY26" s="117"/>
      <c r="QCZ26" s="117"/>
      <c r="QDA26" s="117"/>
      <c r="QDB26" s="117"/>
      <c r="QDC26" s="117"/>
      <c r="QDD26" s="117"/>
      <c r="QDE26" s="117"/>
      <c r="QDF26" s="117"/>
      <c r="QDG26" s="117"/>
      <c r="QDH26" s="117"/>
      <c r="QDI26" s="117"/>
      <c r="QDJ26" s="117"/>
      <c r="QDK26" s="117"/>
      <c r="QDL26" s="117"/>
      <c r="QDM26" s="117"/>
      <c r="QDN26" s="117"/>
      <c r="QDO26" s="117"/>
      <c r="QDP26" s="117"/>
      <c r="QDQ26" s="117"/>
      <c r="QDR26" s="117"/>
      <c r="QDS26" s="117"/>
      <c r="QDT26" s="117"/>
      <c r="QDU26" s="117"/>
      <c r="QDV26" s="117"/>
      <c r="QDW26" s="117"/>
      <c r="QDX26" s="117"/>
      <c r="QDY26" s="117"/>
      <c r="QDZ26" s="117"/>
      <c r="QEA26" s="117"/>
      <c r="QEB26" s="117"/>
      <c r="QEC26" s="117"/>
      <c r="QED26" s="117"/>
      <c r="QEE26" s="117"/>
      <c r="QEF26" s="117"/>
      <c r="QEG26" s="117"/>
      <c r="QEH26" s="117"/>
      <c r="QEI26" s="117"/>
      <c r="QEJ26" s="117"/>
      <c r="QEK26" s="117"/>
      <c r="QEL26" s="117"/>
      <c r="QEM26" s="117"/>
      <c r="QEN26" s="117"/>
      <c r="QEO26" s="117"/>
      <c r="QEP26" s="117"/>
      <c r="QEQ26" s="117"/>
      <c r="QER26" s="117"/>
      <c r="QES26" s="117"/>
      <c r="QET26" s="117"/>
      <c r="QEU26" s="117"/>
      <c r="QEV26" s="117"/>
      <c r="QEW26" s="117"/>
      <c r="QEX26" s="117"/>
      <c r="QEY26" s="117"/>
      <c r="QEZ26" s="117"/>
      <c r="QFA26" s="117"/>
      <c r="QFB26" s="117"/>
      <c r="QFC26" s="117"/>
      <c r="QFD26" s="117"/>
      <c r="QFE26" s="117"/>
      <c r="QFF26" s="117"/>
      <c r="QFG26" s="117"/>
      <c r="QFH26" s="117"/>
      <c r="QFI26" s="117"/>
      <c r="QFJ26" s="117"/>
      <c r="QFK26" s="117"/>
      <c r="QFL26" s="117"/>
      <c r="QFM26" s="117"/>
      <c r="QFN26" s="117"/>
      <c r="QFO26" s="117"/>
      <c r="QFP26" s="117"/>
      <c r="QFQ26" s="117"/>
      <c r="QFR26" s="117"/>
      <c r="QFS26" s="117"/>
      <c r="QFT26" s="117"/>
      <c r="QFU26" s="117"/>
      <c r="QFV26" s="117"/>
      <c r="QFW26" s="117"/>
      <c r="QFX26" s="117"/>
      <c r="QFY26" s="117"/>
      <c r="QFZ26" s="117"/>
      <c r="QGA26" s="117"/>
      <c r="QGB26" s="117"/>
      <c r="QGC26" s="117"/>
      <c r="QGD26" s="117"/>
      <c r="QGE26" s="117"/>
      <c r="QGF26" s="117"/>
      <c r="QGG26" s="117"/>
      <c r="QGH26" s="117"/>
      <c r="QGI26" s="117"/>
      <c r="QGJ26" s="117"/>
      <c r="QGK26" s="117"/>
      <c r="QGL26" s="117"/>
      <c r="QGM26" s="117"/>
      <c r="QGN26" s="117"/>
      <c r="QGO26" s="117"/>
      <c r="QGP26" s="117"/>
      <c r="QGQ26" s="117"/>
      <c r="QGR26" s="117"/>
      <c r="QGS26" s="117"/>
      <c r="QGT26" s="117"/>
      <c r="QGU26" s="117"/>
      <c r="QGV26" s="117"/>
      <c r="QGW26" s="117"/>
      <c r="QGX26" s="117"/>
      <c r="QGY26" s="117"/>
      <c r="QGZ26" s="117"/>
      <c r="QHA26" s="117"/>
      <c r="QHB26" s="117"/>
      <c r="QHC26" s="117"/>
      <c r="QHD26" s="117"/>
      <c r="QHE26" s="117"/>
      <c r="QHF26" s="117"/>
      <c r="QHG26" s="117"/>
      <c r="QHH26" s="117"/>
      <c r="QHI26" s="117"/>
      <c r="QHJ26" s="117"/>
      <c r="QHK26" s="117"/>
      <c r="QHL26" s="117"/>
      <c r="QHM26" s="117"/>
      <c r="QHN26" s="117"/>
      <c r="QHO26" s="117"/>
      <c r="QHP26" s="117"/>
      <c r="QHQ26" s="117"/>
      <c r="QHR26" s="117"/>
      <c r="QHS26" s="117"/>
      <c r="QHT26" s="117"/>
      <c r="QHU26" s="117"/>
      <c r="QHV26" s="117"/>
      <c r="QHW26" s="117"/>
      <c r="QHX26" s="117"/>
      <c r="QHY26" s="117"/>
      <c r="QHZ26" s="117"/>
      <c r="QIA26" s="117"/>
      <c r="QIB26" s="117"/>
      <c r="QIC26" s="117"/>
      <c r="QID26" s="117"/>
      <c r="QIE26" s="117"/>
      <c r="QIF26" s="117"/>
      <c r="QIG26" s="117"/>
      <c r="QIH26" s="117"/>
      <c r="QII26" s="117"/>
      <c r="QIJ26" s="117"/>
      <c r="QIK26" s="117"/>
      <c r="QIL26" s="117"/>
      <c r="QIM26" s="117"/>
      <c r="QIN26" s="117"/>
      <c r="QIO26" s="117"/>
      <c r="QIP26" s="117"/>
      <c r="QIQ26" s="117"/>
      <c r="QIR26" s="117"/>
      <c r="QIS26" s="117"/>
      <c r="QIT26" s="117"/>
      <c r="QIU26" s="117"/>
      <c r="QIV26" s="117"/>
      <c r="QIW26" s="117"/>
      <c r="QIX26" s="117"/>
      <c r="QIY26" s="117"/>
      <c r="QIZ26" s="117"/>
      <c r="QJA26" s="117"/>
      <c r="QJB26" s="117"/>
      <c r="QJC26" s="117"/>
      <c r="QJD26" s="117"/>
      <c r="QJE26" s="117"/>
      <c r="QJF26" s="117"/>
      <c r="QJG26" s="117"/>
      <c r="QJH26" s="117"/>
      <c r="QJI26" s="117"/>
      <c r="QJJ26" s="117"/>
      <c r="QJK26" s="117"/>
      <c r="QJL26" s="117"/>
      <c r="QJM26" s="117"/>
      <c r="QJN26" s="117"/>
      <c r="QJO26" s="117"/>
      <c r="QJP26" s="117"/>
      <c r="QJQ26" s="117"/>
      <c r="QJR26" s="117"/>
      <c r="QJS26" s="117"/>
      <c r="QJT26" s="117"/>
      <c r="QJU26" s="117"/>
      <c r="QJV26" s="117"/>
      <c r="QJW26" s="117"/>
      <c r="QJX26" s="117"/>
      <c r="QJY26" s="117"/>
      <c r="QJZ26" s="117"/>
      <c r="QKA26" s="117"/>
      <c r="QKB26" s="117"/>
      <c r="QKC26" s="117"/>
      <c r="QKD26" s="117"/>
      <c r="QKE26" s="117"/>
      <c r="QKF26" s="117"/>
      <c r="QKG26" s="117"/>
      <c r="QKH26" s="117"/>
      <c r="QKI26" s="117"/>
      <c r="QKJ26" s="117"/>
      <c r="QKK26" s="117"/>
      <c r="QKL26" s="117"/>
      <c r="QKM26" s="117"/>
      <c r="QKN26" s="117"/>
      <c r="QKO26" s="117"/>
      <c r="QKP26" s="117"/>
      <c r="QKQ26" s="117"/>
      <c r="QKR26" s="117"/>
      <c r="QKS26" s="117"/>
      <c r="QKT26" s="117"/>
      <c r="QKU26" s="117"/>
      <c r="QKV26" s="117"/>
      <c r="QKW26" s="117"/>
      <c r="QKX26" s="117"/>
      <c r="QKY26" s="117"/>
      <c r="QKZ26" s="117"/>
      <c r="QLA26" s="117"/>
      <c r="QLB26" s="117"/>
      <c r="QLC26" s="117"/>
      <c r="QLD26" s="117"/>
      <c r="QLE26" s="117"/>
      <c r="QLF26" s="117"/>
      <c r="QLG26" s="117"/>
      <c r="QLH26" s="117"/>
      <c r="QLI26" s="117"/>
      <c r="QLJ26" s="117"/>
      <c r="QLK26" s="117"/>
      <c r="QLL26" s="117"/>
      <c r="QLM26" s="117"/>
      <c r="QLN26" s="117"/>
      <c r="QLO26" s="117"/>
      <c r="QLP26" s="117"/>
      <c r="QLQ26" s="117"/>
      <c r="QLR26" s="117"/>
      <c r="QLS26" s="117"/>
      <c r="QLT26" s="117"/>
      <c r="QLU26" s="117"/>
      <c r="QLV26" s="117"/>
      <c r="QLW26" s="117"/>
      <c r="QLX26" s="117"/>
      <c r="QLY26" s="117"/>
      <c r="QLZ26" s="117"/>
      <c r="QMA26" s="117"/>
      <c r="QMB26" s="117"/>
      <c r="QMC26" s="117"/>
      <c r="QMD26" s="117"/>
      <c r="QME26" s="117"/>
      <c r="QMF26" s="117"/>
      <c r="QMG26" s="117"/>
      <c r="QMH26" s="117"/>
      <c r="QMI26" s="117"/>
      <c r="QMJ26" s="117"/>
      <c r="QMK26" s="117"/>
      <c r="QML26" s="117"/>
      <c r="QMM26" s="117"/>
      <c r="QMN26" s="117"/>
      <c r="QMO26" s="117"/>
      <c r="QMP26" s="117"/>
      <c r="QMQ26" s="117"/>
      <c r="QMR26" s="117"/>
      <c r="QMS26" s="117"/>
      <c r="QMT26" s="117"/>
      <c r="QMU26" s="117"/>
      <c r="QMV26" s="117"/>
      <c r="QMW26" s="117"/>
      <c r="QMX26" s="117"/>
      <c r="QMY26" s="117"/>
      <c r="QMZ26" s="117"/>
      <c r="QNA26" s="117"/>
      <c r="QNB26" s="117"/>
      <c r="QNC26" s="117"/>
      <c r="QND26" s="117"/>
      <c r="QNE26" s="117"/>
      <c r="QNF26" s="117"/>
      <c r="QNG26" s="117"/>
      <c r="QNH26" s="117"/>
      <c r="QNI26" s="117"/>
      <c r="QNJ26" s="117"/>
      <c r="QNK26" s="117"/>
      <c r="QNL26" s="117"/>
      <c r="QNM26" s="117"/>
      <c r="QNN26" s="117"/>
      <c r="QNO26" s="117"/>
      <c r="QNP26" s="117"/>
      <c r="QNQ26" s="117"/>
      <c r="QNR26" s="117"/>
      <c r="QNS26" s="117"/>
      <c r="QNT26" s="117"/>
      <c r="QNU26" s="117"/>
      <c r="QNV26" s="117"/>
      <c r="QNW26" s="117"/>
      <c r="QNX26" s="117"/>
      <c r="QNY26" s="117"/>
      <c r="QNZ26" s="117"/>
      <c r="QOA26" s="117"/>
      <c r="QOB26" s="117"/>
      <c r="QOC26" s="117"/>
      <c r="QOD26" s="117"/>
      <c r="QOE26" s="117"/>
      <c r="QOF26" s="117"/>
      <c r="QOG26" s="117"/>
      <c r="QOH26" s="117"/>
      <c r="QOI26" s="117"/>
      <c r="QOJ26" s="117"/>
      <c r="QOK26" s="117"/>
      <c r="QOL26" s="117"/>
      <c r="QOM26" s="117"/>
      <c r="QON26" s="117"/>
      <c r="QOO26" s="117"/>
      <c r="QOP26" s="117"/>
      <c r="QOQ26" s="117"/>
      <c r="QOR26" s="117"/>
      <c r="QOS26" s="117"/>
      <c r="QOT26" s="117"/>
      <c r="QOU26" s="117"/>
      <c r="QOV26" s="117"/>
      <c r="QOW26" s="117"/>
      <c r="QOX26" s="117"/>
      <c r="QOY26" s="117"/>
      <c r="QOZ26" s="117"/>
      <c r="QPA26" s="117"/>
      <c r="QPB26" s="117"/>
      <c r="QPC26" s="117"/>
      <c r="QPD26" s="117"/>
      <c r="QPE26" s="117"/>
      <c r="QPF26" s="117"/>
      <c r="QPG26" s="117"/>
      <c r="QPH26" s="117"/>
      <c r="QPI26" s="117"/>
      <c r="QPJ26" s="117"/>
      <c r="QPK26" s="117"/>
      <c r="QPL26" s="117"/>
      <c r="QPM26" s="117"/>
      <c r="QPN26" s="117"/>
      <c r="QPO26" s="117"/>
      <c r="QPP26" s="117"/>
      <c r="QPQ26" s="117"/>
      <c r="QPR26" s="117"/>
      <c r="QPS26" s="117"/>
      <c r="QPT26" s="117"/>
      <c r="QPU26" s="117"/>
      <c r="QPV26" s="117"/>
      <c r="QPW26" s="117"/>
      <c r="QPX26" s="117"/>
      <c r="QPY26" s="117"/>
      <c r="QPZ26" s="117"/>
      <c r="QQA26" s="117"/>
      <c r="QQB26" s="117"/>
      <c r="QQC26" s="117"/>
      <c r="QQD26" s="117"/>
      <c r="QQE26" s="117"/>
      <c r="QQF26" s="117"/>
      <c r="QQG26" s="117"/>
      <c r="QQH26" s="117"/>
      <c r="QQI26" s="117"/>
      <c r="QQJ26" s="117"/>
      <c r="QQK26" s="117"/>
      <c r="QQL26" s="117"/>
      <c r="QQM26" s="117"/>
      <c r="QQN26" s="117"/>
      <c r="QQO26" s="117"/>
      <c r="QQP26" s="117"/>
      <c r="QQQ26" s="117"/>
      <c r="QQR26" s="117"/>
      <c r="QQS26" s="117"/>
      <c r="QQT26" s="117"/>
      <c r="QQU26" s="117"/>
      <c r="QQV26" s="117"/>
      <c r="QQW26" s="117"/>
      <c r="QQX26" s="117"/>
      <c r="QQY26" s="117"/>
      <c r="QQZ26" s="117"/>
      <c r="QRA26" s="117"/>
      <c r="QRB26" s="117"/>
      <c r="QRC26" s="117"/>
      <c r="QRD26" s="117"/>
      <c r="QRE26" s="117"/>
      <c r="QRF26" s="117"/>
      <c r="QRG26" s="117"/>
      <c r="QRH26" s="117"/>
      <c r="QRI26" s="117"/>
      <c r="QRJ26" s="117"/>
      <c r="QRK26" s="117"/>
      <c r="QRL26" s="117"/>
      <c r="QRM26" s="117"/>
      <c r="QRN26" s="117"/>
      <c r="QRO26" s="117"/>
      <c r="QRP26" s="117"/>
      <c r="QRQ26" s="117"/>
      <c r="QRR26" s="117"/>
      <c r="QRS26" s="117"/>
      <c r="QRT26" s="117"/>
      <c r="QRU26" s="117"/>
      <c r="QRV26" s="117"/>
      <c r="QRW26" s="117"/>
      <c r="QRX26" s="117"/>
      <c r="QRY26" s="117"/>
      <c r="QRZ26" s="117"/>
      <c r="QSA26" s="117"/>
      <c r="QSB26" s="117"/>
      <c r="QSC26" s="117"/>
      <c r="QSD26" s="117"/>
      <c r="QSE26" s="117"/>
      <c r="QSF26" s="117"/>
      <c r="QSG26" s="117"/>
      <c r="QSH26" s="117"/>
      <c r="QSI26" s="117"/>
      <c r="QSJ26" s="117"/>
      <c r="QSK26" s="117"/>
      <c r="QSL26" s="117"/>
      <c r="QSM26" s="117"/>
      <c r="QSN26" s="117"/>
      <c r="QSO26" s="117"/>
      <c r="QSP26" s="117"/>
      <c r="QSQ26" s="117"/>
      <c r="QSR26" s="117"/>
      <c r="QSS26" s="117"/>
      <c r="QST26" s="117"/>
      <c r="QSU26" s="117"/>
      <c r="QSV26" s="117"/>
      <c r="QSW26" s="117"/>
      <c r="QSX26" s="117"/>
      <c r="QSY26" s="117"/>
      <c r="QSZ26" s="117"/>
      <c r="QTA26" s="117"/>
      <c r="QTB26" s="117"/>
      <c r="QTC26" s="117"/>
      <c r="QTD26" s="117"/>
      <c r="QTE26" s="117"/>
      <c r="QTF26" s="117"/>
      <c r="QTG26" s="117"/>
      <c r="QTH26" s="117"/>
      <c r="QTI26" s="117"/>
      <c r="QTJ26" s="117"/>
      <c r="QTK26" s="117"/>
      <c r="QTL26" s="117"/>
      <c r="QTM26" s="117"/>
      <c r="QTN26" s="117"/>
      <c r="QTO26" s="117"/>
      <c r="QTP26" s="117"/>
      <c r="QTQ26" s="117"/>
      <c r="QTR26" s="117"/>
      <c r="QTS26" s="117"/>
      <c r="QTT26" s="117"/>
      <c r="QTU26" s="117"/>
      <c r="QTV26" s="117"/>
      <c r="QTW26" s="117"/>
      <c r="QTX26" s="117"/>
      <c r="QTY26" s="117"/>
      <c r="QTZ26" s="117"/>
      <c r="QUA26" s="117"/>
      <c r="QUB26" s="117"/>
      <c r="QUC26" s="117"/>
      <c r="QUD26" s="117"/>
      <c r="QUE26" s="117"/>
      <c r="QUF26" s="117"/>
      <c r="QUG26" s="117"/>
      <c r="QUH26" s="117"/>
      <c r="QUI26" s="117"/>
      <c r="QUJ26" s="117"/>
      <c r="QUK26" s="117"/>
      <c r="QUL26" s="117"/>
      <c r="QUM26" s="117"/>
      <c r="QUN26" s="117"/>
      <c r="QUO26" s="117"/>
      <c r="QUP26" s="117"/>
      <c r="QUQ26" s="117"/>
      <c r="QUR26" s="117"/>
      <c r="QUS26" s="117"/>
      <c r="QUT26" s="117"/>
      <c r="QUU26" s="117"/>
      <c r="QUV26" s="117"/>
      <c r="QUW26" s="117"/>
      <c r="QUX26" s="117"/>
      <c r="QUY26" s="117"/>
      <c r="QUZ26" s="117"/>
      <c r="QVA26" s="117"/>
      <c r="QVB26" s="117"/>
      <c r="QVC26" s="117"/>
      <c r="QVD26" s="117"/>
      <c r="QVE26" s="117"/>
      <c r="QVF26" s="117"/>
      <c r="QVG26" s="117"/>
      <c r="QVH26" s="117"/>
      <c r="QVI26" s="117"/>
      <c r="QVJ26" s="117"/>
      <c r="QVK26" s="117"/>
      <c r="QVL26" s="117"/>
      <c r="QVM26" s="117"/>
      <c r="QVN26" s="117"/>
      <c r="QVO26" s="117"/>
      <c r="QVP26" s="117"/>
      <c r="QVQ26" s="117"/>
      <c r="QVR26" s="117"/>
      <c r="QVS26" s="117"/>
      <c r="QVT26" s="117"/>
      <c r="QVU26" s="117"/>
      <c r="QVV26" s="117"/>
      <c r="QVW26" s="117"/>
      <c r="QVX26" s="117"/>
      <c r="QVY26" s="117"/>
      <c r="QVZ26" s="117"/>
      <c r="QWA26" s="117"/>
      <c r="QWB26" s="117"/>
      <c r="QWC26" s="117"/>
      <c r="QWD26" s="117"/>
      <c r="QWE26" s="117"/>
      <c r="QWF26" s="117"/>
      <c r="QWG26" s="117"/>
      <c r="QWH26" s="117"/>
      <c r="QWI26" s="117"/>
      <c r="QWJ26" s="117"/>
      <c r="QWK26" s="117"/>
      <c r="QWL26" s="117"/>
      <c r="QWM26" s="117"/>
      <c r="QWN26" s="117"/>
      <c r="QWO26" s="117"/>
      <c r="QWP26" s="117"/>
      <c r="QWQ26" s="117"/>
      <c r="QWR26" s="117"/>
      <c r="QWS26" s="117"/>
      <c r="QWT26" s="117"/>
      <c r="QWU26" s="117"/>
      <c r="QWV26" s="117"/>
      <c r="QWW26" s="117"/>
      <c r="QWX26" s="117"/>
      <c r="QWY26" s="117"/>
      <c r="QWZ26" s="117"/>
      <c r="QXA26" s="117"/>
      <c r="QXB26" s="117"/>
      <c r="QXC26" s="117"/>
      <c r="QXD26" s="117"/>
      <c r="QXE26" s="117"/>
      <c r="QXF26" s="117"/>
      <c r="QXG26" s="117"/>
      <c r="QXH26" s="117"/>
      <c r="QXI26" s="117"/>
      <c r="QXJ26" s="117"/>
      <c r="QXK26" s="117"/>
      <c r="QXL26" s="117"/>
      <c r="QXM26" s="117"/>
      <c r="QXN26" s="117"/>
      <c r="QXO26" s="117"/>
      <c r="QXP26" s="117"/>
      <c r="QXQ26" s="117"/>
      <c r="QXR26" s="117"/>
      <c r="QXS26" s="117"/>
      <c r="QXT26" s="117"/>
      <c r="QXU26" s="117"/>
      <c r="QXV26" s="117"/>
      <c r="QXW26" s="117"/>
      <c r="QXX26" s="117"/>
      <c r="QXY26" s="117"/>
      <c r="QXZ26" s="117"/>
      <c r="QYA26" s="117"/>
      <c r="QYB26" s="117"/>
      <c r="QYC26" s="117"/>
      <c r="QYD26" s="117"/>
      <c r="QYE26" s="117"/>
      <c r="QYF26" s="117"/>
      <c r="QYG26" s="117"/>
      <c r="QYH26" s="117"/>
      <c r="QYI26" s="117"/>
      <c r="QYJ26" s="117"/>
      <c r="QYK26" s="117"/>
      <c r="QYL26" s="117"/>
      <c r="QYM26" s="117"/>
      <c r="QYN26" s="117"/>
      <c r="QYO26" s="117"/>
      <c r="QYP26" s="117"/>
      <c r="QYQ26" s="117"/>
      <c r="QYR26" s="117"/>
      <c r="QYS26" s="117"/>
      <c r="QYT26" s="117"/>
      <c r="QYU26" s="117"/>
      <c r="QYV26" s="117"/>
      <c r="QYW26" s="117"/>
      <c r="QYX26" s="117"/>
      <c r="QYY26" s="117"/>
      <c r="QYZ26" s="117"/>
      <c r="QZA26" s="117"/>
      <c r="QZB26" s="117"/>
      <c r="QZC26" s="117"/>
      <c r="QZD26" s="117"/>
      <c r="QZE26" s="117"/>
      <c r="QZF26" s="117"/>
      <c r="QZG26" s="117"/>
      <c r="QZH26" s="117"/>
      <c r="QZI26" s="117"/>
      <c r="QZJ26" s="117"/>
      <c r="QZK26" s="117"/>
      <c r="QZL26" s="117"/>
      <c r="QZM26" s="117"/>
      <c r="QZN26" s="117"/>
      <c r="QZO26" s="117"/>
      <c r="QZP26" s="117"/>
      <c r="QZQ26" s="117"/>
      <c r="QZR26" s="117"/>
      <c r="QZS26" s="117"/>
      <c r="QZT26" s="117"/>
      <c r="QZU26" s="117"/>
      <c r="QZV26" s="117"/>
      <c r="QZW26" s="117"/>
      <c r="QZX26" s="117"/>
      <c r="QZY26" s="117"/>
      <c r="QZZ26" s="117"/>
      <c r="RAA26" s="117"/>
      <c r="RAB26" s="117"/>
      <c r="RAC26" s="117"/>
      <c r="RAD26" s="117"/>
      <c r="RAE26" s="117"/>
      <c r="RAF26" s="117"/>
      <c r="RAG26" s="117"/>
      <c r="RAH26" s="117"/>
      <c r="RAI26" s="117"/>
      <c r="RAJ26" s="117"/>
      <c r="RAK26" s="117"/>
      <c r="RAL26" s="117"/>
      <c r="RAM26" s="117"/>
      <c r="RAN26" s="117"/>
      <c r="RAO26" s="117"/>
      <c r="RAP26" s="117"/>
      <c r="RAQ26" s="117"/>
      <c r="RAR26" s="117"/>
      <c r="RAS26" s="117"/>
      <c r="RAT26" s="117"/>
      <c r="RAU26" s="117"/>
      <c r="RAV26" s="117"/>
      <c r="RAW26" s="117"/>
      <c r="RAX26" s="117"/>
      <c r="RAY26" s="117"/>
      <c r="RAZ26" s="117"/>
      <c r="RBA26" s="117"/>
      <c r="RBB26" s="117"/>
      <c r="RBC26" s="117"/>
      <c r="RBD26" s="117"/>
      <c r="RBE26" s="117"/>
      <c r="RBF26" s="117"/>
      <c r="RBG26" s="117"/>
      <c r="RBH26" s="117"/>
      <c r="RBI26" s="117"/>
      <c r="RBJ26" s="117"/>
      <c r="RBK26" s="117"/>
      <c r="RBL26" s="117"/>
      <c r="RBM26" s="117"/>
      <c r="RBN26" s="117"/>
      <c r="RBO26" s="117"/>
      <c r="RBP26" s="117"/>
      <c r="RBQ26" s="117"/>
      <c r="RBR26" s="117"/>
      <c r="RBS26" s="117"/>
      <c r="RBT26" s="117"/>
      <c r="RBU26" s="117"/>
      <c r="RBV26" s="117"/>
      <c r="RBW26" s="117"/>
      <c r="RBX26" s="117"/>
      <c r="RBY26" s="117"/>
      <c r="RBZ26" s="117"/>
      <c r="RCA26" s="117"/>
      <c r="RCB26" s="117"/>
      <c r="RCC26" s="117"/>
      <c r="RCD26" s="117"/>
      <c r="RCE26" s="117"/>
      <c r="RCF26" s="117"/>
      <c r="RCG26" s="117"/>
      <c r="RCH26" s="117"/>
      <c r="RCI26" s="117"/>
      <c r="RCJ26" s="117"/>
      <c r="RCK26" s="117"/>
      <c r="RCL26" s="117"/>
      <c r="RCM26" s="117"/>
      <c r="RCN26" s="117"/>
      <c r="RCO26" s="117"/>
      <c r="RCP26" s="117"/>
      <c r="RCQ26" s="117"/>
      <c r="RCR26" s="117"/>
      <c r="RCS26" s="117"/>
      <c r="RCT26" s="117"/>
      <c r="RCU26" s="117"/>
      <c r="RCV26" s="117"/>
      <c r="RCW26" s="117"/>
      <c r="RCX26" s="117"/>
      <c r="RCY26" s="117"/>
      <c r="RCZ26" s="117"/>
      <c r="RDA26" s="117"/>
      <c r="RDB26" s="117"/>
      <c r="RDC26" s="117"/>
      <c r="RDD26" s="117"/>
      <c r="RDE26" s="117"/>
      <c r="RDF26" s="117"/>
      <c r="RDG26" s="117"/>
      <c r="RDH26" s="117"/>
      <c r="RDI26" s="117"/>
      <c r="RDJ26" s="117"/>
      <c r="RDK26" s="117"/>
      <c r="RDL26" s="117"/>
      <c r="RDM26" s="117"/>
      <c r="RDN26" s="117"/>
      <c r="RDO26" s="117"/>
      <c r="RDP26" s="117"/>
      <c r="RDQ26" s="117"/>
      <c r="RDR26" s="117"/>
      <c r="RDS26" s="117"/>
      <c r="RDT26" s="117"/>
      <c r="RDU26" s="117"/>
      <c r="RDV26" s="117"/>
      <c r="RDW26" s="117"/>
      <c r="RDX26" s="117"/>
      <c r="RDY26" s="117"/>
      <c r="RDZ26" s="117"/>
      <c r="REA26" s="117"/>
      <c r="REB26" s="117"/>
      <c r="REC26" s="117"/>
      <c r="RED26" s="117"/>
      <c r="REE26" s="117"/>
      <c r="REF26" s="117"/>
      <c r="REG26" s="117"/>
      <c r="REH26" s="117"/>
      <c r="REI26" s="117"/>
      <c r="REJ26" s="117"/>
      <c r="REK26" s="117"/>
      <c r="REL26" s="117"/>
      <c r="REM26" s="117"/>
      <c r="REN26" s="117"/>
      <c r="REO26" s="117"/>
      <c r="REP26" s="117"/>
      <c r="REQ26" s="117"/>
      <c r="RER26" s="117"/>
      <c r="RES26" s="117"/>
      <c r="RET26" s="117"/>
      <c r="REU26" s="117"/>
      <c r="REV26" s="117"/>
      <c r="REW26" s="117"/>
      <c r="REX26" s="117"/>
      <c r="REY26" s="117"/>
      <c r="REZ26" s="117"/>
      <c r="RFA26" s="117"/>
      <c r="RFB26" s="117"/>
      <c r="RFC26" s="117"/>
      <c r="RFD26" s="117"/>
      <c r="RFE26" s="117"/>
      <c r="RFF26" s="117"/>
      <c r="RFG26" s="117"/>
      <c r="RFH26" s="117"/>
      <c r="RFI26" s="117"/>
      <c r="RFJ26" s="117"/>
      <c r="RFK26" s="117"/>
      <c r="RFL26" s="117"/>
      <c r="RFM26" s="117"/>
      <c r="RFN26" s="117"/>
      <c r="RFO26" s="117"/>
      <c r="RFP26" s="117"/>
      <c r="RFQ26" s="117"/>
      <c r="RFR26" s="117"/>
      <c r="RFS26" s="117"/>
      <c r="RFT26" s="117"/>
      <c r="RFU26" s="117"/>
      <c r="RFV26" s="117"/>
      <c r="RFW26" s="117"/>
      <c r="RFX26" s="117"/>
      <c r="RFY26" s="117"/>
      <c r="RFZ26" s="117"/>
      <c r="RGA26" s="117"/>
      <c r="RGB26" s="117"/>
      <c r="RGC26" s="117"/>
      <c r="RGD26" s="117"/>
      <c r="RGE26" s="117"/>
      <c r="RGF26" s="117"/>
      <c r="RGG26" s="117"/>
      <c r="RGH26" s="117"/>
      <c r="RGI26" s="117"/>
      <c r="RGJ26" s="117"/>
      <c r="RGK26" s="117"/>
      <c r="RGL26" s="117"/>
      <c r="RGM26" s="117"/>
      <c r="RGN26" s="117"/>
      <c r="RGO26" s="117"/>
      <c r="RGP26" s="117"/>
      <c r="RGQ26" s="117"/>
      <c r="RGR26" s="117"/>
      <c r="RGS26" s="117"/>
      <c r="RGT26" s="117"/>
      <c r="RGU26" s="117"/>
      <c r="RGV26" s="117"/>
      <c r="RGW26" s="117"/>
      <c r="RGX26" s="117"/>
      <c r="RGY26" s="117"/>
      <c r="RGZ26" s="117"/>
      <c r="RHA26" s="117"/>
      <c r="RHB26" s="117"/>
      <c r="RHC26" s="117"/>
      <c r="RHD26" s="117"/>
      <c r="RHE26" s="117"/>
      <c r="RHF26" s="117"/>
      <c r="RHG26" s="117"/>
      <c r="RHH26" s="117"/>
      <c r="RHI26" s="117"/>
      <c r="RHJ26" s="117"/>
      <c r="RHK26" s="117"/>
      <c r="RHL26" s="117"/>
      <c r="RHM26" s="117"/>
      <c r="RHN26" s="117"/>
      <c r="RHO26" s="117"/>
      <c r="RHP26" s="117"/>
      <c r="RHQ26" s="117"/>
      <c r="RHR26" s="117"/>
      <c r="RHS26" s="117"/>
      <c r="RHT26" s="117"/>
      <c r="RHU26" s="117"/>
      <c r="RHV26" s="117"/>
      <c r="RHW26" s="117"/>
      <c r="RHX26" s="117"/>
      <c r="RHY26" s="117"/>
      <c r="RHZ26" s="117"/>
      <c r="RIA26" s="117"/>
      <c r="RIB26" s="117"/>
      <c r="RIC26" s="117"/>
      <c r="RID26" s="117"/>
      <c r="RIE26" s="117"/>
      <c r="RIF26" s="117"/>
      <c r="RIG26" s="117"/>
      <c r="RIH26" s="117"/>
      <c r="RII26" s="117"/>
      <c r="RIJ26" s="117"/>
      <c r="RIK26" s="117"/>
      <c r="RIL26" s="117"/>
      <c r="RIM26" s="117"/>
      <c r="RIN26" s="117"/>
      <c r="RIO26" s="117"/>
      <c r="RIP26" s="117"/>
      <c r="RIQ26" s="117"/>
      <c r="RIR26" s="117"/>
      <c r="RIS26" s="117"/>
      <c r="RIT26" s="117"/>
      <c r="RIU26" s="117"/>
      <c r="RIV26" s="117"/>
      <c r="RIW26" s="117"/>
      <c r="RIX26" s="117"/>
      <c r="RIY26" s="117"/>
      <c r="RIZ26" s="117"/>
      <c r="RJA26" s="117"/>
      <c r="RJB26" s="117"/>
      <c r="RJC26" s="117"/>
      <c r="RJD26" s="117"/>
      <c r="RJE26" s="117"/>
      <c r="RJF26" s="117"/>
      <c r="RJG26" s="117"/>
      <c r="RJH26" s="117"/>
      <c r="RJI26" s="117"/>
      <c r="RJJ26" s="117"/>
      <c r="RJK26" s="117"/>
      <c r="RJL26" s="117"/>
      <c r="RJM26" s="117"/>
      <c r="RJN26" s="117"/>
      <c r="RJO26" s="117"/>
      <c r="RJP26" s="117"/>
      <c r="RJQ26" s="117"/>
      <c r="RJR26" s="117"/>
      <c r="RJS26" s="117"/>
      <c r="RJT26" s="117"/>
      <c r="RJU26" s="117"/>
      <c r="RJV26" s="117"/>
      <c r="RJW26" s="117"/>
      <c r="RJX26" s="117"/>
      <c r="RJY26" s="117"/>
      <c r="RJZ26" s="117"/>
      <c r="RKA26" s="117"/>
      <c r="RKB26" s="117"/>
      <c r="RKC26" s="117"/>
      <c r="RKD26" s="117"/>
      <c r="RKE26" s="117"/>
      <c r="RKF26" s="117"/>
      <c r="RKG26" s="117"/>
      <c r="RKH26" s="117"/>
      <c r="RKI26" s="117"/>
      <c r="RKJ26" s="117"/>
      <c r="RKK26" s="117"/>
      <c r="RKL26" s="117"/>
      <c r="RKM26" s="117"/>
      <c r="RKN26" s="117"/>
      <c r="RKO26" s="117"/>
      <c r="RKP26" s="117"/>
      <c r="RKQ26" s="117"/>
      <c r="RKR26" s="117"/>
      <c r="RKS26" s="117"/>
      <c r="RKT26" s="117"/>
      <c r="RKU26" s="117"/>
      <c r="RKV26" s="117"/>
      <c r="RKW26" s="117"/>
      <c r="RKX26" s="117"/>
      <c r="RKY26" s="117"/>
      <c r="RKZ26" s="117"/>
      <c r="RLA26" s="117"/>
      <c r="RLB26" s="117"/>
      <c r="RLC26" s="117"/>
      <c r="RLD26" s="117"/>
      <c r="RLE26" s="117"/>
      <c r="RLF26" s="117"/>
      <c r="RLG26" s="117"/>
      <c r="RLH26" s="117"/>
      <c r="RLI26" s="117"/>
      <c r="RLJ26" s="117"/>
      <c r="RLK26" s="117"/>
      <c r="RLL26" s="117"/>
      <c r="RLM26" s="117"/>
      <c r="RLN26" s="117"/>
      <c r="RLO26" s="117"/>
      <c r="RLP26" s="117"/>
      <c r="RLQ26" s="117"/>
      <c r="RLR26" s="117"/>
      <c r="RLS26" s="117"/>
      <c r="RLT26" s="117"/>
      <c r="RLU26" s="117"/>
      <c r="RLV26" s="117"/>
      <c r="RLW26" s="117"/>
      <c r="RLX26" s="117"/>
      <c r="RLY26" s="117"/>
      <c r="RLZ26" s="117"/>
      <c r="RMA26" s="117"/>
      <c r="RMB26" s="117"/>
      <c r="RMC26" s="117"/>
      <c r="RMD26" s="117"/>
      <c r="RME26" s="117"/>
      <c r="RMF26" s="117"/>
      <c r="RMG26" s="117"/>
      <c r="RMH26" s="117"/>
      <c r="RMI26" s="117"/>
      <c r="RMJ26" s="117"/>
      <c r="RMK26" s="117"/>
      <c r="RML26" s="117"/>
      <c r="RMM26" s="117"/>
      <c r="RMN26" s="117"/>
      <c r="RMO26" s="117"/>
      <c r="RMP26" s="117"/>
      <c r="RMQ26" s="117"/>
      <c r="RMR26" s="117"/>
      <c r="RMS26" s="117"/>
      <c r="RMT26" s="117"/>
      <c r="RMU26" s="117"/>
      <c r="RMV26" s="117"/>
      <c r="RMW26" s="117"/>
      <c r="RMX26" s="117"/>
      <c r="RMY26" s="117"/>
      <c r="RMZ26" s="117"/>
      <c r="RNA26" s="117"/>
      <c r="RNB26" s="117"/>
      <c r="RNC26" s="117"/>
      <c r="RND26" s="117"/>
      <c r="RNE26" s="117"/>
      <c r="RNF26" s="117"/>
      <c r="RNG26" s="117"/>
      <c r="RNH26" s="117"/>
      <c r="RNI26" s="117"/>
      <c r="RNJ26" s="117"/>
      <c r="RNK26" s="117"/>
      <c r="RNL26" s="117"/>
      <c r="RNM26" s="117"/>
      <c r="RNN26" s="117"/>
      <c r="RNO26" s="117"/>
      <c r="RNP26" s="117"/>
      <c r="RNQ26" s="117"/>
      <c r="RNR26" s="117"/>
      <c r="RNS26" s="117"/>
      <c r="RNT26" s="117"/>
      <c r="RNU26" s="117"/>
      <c r="RNV26" s="117"/>
      <c r="RNW26" s="117"/>
      <c r="RNX26" s="117"/>
      <c r="RNY26" s="117"/>
      <c r="RNZ26" s="117"/>
      <c r="ROA26" s="117"/>
      <c r="ROB26" s="117"/>
      <c r="ROC26" s="117"/>
      <c r="ROD26" s="117"/>
      <c r="ROE26" s="117"/>
      <c r="ROF26" s="117"/>
      <c r="ROG26" s="117"/>
      <c r="ROH26" s="117"/>
      <c r="ROI26" s="117"/>
      <c r="ROJ26" s="117"/>
      <c r="ROK26" s="117"/>
      <c r="ROL26" s="117"/>
      <c r="ROM26" s="117"/>
      <c r="RON26" s="117"/>
      <c r="ROO26" s="117"/>
      <c r="ROP26" s="117"/>
      <c r="ROQ26" s="117"/>
      <c r="ROR26" s="117"/>
      <c r="ROS26" s="117"/>
      <c r="ROT26" s="117"/>
      <c r="ROU26" s="117"/>
      <c r="ROV26" s="117"/>
      <c r="ROW26" s="117"/>
      <c r="ROX26" s="117"/>
      <c r="ROY26" s="117"/>
      <c r="ROZ26" s="117"/>
      <c r="RPA26" s="117"/>
      <c r="RPB26" s="117"/>
      <c r="RPC26" s="117"/>
      <c r="RPD26" s="117"/>
      <c r="RPE26" s="117"/>
      <c r="RPF26" s="117"/>
      <c r="RPG26" s="117"/>
      <c r="RPH26" s="117"/>
      <c r="RPI26" s="117"/>
      <c r="RPJ26" s="117"/>
      <c r="RPK26" s="117"/>
      <c r="RPL26" s="117"/>
      <c r="RPM26" s="117"/>
      <c r="RPN26" s="117"/>
      <c r="RPO26" s="117"/>
      <c r="RPP26" s="117"/>
      <c r="RPQ26" s="117"/>
      <c r="RPR26" s="117"/>
      <c r="RPS26" s="117"/>
      <c r="RPT26" s="117"/>
      <c r="RPU26" s="117"/>
      <c r="RPV26" s="117"/>
      <c r="RPW26" s="117"/>
      <c r="RPX26" s="117"/>
      <c r="RPY26" s="117"/>
      <c r="RPZ26" s="117"/>
      <c r="RQA26" s="117"/>
      <c r="RQB26" s="117"/>
      <c r="RQC26" s="117"/>
      <c r="RQD26" s="117"/>
      <c r="RQE26" s="117"/>
      <c r="RQF26" s="117"/>
      <c r="RQG26" s="117"/>
      <c r="RQH26" s="117"/>
      <c r="RQI26" s="117"/>
      <c r="RQJ26" s="117"/>
      <c r="RQK26" s="117"/>
      <c r="RQL26" s="117"/>
      <c r="RQM26" s="117"/>
      <c r="RQN26" s="117"/>
      <c r="RQO26" s="117"/>
      <c r="RQP26" s="117"/>
      <c r="RQQ26" s="117"/>
      <c r="RQR26" s="117"/>
      <c r="RQS26" s="117"/>
      <c r="RQT26" s="117"/>
      <c r="RQU26" s="117"/>
      <c r="RQV26" s="117"/>
      <c r="RQW26" s="117"/>
      <c r="RQX26" s="117"/>
      <c r="RQY26" s="117"/>
      <c r="RQZ26" s="117"/>
      <c r="RRA26" s="117"/>
      <c r="RRB26" s="117"/>
      <c r="RRC26" s="117"/>
      <c r="RRD26" s="117"/>
      <c r="RRE26" s="117"/>
      <c r="RRF26" s="117"/>
      <c r="RRG26" s="117"/>
      <c r="RRH26" s="117"/>
      <c r="RRI26" s="117"/>
      <c r="RRJ26" s="117"/>
      <c r="RRK26" s="117"/>
      <c r="RRL26" s="117"/>
      <c r="RRM26" s="117"/>
      <c r="RRN26" s="117"/>
      <c r="RRO26" s="117"/>
      <c r="RRP26" s="117"/>
      <c r="RRQ26" s="117"/>
      <c r="RRR26" s="117"/>
      <c r="RRS26" s="117"/>
      <c r="RRT26" s="117"/>
      <c r="RRU26" s="117"/>
      <c r="RRV26" s="117"/>
      <c r="RRW26" s="117"/>
      <c r="RRX26" s="117"/>
      <c r="RRY26" s="117"/>
      <c r="RRZ26" s="117"/>
      <c r="RSA26" s="117"/>
      <c r="RSB26" s="117"/>
      <c r="RSC26" s="117"/>
      <c r="RSD26" s="117"/>
      <c r="RSE26" s="117"/>
      <c r="RSF26" s="117"/>
      <c r="RSG26" s="117"/>
      <c r="RSH26" s="117"/>
      <c r="RSI26" s="117"/>
      <c r="RSJ26" s="117"/>
      <c r="RSK26" s="117"/>
      <c r="RSL26" s="117"/>
      <c r="RSM26" s="117"/>
      <c r="RSN26" s="117"/>
      <c r="RSO26" s="117"/>
      <c r="RSP26" s="117"/>
      <c r="RSQ26" s="117"/>
      <c r="RSR26" s="117"/>
      <c r="RSS26" s="117"/>
      <c r="RST26" s="117"/>
      <c r="RSU26" s="117"/>
      <c r="RSV26" s="117"/>
      <c r="RSW26" s="117"/>
      <c r="RSX26" s="117"/>
      <c r="RSY26" s="117"/>
      <c r="RSZ26" s="117"/>
      <c r="RTA26" s="117"/>
      <c r="RTB26" s="117"/>
      <c r="RTC26" s="117"/>
      <c r="RTD26" s="117"/>
      <c r="RTE26" s="117"/>
      <c r="RTF26" s="117"/>
      <c r="RTG26" s="117"/>
      <c r="RTH26" s="117"/>
      <c r="RTI26" s="117"/>
      <c r="RTJ26" s="117"/>
      <c r="RTK26" s="117"/>
      <c r="RTL26" s="117"/>
      <c r="RTM26" s="117"/>
      <c r="RTN26" s="117"/>
      <c r="RTO26" s="117"/>
      <c r="RTP26" s="117"/>
      <c r="RTQ26" s="117"/>
      <c r="RTR26" s="117"/>
      <c r="RTS26" s="117"/>
      <c r="RTT26" s="117"/>
      <c r="RTU26" s="117"/>
      <c r="RTV26" s="117"/>
      <c r="RTW26" s="117"/>
      <c r="RTX26" s="117"/>
      <c r="RTY26" s="117"/>
      <c r="RTZ26" s="117"/>
      <c r="RUA26" s="117"/>
      <c r="RUB26" s="117"/>
      <c r="RUC26" s="117"/>
      <c r="RUD26" s="117"/>
      <c r="RUE26" s="117"/>
      <c r="RUF26" s="117"/>
      <c r="RUG26" s="117"/>
      <c r="RUH26" s="117"/>
      <c r="RUI26" s="117"/>
      <c r="RUJ26" s="117"/>
      <c r="RUK26" s="117"/>
      <c r="RUL26" s="117"/>
      <c r="RUM26" s="117"/>
      <c r="RUN26" s="117"/>
      <c r="RUO26" s="117"/>
      <c r="RUP26" s="117"/>
      <c r="RUQ26" s="117"/>
      <c r="RUR26" s="117"/>
      <c r="RUS26" s="117"/>
      <c r="RUT26" s="117"/>
      <c r="RUU26" s="117"/>
      <c r="RUV26" s="117"/>
      <c r="RUW26" s="117"/>
      <c r="RUX26" s="117"/>
      <c r="RUY26" s="117"/>
      <c r="RUZ26" s="117"/>
      <c r="RVA26" s="117"/>
      <c r="RVB26" s="117"/>
      <c r="RVC26" s="117"/>
      <c r="RVD26" s="117"/>
      <c r="RVE26" s="117"/>
      <c r="RVF26" s="117"/>
      <c r="RVG26" s="117"/>
      <c r="RVH26" s="117"/>
      <c r="RVI26" s="117"/>
      <c r="RVJ26" s="117"/>
      <c r="RVK26" s="117"/>
      <c r="RVL26" s="117"/>
      <c r="RVM26" s="117"/>
      <c r="RVN26" s="117"/>
      <c r="RVO26" s="117"/>
      <c r="RVP26" s="117"/>
      <c r="RVQ26" s="117"/>
      <c r="RVR26" s="117"/>
      <c r="RVS26" s="117"/>
      <c r="RVT26" s="117"/>
      <c r="RVU26" s="117"/>
      <c r="RVV26" s="117"/>
      <c r="RVW26" s="117"/>
      <c r="RVX26" s="117"/>
      <c r="RVY26" s="117"/>
      <c r="RVZ26" s="117"/>
      <c r="RWA26" s="117"/>
      <c r="RWB26" s="117"/>
      <c r="RWC26" s="117"/>
      <c r="RWD26" s="117"/>
      <c r="RWE26" s="117"/>
      <c r="RWF26" s="117"/>
      <c r="RWG26" s="117"/>
      <c r="RWH26" s="117"/>
      <c r="RWI26" s="117"/>
      <c r="RWJ26" s="117"/>
      <c r="RWK26" s="117"/>
      <c r="RWL26" s="117"/>
      <c r="RWM26" s="117"/>
      <c r="RWN26" s="117"/>
      <c r="RWO26" s="117"/>
      <c r="RWP26" s="117"/>
      <c r="RWQ26" s="117"/>
      <c r="RWR26" s="117"/>
      <c r="RWS26" s="117"/>
      <c r="RWT26" s="117"/>
      <c r="RWU26" s="117"/>
      <c r="RWV26" s="117"/>
      <c r="RWW26" s="117"/>
      <c r="RWX26" s="117"/>
      <c r="RWY26" s="117"/>
      <c r="RWZ26" s="117"/>
      <c r="RXA26" s="117"/>
      <c r="RXB26" s="117"/>
      <c r="RXC26" s="117"/>
      <c r="RXD26" s="117"/>
      <c r="RXE26" s="117"/>
      <c r="RXF26" s="117"/>
      <c r="RXG26" s="117"/>
      <c r="RXH26" s="117"/>
      <c r="RXI26" s="117"/>
      <c r="RXJ26" s="117"/>
      <c r="RXK26" s="117"/>
      <c r="RXL26" s="117"/>
      <c r="RXM26" s="117"/>
      <c r="RXN26" s="117"/>
      <c r="RXO26" s="117"/>
      <c r="RXP26" s="117"/>
      <c r="RXQ26" s="117"/>
      <c r="RXR26" s="117"/>
      <c r="RXS26" s="117"/>
      <c r="RXT26" s="117"/>
      <c r="RXU26" s="117"/>
      <c r="RXV26" s="117"/>
      <c r="RXW26" s="117"/>
      <c r="RXX26" s="117"/>
      <c r="RXY26" s="117"/>
      <c r="RXZ26" s="117"/>
      <c r="RYA26" s="117"/>
      <c r="RYB26" s="117"/>
      <c r="RYC26" s="117"/>
      <c r="RYD26" s="117"/>
      <c r="RYE26" s="117"/>
      <c r="RYF26" s="117"/>
      <c r="RYG26" s="117"/>
      <c r="RYH26" s="117"/>
      <c r="RYI26" s="117"/>
      <c r="RYJ26" s="117"/>
      <c r="RYK26" s="117"/>
      <c r="RYL26" s="117"/>
      <c r="RYM26" s="117"/>
      <c r="RYN26" s="117"/>
      <c r="RYO26" s="117"/>
      <c r="RYP26" s="117"/>
      <c r="RYQ26" s="117"/>
      <c r="RYR26" s="117"/>
      <c r="RYS26" s="117"/>
      <c r="RYT26" s="117"/>
      <c r="RYU26" s="117"/>
      <c r="RYV26" s="117"/>
      <c r="RYW26" s="117"/>
      <c r="RYX26" s="117"/>
      <c r="RYY26" s="117"/>
      <c r="RYZ26" s="117"/>
      <c r="RZA26" s="117"/>
      <c r="RZB26" s="117"/>
      <c r="RZC26" s="117"/>
      <c r="RZD26" s="117"/>
      <c r="RZE26" s="117"/>
      <c r="RZF26" s="117"/>
      <c r="RZG26" s="117"/>
      <c r="RZH26" s="117"/>
      <c r="RZI26" s="117"/>
      <c r="RZJ26" s="117"/>
      <c r="RZK26" s="117"/>
      <c r="RZL26" s="117"/>
      <c r="RZM26" s="117"/>
      <c r="RZN26" s="117"/>
      <c r="RZO26" s="117"/>
      <c r="RZP26" s="117"/>
      <c r="RZQ26" s="117"/>
      <c r="RZR26" s="117"/>
      <c r="RZS26" s="117"/>
      <c r="RZT26" s="117"/>
      <c r="RZU26" s="117"/>
      <c r="RZV26" s="117"/>
      <c r="RZW26" s="117"/>
      <c r="RZX26" s="117"/>
      <c r="RZY26" s="117"/>
      <c r="RZZ26" s="117"/>
      <c r="SAA26" s="117"/>
      <c r="SAB26" s="117"/>
      <c r="SAC26" s="117"/>
      <c r="SAD26" s="117"/>
      <c r="SAE26" s="117"/>
      <c r="SAF26" s="117"/>
      <c r="SAG26" s="117"/>
      <c r="SAH26" s="117"/>
      <c r="SAI26" s="117"/>
      <c r="SAJ26" s="117"/>
      <c r="SAK26" s="117"/>
      <c r="SAL26" s="117"/>
      <c r="SAM26" s="117"/>
      <c r="SAN26" s="117"/>
      <c r="SAO26" s="117"/>
      <c r="SAP26" s="117"/>
      <c r="SAQ26" s="117"/>
      <c r="SAR26" s="117"/>
      <c r="SAS26" s="117"/>
      <c r="SAT26" s="117"/>
      <c r="SAU26" s="117"/>
      <c r="SAV26" s="117"/>
      <c r="SAW26" s="117"/>
      <c r="SAX26" s="117"/>
      <c r="SAY26" s="117"/>
      <c r="SAZ26" s="117"/>
      <c r="SBA26" s="117"/>
      <c r="SBB26" s="117"/>
      <c r="SBC26" s="117"/>
      <c r="SBD26" s="117"/>
      <c r="SBE26" s="117"/>
      <c r="SBF26" s="117"/>
      <c r="SBG26" s="117"/>
      <c r="SBH26" s="117"/>
      <c r="SBI26" s="117"/>
      <c r="SBJ26" s="117"/>
      <c r="SBK26" s="117"/>
      <c r="SBL26" s="117"/>
      <c r="SBM26" s="117"/>
      <c r="SBN26" s="117"/>
      <c r="SBO26" s="117"/>
      <c r="SBP26" s="117"/>
      <c r="SBQ26" s="117"/>
      <c r="SBR26" s="117"/>
      <c r="SBS26" s="117"/>
      <c r="SBT26" s="117"/>
      <c r="SBU26" s="117"/>
      <c r="SBV26" s="117"/>
      <c r="SBW26" s="117"/>
      <c r="SBX26" s="117"/>
      <c r="SBY26" s="117"/>
      <c r="SBZ26" s="117"/>
      <c r="SCA26" s="117"/>
      <c r="SCB26" s="117"/>
      <c r="SCC26" s="117"/>
      <c r="SCD26" s="117"/>
      <c r="SCE26" s="117"/>
      <c r="SCF26" s="117"/>
      <c r="SCG26" s="117"/>
      <c r="SCH26" s="117"/>
      <c r="SCI26" s="117"/>
      <c r="SCJ26" s="117"/>
      <c r="SCK26" s="117"/>
      <c r="SCL26" s="117"/>
      <c r="SCM26" s="117"/>
      <c r="SCN26" s="117"/>
      <c r="SCO26" s="117"/>
      <c r="SCP26" s="117"/>
      <c r="SCQ26" s="117"/>
      <c r="SCR26" s="117"/>
      <c r="SCS26" s="117"/>
      <c r="SCT26" s="117"/>
      <c r="SCU26" s="117"/>
      <c r="SCV26" s="117"/>
      <c r="SCW26" s="117"/>
      <c r="SCX26" s="117"/>
      <c r="SCY26" s="117"/>
      <c r="SCZ26" s="117"/>
      <c r="SDA26" s="117"/>
      <c r="SDB26" s="117"/>
      <c r="SDC26" s="117"/>
      <c r="SDD26" s="117"/>
      <c r="SDE26" s="117"/>
      <c r="SDF26" s="117"/>
      <c r="SDG26" s="117"/>
      <c r="SDH26" s="117"/>
      <c r="SDI26" s="117"/>
      <c r="SDJ26" s="117"/>
      <c r="SDK26" s="117"/>
      <c r="SDL26" s="117"/>
      <c r="SDM26" s="117"/>
      <c r="SDN26" s="117"/>
      <c r="SDO26" s="117"/>
      <c r="SDP26" s="117"/>
      <c r="SDQ26" s="117"/>
      <c r="SDR26" s="117"/>
      <c r="SDS26" s="117"/>
      <c r="SDT26" s="117"/>
      <c r="SDU26" s="117"/>
      <c r="SDV26" s="117"/>
      <c r="SDW26" s="117"/>
      <c r="SDX26" s="117"/>
      <c r="SDY26" s="117"/>
      <c r="SDZ26" s="117"/>
      <c r="SEA26" s="117"/>
      <c r="SEB26" s="117"/>
      <c r="SEC26" s="117"/>
      <c r="SED26" s="117"/>
      <c r="SEE26" s="117"/>
      <c r="SEF26" s="117"/>
      <c r="SEG26" s="117"/>
      <c r="SEH26" s="117"/>
      <c r="SEI26" s="117"/>
      <c r="SEJ26" s="117"/>
      <c r="SEK26" s="117"/>
      <c r="SEL26" s="117"/>
      <c r="SEM26" s="117"/>
      <c r="SEN26" s="117"/>
      <c r="SEO26" s="117"/>
      <c r="SEP26" s="117"/>
      <c r="SEQ26" s="117"/>
      <c r="SER26" s="117"/>
      <c r="SES26" s="117"/>
      <c r="SET26" s="117"/>
      <c r="SEU26" s="117"/>
      <c r="SEV26" s="117"/>
      <c r="SEW26" s="117"/>
      <c r="SEX26" s="117"/>
      <c r="SEY26" s="117"/>
      <c r="SEZ26" s="117"/>
      <c r="SFA26" s="117"/>
      <c r="SFB26" s="117"/>
      <c r="SFC26" s="117"/>
      <c r="SFD26" s="117"/>
      <c r="SFE26" s="117"/>
      <c r="SFF26" s="117"/>
      <c r="SFG26" s="117"/>
      <c r="SFH26" s="117"/>
      <c r="SFI26" s="117"/>
      <c r="SFJ26" s="117"/>
      <c r="SFK26" s="117"/>
      <c r="SFL26" s="117"/>
      <c r="SFM26" s="117"/>
      <c r="SFN26" s="117"/>
      <c r="SFO26" s="117"/>
      <c r="SFP26" s="117"/>
      <c r="SFQ26" s="117"/>
      <c r="SFR26" s="117"/>
      <c r="SFS26" s="117"/>
      <c r="SFT26" s="117"/>
      <c r="SFU26" s="117"/>
      <c r="SFV26" s="117"/>
      <c r="SFW26" s="117"/>
      <c r="SFX26" s="117"/>
      <c r="SFY26" s="117"/>
      <c r="SFZ26" s="117"/>
      <c r="SGA26" s="117"/>
      <c r="SGB26" s="117"/>
      <c r="SGC26" s="117"/>
      <c r="SGD26" s="117"/>
      <c r="SGE26" s="117"/>
      <c r="SGF26" s="117"/>
      <c r="SGG26" s="117"/>
      <c r="SGH26" s="117"/>
      <c r="SGI26" s="117"/>
      <c r="SGJ26" s="117"/>
      <c r="SGK26" s="117"/>
      <c r="SGL26" s="117"/>
      <c r="SGM26" s="117"/>
      <c r="SGN26" s="117"/>
      <c r="SGO26" s="117"/>
      <c r="SGP26" s="117"/>
      <c r="SGQ26" s="117"/>
      <c r="SGR26" s="117"/>
      <c r="SGS26" s="117"/>
      <c r="SGT26" s="117"/>
      <c r="SGU26" s="117"/>
      <c r="SGV26" s="117"/>
      <c r="SGW26" s="117"/>
      <c r="SGX26" s="117"/>
      <c r="SGY26" s="117"/>
      <c r="SGZ26" s="117"/>
      <c r="SHA26" s="117"/>
      <c r="SHB26" s="117"/>
      <c r="SHC26" s="117"/>
      <c r="SHD26" s="117"/>
      <c r="SHE26" s="117"/>
      <c r="SHF26" s="117"/>
      <c r="SHG26" s="117"/>
      <c r="SHH26" s="117"/>
      <c r="SHI26" s="117"/>
      <c r="SHJ26" s="117"/>
      <c r="SHK26" s="117"/>
      <c r="SHL26" s="117"/>
      <c r="SHM26" s="117"/>
      <c r="SHN26" s="117"/>
      <c r="SHO26" s="117"/>
      <c r="SHP26" s="117"/>
      <c r="SHQ26" s="117"/>
      <c r="SHR26" s="117"/>
      <c r="SHS26" s="117"/>
      <c r="SHT26" s="117"/>
      <c r="SHU26" s="117"/>
      <c r="SHV26" s="117"/>
      <c r="SHW26" s="117"/>
      <c r="SHX26" s="117"/>
      <c r="SHY26" s="117"/>
      <c r="SHZ26" s="117"/>
      <c r="SIA26" s="117"/>
      <c r="SIB26" s="117"/>
      <c r="SIC26" s="117"/>
      <c r="SID26" s="117"/>
      <c r="SIE26" s="117"/>
      <c r="SIF26" s="117"/>
      <c r="SIG26" s="117"/>
      <c r="SIH26" s="117"/>
      <c r="SII26" s="117"/>
      <c r="SIJ26" s="117"/>
      <c r="SIK26" s="117"/>
      <c r="SIL26" s="117"/>
      <c r="SIM26" s="117"/>
      <c r="SIN26" s="117"/>
      <c r="SIO26" s="117"/>
      <c r="SIP26" s="117"/>
      <c r="SIQ26" s="117"/>
      <c r="SIR26" s="117"/>
      <c r="SIS26" s="117"/>
      <c r="SIT26" s="117"/>
      <c r="SIU26" s="117"/>
      <c r="SIV26" s="117"/>
      <c r="SIW26" s="117"/>
      <c r="SIX26" s="117"/>
      <c r="SIY26" s="117"/>
      <c r="SIZ26" s="117"/>
      <c r="SJA26" s="117"/>
      <c r="SJB26" s="117"/>
      <c r="SJC26" s="117"/>
      <c r="SJD26" s="117"/>
      <c r="SJE26" s="117"/>
      <c r="SJF26" s="117"/>
      <c r="SJG26" s="117"/>
      <c r="SJH26" s="117"/>
      <c r="SJI26" s="117"/>
      <c r="SJJ26" s="117"/>
      <c r="SJK26" s="117"/>
      <c r="SJL26" s="117"/>
      <c r="SJM26" s="117"/>
      <c r="SJN26" s="117"/>
      <c r="SJO26" s="117"/>
      <c r="SJP26" s="117"/>
      <c r="SJQ26" s="117"/>
      <c r="SJR26" s="117"/>
      <c r="SJS26" s="117"/>
      <c r="SJT26" s="117"/>
      <c r="SJU26" s="117"/>
      <c r="SJV26" s="117"/>
      <c r="SJW26" s="117"/>
      <c r="SJX26" s="117"/>
      <c r="SJY26" s="117"/>
      <c r="SJZ26" s="117"/>
      <c r="SKA26" s="117"/>
      <c r="SKB26" s="117"/>
      <c r="SKC26" s="117"/>
      <c r="SKD26" s="117"/>
      <c r="SKE26" s="117"/>
      <c r="SKF26" s="117"/>
      <c r="SKG26" s="117"/>
      <c r="SKH26" s="117"/>
      <c r="SKI26" s="117"/>
      <c r="SKJ26" s="117"/>
      <c r="SKK26" s="117"/>
      <c r="SKL26" s="117"/>
      <c r="SKM26" s="117"/>
      <c r="SKN26" s="117"/>
      <c r="SKO26" s="117"/>
      <c r="SKP26" s="117"/>
      <c r="SKQ26" s="117"/>
      <c r="SKR26" s="117"/>
      <c r="SKS26" s="117"/>
      <c r="SKT26" s="117"/>
      <c r="SKU26" s="117"/>
      <c r="SKV26" s="117"/>
      <c r="SKW26" s="117"/>
      <c r="SKX26" s="117"/>
      <c r="SKY26" s="117"/>
      <c r="SKZ26" s="117"/>
      <c r="SLA26" s="117"/>
      <c r="SLB26" s="117"/>
      <c r="SLC26" s="117"/>
      <c r="SLD26" s="117"/>
      <c r="SLE26" s="117"/>
      <c r="SLF26" s="117"/>
      <c r="SLG26" s="117"/>
      <c r="SLH26" s="117"/>
      <c r="SLI26" s="117"/>
      <c r="SLJ26" s="117"/>
      <c r="SLK26" s="117"/>
      <c r="SLL26" s="117"/>
      <c r="SLM26" s="117"/>
      <c r="SLN26" s="117"/>
      <c r="SLO26" s="117"/>
      <c r="SLP26" s="117"/>
      <c r="SLQ26" s="117"/>
      <c r="SLR26" s="117"/>
      <c r="SLS26" s="117"/>
      <c r="SLT26" s="117"/>
      <c r="SLU26" s="117"/>
      <c r="SLV26" s="117"/>
      <c r="SLW26" s="117"/>
      <c r="SLX26" s="117"/>
      <c r="SLY26" s="117"/>
      <c r="SLZ26" s="117"/>
      <c r="SMA26" s="117"/>
      <c r="SMB26" s="117"/>
      <c r="SMC26" s="117"/>
      <c r="SMD26" s="117"/>
      <c r="SME26" s="117"/>
      <c r="SMF26" s="117"/>
      <c r="SMG26" s="117"/>
      <c r="SMH26" s="117"/>
      <c r="SMI26" s="117"/>
      <c r="SMJ26" s="117"/>
      <c r="SMK26" s="117"/>
      <c r="SML26" s="117"/>
      <c r="SMM26" s="117"/>
      <c r="SMN26" s="117"/>
      <c r="SMO26" s="117"/>
      <c r="SMP26" s="117"/>
      <c r="SMQ26" s="117"/>
      <c r="SMR26" s="117"/>
      <c r="SMS26" s="117"/>
      <c r="SMT26" s="117"/>
      <c r="SMU26" s="117"/>
      <c r="SMV26" s="117"/>
      <c r="SMW26" s="117"/>
      <c r="SMX26" s="117"/>
      <c r="SMY26" s="117"/>
      <c r="SMZ26" s="117"/>
      <c r="SNA26" s="117"/>
      <c r="SNB26" s="117"/>
      <c r="SNC26" s="117"/>
      <c r="SND26" s="117"/>
      <c r="SNE26" s="117"/>
      <c r="SNF26" s="117"/>
      <c r="SNG26" s="117"/>
      <c r="SNH26" s="117"/>
      <c r="SNI26" s="117"/>
      <c r="SNJ26" s="117"/>
      <c r="SNK26" s="117"/>
      <c r="SNL26" s="117"/>
      <c r="SNM26" s="117"/>
      <c r="SNN26" s="117"/>
      <c r="SNO26" s="117"/>
      <c r="SNP26" s="117"/>
      <c r="SNQ26" s="117"/>
      <c r="SNR26" s="117"/>
      <c r="SNS26" s="117"/>
      <c r="SNT26" s="117"/>
      <c r="SNU26" s="117"/>
      <c r="SNV26" s="117"/>
      <c r="SNW26" s="117"/>
      <c r="SNX26" s="117"/>
      <c r="SNY26" s="117"/>
      <c r="SNZ26" s="117"/>
      <c r="SOA26" s="117"/>
      <c r="SOB26" s="117"/>
      <c r="SOC26" s="117"/>
      <c r="SOD26" s="117"/>
      <c r="SOE26" s="117"/>
      <c r="SOF26" s="117"/>
      <c r="SOG26" s="117"/>
      <c r="SOH26" s="117"/>
      <c r="SOI26" s="117"/>
      <c r="SOJ26" s="117"/>
      <c r="SOK26" s="117"/>
      <c r="SOL26" s="117"/>
      <c r="SOM26" s="117"/>
      <c r="SON26" s="117"/>
      <c r="SOO26" s="117"/>
      <c r="SOP26" s="117"/>
      <c r="SOQ26" s="117"/>
      <c r="SOR26" s="117"/>
      <c r="SOS26" s="117"/>
      <c r="SOT26" s="117"/>
      <c r="SOU26" s="117"/>
      <c r="SOV26" s="117"/>
      <c r="SOW26" s="117"/>
      <c r="SOX26" s="117"/>
      <c r="SOY26" s="117"/>
      <c r="SOZ26" s="117"/>
      <c r="SPA26" s="117"/>
      <c r="SPB26" s="117"/>
      <c r="SPC26" s="117"/>
      <c r="SPD26" s="117"/>
      <c r="SPE26" s="117"/>
      <c r="SPF26" s="117"/>
      <c r="SPG26" s="117"/>
      <c r="SPH26" s="117"/>
      <c r="SPI26" s="117"/>
      <c r="SPJ26" s="117"/>
      <c r="SPK26" s="117"/>
      <c r="SPL26" s="117"/>
      <c r="SPM26" s="117"/>
      <c r="SPN26" s="117"/>
      <c r="SPO26" s="117"/>
      <c r="SPP26" s="117"/>
      <c r="SPQ26" s="117"/>
      <c r="SPR26" s="117"/>
      <c r="SPS26" s="117"/>
      <c r="SPT26" s="117"/>
      <c r="SPU26" s="117"/>
      <c r="SPV26" s="117"/>
      <c r="SPW26" s="117"/>
      <c r="SPX26" s="117"/>
      <c r="SPY26" s="117"/>
      <c r="SPZ26" s="117"/>
      <c r="SQA26" s="117"/>
      <c r="SQB26" s="117"/>
      <c r="SQC26" s="117"/>
      <c r="SQD26" s="117"/>
      <c r="SQE26" s="117"/>
      <c r="SQF26" s="117"/>
      <c r="SQG26" s="117"/>
      <c r="SQH26" s="117"/>
      <c r="SQI26" s="117"/>
      <c r="SQJ26" s="117"/>
      <c r="SQK26" s="117"/>
      <c r="SQL26" s="117"/>
      <c r="SQM26" s="117"/>
      <c r="SQN26" s="117"/>
      <c r="SQO26" s="117"/>
      <c r="SQP26" s="117"/>
      <c r="SQQ26" s="117"/>
      <c r="SQR26" s="117"/>
      <c r="SQS26" s="117"/>
      <c r="SQT26" s="117"/>
      <c r="SQU26" s="117"/>
      <c r="SQV26" s="117"/>
      <c r="SQW26" s="117"/>
      <c r="SQX26" s="117"/>
      <c r="SQY26" s="117"/>
      <c r="SQZ26" s="117"/>
      <c r="SRA26" s="117"/>
      <c r="SRB26" s="117"/>
      <c r="SRC26" s="117"/>
      <c r="SRD26" s="117"/>
      <c r="SRE26" s="117"/>
      <c r="SRF26" s="117"/>
      <c r="SRG26" s="117"/>
      <c r="SRH26" s="117"/>
      <c r="SRI26" s="117"/>
      <c r="SRJ26" s="117"/>
      <c r="SRK26" s="117"/>
      <c r="SRL26" s="117"/>
      <c r="SRM26" s="117"/>
      <c r="SRN26" s="117"/>
      <c r="SRO26" s="117"/>
      <c r="SRP26" s="117"/>
      <c r="SRQ26" s="117"/>
      <c r="SRR26" s="117"/>
      <c r="SRS26" s="117"/>
      <c r="SRT26" s="117"/>
      <c r="SRU26" s="117"/>
      <c r="SRV26" s="117"/>
      <c r="SRW26" s="117"/>
      <c r="SRX26" s="117"/>
      <c r="SRY26" s="117"/>
      <c r="SRZ26" s="117"/>
      <c r="SSA26" s="117"/>
      <c r="SSB26" s="117"/>
      <c r="SSC26" s="117"/>
      <c r="SSD26" s="117"/>
      <c r="SSE26" s="117"/>
      <c r="SSF26" s="117"/>
      <c r="SSG26" s="117"/>
      <c r="SSH26" s="117"/>
      <c r="SSI26" s="117"/>
      <c r="SSJ26" s="117"/>
      <c r="SSK26" s="117"/>
      <c r="SSL26" s="117"/>
      <c r="SSM26" s="117"/>
      <c r="SSN26" s="117"/>
      <c r="SSO26" s="117"/>
      <c r="SSP26" s="117"/>
      <c r="SSQ26" s="117"/>
      <c r="SSR26" s="117"/>
      <c r="SSS26" s="117"/>
      <c r="SST26" s="117"/>
      <c r="SSU26" s="117"/>
      <c r="SSV26" s="117"/>
      <c r="SSW26" s="117"/>
      <c r="SSX26" s="117"/>
      <c r="SSY26" s="117"/>
      <c r="SSZ26" s="117"/>
      <c r="STA26" s="117"/>
      <c r="STB26" s="117"/>
      <c r="STC26" s="117"/>
      <c r="STD26" s="117"/>
      <c r="STE26" s="117"/>
      <c r="STF26" s="117"/>
      <c r="STG26" s="117"/>
      <c r="STH26" s="117"/>
      <c r="STI26" s="117"/>
      <c r="STJ26" s="117"/>
      <c r="STK26" s="117"/>
      <c r="STL26" s="117"/>
      <c r="STM26" s="117"/>
      <c r="STN26" s="117"/>
      <c r="STO26" s="117"/>
      <c r="STP26" s="117"/>
      <c r="STQ26" s="117"/>
      <c r="STR26" s="117"/>
      <c r="STS26" s="117"/>
      <c r="STT26" s="117"/>
      <c r="STU26" s="117"/>
      <c r="STV26" s="117"/>
      <c r="STW26" s="117"/>
      <c r="STX26" s="117"/>
      <c r="STY26" s="117"/>
      <c r="STZ26" s="117"/>
      <c r="SUA26" s="117"/>
      <c r="SUB26" s="117"/>
      <c r="SUC26" s="117"/>
      <c r="SUD26" s="117"/>
      <c r="SUE26" s="117"/>
      <c r="SUF26" s="117"/>
      <c r="SUG26" s="117"/>
      <c r="SUH26" s="117"/>
      <c r="SUI26" s="117"/>
      <c r="SUJ26" s="117"/>
      <c r="SUK26" s="117"/>
      <c r="SUL26" s="117"/>
      <c r="SUM26" s="117"/>
      <c r="SUN26" s="117"/>
      <c r="SUO26" s="117"/>
      <c r="SUP26" s="117"/>
      <c r="SUQ26" s="117"/>
      <c r="SUR26" s="117"/>
      <c r="SUS26" s="117"/>
      <c r="SUT26" s="117"/>
      <c r="SUU26" s="117"/>
      <c r="SUV26" s="117"/>
      <c r="SUW26" s="117"/>
      <c r="SUX26" s="117"/>
      <c r="SUY26" s="117"/>
      <c r="SUZ26" s="117"/>
      <c r="SVA26" s="117"/>
      <c r="SVB26" s="117"/>
      <c r="SVC26" s="117"/>
      <c r="SVD26" s="117"/>
      <c r="SVE26" s="117"/>
      <c r="SVF26" s="117"/>
      <c r="SVG26" s="117"/>
      <c r="SVH26" s="117"/>
      <c r="SVI26" s="117"/>
      <c r="SVJ26" s="117"/>
      <c r="SVK26" s="117"/>
      <c r="SVL26" s="117"/>
      <c r="SVM26" s="117"/>
      <c r="SVN26" s="117"/>
      <c r="SVO26" s="117"/>
      <c r="SVP26" s="117"/>
      <c r="SVQ26" s="117"/>
      <c r="SVR26" s="117"/>
      <c r="SVS26" s="117"/>
      <c r="SVT26" s="117"/>
      <c r="SVU26" s="117"/>
      <c r="SVV26" s="117"/>
      <c r="SVW26" s="117"/>
      <c r="SVX26" s="117"/>
      <c r="SVY26" s="117"/>
      <c r="SVZ26" s="117"/>
      <c r="SWA26" s="117"/>
      <c r="SWB26" s="117"/>
      <c r="SWC26" s="117"/>
      <c r="SWD26" s="117"/>
      <c r="SWE26" s="117"/>
      <c r="SWF26" s="117"/>
      <c r="SWG26" s="117"/>
      <c r="SWH26" s="117"/>
      <c r="SWI26" s="117"/>
      <c r="SWJ26" s="117"/>
      <c r="SWK26" s="117"/>
      <c r="SWL26" s="117"/>
      <c r="SWM26" s="117"/>
      <c r="SWN26" s="117"/>
      <c r="SWO26" s="117"/>
      <c r="SWP26" s="117"/>
      <c r="SWQ26" s="117"/>
      <c r="SWR26" s="117"/>
      <c r="SWS26" s="117"/>
      <c r="SWT26" s="117"/>
      <c r="SWU26" s="117"/>
      <c r="SWV26" s="117"/>
      <c r="SWW26" s="117"/>
      <c r="SWX26" s="117"/>
      <c r="SWY26" s="117"/>
      <c r="SWZ26" s="117"/>
      <c r="SXA26" s="117"/>
      <c r="SXB26" s="117"/>
      <c r="SXC26" s="117"/>
      <c r="SXD26" s="117"/>
      <c r="SXE26" s="117"/>
      <c r="SXF26" s="117"/>
      <c r="SXG26" s="117"/>
      <c r="SXH26" s="117"/>
      <c r="SXI26" s="117"/>
      <c r="SXJ26" s="117"/>
      <c r="SXK26" s="117"/>
      <c r="SXL26" s="117"/>
      <c r="SXM26" s="117"/>
      <c r="SXN26" s="117"/>
      <c r="SXO26" s="117"/>
      <c r="SXP26" s="117"/>
      <c r="SXQ26" s="117"/>
      <c r="SXR26" s="117"/>
      <c r="SXS26" s="117"/>
      <c r="SXT26" s="117"/>
      <c r="SXU26" s="117"/>
      <c r="SXV26" s="117"/>
      <c r="SXW26" s="117"/>
      <c r="SXX26" s="117"/>
      <c r="SXY26" s="117"/>
      <c r="SXZ26" s="117"/>
      <c r="SYA26" s="117"/>
      <c r="SYB26" s="117"/>
      <c r="SYC26" s="117"/>
      <c r="SYD26" s="117"/>
      <c r="SYE26" s="117"/>
      <c r="SYF26" s="117"/>
      <c r="SYG26" s="117"/>
      <c r="SYH26" s="117"/>
      <c r="SYI26" s="117"/>
      <c r="SYJ26" s="117"/>
      <c r="SYK26" s="117"/>
      <c r="SYL26" s="117"/>
      <c r="SYM26" s="117"/>
      <c r="SYN26" s="117"/>
      <c r="SYO26" s="117"/>
      <c r="SYP26" s="117"/>
      <c r="SYQ26" s="117"/>
      <c r="SYR26" s="117"/>
      <c r="SYS26" s="117"/>
      <c r="SYT26" s="117"/>
      <c r="SYU26" s="117"/>
      <c r="SYV26" s="117"/>
      <c r="SYW26" s="117"/>
      <c r="SYX26" s="117"/>
      <c r="SYY26" s="117"/>
      <c r="SYZ26" s="117"/>
      <c r="SZA26" s="117"/>
      <c r="SZB26" s="117"/>
      <c r="SZC26" s="117"/>
      <c r="SZD26" s="117"/>
      <c r="SZE26" s="117"/>
      <c r="SZF26" s="117"/>
      <c r="SZG26" s="117"/>
      <c r="SZH26" s="117"/>
      <c r="SZI26" s="117"/>
      <c r="SZJ26" s="117"/>
      <c r="SZK26" s="117"/>
      <c r="SZL26" s="117"/>
      <c r="SZM26" s="117"/>
      <c r="SZN26" s="117"/>
      <c r="SZO26" s="117"/>
      <c r="SZP26" s="117"/>
      <c r="SZQ26" s="117"/>
      <c r="SZR26" s="117"/>
      <c r="SZS26" s="117"/>
      <c r="SZT26" s="117"/>
      <c r="SZU26" s="117"/>
      <c r="SZV26" s="117"/>
      <c r="SZW26" s="117"/>
      <c r="SZX26" s="117"/>
      <c r="SZY26" s="117"/>
      <c r="SZZ26" s="117"/>
      <c r="TAA26" s="117"/>
      <c r="TAB26" s="117"/>
      <c r="TAC26" s="117"/>
      <c r="TAD26" s="117"/>
      <c r="TAE26" s="117"/>
      <c r="TAF26" s="117"/>
      <c r="TAG26" s="117"/>
      <c r="TAH26" s="117"/>
      <c r="TAI26" s="117"/>
      <c r="TAJ26" s="117"/>
      <c r="TAK26" s="117"/>
      <c r="TAL26" s="117"/>
      <c r="TAM26" s="117"/>
      <c r="TAN26" s="117"/>
      <c r="TAO26" s="117"/>
      <c r="TAP26" s="117"/>
      <c r="TAQ26" s="117"/>
      <c r="TAR26" s="117"/>
      <c r="TAS26" s="117"/>
      <c r="TAT26" s="117"/>
      <c r="TAU26" s="117"/>
      <c r="TAV26" s="117"/>
      <c r="TAW26" s="117"/>
      <c r="TAX26" s="117"/>
      <c r="TAY26" s="117"/>
      <c r="TAZ26" s="117"/>
      <c r="TBA26" s="117"/>
      <c r="TBB26" s="117"/>
      <c r="TBC26" s="117"/>
      <c r="TBD26" s="117"/>
      <c r="TBE26" s="117"/>
      <c r="TBF26" s="117"/>
      <c r="TBG26" s="117"/>
      <c r="TBH26" s="117"/>
      <c r="TBI26" s="117"/>
      <c r="TBJ26" s="117"/>
      <c r="TBK26" s="117"/>
      <c r="TBL26" s="117"/>
      <c r="TBM26" s="117"/>
      <c r="TBN26" s="117"/>
      <c r="TBO26" s="117"/>
      <c r="TBP26" s="117"/>
      <c r="TBQ26" s="117"/>
      <c r="TBR26" s="117"/>
      <c r="TBS26" s="117"/>
      <c r="TBT26" s="117"/>
      <c r="TBU26" s="117"/>
      <c r="TBV26" s="117"/>
      <c r="TBW26" s="117"/>
      <c r="TBX26" s="117"/>
      <c r="TBY26" s="117"/>
      <c r="TBZ26" s="117"/>
      <c r="TCA26" s="117"/>
      <c r="TCB26" s="117"/>
      <c r="TCC26" s="117"/>
      <c r="TCD26" s="117"/>
      <c r="TCE26" s="117"/>
      <c r="TCF26" s="117"/>
      <c r="TCG26" s="117"/>
      <c r="TCH26" s="117"/>
      <c r="TCI26" s="117"/>
      <c r="TCJ26" s="117"/>
      <c r="TCK26" s="117"/>
      <c r="TCL26" s="117"/>
      <c r="TCM26" s="117"/>
      <c r="TCN26" s="117"/>
      <c r="TCO26" s="117"/>
      <c r="TCP26" s="117"/>
      <c r="TCQ26" s="117"/>
      <c r="TCR26" s="117"/>
      <c r="TCS26" s="117"/>
      <c r="TCT26" s="117"/>
      <c r="TCU26" s="117"/>
      <c r="TCV26" s="117"/>
      <c r="TCW26" s="117"/>
      <c r="TCX26" s="117"/>
      <c r="TCY26" s="117"/>
      <c r="TCZ26" s="117"/>
      <c r="TDA26" s="117"/>
      <c r="TDB26" s="117"/>
      <c r="TDC26" s="117"/>
      <c r="TDD26" s="117"/>
      <c r="TDE26" s="117"/>
      <c r="TDF26" s="117"/>
      <c r="TDG26" s="117"/>
      <c r="TDH26" s="117"/>
      <c r="TDI26" s="117"/>
      <c r="TDJ26" s="117"/>
      <c r="TDK26" s="117"/>
      <c r="TDL26" s="117"/>
      <c r="TDM26" s="117"/>
      <c r="TDN26" s="117"/>
      <c r="TDO26" s="117"/>
      <c r="TDP26" s="117"/>
      <c r="TDQ26" s="117"/>
      <c r="TDR26" s="117"/>
      <c r="TDS26" s="117"/>
      <c r="TDT26" s="117"/>
      <c r="TDU26" s="117"/>
      <c r="TDV26" s="117"/>
      <c r="TDW26" s="117"/>
      <c r="TDX26" s="117"/>
      <c r="TDY26" s="117"/>
      <c r="TDZ26" s="117"/>
      <c r="TEA26" s="117"/>
      <c r="TEB26" s="117"/>
      <c r="TEC26" s="117"/>
      <c r="TED26" s="117"/>
      <c r="TEE26" s="117"/>
      <c r="TEF26" s="117"/>
      <c r="TEG26" s="117"/>
      <c r="TEH26" s="117"/>
      <c r="TEI26" s="117"/>
      <c r="TEJ26" s="117"/>
      <c r="TEK26" s="117"/>
      <c r="TEL26" s="117"/>
      <c r="TEM26" s="117"/>
      <c r="TEN26" s="117"/>
      <c r="TEO26" s="117"/>
      <c r="TEP26" s="117"/>
      <c r="TEQ26" s="117"/>
      <c r="TER26" s="117"/>
      <c r="TES26" s="117"/>
      <c r="TET26" s="117"/>
      <c r="TEU26" s="117"/>
      <c r="TEV26" s="117"/>
      <c r="TEW26" s="117"/>
      <c r="TEX26" s="117"/>
      <c r="TEY26" s="117"/>
      <c r="TEZ26" s="117"/>
      <c r="TFA26" s="117"/>
      <c r="TFB26" s="117"/>
      <c r="TFC26" s="117"/>
      <c r="TFD26" s="117"/>
      <c r="TFE26" s="117"/>
      <c r="TFF26" s="117"/>
      <c r="TFG26" s="117"/>
      <c r="TFH26" s="117"/>
      <c r="TFI26" s="117"/>
      <c r="TFJ26" s="117"/>
      <c r="TFK26" s="117"/>
      <c r="TFL26" s="117"/>
      <c r="TFM26" s="117"/>
      <c r="TFN26" s="117"/>
      <c r="TFO26" s="117"/>
      <c r="TFP26" s="117"/>
      <c r="TFQ26" s="117"/>
      <c r="TFR26" s="117"/>
      <c r="TFS26" s="117"/>
      <c r="TFT26" s="117"/>
      <c r="TFU26" s="117"/>
      <c r="TFV26" s="117"/>
      <c r="TFW26" s="117"/>
      <c r="TFX26" s="117"/>
      <c r="TFY26" s="117"/>
      <c r="TFZ26" s="117"/>
      <c r="TGA26" s="117"/>
      <c r="TGB26" s="117"/>
      <c r="TGC26" s="117"/>
      <c r="TGD26" s="117"/>
      <c r="TGE26" s="117"/>
      <c r="TGF26" s="117"/>
      <c r="TGG26" s="117"/>
      <c r="TGH26" s="117"/>
      <c r="TGI26" s="117"/>
      <c r="TGJ26" s="117"/>
      <c r="TGK26" s="117"/>
      <c r="TGL26" s="117"/>
      <c r="TGM26" s="117"/>
      <c r="TGN26" s="117"/>
      <c r="TGO26" s="117"/>
      <c r="TGP26" s="117"/>
      <c r="TGQ26" s="117"/>
      <c r="TGR26" s="117"/>
      <c r="TGS26" s="117"/>
      <c r="TGT26" s="117"/>
      <c r="TGU26" s="117"/>
      <c r="TGV26" s="117"/>
      <c r="TGW26" s="117"/>
      <c r="TGX26" s="117"/>
      <c r="TGY26" s="117"/>
      <c r="TGZ26" s="117"/>
      <c r="THA26" s="117"/>
      <c r="THB26" s="117"/>
      <c r="THC26" s="117"/>
      <c r="THD26" s="117"/>
      <c r="THE26" s="117"/>
      <c r="THF26" s="117"/>
      <c r="THG26" s="117"/>
      <c r="THH26" s="117"/>
      <c r="THI26" s="117"/>
      <c r="THJ26" s="117"/>
      <c r="THK26" s="117"/>
      <c r="THL26" s="117"/>
      <c r="THM26" s="117"/>
      <c r="THN26" s="117"/>
      <c r="THO26" s="117"/>
      <c r="THP26" s="117"/>
      <c r="THQ26" s="117"/>
      <c r="THR26" s="117"/>
      <c r="THS26" s="117"/>
      <c r="THT26" s="117"/>
      <c r="THU26" s="117"/>
      <c r="THV26" s="117"/>
      <c r="THW26" s="117"/>
      <c r="THX26" s="117"/>
      <c r="THY26" s="117"/>
      <c r="THZ26" s="117"/>
      <c r="TIA26" s="117"/>
      <c r="TIB26" s="117"/>
      <c r="TIC26" s="117"/>
      <c r="TID26" s="117"/>
      <c r="TIE26" s="117"/>
      <c r="TIF26" s="117"/>
      <c r="TIG26" s="117"/>
      <c r="TIH26" s="117"/>
      <c r="TII26" s="117"/>
      <c r="TIJ26" s="117"/>
      <c r="TIK26" s="117"/>
      <c r="TIL26" s="117"/>
      <c r="TIM26" s="117"/>
      <c r="TIN26" s="117"/>
      <c r="TIO26" s="117"/>
      <c r="TIP26" s="117"/>
      <c r="TIQ26" s="117"/>
      <c r="TIR26" s="117"/>
      <c r="TIS26" s="117"/>
      <c r="TIT26" s="117"/>
      <c r="TIU26" s="117"/>
      <c r="TIV26" s="117"/>
      <c r="TIW26" s="117"/>
      <c r="TIX26" s="117"/>
      <c r="TIY26" s="117"/>
      <c r="TIZ26" s="117"/>
      <c r="TJA26" s="117"/>
      <c r="TJB26" s="117"/>
      <c r="TJC26" s="117"/>
      <c r="TJD26" s="117"/>
      <c r="TJE26" s="117"/>
      <c r="TJF26" s="117"/>
      <c r="TJG26" s="117"/>
      <c r="TJH26" s="117"/>
      <c r="TJI26" s="117"/>
      <c r="TJJ26" s="117"/>
      <c r="TJK26" s="117"/>
      <c r="TJL26" s="117"/>
      <c r="TJM26" s="117"/>
      <c r="TJN26" s="117"/>
      <c r="TJO26" s="117"/>
      <c r="TJP26" s="117"/>
      <c r="TJQ26" s="117"/>
      <c r="TJR26" s="117"/>
      <c r="TJS26" s="117"/>
      <c r="TJT26" s="117"/>
      <c r="TJU26" s="117"/>
      <c r="TJV26" s="117"/>
      <c r="TJW26" s="117"/>
      <c r="TJX26" s="117"/>
      <c r="TJY26" s="117"/>
      <c r="TJZ26" s="117"/>
      <c r="TKA26" s="117"/>
      <c r="TKB26" s="117"/>
      <c r="TKC26" s="117"/>
      <c r="TKD26" s="117"/>
      <c r="TKE26" s="117"/>
      <c r="TKF26" s="117"/>
      <c r="TKG26" s="117"/>
      <c r="TKH26" s="117"/>
      <c r="TKI26" s="117"/>
      <c r="TKJ26" s="117"/>
      <c r="TKK26" s="117"/>
      <c r="TKL26" s="117"/>
      <c r="TKM26" s="117"/>
      <c r="TKN26" s="117"/>
      <c r="TKO26" s="117"/>
      <c r="TKP26" s="117"/>
      <c r="TKQ26" s="117"/>
      <c r="TKR26" s="117"/>
      <c r="TKS26" s="117"/>
      <c r="TKT26" s="117"/>
      <c r="TKU26" s="117"/>
      <c r="TKV26" s="117"/>
      <c r="TKW26" s="117"/>
      <c r="TKX26" s="117"/>
      <c r="TKY26" s="117"/>
      <c r="TKZ26" s="117"/>
      <c r="TLA26" s="117"/>
      <c r="TLB26" s="117"/>
      <c r="TLC26" s="117"/>
      <c r="TLD26" s="117"/>
      <c r="TLE26" s="117"/>
      <c r="TLF26" s="117"/>
      <c r="TLG26" s="117"/>
      <c r="TLH26" s="117"/>
      <c r="TLI26" s="117"/>
      <c r="TLJ26" s="117"/>
      <c r="TLK26" s="117"/>
      <c r="TLL26" s="117"/>
      <c r="TLM26" s="117"/>
      <c r="TLN26" s="117"/>
      <c r="TLO26" s="117"/>
      <c r="TLP26" s="117"/>
      <c r="TLQ26" s="117"/>
      <c r="TLR26" s="117"/>
      <c r="TLS26" s="117"/>
      <c r="TLT26" s="117"/>
      <c r="TLU26" s="117"/>
      <c r="TLV26" s="117"/>
      <c r="TLW26" s="117"/>
      <c r="TLX26" s="117"/>
      <c r="TLY26" s="117"/>
      <c r="TLZ26" s="117"/>
      <c r="TMA26" s="117"/>
      <c r="TMB26" s="117"/>
      <c r="TMC26" s="117"/>
      <c r="TMD26" s="117"/>
      <c r="TME26" s="117"/>
      <c r="TMF26" s="117"/>
      <c r="TMG26" s="117"/>
      <c r="TMH26" s="117"/>
      <c r="TMI26" s="117"/>
      <c r="TMJ26" s="117"/>
      <c r="TMK26" s="117"/>
      <c r="TML26" s="117"/>
      <c r="TMM26" s="117"/>
      <c r="TMN26" s="117"/>
      <c r="TMO26" s="117"/>
      <c r="TMP26" s="117"/>
      <c r="TMQ26" s="117"/>
      <c r="TMR26" s="117"/>
      <c r="TMS26" s="117"/>
      <c r="TMT26" s="117"/>
      <c r="TMU26" s="117"/>
      <c r="TMV26" s="117"/>
      <c r="TMW26" s="117"/>
      <c r="TMX26" s="117"/>
      <c r="TMY26" s="117"/>
      <c r="TMZ26" s="117"/>
      <c r="TNA26" s="117"/>
      <c r="TNB26" s="117"/>
      <c r="TNC26" s="117"/>
      <c r="TND26" s="117"/>
      <c r="TNE26" s="117"/>
      <c r="TNF26" s="117"/>
      <c r="TNG26" s="117"/>
      <c r="TNH26" s="117"/>
      <c r="TNI26" s="117"/>
      <c r="TNJ26" s="117"/>
      <c r="TNK26" s="117"/>
      <c r="TNL26" s="117"/>
      <c r="TNM26" s="117"/>
      <c r="TNN26" s="117"/>
      <c r="TNO26" s="117"/>
      <c r="TNP26" s="117"/>
      <c r="TNQ26" s="117"/>
      <c r="TNR26" s="117"/>
      <c r="TNS26" s="117"/>
      <c r="TNT26" s="117"/>
      <c r="TNU26" s="117"/>
      <c r="TNV26" s="117"/>
      <c r="TNW26" s="117"/>
      <c r="TNX26" s="117"/>
      <c r="TNY26" s="117"/>
      <c r="TNZ26" s="117"/>
      <c r="TOA26" s="117"/>
      <c r="TOB26" s="117"/>
      <c r="TOC26" s="117"/>
      <c r="TOD26" s="117"/>
      <c r="TOE26" s="117"/>
      <c r="TOF26" s="117"/>
      <c r="TOG26" s="117"/>
      <c r="TOH26" s="117"/>
      <c r="TOI26" s="117"/>
      <c r="TOJ26" s="117"/>
      <c r="TOK26" s="117"/>
      <c r="TOL26" s="117"/>
      <c r="TOM26" s="117"/>
      <c r="TON26" s="117"/>
      <c r="TOO26" s="117"/>
      <c r="TOP26" s="117"/>
      <c r="TOQ26" s="117"/>
      <c r="TOR26" s="117"/>
      <c r="TOS26" s="117"/>
      <c r="TOT26" s="117"/>
      <c r="TOU26" s="117"/>
      <c r="TOV26" s="117"/>
      <c r="TOW26" s="117"/>
      <c r="TOX26" s="117"/>
      <c r="TOY26" s="117"/>
      <c r="TOZ26" s="117"/>
      <c r="TPA26" s="117"/>
      <c r="TPB26" s="117"/>
      <c r="TPC26" s="117"/>
      <c r="TPD26" s="117"/>
      <c r="TPE26" s="117"/>
      <c r="TPF26" s="117"/>
      <c r="TPG26" s="117"/>
      <c r="TPH26" s="117"/>
      <c r="TPI26" s="117"/>
      <c r="TPJ26" s="117"/>
      <c r="TPK26" s="117"/>
      <c r="TPL26" s="117"/>
      <c r="TPM26" s="117"/>
      <c r="TPN26" s="117"/>
      <c r="TPO26" s="117"/>
      <c r="TPP26" s="117"/>
      <c r="TPQ26" s="117"/>
      <c r="TPR26" s="117"/>
      <c r="TPS26" s="117"/>
      <c r="TPT26" s="117"/>
      <c r="TPU26" s="117"/>
      <c r="TPV26" s="117"/>
      <c r="TPW26" s="117"/>
      <c r="TPX26" s="117"/>
      <c r="TPY26" s="117"/>
      <c r="TPZ26" s="117"/>
      <c r="TQA26" s="117"/>
      <c r="TQB26" s="117"/>
      <c r="TQC26" s="117"/>
      <c r="TQD26" s="117"/>
      <c r="TQE26" s="117"/>
      <c r="TQF26" s="117"/>
      <c r="TQG26" s="117"/>
      <c r="TQH26" s="117"/>
      <c r="TQI26" s="117"/>
      <c r="TQJ26" s="117"/>
      <c r="TQK26" s="117"/>
      <c r="TQL26" s="117"/>
      <c r="TQM26" s="117"/>
      <c r="TQN26" s="117"/>
      <c r="TQO26" s="117"/>
      <c r="TQP26" s="117"/>
      <c r="TQQ26" s="117"/>
      <c r="TQR26" s="117"/>
      <c r="TQS26" s="117"/>
      <c r="TQT26" s="117"/>
      <c r="TQU26" s="117"/>
      <c r="TQV26" s="117"/>
      <c r="TQW26" s="117"/>
      <c r="TQX26" s="117"/>
      <c r="TQY26" s="117"/>
      <c r="TQZ26" s="117"/>
      <c r="TRA26" s="117"/>
      <c r="TRB26" s="117"/>
      <c r="TRC26" s="117"/>
      <c r="TRD26" s="117"/>
      <c r="TRE26" s="117"/>
      <c r="TRF26" s="117"/>
      <c r="TRG26" s="117"/>
      <c r="TRH26" s="117"/>
      <c r="TRI26" s="117"/>
      <c r="TRJ26" s="117"/>
      <c r="TRK26" s="117"/>
      <c r="TRL26" s="117"/>
      <c r="TRM26" s="117"/>
      <c r="TRN26" s="117"/>
      <c r="TRO26" s="117"/>
      <c r="TRP26" s="117"/>
      <c r="TRQ26" s="117"/>
      <c r="TRR26" s="117"/>
      <c r="TRS26" s="117"/>
      <c r="TRT26" s="117"/>
      <c r="TRU26" s="117"/>
      <c r="TRV26" s="117"/>
      <c r="TRW26" s="117"/>
      <c r="TRX26" s="117"/>
      <c r="TRY26" s="117"/>
      <c r="TRZ26" s="117"/>
      <c r="TSA26" s="117"/>
      <c r="TSB26" s="117"/>
      <c r="TSC26" s="117"/>
      <c r="TSD26" s="117"/>
      <c r="TSE26" s="117"/>
      <c r="TSF26" s="117"/>
      <c r="TSG26" s="117"/>
      <c r="TSH26" s="117"/>
      <c r="TSI26" s="117"/>
      <c r="TSJ26" s="117"/>
      <c r="TSK26" s="117"/>
      <c r="TSL26" s="117"/>
      <c r="TSM26" s="117"/>
      <c r="TSN26" s="117"/>
      <c r="TSO26" s="117"/>
      <c r="TSP26" s="117"/>
      <c r="TSQ26" s="117"/>
      <c r="TSR26" s="117"/>
      <c r="TSS26" s="117"/>
      <c r="TST26" s="117"/>
      <c r="TSU26" s="117"/>
      <c r="TSV26" s="117"/>
      <c r="TSW26" s="117"/>
      <c r="TSX26" s="117"/>
      <c r="TSY26" s="117"/>
      <c r="TSZ26" s="117"/>
      <c r="TTA26" s="117"/>
      <c r="TTB26" s="117"/>
      <c r="TTC26" s="117"/>
      <c r="TTD26" s="117"/>
      <c r="TTE26" s="117"/>
      <c r="TTF26" s="117"/>
      <c r="TTG26" s="117"/>
      <c r="TTH26" s="117"/>
      <c r="TTI26" s="117"/>
      <c r="TTJ26" s="117"/>
      <c r="TTK26" s="117"/>
      <c r="TTL26" s="117"/>
      <c r="TTM26" s="117"/>
      <c r="TTN26" s="117"/>
      <c r="TTO26" s="117"/>
      <c r="TTP26" s="117"/>
      <c r="TTQ26" s="117"/>
      <c r="TTR26" s="117"/>
      <c r="TTS26" s="117"/>
      <c r="TTT26" s="117"/>
      <c r="TTU26" s="117"/>
      <c r="TTV26" s="117"/>
      <c r="TTW26" s="117"/>
      <c r="TTX26" s="117"/>
      <c r="TTY26" s="117"/>
      <c r="TTZ26" s="117"/>
      <c r="TUA26" s="117"/>
      <c r="TUB26" s="117"/>
      <c r="TUC26" s="117"/>
      <c r="TUD26" s="117"/>
      <c r="TUE26" s="117"/>
      <c r="TUF26" s="117"/>
      <c r="TUG26" s="117"/>
      <c r="TUH26" s="117"/>
      <c r="TUI26" s="117"/>
      <c r="TUJ26" s="117"/>
      <c r="TUK26" s="117"/>
      <c r="TUL26" s="117"/>
      <c r="TUM26" s="117"/>
      <c r="TUN26" s="117"/>
      <c r="TUO26" s="117"/>
      <c r="TUP26" s="117"/>
      <c r="TUQ26" s="117"/>
      <c r="TUR26" s="117"/>
      <c r="TUS26" s="117"/>
      <c r="TUT26" s="117"/>
      <c r="TUU26" s="117"/>
      <c r="TUV26" s="117"/>
      <c r="TUW26" s="117"/>
      <c r="TUX26" s="117"/>
      <c r="TUY26" s="117"/>
      <c r="TUZ26" s="117"/>
      <c r="TVA26" s="117"/>
      <c r="TVB26" s="117"/>
      <c r="TVC26" s="117"/>
      <c r="TVD26" s="117"/>
      <c r="TVE26" s="117"/>
      <c r="TVF26" s="117"/>
      <c r="TVG26" s="117"/>
      <c r="TVH26" s="117"/>
      <c r="TVI26" s="117"/>
      <c r="TVJ26" s="117"/>
      <c r="TVK26" s="117"/>
      <c r="TVL26" s="117"/>
      <c r="TVM26" s="117"/>
      <c r="TVN26" s="117"/>
      <c r="TVO26" s="117"/>
      <c r="TVP26" s="117"/>
      <c r="TVQ26" s="117"/>
      <c r="TVR26" s="117"/>
      <c r="TVS26" s="117"/>
      <c r="TVT26" s="117"/>
      <c r="TVU26" s="117"/>
      <c r="TVV26" s="117"/>
      <c r="TVW26" s="117"/>
      <c r="TVX26" s="117"/>
      <c r="TVY26" s="117"/>
      <c r="TVZ26" s="117"/>
      <c r="TWA26" s="117"/>
      <c r="TWB26" s="117"/>
      <c r="TWC26" s="117"/>
      <c r="TWD26" s="117"/>
      <c r="TWE26" s="117"/>
      <c r="TWF26" s="117"/>
      <c r="TWG26" s="117"/>
      <c r="TWH26" s="117"/>
      <c r="TWI26" s="117"/>
      <c r="TWJ26" s="117"/>
      <c r="TWK26" s="117"/>
      <c r="TWL26" s="117"/>
      <c r="TWM26" s="117"/>
      <c r="TWN26" s="117"/>
      <c r="TWO26" s="117"/>
      <c r="TWP26" s="117"/>
      <c r="TWQ26" s="117"/>
      <c r="TWR26" s="117"/>
      <c r="TWS26" s="117"/>
      <c r="TWT26" s="117"/>
      <c r="TWU26" s="117"/>
      <c r="TWV26" s="117"/>
      <c r="TWW26" s="117"/>
      <c r="TWX26" s="117"/>
      <c r="TWY26" s="117"/>
      <c r="TWZ26" s="117"/>
      <c r="TXA26" s="117"/>
      <c r="TXB26" s="117"/>
      <c r="TXC26" s="117"/>
      <c r="TXD26" s="117"/>
      <c r="TXE26" s="117"/>
      <c r="TXF26" s="117"/>
      <c r="TXG26" s="117"/>
      <c r="TXH26" s="117"/>
      <c r="TXI26" s="117"/>
      <c r="TXJ26" s="117"/>
      <c r="TXK26" s="117"/>
      <c r="TXL26" s="117"/>
      <c r="TXM26" s="117"/>
      <c r="TXN26" s="117"/>
      <c r="TXO26" s="117"/>
      <c r="TXP26" s="117"/>
      <c r="TXQ26" s="117"/>
      <c r="TXR26" s="117"/>
      <c r="TXS26" s="117"/>
      <c r="TXT26" s="117"/>
      <c r="TXU26" s="117"/>
      <c r="TXV26" s="117"/>
      <c r="TXW26" s="117"/>
      <c r="TXX26" s="117"/>
      <c r="TXY26" s="117"/>
      <c r="TXZ26" s="117"/>
      <c r="TYA26" s="117"/>
      <c r="TYB26" s="117"/>
      <c r="TYC26" s="117"/>
      <c r="TYD26" s="117"/>
      <c r="TYE26" s="117"/>
      <c r="TYF26" s="117"/>
      <c r="TYG26" s="117"/>
      <c r="TYH26" s="117"/>
      <c r="TYI26" s="117"/>
      <c r="TYJ26" s="117"/>
      <c r="TYK26" s="117"/>
      <c r="TYL26" s="117"/>
      <c r="TYM26" s="117"/>
      <c r="TYN26" s="117"/>
      <c r="TYO26" s="117"/>
      <c r="TYP26" s="117"/>
      <c r="TYQ26" s="117"/>
      <c r="TYR26" s="117"/>
      <c r="TYS26" s="117"/>
      <c r="TYT26" s="117"/>
      <c r="TYU26" s="117"/>
      <c r="TYV26" s="117"/>
      <c r="TYW26" s="117"/>
      <c r="TYX26" s="117"/>
      <c r="TYY26" s="117"/>
      <c r="TYZ26" s="117"/>
      <c r="TZA26" s="117"/>
      <c r="TZB26" s="117"/>
      <c r="TZC26" s="117"/>
      <c r="TZD26" s="117"/>
      <c r="TZE26" s="117"/>
      <c r="TZF26" s="117"/>
      <c r="TZG26" s="117"/>
      <c r="TZH26" s="117"/>
      <c r="TZI26" s="117"/>
      <c r="TZJ26" s="117"/>
      <c r="TZK26" s="117"/>
      <c r="TZL26" s="117"/>
      <c r="TZM26" s="117"/>
      <c r="TZN26" s="117"/>
      <c r="TZO26" s="117"/>
      <c r="TZP26" s="117"/>
      <c r="TZQ26" s="117"/>
      <c r="TZR26" s="117"/>
      <c r="TZS26" s="117"/>
      <c r="TZT26" s="117"/>
      <c r="TZU26" s="117"/>
      <c r="TZV26" s="117"/>
      <c r="TZW26" s="117"/>
      <c r="TZX26" s="117"/>
      <c r="TZY26" s="117"/>
      <c r="TZZ26" s="117"/>
      <c r="UAA26" s="117"/>
      <c r="UAB26" s="117"/>
      <c r="UAC26" s="117"/>
      <c r="UAD26" s="117"/>
      <c r="UAE26" s="117"/>
      <c r="UAF26" s="117"/>
      <c r="UAG26" s="117"/>
      <c r="UAH26" s="117"/>
      <c r="UAI26" s="117"/>
      <c r="UAJ26" s="117"/>
      <c r="UAK26" s="117"/>
      <c r="UAL26" s="117"/>
      <c r="UAM26" s="117"/>
      <c r="UAN26" s="117"/>
      <c r="UAO26" s="117"/>
      <c r="UAP26" s="117"/>
      <c r="UAQ26" s="117"/>
      <c r="UAR26" s="117"/>
      <c r="UAS26" s="117"/>
      <c r="UAT26" s="117"/>
      <c r="UAU26" s="117"/>
      <c r="UAV26" s="117"/>
      <c r="UAW26" s="117"/>
      <c r="UAX26" s="117"/>
      <c r="UAY26" s="117"/>
      <c r="UAZ26" s="117"/>
      <c r="UBA26" s="117"/>
      <c r="UBB26" s="117"/>
      <c r="UBC26" s="117"/>
      <c r="UBD26" s="117"/>
      <c r="UBE26" s="117"/>
      <c r="UBF26" s="117"/>
      <c r="UBG26" s="117"/>
      <c r="UBH26" s="117"/>
      <c r="UBI26" s="117"/>
      <c r="UBJ26" s="117"/>
      <c r="UBK26" s="117"/>
      <c r="UBL26" s="117"/>
      <c r="UBM26" s="117"/>
      <c r="UBN26" s="117"/>
      <c r="UBO26" s="117"/>
      <c r="UBP26" s="117"/>
      <c r="UBQ26" s="117"/>
      <c r="UBR26" s="117"/>
      <c r="UBS26" s="117"/>
      <c r="UBT26" s="117"/>
      <c r="UBU26" s="117"/>
      <c r="UBV26" s="117"/>
      <c r="UBW26" s="117"/>
      <c r="UBX26" s="117"/>
      <c r="UBY26" s="117"/>
      <c r="UBZ26" s="117"/>
      <c r="UCA26" s="117"/>
      <c r="UCB26" s="117"/>
      <c r="UCC26" s="117"/>
      <c r="UCD26" s="117"/>
      <c r="UCE26" s="117"/>
      <c r="UCF26" s="117"/>
      <c r="UCG26" s="117"/>
      <c r="UCH26" s="117"/>
      <c r="UCI26" s="117"/>
      <c r="UCJ26" s="117"/>
      <c r="UCK26" s="117"/>
      <c r="UCL26" s="117"/>
      <c r="UCM26" s="117"/>
      <c r="UCN26" s="117"/>
      <c r="UCO26" s="117"/>
      <c r="UCP26" s="117"/>
      <c r="UCQ26" s="117"/>
      <c r="UCR26" s="117"/>
      <c r="UCS26" s="117"/>
      <c r="UCT26" s="117"/>
      <c r="UCU26" s="117"/>
      <c r="UCV26" s="117"/>
      <c r="UCW26" s="117"/>
      <c r="UCX26" s="117"/>
      <c r="UCY26" s="117"/>
      <c r="UCZ26" s="117"/>
      <c r="UDA26" s="117"/>
      <c r="UDB26" s="117"/>
      <c r="UDC26" s="117"/>
      <c r="UDD26" s="117"/>
      <c r="UDE26" s="117"/>
      <c r="UDF26" s="117"/>
      <c r="UDG26" s="117"/>
      <c r="UDH26" s="117"/>
      <c r="UDI26" s="117"/>
      <c r="UDJ26" s="117"/>
      <c r="UDK26" s="117"/>
      <c r="UDL26" s="117"/>
      <c r="UDM26" s="117"/>
      <c r="UDN26" s="117"/>
      <c r="UDO26" s="117"/>
      <c r="UDP26" s="117"/>
      <c r="UDQ26" s="117"/>
      <c r="UDR26" s="117"/>
      <c r="UDS26" s="117"/>
      <c r="UDT26" s="117"/>
      <c r="UDU26" s="117"/>
      <c r="UDV26" s="117"/>
      <c r="UDW26" s="117"/>
      <c r="UDX26" s="117"/>
      <c r="UDY26" s="117"/>
      <c r="UDZ26" s="117"/>
      <c r="UEA26" s="117"/>
      <c r="UEB26" s="117"/>
      <c r="UEC26" s="117"/>
      <c r="UED26" s="117"/>
      <c r="UEE26" s="117"/>
      <c r="UEF26" s="117"/>
      <c r="UEG26" s="117"/>
      <c r="UEH26" s="117"/>
      <c r="UEI26" s="117"/>
      <c r="UEJ26" s="117"/>
      <c r="UEK26" s="117"/>
      <c r="UEL26" s="117"/>
      <c r="UEM26" s="117"/>
      <c r="UEN26" s="117"/>
      <c r="UEO26" s="117"/>
      <c r="UEP26" s="117"/>
      <c r="UEQ26" s="117"/>
      <c r="UER26" s="117"/>
      <c r="UES26" s="117"/>
      <c r="UET26" s="117"/>
      <c r="UEU26" s="117"/>
      <c r="UEV26" s="117"/>
      <c r="UEW26" s="117"/>
      <c r="UEX26" s="117"/>
      <c r="UEY26" s="117"/>
      <c r="UEZ26" s="117"/>
      <c r="UFA26" s="117"/>
      <c r="UFB26" s="117"/>
      <c r="UFC26" s="117"/>
      <c r="UFD26" s="117"/>
      <c r="UFE26" s="117"/>
      <c r="UFF26" s="117"/>
      <c r="UFG26" s="117"/>
      <c r="UFH26" s="117"/>
      <c r="UFI26" s="117"/>
      <c r="UFJ26" s="117"/>
      <c r="UFK26" s="117"/>
      <c r="UFL26" s="117"/>
      <c r="UFM26" s="117"/>
      <c r="UFN26" s="117"/>
      <c r="UFO26" s="117"/>
      <c r="UFP26" s="117"/>
      <c r="UFQ26" s="117"/>
      <c r="UFR26" s="117"/>
      <c r="UFS26" s="117"/>
      <c r="UFT26" s="117"/>
      <c r="UFU26" s="117"/>
      <c r="UFV26" s="117"/>
      <c r="UFW26" s="117"/>
      <c r="UFX26" s="117"/>
      <c r="UFY26" s="117"/>
      <c r="UFZ26" s="117"/>
      <c r="UGA26" s="117"/>
      <c r="UGB26" s="117"/>
      <c r="UGC26" s="117"/>
      <c r="UGD26" s="117"/>
      <c r="UGE26" s="117"/>
      <c r="UGF26" s="117"/>
      <c r="UGG26" s="117"/>
      <c r="UGH26" s="117"/>
      <c r="UGI26" s="117"/>
      <c r="UGJ26" s="117"/>
      <c r="UGK26" s="117"/>
      <c r="UGL26" s="117"/>
      <c r="UGM26" s="117"/>
      <c r="UGN26" s="117"/>
      <c r="UGO26" s="117"/>
      <c r="UGP26" s="117"/>
      <c r="UGQ26" s="117"/>
      <c r="UGR26" s="117"/>
      <c r="UGS26" s="117"/>
      <c r="UGT26" s="117"/>
      <c r="UGU26" s="117"/>
      <c r="UGV26" s="117"/>
      <c r="UGW26" s="117"/>
      <c r="UGX26" s="117"/>
      <c r="UGY26" s="117"/>
      <c r="UGZ26" s="117"/>
      <c r="UHA26" s="117"/>
      <c r="UHB26" s="117"/>
      <c r="UHC26" s="117"/>
      <c r="UHD26" s="117"/>
      <c r="UHE26" s="117"/>
      <c r="UHF26" s="117"/>
      <c r="UHG26" s="117"/>
      <c r="UHH26" s="117"/>
      <c r="UHI26" s="117"/>
      <c r="UHJ26" s="117"/>
      <c r="UHK26" s="117"/>
      <c r="UHL26" s="117"/>
      <c r="UHM26" s="117"/>
      <c r="UHN26" s="117"/>
      <c r="UHO26" s="117"/>
      <c r="UHP26" s="117"/>
      <c r="UHQ26" s="117"/>
      <c r="UHR26" s="117"/>
      <c r="UHS26" s="117"/>
      <c r="UHT26" s="117"/>
      <c r="UHU26" s="117"/>
      <c r="UHV26" s="117"/>
      <c r="UHW26" s="117"/>
      <c r="UHX26" s="117"/>
      <c r="UHY26" s="117"/>
      <c r="UHZ26" s="117"/>
      <c r="UIA26" s="117"/>
      <c r="UIB26" s="117"/>
      <c r="UIC26" s="117"/>
      <c r="UID26" s="117"/>
      <c r="UIE26" s="117"/>
      <c r="UIF26" s="117"/>
      <c r="UIG26" s="117"/>
      <c r="UIH26" s="117"/>
      <c r="UII26" s="117"/>
      <c r="UIJ26" s="117"/>
      <c r="UIK26" s="117"/>
      <c r="UIL26" s="117"/>
      <c r="UIM26" s="117"/>
      <c r="UIN26" s="117"/>
      <c r="UIO26" s="117"/>
      <c r="UIP26" s="117"/>
      <c r="UIQ26" s="117"/>
      <c r="UIR26" s="117"/>
      <c r="UIS26" s="117"/>
      <c r="UIT26" s="117"/>
      <c r="UIU26" s="117"/>
      <c r="UIV26" s="117"/>
      <c r="UIW26" s="117"/>
      <c r="UIX26" s="117"/>
      <c r="UIY26" s="117"/>
      <c r="UIZ26" s="117"/>
      <c r="UJA26" s="117"/>
      <c r="UJB26" s="117"/>
      <c r="UJC26" s="117"/>
      <c r="UJD26" s="117"/>
      <c r="UJE26" s="117"/>
      <c r="UJF26" s="117"/>
      <c r="UJG26" s="117"/>
      <c r="UJH26" s="117"/>
      <c r="UJI26" s="117"/>
      <c r="UJJ26" s="117"/>
      <c r="UJK26" s="117"/>
      <c r="UJL26" s="117"/>
      <c r="UJM26" s="117"/>
      <c r="UJN26" s="117"/>
      <c r="UJO26" s="117"/>
      <c r="UJP26" s="117"/>
      <c r="UJQ26" s="117"/>
      <c r="UJR26" s="117"/>
      <c r="UJS26" s="117"/>
      <c r="UJT26" s="117"/>
      <c r="UJU26" s="117"/>
      <c r="UJV26" s="117"/>
      <c r="UJW26" s="117"/>
      <c r="UJX26" s="117"/>
      <c r="UJY26" s="117"/>
      <c r="UJZ26" s="117"/>
      <c r="UKA26" s="117"/>
      <c r="UKB26" s="117"/>
      <c r="UKC26" s="117"/>
      <c r="UKD26" s="117"/>
      <c r="UKE26" s="117"/>
      <c r="UKF26" s="117"/>
      <c r="UKG26" s="117"/>
      <c r="UKH26" s="117"/>
      <c r="UKI26" s="117"/>
      <c r="UKJ26" s="117"/>
      <c r="UKK26" s="117"/>
      <c r="UKL26" s="117"/>
      <c r="UKM26" s="117"/>
      <c r="UKN26" s="117"/>
      <c r="UKO26" s="117"/>
      <c r="UKP26" s="117"/>
      <c r="UKQ26" s="117"/>
      <c r="UKR26" s="117"/>
      <c r="UKS26" s="117"/>
      <c r="UKT26" s="117"/>
      <c r="UKU26" s="117"/>
      <c r="UKV26" s="117"/>
      <c r="UKW26" s="117"/>
      <c r="UKX26" s="117"/>
      <c r="UKY26" s="117"/>
      <c r="UKZ26" s="117"/>
      <c r="ULA26" s="117"/>
      <c r="ULB26" s="117"/>
      <c r="ULC26" s="117"/>
      <c r="ULD26" s="117"/>
      <c r="ULE26" s="117"/>
      <c r="ULF26" s="117"/>
      <c r="ULG26" s="117"/>
      <c r="ULH26" s="117"/>
      <c r="ULI26" s="117"/>
      <c r="ULJ26" s="117"/>
      <c r="ULK26" s="117"/>
      <c r="ULL26" s="117"/>
      <c r="ULM26" s="117"/>
      <c r="ULN26" s="117"/>
      <c r="ULO26" s="117"/>
      <c r="ULP26" s="117"/>
      <c r="ULQ26" s="117"/>
      <c r="ULR26" s="117"/>
      <c r="ULS26" s="117"/>
      <c r="ULT26" s="117"/>
      <c r="ULU26" s="117"/>
      <c r="ULV26" s="117"/>
      <c r="ULW26" s="117"/>
      <c r="ULX26" s="117"/>
      <c r="ULY26" s="117"/>
      <c r="ULZ26" s="117"/>
      <c r="UMA26" s="117"/>
      <c r="UMB26" s="117"/>
      <c r="UMC26" s="117"/>
      <c r="UMD26" s="117"/>
      <c r="UME26" s="117"/>
      <c r="UMF26" s="117"/>
      <c r="UMG26" s="117"/>
      <c r="UMH26" s="117"/>
      <c r="UMI26" s="117"/>
      <c r="UMJ26" s="117"/>
      <c r="UMK26" s="117"/>
      <c r="UML26" s="117"/>
      <c r="UMM26" s="117"/>
      <c r="UMN26" s="117"/>
      <c r="UMO26" s="117"/>
      <c r="UMP26" s="117"/>
      <c r="UMQ26" s="117"/>
      <c r="UMR26" s="117"/>
      <c r="UMS26" s="117"/>
      <c r="UMT26" s="117"/>
      <c r="UMU26" s="117"/>
      <c r="UMV26" s="117"/>
      <c r="UMW26" s="117"/>
      <c r="UMX26" s="117"/>
      <c r="UMY26" s="117"/>
      <c r="UMZ26" s="117"/>
      <c r="UNA26" s="117"/>
      <c r="UNB26" s="117"/>
      <c r="UNC26" s="117"/>
      <c r="UND26" s="117"/>
      <c r="UNE26" s="117"/>
      <c r="UNF26" s="117"/>
      <c r="UNG26" s="117"/>
      <c r="UNH26" s="117"/>
      <c r="UNI26" s="117"/>
      <c r="UNJ26" s="117"/>
      <c r="UNK26" s="117"/>
      <c r="UNL26" s="117"/>
      <c r="UNM26" s="117"/>
      <c r="UNN26" s="117"/>
      <c r="UNO26" s="117"/>
      <c r="UNP26" s="117"/>
      <c r="UNQ26" s="117"/>
      <c r="UNR26" s="117"/>
      <c r="UNS26" s="117"/>
      <c r="UNT26" s="117"/>
      <c r="UNU26" s="117"/>
      <c r="UNV26" s="117"/>
      <c r="UNW26" s="117"/>
      <c r="UNX26" s="117"/>
      <c r="UNY26" s="117"/>
      <c r="UNZ26" s="117"/>
      <c r="UOA26" s="117"/>
      <c r="UOB26" s="117"/>
      <c r="UOC26" s="117"/>
      <c r="UOD26" s="117"/>
      <c r="UOE26" s="117"/>
      <c r="UOF26" s="117"/>
      <c r="UOG26" s="117"/>
      <c r="UOH26" s="117"/>
      <c r="UOI26" s="117"/>
      <c r="UOJ26" s="117"/>
      <c r="UOK26" s="117"/>
      <c r="UOL26" s="117"/>
      <c r="UOM26" s="117"/>
      <c r="UON26" s="117"/>
      <c r="UOO26" s="117"/>
      <c r="UOP26" s="117"/>
      <c r="UOQ26" s="117"/>
      <c r="UOR26" s="117"/>
      <c r="UOS26" s="117"/>
      <c r="UOT26" s="117"/>
      <c r="UOU26" s="117"/>
      <c r="UOV26" s="117"/>
      <c r="UOW26" s="117"/>
      <c r="UOX26" s="117"/>
      <c r="UOY26" s="117"/>
      <c r="UOZ26" s="117"/>
      <c r="UPA26" s="117"/>
      <c r="UPB26" s="117"/>
      <c r="UPC26" s="117"/>
      <c r="UPD26" s="117"/>
      <c r="UPE26" s="117"/>
      <c r="UPF26" s="117"/>
      <c r="UPG26" s="117"/>
      <c r="UPH26" s="117"/>
      <c r="UPI26" s="117"/>
      <c r="UPJ26" s="117"/>
      <c r="UPK26" s="117"/>
      <c r="UPL26" s="117"/>
      <c r="UPM26" s="117"/>
      <c r="UPN26" s="117"/>
      <c r="UPO26" s="117"/>
      <c r="UPP26" s="117"/>
      <c r="UPQ26" s="117"/>
      <c r="UPR26" s="117"/>
      <c r="UPS26" s="117"/>
      <c r="UPT26" s="117"/>
      <c r="UPU26" s="117"/>
      <c r="UPV26" s="117"/>
      <c r="UPW26" s="117"/>
      <c r="UPX26" s="117"/>
      <c r="UPY26" s="117"/>
      <c r="UPZ26" s="117"/>
      <c r="UQA26" s="117"/>
      <c r="UQB26" s="117"/>
      <c r="UQC26" s="117"/>
      <c r="UQD26" s="117"/>
      <c r="UQE26" s="117"/>
      <c r="UQF26" s="117"/>
      <c r="UQG26" s="117"/>
      <c r="UQH26" s="117"/>
      <c r="UQI26" s="117"/>
      <c r="UQJ26" s="117"/>
      <c r="UQK26" s="117"/>
      <c r="UQL26" s="117"/>
      <c r="UQM26" s="117"/>
      <c r="UQN26" s="117"/>
      <c r="UQO26" s="117"/>
      <c r="UQP26" s="117"/>
      <c r="UQQ26" s="117"/>
      <c r="UQR26" s="117"/>
      <c r="UQS26" s="117"/>
      <c r="UQT26" s="117"/>
      <c r="UQU26" s="117"/>
      <c r="UQV26" s="117"/>
      <c r="UQW26" s="117"/>
      <c r="UQX26" s="117"/>
      <c r="UQY26" s="117"/>
      <c r="UQZ26" s="117"/>
      <c r="URA26" s="117"/>
      <c r="URB26" s="117"/>
      <c r="URC26" s="117"/>
      <c r="URD26" s="117"/>
      <c r="URE26" s="117"/>
      <c r="URF26" s="117"/>
      <c r="URG26" s="117"/>
      <c r="URH26" s="117"/>
      <c r="URI26" s="117"/>
      <c r="URJ26" s="117"/>
      <c r="URK26" s="117"/>
      <c r="URL26" s="117"/>
      <c r="URM26" s="117"/>
      <c r="URN26" s="117"/>
      <c r="URO26" s="117"/>
      <c r="URP26" s="117"/>
      <c r="URQ26" s="117"/>
      <c r="URR26" s="117"/>
      <c r="URS26" s="117"/>
      <c r="URT26" s="117"/>
      <c r="URU26" s="117"/>
      <c r="URV26" s="117"/>
      <c r="URW26" s="117"/>
      <c r="URX26" s="117"/>
      <c r="URY26" s="117"/>
      <c r="URZ26" s="117"/>
      <c r="USA26" s="117"/>
      <c r="USB26" s="117"/>
      <c r="USC26" s="117"/>
      <c r="USD26" s="117"/>
      <c r="USE26" s="117"/>
      <c r="USF26" s="117"/>
      <c r="USG26" s="117"/>
      <c r="USH26" s="117"/>
      <c r="USI26" s="117"/>
      <c r="USJ26" s="117"/>
      <c r="USK26" s="117"/>
      <c r="USL26" s="117"/>
      <c r="USM26" s="117"/>
      <c r="USN26" s="117"/>
      <c r="USO26" s="117"/>
      <c r="USP26" s="117"/>
      <c r="USQ26" s="117"/>
      <c r="USR26" s="117"/>
      <c r="USS26" s="117"/>
      <c r="UST26" s="117"/>
      <c r="USU26" s="117"/>
      <c r="USV26" s="117"/>
      <c r="USW26" s="117"/>
      <c r="USX26" s="117"/>
      <c r="USY26" s="117"/>
      <c r="USZ26" s="117"/>
      <c r="UTA26" s="117"/>
      <c r="UTB26" s="117"/>
      <c r="UTC26" s="117"/>
      <c r="UTD26" s="117"/>
      <c r="UTE26" s="117"/>
      <c r="UTF26" s="117"/>
      <c r="UTG26" s="117"/>
      <c r="UTH26" s="117"/>
      <c r="UTI26" s="117"/>
      <c r="UTJ26" s="117"/>
      <c r="UTK26" s="117"/>
      <c r="UTL26" s="117"/>
      <c r="UTM26" s="117"/>
      <c r="UTN26" s="117"/>
      <c r="UTO26" s="117"/>
      <c r="UTP26" s="117"/>
      <c r="UTQ26" s="117"/>
      <c r="UTR26" s="117"/>
      <c r="UTS26" s="117"/>
      <c r="UTT26" s="117"/>
      <c r="UTU26" s="117"/>
      <c r="UTV26" s="117"/>
      <c r="UTW26" s="117"/>
      <c r="UTX26" s="117"/>
      <c r="UTY26" s="117"/>
      <c r="UTZ26" s="117"/>
      <c r="UUA26" s="117"/>
      <c r="UUB26" s="117"/>
      <c r="UUC26" s="117"/>
      <c r="UUD26" s="117"/>
      <c r="UUE26" s="117"/>
      <c r="UUF26" s="117"/>
      <c r="UUG26" s="117"/>
      <c r="UUH26" s="117"/>
      <c r="UUI26" s="117"/>
      <c r="UUJ26" s="117"/>
      <c r="UUK26" s="117"/>
      <c r="UUL26" s="117"/>
      <c r="UUM26" s="117"/>
      <c r="UUN26" s="117"/>
      <c r="UUO26" s="117"/>
      <c r="UUP26" s="117"/>
      <c r="UUQ26" s="117"/>
      <c r="UUR26" s="117"/>
      <c r="UUS26" s="117"/>
      <c r="UUT26" s="117"/>
      <c r="UUU26" s="117"/>
      <c r="UUV26" s="117"/>
      <c r="UUW26" s="117"/>
      <c r="UUX26" s="117"/>
      <c r="UUY26" s="117"/>
      <c r="UUZ26" s="117"/>
      <c r="UVA26" s="117"/>
      <c r="UVB26" s="117"/>
      <c r="UVC26" s="117"/>
      <c r="UVD26" s="117"/>
      <c r="UVE26" s="117"/>
      <c r="UVF26" s="117"/>
      <c r="UVG26" s="117"/>
      <c r="UVH26" s="117"/>
      <c r="UVI26" s="117"/>
      <c r="UVJ26" s="117"/>
      <c r="UVK26" s="117"/>
      <c r="UVL26" s="117"/>
      <c r="UVM26" s="117"/>
      <c r="UVN26" s="117"/>
      <c r="UVO26" s="117"/>
      <c r="UVP26" s="117"/>
      <c r="UVQ26" s="117"/>
      <c r="UVR26" s="117"/>
      <c r="UVS26" s="117"/>
      <c r="UVT26" s="117"/>
      <c r="UVU26" s="117"/>
      <c r="UVV26" s="117"/>
      <c r="UVW26" s="117"/>
      <c r="UVX26" s="117"/>
      <c r="UVY26" s="117"/>
      <c r="UVZ26" s="117"/>
      <c r="UWA26" s="117"/>
      <c r="UWB26" s="117"/>
      <c r="UWC26" s="117"/>
      <c r="UWD26" s="117"/>
      <c r="UWE26" s="117"/>
      <c r="UWF26" s="117"/>
      <c r="UWG26" s="117"/>
      <c r="UWH26" s="117"/>
      <c r="UWI26" s="117"/>
      <c r="UWJ26" s="117"/>
      <c r="UWK26" s="117"/>
      <c r="UWL26" s="117"/>
      <c r="UWM26" s="117"/>
      <c r="UWN26" s="117"/>
      <c r="UWO26" s="117"/>
      <c r="UWP26" s="117"/>
      <c r="UWQ26" s="117"/>
      <c r="UWR26" s="117"/>
      <c r="UWS26" s="117"/>
      <c r="UWT26" s="117"/>
      <c r="UWU26" s="117"/>
      <c r="UWV26" s="117"/>
      <c r="UWW26" s="117"/>
      <c r="UWX26" s="117"/>
      <c r="UWY26" s="117"/>
      <c r="UWZ26" s="117"/>
      <c r="UXA26" s="117"/>
      <c r="UXB26" s="117"/>
      <c r="UXC26" s="117"/>
      <c r="UXD26" s="117"/>
      <c r="UXE26" s="117"/>
      <c r="UXF26" s="117"/>
      <c r="UXG26" s="117"/>
      <c r="UXH26" s="117"/>
      <c r="UXI26" s="117"/>
      <c r="UXJ26" s="117"/>
      <c r="UXK26" s="117"/>
      <c r="UXL26" s="117"/>
      <c r="UXM26" s="117"/>
      <c r="UXN26" s="117"/>
      <c r="UXO26" s="117"/>
      <c r="UXP26" s="117"/>
      <c r="UXQ26" s="117"/>
      <c r="UXR26" s="117"/>
      <c r="UXS26" s="117"/>
      <c r="UXT26" s="117"/>
      <c r="UXU26" s="117"/>
      <c r="UXV26" s="117"/>
      <c r="UXW26" s="117"/>
      <c r="UXX26" s="117"/>
      <c r="UXY26" s="117"/>
      <c r="UXZ26" s="117"/>
      <c r="UYA26" s="117"/>
      <c r="UYB26" s="117"/>
      <c r="UYC26" s="117"/>
      <c r="UYD26" s="117"/>
      <c r="UYE26" s="117"/>
      <c r="UYF26" s="117"/>
      <c r="UYG26" s="117"/>
      <c r="UYH26" s="117"/>
      <c r="UYI26" s="117"/>
      <c r="UYJ26" s="117"/>
      <c r="UYK26" s="117"/>
      <c r="UYL26" s="117"/>
      <c r="UYM26" s="117"/>
      <c r="UYN26" s="117"/>
      <c r="UYO26" s="117"/>
      <c r="UYP26" s="117"/>
      <c r="UYQ26" s="117"/>
      <c r="UYR26" s="117"/>
      <c r="UYS26" s="117"/>
      <c r="UYT26" s="117"/>
      <c r="UYU26" s="117"/>
      <c r="UYV26" s="117"/>
      <c r="UYW26" s="117"/>
      <c r="UYX26" s="117"/>
      <c r="UYY26" s="117"/>
      <c r="UYZ26" s="117"/>
      <c r="UZA26" s="117"/>
      <c r="UZB26" s="117"/>
      <c r="UZC26" s="117"/>
      <c r="UZD26" s="117"/>
      <c r="UZE26" s="117"/>
      <c r="UZF26" s="117"/>
      <c r="UZG26" s="117"/>
      <c r="UZH26" s="117"/>
      <c r="UZI26" s="117"/>
      <c r="UZJ26" s="117"/>
      <c r="UZK26" s="117"/>
      <c r="UZL26" s="117"/>
      <c r="UZM26" s="117"/>
      <c r="UZN26" s="117"/>
      <c r="UZO26" s="117"/>
      <c r="UZP26" s="117"/>
      <c r="UZQ26" s="117"/>
      <c r="UZR26" s="117"/>
      <c r="UZS26" s="117"/>
      <c r="UZT26" s="117"/>
      <c r="UZU26" s="117"/>
      <c r="UZV26" s="117"/>
      <c r="UZW26" s="117"/>
      <c r="UZX26" s="117"/>
      <c r="UZY26" s="117"/>
      <c r="UZZ26" s="117"/>
      <c r="VAA26" s="117"/>
      <c r="VAB26" s="117"/>
      <c r="VAC26" s="117"/>
      <c r="VAD26" s="117"/>
      <c r="VAE26" s="117"/>
      <c r="VAF26" s="117"/>
      <c r="VAG26" s="117"/>
      <c r="VAH26" s="117"/>
      <c r="VAI26" s="117"/>
      <c r="VAJ26" s="117"/>
      <c r="VAK26" s="117"/>
      <c r="VAL26" s="117"/>
      <c r="VAM26" s="117"/>
      <c r="VAN26" s="117"/>
      <c r="VAO26" s="117"/>
      <c r="VAP26" s="117"/>
      <c r="VAQ26" s="117"/>
      <c r="VAR26" s="117"/>
      <c r="VAS26" s="117"/>
      <c r="VAT26" s="117"/>
      <c r="VAU26" s="117"/>
      <c r="VAV26" s="117"/>
      <c r="VAW26" s="117"/>
      <c r="VAX26" s="117"/>
      <c r="VAY26" s="117"/>
      <c r="VAZ26" s="117"/>
      <c r="VBA26" s="117"/>
      <c r="VBB26" s="117"/>
      <c r="VBC26" s="117"/>
      <c r="VBD26" s="117"/>
      <c r="VBE26" s="117"/>
      <c r="VBF26" s="117"/>
      <c r="VBG26" s="117"/>
      <c r="VBH26" s="117"/>
      <c r="VBI26" s="117"/>
      <c r="VBJ26" s="117"/>
      <c r="VBK26" s="117"/>
      <c r="VBL26" s="117"/>
      <c r="VBM26" s="117"/>
      <c r="VBN26" s="117"/>
      <c r="VBO26" s="117"/>
      <c r="VBP26" s="117"/>
      <c r="VBQ26" s="117"/>
      <c r="VBR26" s="117"/>
      <c r="VBS26" s="117"/>
      <c r="VBT26" s="117"/>
      <c r="VBU26" s="117"/>
      <c r="VBV26" s="117"/>
      <c r="VBW26" s="117"/>
      <c r="VBX26" s="117"/>
      <c r="VBY26" s="117"/>
      <c r="VBZ26" s="117"/>
      <c r="VCA26" s="117"/>
      <c r="VCB26" s="117"/>
      <c r="VCC26" s="117"/>
      <c r="VCD26" s="117"/>
      <c r="VCE26" s="117"/>
      <c r="VCF26" s="117"/>
      <c r="VCG26" s="117"/>
      <c r="VCH26" s="117"/>
      <c r="VCI26" s="117"/>
      <c r="VCJ26" s="117"/>
      <c r="VCK26" s="117"/>
      <c r="VCL26" s="117"/>
      <c r="VCM26" s="117"/>
      <c r="VCN26" s="117"/>
      <c r="VCO26" s="117"/>
      <c r="VCP26" s="117"/>
      <c r="VCQ26" s="117"/>
      <c r="VCR26" s="117"/>
      <c r="VCS26" s="117"/>
      <c r="VCT26" s="117"/>
      <c r="VCU26" s="117"/>
      <c r="VCV26" s="117"/>
      <c r="VCW26" s="117"/>
      <c r="VCX26" s="117"/>
      <c r="VCY26" s="117"/>
      <c r="VCZ26" s="117"/>
      <c r="VDA26" s="117"/>
      <c r="VDB26" s="117"/>
      <c r="VDC26" s="117"/>
      <c r="VDD26" s="117"/>
      <c r="VDE26" s="117"/>
      <c r="VDF26" s="117"/>
      <c r="VDG26" s="117"/>
      <c r="VDH26" s="117"/>
      <c r="VDI26" s="117"/>
      <c r="VDJ26" s="117"/>
      <c r="VDK26" s="117"/>
      <c r="VDL26" s="117"/>
      <c r="VDM26" s="117"/>
      <c r="VDN26" s="117"/>
      <c r="VDO26" s="117"/>
      <c r="VDP26" s="117"/>
      <c r="VDQ26" s="117"/>
      <c r="VDR26" s="117"/>
      <c r="VDS26" s="117"/>
      <c r="VDT26" s="117"/>
      <c r="VDU26" s="117"/>
      <c r="VDV26" s="117"/>
      <c r="VDW26" s="117"/>
      <c r="VDX26" s="117"/>
      <c r="VDY26" s="117"/>
      <c r="VDZ26" s="117"/>
      <c r="VEA26" s="117"/>
      <c r="VEB26" s="117"/>
      <c r="VEC26" s="117"/>
      <c r="VED26" s="117"/>
      <c r="VEE26" s="117"/>
      <c r="VEF26" s="117"/>
      <c r="VEG26" s="117"/>
      <c r="VEH26" s="117"/>
      <c r="VEI26" s="117"/>
      <c r="VEJ26" s="117"/>
      <c r="VEK26" s="117"/>
      <c r="VEL26" s="117"/>
      <c r="VEM26" s="117"/>
      <c r="VEN26" s="117"/>
      <c r="VEO26" s="117"/>
      <c r="VEP26" s="117"/>
      <c r="VEQ26" s="117"/>
      <c r="VER26" s="117"/>
      <c r="VES26" s="117"/>
      <c r="VET26" s="117"/>
      <c r="VEU26" s="117"/>
      <c r="VEV26" s="117"/>
      <c r="VEW26" s="117"/>
      <c r="VEX26" s="117"/>
      <c r="VEY26" s="117"/>
      <c r="VEZ26" s="117"/>
      <c r="VFA26" s="117"/>
      <c r="VFB26" s="117"/>
      <c r="VFC26" s="117"/>
      <c r="VFD26" s="117"/>
      <c r="VFE26" s="117"/>
      <c r="VFF26" s="117"/>
      <c r="VFG26" s="117"/>
      <c r="VFH26" s="117"/>
      <c r="VFI26" s="117"/>
      <c r="VFJ26" s="117"/>
      <c r="VFK26" s="117"/>
      <c r="VFL26" s="117"/>
      <c r="VFM26" s="117"/>
      <c r="VFN26" s="117"/>
      <c r="VFO26" s="117"/>
      <c r="VFP26" s="117"/>
      <c r="VFQ26" s="117"/>
      <c r="VFR26" s="117"/>
      <c r="VFS26" s="117"/>
      <c r="VFT26" s="117"/>
      <c r="VFU26" s="117"/>
      <c r="VFV26" s="117"/>
      <c r="VFW26" s="117"/>
      <c r="VFX26" s="117"/>
      <c r="VFY26" s="117"/>
      <c r="VFZ26" s="117"/>
      <c r="VGA26" s="117"/>
      <c r="VGB26" s="117"/>
      <c r="VGC26" s="117"/>
      <c r="VGD26" s="117"/>
      <c r="VGE26" s="117"/>
      <c r="VGF26" s="117"/>
      <c r="VGG26" s="117"/>
      <c r="VGH26" s="117"/>
      <c r="VGI26" s="117"/>
      <c r="VGJ26" s="117"/>
      <c r="VGK26" s="117"/>
      <c r="VGL26" s="117"/>
      <c r="VGM26" s="117"/>
      <c r="VGN26" s="117"/>
      <c r="VGO26" s="117"/>
      <c r="VGP26" s="117"/>
      <c r="VGQ26" s="117"/>
      <c r="VGR26" s="117"/>
      <c r="VGS26" s="117"/>
      <c r="VGT26" s="117"/>
      <c r="VGU26" s="117"/>
      <c r="VGV26" s="117"/>
      <c r="VGW26" s="117"/>
      <c r="VGX26" s="117"/>
      <c r="VGY26" s="117"/>
      <c r="VGZ26" s="117"/>
      <c r="VHA26" s="117"/>
      <c r="VHB26" s="117"/>
      <c r="VHC26" s="117"/>
      <c r="VHD26" s="117"/>
      <c r="VHE26" s="117"/>
      <c r="VHF26" s="117"/>
      <c r="VHG26" s="117"/>
      <c r="VHH26" s="117"/>
      <c r="VHI26" s="117"/>
      <c r="VHJ26" s="117"/>
      <c r="VHK26" s="117"/>
      <c r="VHL26" s="117"/>
      <c r="VHM26" s="117"/>
      <c r="VHN26" s="117"/>
      <c r="VHO26" s="117"/>
      <c r="VHP26" s="117"/>
      <c r="VHQ26" s="117"/>
      <c r="VHR26" s="117"/>
      <c r="VHS26" s="117"/>
      <c r="VHT26" s="117"/>
      <c r="VHU26" s="117"/>
      <c r="VHV26" s="117"/>
      <c r="VHW26" s="117"/>
      <c r="VHX26" s="117"/>
      <c r="VHY26" s="117"/>
      <c r="VHZ26" s="117"/>
      <c r="VIA26" s="117"/>
      <c r="VIB26" s="117"/>
      <c r="VIC26" s="117"/>
      <c r="VID26" s="117"/>
      <c r="VIE26" s="117"/>
      <c r="VIF26" s="117"/>
      <c r="VIG26" s="117"/>
      <c r="VIH26" s="117"/>
      <c r="VII26" s="117"/>
      <c r="VIJ26" s="117"/>
      <c r="VIK26" s="117"/>
      <c r="VIL26" s="117"/>
      <c r="VIM26" s="117"/>
      <c r="VIN26" s="117"/>
      <c r="VIO26" s="117"/>
      <c r="VIP26" s="117"/>
      <c r="VIQ26" s="117"/>
      <c r="VIR26" s="117"/>
      <c r="VIS26" s="117"/>
      <c r="VIT26" s="117"/>
      <c r="VIU26" s="117"/>
      <c r="VIV26" s="117"/>
      <c r="VIW26" s="117"/>
      <c r="VIX26" s="117"/>
      <c r="VIY26" s="117"/>
      <c r="VIZ26" s="117"/>
      <c r="VJA26" s="117"/>
      <c r="VJB26" s="117"/>
      <c r="VJC26" s="117"/>
      <c r="VJD26" s="117"/>
      <c r="VJE26" s="117"/>
      <c r="VJF26" s="117"/>
      <c r="VJG26" s="117"/>
      <c r="VJH26" s="117"/>
      <c r="VJI26" s="117"/>
      <c r="VJJ26" s="117"/>
      <c r="VJK26" s="117"/>
      <c r="VJL26" s="117"/>
      <c r="VJM26" s="117"/>
      <c r="VJN26" s="117"/>
      <c r="VJO26" s="117"/>
      <c r="VJP26" s="117"/>
      <c r="VJQ26" s="117"/>
      <c r="VJR26" s="117"/>
      <c r="VJS26" s="117"/>
      <c r="VJT26" s="117"/>
      <c r="VJU26" s="117"/>
      <c r="VJV26" s="117"/>
      <c r="VJW26" s="117"/>
      <c r="VJX26" s="117"/>
      <c r="VJY26" s="117"/>
      <c r="VJZ26" s="117"/>
      <c r="VKA26" s="117"/>
      <c r="VKB26" s="117"/>
      <c r="VKC26" s="117"/>
      <c r="VKD26" s="117"/>
      <c r="VKE26" s="117"/>
      <c r="VKF26" s="117"/>
      <c r="VKG26" s="117"/>
      <c r="VKH26" s="117"/>
      <c r="VKI26" s="117"/>
      <c r="VKJ26" s="117"/>
      <c r="VKK26" s="117"/>
      <c r="VKL26" s="117"/>
      <c r="VKM26" s="117"/>
      <c r="VKN26" s="117"/>
      <c r="VKO26" s="117"/>
      <c r="VKP26" s="117"/>
      <c r="VKQ26" s="117"/>
      <c r="VKR26" s="117"/>
      <c r="VKS26" s="117"/>
      <c r="VKT26" s="117"/>
      <c r="VKU26" s="117"/>
      <c r="VKV26" s="117"/>
      <c r="VKW26" s="117"/>
      <c r="VKX26" s="117"/>
      <c r="VKY26" s="117"/>
      <c r="VKZ26" s="117"/>
      <c r="VLA26" s="117"/>
      <c r="VLB26" s="117"/>
      <c r="VLC26" s="117"/>
      <c r="VLD26" s="117"/>
      <c r="VLE26" s="117"/>
      <c r="VLF26" s="117"/>
      <c r="VLG26" s="117"/>
      <c r="VLH26" s="117"/>
      <c r="VLI26" s="117"/>
      <c r="VLJ26" s="117"/>
      <c r="VLK26" s="117"/>
      <c r="VLL26" s="117"/>
      <c r="VLM26" s="117"/>
      <c r="VLN26" s="117"/>
      <c r="VLO26" s="117"/>
      <c r="VLP26" s="117"/>
      <c r="VLQ26" s="117"/>
      <c r="VLR26" s="117"/>
      <c r="VLS26" s="117"/>
      <c r="VLT26" s="117"/>
      <c r="VLU26" s="117"/>
      <c r="VLV26" s="117"/>
      <c r="VLW26" s="117"/>
      <c r="VLX26" s="117"/>
      <c r="VLY26" s="117"/>
      <c r="VLZ26" s="117"/>
      <c r="VMA26" s="117"/>
      <c r="VMB26" s="117"/>
      <c r="VMC26" s="117"/>
      <c r="VMD26" s="117"/>
      <c r="VME26" s="117"/>
      <c r="VMF26" s="117"/>
      <c r="VMG26" s="117"/>
      <c r="VMH26" s="117"/>
      <c r="VMI26" s="117"/>
      <c r="VMJ26" s="117"/>
      <c r="VMK26" s="117"/>
      <c r="VML26" s="117"/>
      <c r="VMM26" s="117"/>
      <c r="VMN26" s="117"/>
      <c r="VMO26" s="117"/>
      <c r="VMP26" s="117"/>
      <c r="VMQ26" s="117"/>
      <c r="VMR26" s="117"/>
      <c r="VMS26" s="117"/>
      <c r="VMT26" s="117"/>
      <c r="VMU26" s="117"/>
      <c r="VMV26" s="117"/>
      <c r="VMW26" s="117"/>
      <c r="VMX26" s="117"/>
      <c r="VMY26" s="117"/>
      <c r="VMZ26" s="117"/>
      <c r="VNA26" s="117"/>
      <c r="VNB26" s="117"/>
      <c r="VNC26" s="117"/>
      <c r="VND26" s="117"/>
      <c r="VNE26" s="117"/>
      <c r="VNF26" s="117"/>
      <c r="VNG26" s="117"/>
      <c r="VNH26" s="117"/>
      <c r="VNI26" s="117"/>
      <c r="VNJ26" s="117"/>
      <c r="VNK26" s="117"/>
      <c r="VNL26" s="117"/>
      <c r="VNM26" s="117"/>
      <c r="VNN26" s="117"/>
      <c r="VNO26" s="117"/>
      <c r="VNP26" s="117"/>
      <c r="VNQ26" s="117"/>
      <c r="VNR26" s="117"/>
      <c r="VNS26" s="117"/>
      <c r="VNT26" s="117"/>
      <c r="VNU26" s="117"/>
      <c r="VNV26" s="117"/>
      <c r="VNW26" s="117"/>
      <c r="VNX26" s="117"/>
      <c r="VNY26" s="117"/>
      <c r="VNZ26" s="117"/>
      <c r="VOA26" s="117"/>
      <c r="VOB26" s="117"/>
      <c r="VOC26" s="117"/>
      <c r="VOD26" s="117"/>
      <c r="VOE26" s="117"/>
      <c r="VOF26" s="117"/>
      <c r="VOG26" s="117"/>
      <c r="VOH26" s="117"/>
      <c r="VOI26" s="117"/>
      <c r="VOJ26" s="117"/>
      <c r="VOK26" s="117"/>
      <c r="VOL26" s="117"/>
      <c r="VOM26" s="117"/>
      <c r="VON26" s="117"/>
      <c r="VOO26" s="117"/>
      <c r="VOP26" s="117"/>
      <c r="VOQ26" s="117"/>
      <c r="VOR26" s="117"/>
      <c r="VOS26" s="117"/>
      <c r="VOT26" s="117"/>
      <c r="VOU26" s="117"/>
      <c r="VOV26" s="117"/>
      <c r="VOW26" s="117"/>
      <c r="VOX26" s="117"/>
      <c r="VOY26" s="117"/>
      <c r="VOZ26" s="117"/>
      <c r="VPA26" s="117"/>
      <c r="VPB26" s="117"/>
      <c r="VPC26" s="117"/>
      <c r="VPD26" s="117"/>
      <c r="VPE26" s="117"/>
      <c r="VPF26" s="117"/>
      <c r="VPG26" s="117"/>
      <c r="VPH26" s="117"/>
      <c r="VPI26" s="117"/>
      <c r="VPJ26" s="117"/>
      <c r="VPK26" s="117"/>
      <c r="VPL26" s="117"/>
      <c r="VPM26" s="117"/>
      <c r="VPN26" s="117"/>
      <c r="VPO26" s="117"/>
      <c r="VPP26" s="117"/>
      <c r="VPQ26" s="117"/>
      <c r="VPR26" s="117"/>
      <c r="VPS26" s="117"/>
      <c r="VPT26" s="117"/>
      <c r="VPU26" s="117"/>
      <c r="VPV26" s="117"/>
      <c r="VPW26" s="117"/>
      <c r="VPX26" s="117"/>
      <c r="VPY26" s="117"/>
      <c r="VPZ26" s="117"/>
      <c r="VQA26" s="117"/>
      <c r="VQB26" s="117"/>
      <c r="VQC26" s="117"/>
      <c r="VQD26" s="117"/>
      <c r="VQE26" s="117"/>
      <c r="VQF26" s="117"/>
      <c r="VQG26" s="117"/>
      <c r="VQH26" s="117"/>
      <c r="VQI26" s="117"/>
      <c r="VQJ26" s="117"/>
      <c r="VQK26" s="117"/>
      <c r="VQL26" s="117"/>
      <c r="VQM26" s="117"/>
      <c r="VQN26" s="117"/>
      <c r="VQO26" s="117"/>
      <c r="VQP26" s="117"/>
      <c r="VQQ26" s="117"/>
      <c r="VQR26" s="117"/>
      <c r="VQS26" s="117"/>
      <c r="VQT26" s="117"/>
      <c r="VQU26" s="117"/>
      <c r="VQV26" s="117"/>
      <c r="VQW26" s="117"/>
      <c r="VQX26" s="117"/>
      <c r="VQY26" s="117"/>
      <c r="VQZ26" s="117"/>
      <c r="VRA26" s="117"/>
      <c r="VRB26" s="117"/>
      <c r="VRC26" s="117"/>
      <c r="VRD26" s="117"/>
      <c r="VRE26" s="117"/>
      <c r="VRF26" s="117"/>
      <c r="VRG26" s="117"/>
      <c r="VRH26" s="117"/>
      <c r="VRI26" s="117"/>
      <c r="VRJ26" s="117"/>
      <c r="VRK26" s="117"/>
      <c r="VRL26" s="117"/>
      <c r="VRM26" s="117"/>
      <c r="VRN26" s="117"/>
      <c r="VRO26" s="117"/>
      <c r="VRP26" s="117"/>
      <c r="VRQ26" s="117"/>
      <c r="VRR26" s="117"/>
      <c r="VRS26" s="117"/>
      <c r="VRT26" s="117"/>
      <c r="VRU26" s="117"/>
      <c r="VRV26" s="117"/>
      <c r="VRW26" s="117"/>
      <c r="VRX26" s="117"/>
      <c r="VRY26" s="117"/>
      <c r="VRZ26" s="117"/>
      <c r="VSA26" s="117"/>
      <c r="VSB26" s="117"/>
      <c r="VSC26" s="117"/>
      <c r="VSD26" s="117"/>
      <c r="VSE26" s="117"/>
      <c r="VSF26" s="117"/>
      <c r="VSG26" s="117"/>
      <c r="VSH26" s="117"/>
      <c r="VSI26" s="117"/>
      <c r="VSJ26" s="117"/>
      <c r="VSK26" s="117"/>
      <c r="VSL26" s="117"/>
      <c r="VSM26" s="117"/>
      <c r="VSN26" s="117"/>
      <c r="VSO26" s="117"/>
      <c r="VSP26" s="117"/>
      <c r="VSQ26" s="117"/>
      <c r="VSR26" s="117"/>
      <c r="VSS26" s="117"/>
      <c r="VST26" s="117"/>
      <c r="VSU26" s="117"/>
      <c r="VSV26" s="117"/>
      <c r="VSW26" s="117"/>
      <c r="VSX26" s="117"/>
      <c r="VSY26" s="117"/>
      <c r="VSZ26" s="117"/>
      <c r="VTA26" s="117"/>
      <c r="VTB26" s="117"/>
      <c r="VTC26" s="117"/>
      <c r="VTD26" s="117"/>
      <c r="VTE26" s="117"/>
      <c r="VTF26" s="117"/>
      <c r="VTG26" s="117"/>
      <c r="VTH26" s="117"/>
      <c r="VTI26" s="117"/>
      <c r="VTJ26" s="117"/>
      <c r="VTK26" s="117"/>
      <c r="VTL26" s="117"/>
      <c r="VTM26" s="117"/>
      <c r="VTN26" s="117"/>
      <c r="VTO26" s="117"/>
      <c r="VTP26" s="117"/>
      <c r="VTQ26" s="117"/>
      <c r="VTR26" s="117"/>
      <c r="VTS26" s="117"/>
      <c r="VTT26" s="117"/>
      <c r="VTU26" s="117"/>
      <c r="VTV26" s="117"/>
      <c r="VTW26" s="117"/>
      <c r="VTX26" s="117"/>
      <c r="VTY26" s="117"/>
      <c r="VTZ26" s="117"/>
      <c r="VUA26" s="117"/>
      <c r="VUB26" s="117"/>
      <c r="VUC26" s="117"/>
      <c r="VUD26" s="117"/>
      <c r="VUE26" s="117"/>
      <c r="VUF26" s="117"/>
      <c r="VUG26" s="117"/>
      <c r="VUH26" s="117"/>
      <c r="VUI26" s="117"/>
      <c r="VUJ26" s="117"/>
      <c r="VUK26" s="117"/>
      <c r="VUL26" s="117"/>
      <c r="VUM26" s="117"/>
      <c r="VUN26" s="117"/>
      <c r="VUO26" s="117"/>
      <c r="VUP26" s="117"/>
      <c r="VUQ26" s="117"/>
      <c r="VUR26" s="117"/>
      <c r="VUS26" s="117"/>
      <c r="VUT26" s="117"/>
      <c r="VUU26" s="117"/>
      <c r="VUV26" s="117"/>
      <c r="VUW26" s="117"/>
      <c r="VUX26" s="117"/>
      <c r="VUY26" s="117"/>
      <c r="VUZ26" s="117"/>
      <c r="VVA26" s="117"/>
      <c r="VVB26" s="117"/>
      <c r="VVC26" s="117"/>
      <c r="VVD26" s="117"/>
      <c r="VVE26" s="117"/>
      <c r="VVF26" s="117"/>
      <c r="VVG26" s="117"/>
      <c r="VVH26" s="117"/>
      <c r="VVI26" s="117"/>
      <c r="VVJ26" s="117"/>
      <c r="VVK26" s="117"/>
      <c r="VVL26" s="117"/>
      <c r="VVM26" s="117"/>
      <c r="VVN26" s="117"/>
      <c r="VVO26" s="117"/>
      <c r="VVP26" s="117"/>
      <c r="VVQ26" s="117"/>
      <c r="VVR26" s="117"/>
      <c r="VVS26" s="117"/>
      <c r="VVT26" s="117"/>
      <c r="VVU26" s="117"/>
      <c r="VVV26" s="117"/>
      <c r="VVW26" s="117"/>
      <c r="VVX26" s="117"/>
      <c r="VVY26" s="117"/>
      <c r="VVZ26" s="117"/>
      <c r="VWA26" s="117"/>
      <c r="VWB26" s="117"/>
      <c r="VWC26" s="117"/>
      <c r="VWD26" s="117"/>
      <c r="VWE26" s="117"/>
      <c r="VWF26" s="117"/>
      <c r="VWG26" s="117"/>
      <c r="VWH26" s="117"/>
      <c r="VWI26" s="117"/>
      <c r="VWJ26" s="117"/>
      <c r="VWK26" s="117"/>
      <c r="VWL26" s="117"/>
      <c r="VWM26" s="117"/>
      <c r="VWN26" s="117"/>
      <c r="VWO26" s="117"/>
      <c r="VWP26" s="117"/>
      <c r="VWQ26" s="117"/>
      <c r="VWR26" s="117"/>
      <c r="VWS26" s="117"/>
      <c r="VWT26" s="117"/>
      <c r="VWU26" s="117"/>
      <c r="VWV26" s="117"/>
      <c r="VWW26" s="117"/>
      <c r="VWX26" s="117"/>
      <c r="VWY26" s="117"/>
      <c r="VWZ26" s="117"/>
      <c r="VXA26" s="117"/>
      <c r="VXB26" s="117"/>
      <c r="VXC26" s="117"/>
      <c r="VXD26" s="117"/>
      <c r="VXE26" s="117"/>
      <c r="VXF26" s="117"/>
      <c r="VXG26" s="117"/>
      <c r="VXH26" s="117"/>
      <c r="VXI26" s="117"/>
      <c r="VXJ26" s="117"/>
      <c r="VXK26" s="117"/>
      <c r="VXL26" s="117"/>
      <c r="VXM26" s="117"/>
      <c r="VXN26" s="117"/>
      <c r="VXO26" s="117"/>
      <c r="VXP26" s="117"/>
      <c r="VXQ26" s="117"/>
      <c r="VXR26" s="117"/>
      <c r="VXS26" s="117"/>
      <c r="VXT26" s="117"/>
      <c r="VXU26" s="117"/>
      <c r="VXV26" s="117"/>
      <c r="VXW26" s="117"/>
      <c r="VXX26" s="117"/>
      <c r="VXY26" s="117"/>
      <c r="VXZ26" s="117"/>
      <c r="VYA26" s="117"/>
      <c r="VYB26" s="117"/>
      <c r="VYC26" s="117"/>
      <c r="VYD26" s="117"/>
      <c r="VYE26" s="117"/>
      <c r="VYF26" s="117"/>
      <c r="VYG26" s="117"/>
      <c r="VYH26" s="117"/>
      <c r="VYI26" s="117"/>
      <c r="VYJ26" s="117"/>
      <c r="VYK26" s="117"/>
      <c r="VYL26" s="117"/>
      <c r="VYM26" s="117"/>
      <c r="VYN26" s="117"/>
      <c r="VYO26" s="117"/>
      <c r="VYP26" s="117"/>
      <c r="VYQ26" s="117"/>
      <c r="VYR26" s="117"/>
      <c r="VYS26" s="117"/>
      <c r="VYT26" s="117"/>
      <c r="VYU26" s="117"/>
      <c r="VYV26" s="117"/>
      <c r="VYW26" s="117"/>
      <c r="VYX26" s="117"/>
      <c r="VYY26" s="117"/>
      <c r="VYZ26" s="117"/>
      <c r="VZA26" s="117"/>
      <c r="VZB26" s="117"/>
      <c r="VZC26" s="117"/>
      <c r="VZD26" s="117"/>
      <c r="VZE26" s="117"/>
      <c r="VZF26" s="117"/>
      <c r="VZG26" s="117"/>
      <c r="VZH26" s="117"/>
      <c r="VZI26" s="117"/>
      <c r="VZJ26" s="117"/>
      <c r="VZK26" s="117"/>
      <c r="VZL26" s="117"/>
      <c r="VZM26" s="117"/>
      <c r="VZN26" s="117"/>
      <c r="VZO26" s="117"/>
      <c r="VZP26" s="117"/>
      <c r="VZQ26" s="117"/>
      <c r="VZR26" s="117"/>
      <c r="VZS26" s="117"/>
      <c r="VZT26" s="117"/>
      <c r="VZU26" s="117"/>
      <c r="VZV26" s="117"/>
      <c r="VZW26" s="117"/>
      <c r="VZX26" s="117"/>
      <c r="VZY26" s="117"/>
      <c r="VZZ26" s="117"/>
      <c r="WAA26" s="117"/>
      <c r="WAB26" s="117"/>
      <c r="WAC26" s="117"/>
      <c r="WAD26" s="117"/>
      <c r="WAE26" s="117"/>
      <c r="WAF26" s="117"/>
      <c r="WAG26" s="117"/>
      <c r="WAH26" s="117"/>
      <c r="WAI26" s="117"/>
      <c r="WAJ26" s="117"/>
      <c r="WAK26" s="117"/>
      <c r="WAL26" s="117"/>
      <c r="WAM26" s="117"/>
      <c r="WAN26" s="117"/>
      <c r="WAO26" s="117"/>
      <c r="WAP26" s="117"/>
      <c r="WAQ26" s="117"/>
      <c r="WAR26" s="117"/>
      <c r="WAS26" s="117"/>
      <c r="WAT26" s="117"/>
      <c r="WAU26" s="117"/>
      <c r="WAV26" s="117"/>
      <c r="WAW26" s="117"/>
      <c r="WAX26" s="117"/>
      <c r="WAY26" s="117"/>
      <c r="WAZ26" s="117"/>
      <c r="WBA26" s="117"/>
      <c r="WBB26" s="117"/>
      <c r="WBC26" s="117"/>
      <c r="WBD26" s="117"/>
      <c r="WBE26" s="117"/>
      <c r="WBF26" s="117"/>
      <c r="WBG26" s="117"/>
      <c r="WBH26" s="117"/>
      <c r="WBI26" s="117"/>
      <c r="WBJ26" s="117"/>
      <c r="WBK26" s="117"/>
      <c r="WBL26" s="117"/>
      <c r="WBM26" s="117"/>
      <c r="WBN26" s="117"/>
      <c r="WBO26" s="117"/>
      <c r="WBP26" s="117"/>
      <c r="WBQ26" s="117"/>
      <c r="WBR26" s="117"/>
      <c r="WBS26" s="117"/>
      <c r="WBT26" s="117"/>
      <c r="WBU26" s="117"/>
      <c r="WBV26" s="117"/>
      <c r="WBW26" s="117"/>
      <c r="WBX26" s="117"/>
      <c r="WBY26" s="117"/>
      <c r="WBZ26" s="117"/>
      <c r="WCA26" s="117"/>
      <c r="WCB26" s="117"/>
      <c r="WCC26" s="117"/>
      <c r="WCD26" s="117"/>
      <c r="WCE26" s="117"/>
      <c r="WCF26" s="117"/>
      <c r="WCG26" s="117"/>
      <c r="WCH26" s="117"/>
      <c r="WCI26" s="117"/>
      <c r="WCJ26" s="117"/>
      <c r="WCK26" s="117"/>
      <c r="WCL26" s="117"/>
      <c r="WCM26" s="117"/>
      <c r="WCN26" s="117"/>
      <c r="WCO26" s="117"/>
      <c r="WCP26" s="117"/>
      <c r="WCQ26" s="117"/>
      <c r="WCR26" s="117"/>
      <c r="WCS26" s="117"/>
      <c r="WCT26" s="117"/>
      <c r="WCU26" s="117"/>
      <c r="WCV26" s="117"/>
      <c r="WCW26" s="117"/>
      <c r="WCX26" s="117"/>
      <c r="WCY26" s="117"/>
      <c r="WCZ26" s="117"/>
      <c r="WDA26" s="117"/>
      <c r="WDB26" s="117"/>
      <c r="WDC26" s="117"/>
      <c r="WDD26" s="117"/>
      <c r="WDE26" s="117"/>
      <c r="WDF26" s="117"/>
      <c r="WDG26" s="117"/>
      <c r="WDH26" s="117"/>
      <c r="WDI26" s="117"/>
      <c r="WDJ26" s="117"/>
      <c r="WDK26" s="117"/>
      <c r="WDL26" s="117"/>
      <c r="WDM26" s="117"/>
      <c r="WDN26" s="117"/>
      <c r="WDO26" s="117"/>
      <c r="WDP26" s="117"/>
      <c r="WDQ26" s="117"/>
      <c r="WDR26" s="117"/>
      <c r="WDS26" s="117"/>
      <c r="WDT26" s="117"/>
      <c r="WDU26" s="117"/>
      <c r="WDV26" s="117"/>
      <c r="WDW26" s="117"/>
      <c r="WDX26" s="117"/>
      <c r="WDY26" s="117"/>
      <c r="WDZ26" s="117"/>
      <c r="WEA26" s="117"/>
      <c r="WEB26" s="117"/>
      <c r="WEC26" s="117"/>
      <c r="WED26" s="117"/>
      <c r="WEE26" s="117"/>
      <c r="WEF26" s="117"/>
      <c r="WEG26" s="117"/>
      <c r="WEH26" s="117"/>
      <c r="WEI26" s="117"/>
      <c r="WEJ26" s="117"/>
      <c r="WEK26" s="117"/>
      <c r="WEL26" s="117"/>
      <c r="WEM26" s="117"/>
      <c r="WEN26" s="117"/>
      <c r="WEO26" s="117"/>
      <c r="WEP26" s="117"/>
      <c r="WEQ26" s="117"/>
      <c r="WER26" s="117"/>
      <c r="WES26" s="117"/>
      <c r="WET26" s="117"/>
      <c r="WEU26" s="117"/>
      <c r="WEV26" s="117"/>
      <c r="WEW26" s="117"/>
      <c r="WEX26" s="117"/>
      <c r="WEY26" s="117"/>
      <c r="WEZ26" s="117"/>
      <c r="WFA26" s="117"/>
      <c r="WFB26" s="117"/>
      <c r="WFC26" s="117"/>
      <c r="WFD26" s="117"/>
      <c r="WFE26" s="117"/>
      <c r="WFF26" s="117"/>
      <c r="WFG26" s="117"/>
      <c r="WFH26" s="117"/>
      <c r="WFI26" s="117"/>
      <c r="WFJ26" s="117"/>
      <c r="WFK26" s="117"/>
      <c r="WFL26" s="117"/>
      <c r="WFM26" s="117"/>
      <c r="WFN26" s="117"/>
      <c r="WFO26" s="117"/>
      <c r="WFP26" s="117"/>
      <c r="WFQ26" s="117"/>
      <c r="WFR26" s="117"/>
      <c r="WFS26" s="117"/>
      <c r="WFT26" s="117"/>
      <c r="WFU26" s="117"/>
      <c r="WFV26" s="117"/>
      <c r="WFW26" s="117"/>
      <c r="WFX26" s="117"/>
      <c r="WFY26" s="117"/>
      <c r="WFZ26" s="117"/>
      <c r="WGA26" s="117"/>
      <c r="WGB26" s="117"/>
      <c r="WGC26" s="117"/>
      <c r="WGD26" s="117"/>
      <c r="WGE26" s="117"/>
      <c r="WGF26" s="117"/>
      <c r="WGG26" s="117"/>
      <c r="WGH26" s="117"/>
      <c r="WGI26" s="117"/>
      <c r="WGJ26" s="117"/>
      <c r="WGK26" s="117"/>
      <c r="WGL26" s="117"/>
      <c r="WGM26" s="117"/>
      <c r="WGN26" s="117"/>
      <c r="WGO26" s="117"/>
      <c r="WGP26" s="117"/>
      <c r="WGQ26" s="117"/>
      <c r="WGR26" s="117"/>
      <c r="WGS26" s="117"/>
      <c r="WGT26" s="117"/>
      <c r="WGU26" s="117"/>
      <c r="WGV26" s="117"/>
      <c r="WGW26" s="117"/>
      <c r="WGX26" s="117"/>
      <c r="WGY26" s="117"/>
      <c r="WGZ26" s="117"/>
      <c r="WHA26" s="117"/>
      <c r="WHB26" s="117"/>
      <c r="WHC26" s="117"/>
      <c r="WHD26" s="117"/>
      <c r="WHE26" s="117"/>
      <c r="WHF26" s="117"/>
      <c r="WHG26" s="117"/>
      <c r="WHH26" s="117"/>
      <c r="WHI26" s="117"/>
      <c r="WHJ26" s="117"/>
      <c r="WHK26" s="117"/>
      <c r="WHL26" s="117"/>
      <c r="WHM26" s="117"/>
      <c r="WHN26" s="117"/>
      <c r="WHO26" s="117"/>
      <c r="WHP26" s="117"/>
      <c r="WHQ26" s="117"/>
      <c r="WHR26" s="117"/>
      <c r="WHS26" s="117"/>
      <c r="WHT26" s="117"/>
      <c r="WHU26" s="117"/>
      <c r="WHV26" s="117"/>
      <c r="WHW26" s="117"/>
      <c r="WHX26" s="117"/>
      <c r="WHY26" s="117"/>
      <c r="WHZ26" s="117"/>
      <c r="WIA26" s="117"/>
      <c r="WIB26" s="117"/>
      <c r="WIC26" s="117"/>
      <c r="WID26" s="117"/>
      <c r="WIE26" s="117"/>
      <c r="WIF26" s="117"/>
      <c r="WIG26" s="117"/>
      <c r="WIH26" s="117"/>
      <c r="WII26" s="117"/>
      <c r="WIJ26" s="117"/>
      <c r="WIK26" s="117"/>
      <c r="WIL26" s="117"/>
      <c r="WIM26" s="117"/>
      <c r="WIN26" s="117"/>
      <c r="WIO26" s="117"/>
      <c r="WIP26" s="117"/>
      <c r="WIQ26" s="117"/>
      <c r="WIR26" s="117"/>
      <c r="WIS26" s="117"/>
      <c r="WIT26" s="117"/>
      <c r="WIU26" s="117"/>
      <c r="WIV26" s="117"/>
      <c r="WIW26" s="117"/>
      <c r="WIX26" s="117"/>
      <c r="WIY26" s="117"/>
      <c r="WIZ26" s="117"/>
      <c r="WJA26" s="117"/>
      <c r="WJB26" s="117"/>
      <c r="WJC26" s="117"/>
      <c r="WJD26" s="117"/>
      <c r="WJE26" s="117"/>
      <c r="WJF26" s="117"/>
      <c r="WJG26" s="117"/>
      <c r="WJH26" s="117"/>
      <c r="WJI26" s="117"/>
      <c r="WJJ26" s="117"/>
      <c r="WJK26" s="117"/>
      <c r="WJL26" s="117"/>
      <c r="WJM26" s="117"/>
      <c r="WJN26" s="117"/>
      <c r="WJO26" s="117"/>
      <c r="WJP26" s="117"/>
      <c r="WJQ26" s="117"/>
      <c r="WJR26" s="117"/>
      <c r="WJS26" s="117"/>
      <c r="WJT26" s="117"/>
      <c r="WJU26" s="117"/>
      <c r="WJV26" s="117"/>
      <c r="WJW26" s="117"/>
      <c r="WJX26" s="117"/>
      <c r="WJY26" s="117"/>
      <c r="WJZ26" s="117"/>
      <c r="WKA26" s="117"/>
      <c r="WKB26" s="117"/>
      <c r="WKC26" s="117"/>
      <c r="WKD26" s="117"/>
      <c r="WKE26" s="117"/>
      <c r="WKF26" s="117"/>
      <c r="WKG26" s="117"/>
      <c r="WKH26" s="117"/>
      <c r="WKI26" s="117"/>
      <c r="WKJ26" s="117"/>
      <c r="WKK26" s="117"/>
      <c r="WKL26" s="117"/>
      <c r="WKM26" s="117"/>
      <c r="WKN26" s="117"/>
      <c r="WKO26" s="117"/>
      <c r="WKP26" s="117"/>
      <c r="WKQ26" s="117"/>
      <c r="WKR26" s="117"/>
      <c r="WKS26" s="117"/>
      <c r="WKT26" s="117"/>
      <c r="WKU26" s="117"/>
      <c r="WKV26" s="117"/>
      <c r="WKW26" s="117"/>
      <c r="WKX26" s="117"/>
      <c r="WKY26" s="117"/>
      <c r="WKZ26" s="117"/>
      <c r="WLA26" s="117"/>
      <c r="WLB26" s="117"/>
      <c r="WLC26" s="117"/>
      <c r="WLD26" s="117"/>
      <c r="WLE26" s="117"/>
      <c r="WLF26" s="117"/>
      <c r="WLG26" s="117"/>
      <c r="WLH26" s="117"/>
      <c r="WLI26" s="117"/>
      <c r="WLJ26" s="117"/>
      <c r="WLK26" s="117"/>
      <c r="WLL26" s="117"/>
      <c r="WLM26" s="117"/>
      <c r="WLN26" s="117"/>
      <c r="WLO26" s="117"/>
      <c r="WLP26" s="117"/>
      <c r="WLQ26" s="117"/>
      <c r="WLR26" s="117"/>
      <c r="WLS26" s="117"/>
      <c r="WLT26" s="117"/>
      <c r="WLU26" s="117"/>
      <c r="WLV26" s="117"/>
      <c r="WLW26" s="117"/>
      <c r="WLX26" s="117"/>
      <c r="WLY26" s="117"/>
      <c r="WLZ26" s="117"/>
      <c r="WMA26" s="117"/>
      <c r="WMB26" s="117"/>
      <c r="WMC26" s="117"/>
      <c r="WMD26" s="117"/>
      <c r="WME26" s="117"/>
      <c r="WMF26" s="117"/>
      <c r="WMG26" s="117"/>
      <c r="WMH26" s="117"/>
      <c r="WMI26" s="117"/>
      <c r="WMJ26" s="117"/>
      <c r="WMK26" s="117"/>
      <c r="WML26" s="117"/>
      <c r="WMM26" s="117"/>
      <c r="WMN26" s="117"/>
      <c r="WMO26" s="117"/>
      <c r="WMP26" s="117"/>
      <c r="WMQ26" s="117"/>
      <c r="WMR26" s="117"/>
      <c r="WMS26" s="117"/>
      <c r="WMT26" s="117"/>
      <c r="WMU26" s="117"/>
      <c r="WMV26" s="117"/>
      <c r="WMW26" s="117"/>
      <c r="WMX26" s="117"/>
      <c r="WMY26" s="117"/>
      <c r="WMZ26" s="117"/>
      <c r="WNA26" s="117"/>
      <c r="WNB26" s="117"/>
      <c r="WNC26" s="117"/>
      <c r="WND26" s="117"/>
      <c r="WNE26" s="117"/>
      <c r="WNF26" s="117"/>
      <c r="WNG26" s="117"/>
      <c r="WNH26" s="117"/>
      <c r="WNI26" s="117"/>
      <c r="WNJ26" s="117"/>
      <c r="WNK26" s="117"/>
      <c r="WNL26" s="117"/>
      <c r="WNM26" s="117"/>
      <c r="WNN26" s="117"/>
      <c r="WNO26" s="117"/>
      <c r="WNP26" s="117"/>
      <c r="WNQ26" s="117"/>
      <c r="WNR26" s="117"/>
      <c r="WNS26" s="117"/>
      <c r="WNT26" s="117"/>
      <c r="WNU26" s="117"/>
      <c r="WNV26" s="117"/>
      <c r="WNW26" s="117"/>
      <c r="WNX26" s="117"/>
      <c r="WNY26" s="117"/>
      <c r="WNZ26" s="117"/>
      <c r="WOA26" s="117"/>
      <c r="WOB26" s="117"/>
      <c r="WOC26" s="117"/>
      <c r="WOD26" s="117"/>
      <c r="WOE26" s="117"/>
      <c r="WOF26" s="117"/>
      <c r="WOG26" s="117"/>
      <c r="WOH26" s="117"/>
      <c r="WOI26" s="117"/>
      <c r="WOJ26" s="117"/>
      <c r="WOK26" s="117"/>
      <c r="WOL26" s="117"/>
      <c r="WOM26" s="117"/>
      <c r="WON26" s="117"/>
      <c r="WOO26" s="117"/>
      <c r="WOP26" s="117"/>
      <c r="WOQ26" s="117"/>
      <c r="WOR26" s="117"/>
      <c r="WOS26" s="117"/>
      <c r="WOT26" s="117"/>
      <c r="WOU26" s="117"/>
      <c r="WOV26" s="117"/>
      <c r="WOW26" s="117"/>
      <c r="WOX26" s="117"/>
      <c r="WOY26" s="117"/>
      <c r="WOZ26" s="117"/>
      <c r="WPA26" s="117"/>
      <c r="WPB26" s="117"/>
      <c r="WPC26" s="117"/>
      <c r="WPD26" s="117"/>
      <c r="WPE26" s="117"/>
      <c r="WPF26" s="117"/>
      <c r="WPG26" s="117"/>
      <c r="WPH26" s="117"/>
      <c r="WPI26" s="117"/>
      <c r="WPJ26" s="117"/>
      <c r="WPK26" s="117"/>
      <c r="WPL26" s="117"/>
      <c r="WPM26" s="117"/>
      <c r="WPN26" s="117"/>
      <c r="WPO26" s="117"/>
      <c r="WPP26" s="117"/>
      <c r="WPQ26" s="117"/>
      <c r="WPR26" s="117"/>
      <c r="WPS26" s="117"/>
      <c r="WPT26" s="117"/>
      <c r="WPU26" s="117"/>
      <c r="WPV26" s="117"/>
      <c r="WPW26" s="117"/>
      <c r="WPX26" s="117"/>
      <c r="WPY26" s="117"/>
      <c r="WPZ26" s="117"/>
      <c r="WQA26" s="117"/>
      <c r="WQB26" s="117"/>
      <c r="WQC26" s="117"/>
      <c r="WQD26" s="117"/>
      <c r="WQE26" s="117"/>
      <c r="WQF26" s="117"/>
      <c r="WQG26" s="117"/>
      <c r="WQH26" s="117"/>
      <c r="WQI26" s="117"/>
      <c r="WQJ26" s="117"/>
      <c r="WQK26" s="117"/>
      <c r="WQL26" s="117"/>
      <c r="WQM26" s="117"/>
      <c r="WQN26" s="117"/>
      <c r="WQO26" s="117"/>
      <c r="WQP26" s="117"/>
      <c r="WQQ26" s="117"/>
      <c r="WQR26" s="117"/>
      <c r="WQS26" s="117"/>
      <c r="WQT26" s="117"/>
      <c r="WQU26" s="117"/>
      <c r="WQV26" s="117"/>
      <c r="WQW26" s="117"/>
      <c r="WQX26" s="117"/>
      <c r="WQY26" s="117"/>
      <c r="WQZ26" s="117"/>
      <c r="WRA26" s="117"/>
      <c r="WRB26" s="117"/>
      <c r="WRC26" s="117"/>
      <c r="WRD26" s="117"/>
      <c r="WRE26" s="117"/>
      <c r="WRF26" s="117"/>
      <c r="WRG26" s="117"/>
      <c r="WRH26" s="117"/>
      <c r="WRI26" s="117"/>
      <c r="WRJ26" s="117"/>
      <c r="WRK26" s="117"/>
      <c r="WRL26" s="117"/>
      <c r="WRM26" s="117"/>
      <c r="WRN26" s="117"/>
      <c r="WRO26" s="117"/>
      <c r="WRP26" s="117"/>
      <c r="WRQ26" s="117"/>
      <c r="WRR26" s="117"/>
      <c r="WRS26" s="117"/>
      <c r="WRT26" s="117"/>
      <c r="WRU26" s="117"/>
      <c r="WRV26" s="117"/>
      <c r="WRW26" s="117"/>
      <c r="WRX26" s="117"/>
      <c r="WRY26" s="117"/>
      <c r="WRZ26" s="117"/>
      <c r="WSA26" s="117"/>
      <c r="WSB26" s="117"/>
      <c r="WSC26" s="117"/>
      <c r="WSD26" s="117"/>
      <c r="WSE26" s="117"/>
      <c r="WSF26" s="117"/>
      <c r="WSG26" s="117"/>
      <c r="WSH26" s="117"/>
      <c r="WSI26" s="117"/>
      <c r="WSJ26" s="117"/>
      <c r="WSK26" s="117"/>
      <c r="WSL26" s="117"/>
      <c r="WSM26" s="117"/>
      <c r="WSN26" s="117"/>
      <c r="WSO26" s="117"/>
      <c r="WSP26" s="117"/>
      <c r="WSQ26" s="117"/>
      <c r="WSR26" s="117"/>
      <c r="WSS26" s="117"/>
      <c r="WST26" s="117"/>
      <c r="WSU26" s="117"/>
      <c r="WSV26" s="117"/>
      <c r="WSW26" s="117"/>
      <c r="WSX26" s="117"/>
      <c r="WSY26" s="117"/>
      <c r="WSZ26" s="117"/>
      <c r="WTA26" s="117"/>
      <c r="WTB26" s="117"/>
      <c r="WTC26" s="117"/>
      <c r="WTD26" s="117"/>
      <c r="WTE26" s="117"/>
      <c r="WTF26" s="117"/>
      <c r="WTG26" s="117"/>
      <c r="WTH26" s="117"/>
      <c r="WTI26" s="117"/>
      <c r="WTJ26" s="117"/>
      <c r="WTK26" s="117"/>
      <c r="WTL26" s="117"/>
      <c r="WTM26" s="117"/>
      <c r="WTN26" s="117"/>
      <c r="WTO26" s="117"/>
      <c r="WTP26" s="117"/>
      <c r="WTQ26" s="117"/>
      <c r="WTR26" s="117"/>
      <c r="WTS26" s="117"/>
      <c r="WTT26" s="117"/>
      <c r="WTU26" s="117"/>
      <c r="WTV26" s="117"/>
      <c r="WTW26" s="117"/>
      <c r="WTX26" s="117"/>
      <c r="WTY26" s="117"/>
      <c r="WTZ26" s="117"/>
      <c r="WUA26" s="117"/>
      <c r="WUB26" s="117"/>
      <c r="WUC26" s="117"/>
      <c r="WUD26" s="117"/>
      <c r="WUE26" s="117"/>
      <c r="WUF26" s="117"/>
      <c r="WUG26" s="117"/>
      <c r="WUH26" s="117"/>
      <c r="WUI26" s="117"/>
      <c r="WUJ26" s="117"/>
      <c r="WUK26" s="117"/>
      <c r="WUL26" s="117"/>
      <c r="WUM26" s="117"/>
      <c r="WUN26" s="117"/>
      <c r="WUO26" s="117"/>
      <c r="WUP26" s="117"/>
      <c r="WUQ26" s="117"/>
      <c r="WUR26" s="117"/>
      <c r="WUS26" s="117"/>
      <c r="WUT26" s="117"/>
      <c r="WUU26" s="117"/>
      <c r="WUV26" s="117"/>
      <c r="WUW26" s="117"/>
      <c r="WUX26" s="117"/>
      <c r="WUY26" s="117"/>
      <c r="WUZ26" s="117"/>
      <c r="WVA26" s="117"/>
      <c r="WVB26" s="117"/>
      <c r="WVC26" s="117"/>
      <c r="WVD26" s="117"/>
      <c r="WVE26" s="117"/>
      <c r="WVF26" s="117"/>
      <c r="WVG26" s="117"/>
      <c r="WVH26" s="117"/>
      <c r="WVI26" s="117"/>
      <c r="WVJ26" s="117"/>
      <c r="WVK26" s="117"/>
      <c r="WVL26" s="117"/>
      <c r="WVM26" s="117"/>
      <c r="WVN26" s="117"/>
      <c r="WVO26" s="117"/>
      <c r="WVP26" s="117"/>
      <c r="WVQ26" s="117"/>
      <c r="WVR26" s="117"/>
      <c r="WVS26" s="117"/>
      <c r="WVT26" s="117"/>
      <c r="WVU26" s="117"/>
      <c r="WVV26" s="117"/>
      <c r="WVW26" s="117"/>
      <c r="WVX26" s="117"/>
      <c r="WVY26" s="117"/>
      <c r="WVZ26" s="117"/>
      <c r="WWA26" s="117"/>
      <c r="WWB26" s="117"/>
      <c r="WWC26" s="117"/>
      <c r="WWD26" s="117"/>
      <c r="WWE26" s="117"/>
      <c r="WWF26" s="117"/>
      <c r="WWG26" s="117"/>
      <c r="WWH26" s="117"/>
      <c r="WWI26" s="117"/>
      <c r="WWJ26" s="117"/>
      <c r="WWK26" s="117"/>
      <c r="WWL26" s="117"/>
      <c r="WWM26" s="117"/>
      <c r="WWN26" s="117"/>
      <c r="WWO26" s="117"/>
      <c r="WWP26" s="117"/>
      <c r="WWQ26" s="117"/>
      <c r="WWR26" s="117"/>
      <c r="WWS26" s="117"/>
      <c r="WWT26" s="117"/>
      <c r="WWU26" s="117"/>
      <c r="WWV26" s="117"/>
      <c r="WWW26" s="117"/>
      <c r="WWX26" s="117"/>
      <c r="WWY26" s="117"/>
      <c r="WWZ26" s="117"/>
      <c r="WXA26" s="117"/>
      <c r="WXB26" s="117"/>
      <c r="WXC26" s="117"/>
      <c r="WXD26" s="117"/>
      <c r="WXE26" s="117"/>
      <c r="WXF26" s="117"/>
      <c r="WXG26" s="117"/>
      <c r="WXH26" s="117"/>
      <c r="WXI26" s="117"/>
      <c r="WXJ26" s="117"/>
      <c r="WXK26" s="117"/>
      <c r="WXL26" s="117"/>
      <c r="WXM26" s="117"/>
      <c r="WXN26" s="117"/>
      <c r="WXO26" s="117"/>
      <c r="WXP26" s="117"/>
      <c r="WXQ26" s="117"/>
      <c r="WXR26" s="117"/>
      <c r="WXS26" s="117"/>
      <c r="WXT26" s="117"/>
      <c r="WXU26" s="117"/>
      <c r="WXV26" s="117"/>
      <c r="WXW26" s="117"/>
      <c r="WXX26" s="117"/>
      <c r="WXY26" s="117"/>
      <c r="WXZ26" s="117"/>
      <c r="WYA26" s="117"/>
      <c r="WYB26" s="117"/>
      <c r="WYC26" s="117"/>
      <c r="WYD26" s="117"/>
      <c r="WYE26" s="117"/>
      <c r="WYF26" s="117"/>
      <c r="WYG26" s="117"/>
      <c r="WYH26" s="117"/>
      <c r="WYI26" s="117"/>
      <c r="WYJ26" s="117"/>
      <c r="WYK26" s="117"/>
      <c r="WYL26" s="117"/>
      <c r="WYM26" s="117"/>
      <c r="WYN26" s="117"/>
      <c r="WYO26" s="117"/>
      <c r="WYP26" s="117"/>
      <c r="WYQ26" s="117"/>
      <c r="WYR26" s="117"/>
      <c r="WYS26" s="117"/>
      <c r="WYT26" s="117"/>
      <c r="WYU26" s="117"/>
      <c r="WYV26" s="117"/>
      <c r="WYW26" s="117"/>
      <c r="WYX26" s="117"/>
      <c r="WYY26" s="117"/>
      <c r="WYZ26" s="117"/>
      <c r="WZA26" s="117"/>
      <c r="WZB26" s="117"/>
      <c r="WZC26" s="117"/>
      <c r="WZD26" s="117"/>
      <c r="WZE26" s="117"/>
      <c r="WZF26" s="117"/>
      <c r="WZG26" s="117"/>
      <c r="WZH26" s="117"/>
      <c r="WZI26" s="117"/>
      <c r="WZJ26" s="117"/>
      <c r="WZK26" s="117"/>
      <c r="WZL26" s="117"/>
      <c r="WZM26" s="117"/>
      <c r="WZN26" s="117"/>
      <c r="WZO26" s="117"/>
      <c r="WZP26" s="117"/>
      <c r="WZQ26" s="117"/>
      <c r="WZR26" s="117"/>
      <c r="WZS26" s="117"/>
      <c r="WZT26" s="117"/>
      <c r="WZU26" s="117"/>
      <c r="WZV26" s="117"/>
      <c r="WZW26" s="117"/>
      <c r="WZX26" s="117"/>
      <c r="WZY26" s="117"/>
      <c r="WZZ26" s="117"/>
      <c r="XAA26" s="117"/>
      <c r="XAB26" s="117"/>
      <c r="XAC26" s="117"/>
      <c r="XAD26" s="117"/>
      <c r="XAE26" s="117"/>
      <c r="XAF26" s="117"/>
      <c r="XAG26" s="117"/>
      <c r="XAH26" s="117"/>
      <c r="XAI26" s="117"/>
      <c r="XAJ26" s="117"/>
      <c r="XAK26" s="117"/>
      <c r="XAL26" s="117"/>
      <c r="XAM26" s="117"/>
      <c r="XAN26" s="117"/>
      <c r="XAO26" s="117"/>
      <c r="XAP26" s="117"/>
      <c r="XAQ26" s="117"/>
      <c r="XAR26" s="117"/>
      <c r="XAS26" s="117"/>
      <c r="XAT26" s="117"/>
      <c r="XAU26" s="117"/>
      <c r="XAV26" s="117"/>
      <c r="XAW26" s="117"/>
      <c r="XAX26" s="117"/>
      <c r="XAY26" s="117"/>
      <c r="XAZ26" s="117"/>
      <c r="XBA26" s="117"/>
      <c r="XBB26" s="117"/>
      <c r="XBC26" s="117"/>
      <c r="XBD26" s="117"/>
      <c r="XBE26" s="117"/>
      <c r="XBF26" s="117"/>
      <c r="XBG26" s="117"/>
      <c r="XBH26" s="117"/>
      <c r="XBI26" s="117"/>
      <c r="XBJ26" s="117"/>
      <c r="XBK26" s="117"/>
      <c r="XBL26" s="117"/>
      <c r="XBM26" s="117"/>
      <c r="XBN26" s="117"/>
      <c r="XBO26" s="117"/>
      <c r="XBP26" s="117"/>
      <c r="XBQ26" s="117"/>
      <c r="XBR26" s="117"/>
      <c r="XBS26" s="117"/>
      <c r="XBT26" s="117"/>
      <c r="XBU26" s="117"/>
      <c r="XBV26" s="117"/>
      <c r="XBW26" s="117"/>
      <c r="XBX26" s="117"/>
      <c r="XBY26" s="117"/>
      <c r="XBZ26" s="117"/>
      <c r="XCA26" s="117"/>
      <c r="XCB26" s="117"/>
      <c r="XCC26" s="117"/>
      <c r="XCD26" s="117"/>
      <c r="XCE26" s="117"/>
      <c r="XCF26" s="117"/>
      <c r="XCG26" s="117"/>
      <c r="XCH26" s="117"/>
      <c r="XCI26" s="117"/>
      <c r="XCJ26" s="117"/>
      <c r="XCK26" s="117"/>
      <c r="XCL26" s="117"/>
      <c r="XCM26" s="117"/>
      <c r="XCN26" s="117"/>
      <c r="XCO26" s="117"/>
      <c r="XCP26" s="117"/>
      <c r="XCQ26" s="117"/>
      <c r="XCR26" s="117"/>
      <c r="XCS26" s="117"/>
      <c r="XCT26" s="117"/>
      <c r="XCU26" s="117"/>
      <c r="XCV26" s="117"/>
      <c r="XCW26" s="117"/>
      <c r="XCX26" s="117"/>
      <c r="XCY26" s="117"/>
      <c r="XCZ26" s="117"/>
      <c r="XDA26" s="117"/>
      <c r="XDB26" s="117"/>
      <c r="XDC26" s="117"/>
      <c r="XDD26" s="117"/>
      <c r="XDE26" s="117"/>
      <c r="XDF26" s="117"/>
      <c r="XDG26" s="117"/>
      <c r="XDH26" s="117"/>
      <c r="XDI26" s="117"/>
      <c r="XDJ26" s="117"/>
      <c r="XDK26" s="117"/>
      <c r="XDL26" s="117"/>
      <c r="XDM26" s="117"/>
      <c r="XDN26" s="117"/>
      <c r="XDO26" s="117"/>
      <c r="XDP26" s="117"/>
      <c r="XDQ26" s="117"/>
      <c r="XDR26" s="117"/>
      <c r="XDS26" s="117"/>
      <c r="XDT26" s="117"/>
      <c r="XDU26" s="117"/>
      <c r="XDV26" s="117"/>
      <c r="XDW26" s="117"/>
      <c r="XDX26" s="117"/>
      <c r="XDY26" s="117"/>
      <c r="XDZ26" s="117"/>
      <c r="XEA26" s="117"/>
      <c r="XEB26" s="117"/>
      <c r="XEC26" s="117"/>
      <c r="XED26" s="117"/>
      <c r="XEE26" s="117"/>
      <c r="XEF26" s="117"/>
      <c r="XEG26" s="117"/>
      <c r="XEH26" s="117"/>
      <c r="XEI26" s="117"/>
      <c r="XEJ26" s="117"/>
      <c r="XEK26" s="117"/>
      <c r="XEL26" s="117"/>
      <c r="XEM26" s="117"/>
      <c r="XEN26" s="117"/>
      <c r="XEO26" s="117"/>
      <c r="XEP26" s="117"/>
      <c r="XEQ26" s="117"/>
      <c r="XER26" s="117"/>
      <c r="XES26" s="117"/>
      <c r="XET26" s="117"/>
      <c r="XEU26" s="117"/>
      <c r="XEV26" s="117"/>
      <c r="XEW26" s="117"/>
    </row>
    <row r="27" s="77" customFormat="1" ht="26" customHeight="1" spans="1:16377">
      <c r="A27" s="95">
        <v>21</v>
      </c>
      <c r="B27" s="95" t="s">
        <v>95</v>
      </c>
      <c r="C27" s="95">
        <v>4</v>
      </c>
      <c r="D27" s="96" t="s">
        <v>99</v>
      </c>
      <c r="E27" s="99" t="s">
        <v>100</v>
      </c>
      <c r="F27" s="99" t="s">
        <v>100</v>
      </c>
      <c r="G27" s="95">
        <v>4</v>
      </c>
      <c r="H27" s="95" t="s">
        <v>43</v>
      </c>
      <c r="I27" s="95">
        <v>97.6</v>
      </c>
      <c r="J27" s="95">
        <v>1</v>
      </c>
      <c r="K27" s="95" t="s">
        <v>78</v>
      </c>
      <c r="L27" s="95"/>
      <c r="M27" s="95" t="s">
        <v>44</v>
      </c>
      <c r="N27" s="108" t="s">
        <v>58</v>
      </c>
      <c r="O27" s="95"/>
      <c r="P27" s="95"/>
      <c r="Q27" s="95"/>
      <c r="R27" s="95"/>
      <c r="S27" s="95"/>
      <c r="T27" s="95">
        <v>90</v>
      </c>
      <c r="U27" s="108">
        <v>90</v>
      </c>
      <c r="V27" s="108">
        <v>90</v>
      </c>
      <c r="W27" s="95">
        <v>3</v>
      </c>
      <c r="X27" s="108">
        <v>270</v>
      </c>
      <c r="Y27" s="95"/>
      <c r="Z27" s="95"/>
      <c r="AA27" s="95"/>
      <c r="AB27" s="95" t="s">
        <v>46</v>
      </c>
      <c r="AC27" s="118">
        <v>45030</v>
      </c>
      <c r="AD27" s="119"/>
      <c r="AE27" s="46" t="s">
        <v>98</v>
      </c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  <c r="AAA27" s="117"/>
      <c r="AAB27" s="117"/>
      <c r="AAC27" s="117"/>
      <c r="AAD27" s="117"/>
      <c r="AAE27" s="117"/>
      <c r="AAF27" s="117"/>
      <c r="AAG27" s="117"/>
      <c r="AAH27" s="117"/>
      <c r="AAI27" s="117"/>
      <c r="AAJ27" s="117"/>
      <c r="AAK27" s="117"/>
      <c r="AAL27" s="117"/>
      <c r="AAM27" s="117"/>
      <c r="AAN27" s="117"/>
      <c r="AAO27" s="117"/>
      <c r="AAP27" s="117"/>
      <c r="AAQ27" s="117"/>
      <c r="AAR27" s="117"/>
      <c r="AAS27" s="117"/>
      <c r="AAT27" s="117"/>
      <c r="AAU27" s="117"/>
      <c r="AAV27" s="117"/>
      <c r="AAW27" s="117"/>
      <c r="AAX27" s="117"/>
      <c r="AAY27" s="117"/>
      <c r="AAZ27" s="117"/>
      <c r="ABA27" s="117"/>
      <c r="ABB27" s="117"/>
      <c r="ABC27" s="117"/>
      <c r="ABD27" s="117"/>
      <c r="ABE27" s="117"/>
      <c r="ABF27" s="117"/>
      <c r="ABG27" s="117"/>
      <c r="ABH27" s="117"/>
      <c r="ABI27" s="117"/>
      <c r="ABJ27" s="117"/>
      <c r="ABK27" s="117"/>
      <c r="ABL27" s="117"/>
      <c r="ABM27" s="117"/>
      <c r="ABN27" s="117"/>
      <c r="ABO27" s="117"/>
      <c r="ABP27" s="117"/>
      <c r="ABQ27" s="117"/>
      <c r="ABR27" s="117"/>
      <c r="ABS27" s="117"/>
      <c r="ABT27" s="117"/>
      <c r="ABU27" s="117"/>
      <c r="ABV27" s="117"/>
      <c r="ABW27" s="117"/>
      <c r="ABX27" s="117"/>
      <c r="ABY27" s="117"/>
      <c r="ABZ27" s="117"/>
      <c r="ACA27" s="117"/>
      <c r="ACB27" s="117"/>
      <c r="ACC27" s="117"/>
      <c r="ACD27" s="117"/>
      <c r="ACE27" s="117"/>
      <c r="ACF27" s="117"/>
      <c r="ACG27" s="117"/>
      <c r="ACH27" s="117"/>
      <c r="ACI27" s="117"/>
      <c r="ACJ27" s="117"/>
      <c r="ACK27" s="117"/>
      <c r="ACL27" s="117"/>
      <c r="ACM27" s="117"/>
      <c r="ACN27" s="117"/>
      <c r="ACO27" s="117"/>
      <c r="ACP27" s="117"/>
      <c r="ACQ27" s="117"/>
      <c r="ACR27" s="117"/>
      <c r="ACS27" s="117"/>
      <c r="ACT27" s="117"/>
      <c r="ACU27" s="117"/>
      <c r="ACV27" s="117"/>
      <c r="ACW27" s="117"/>
      <c r="ACX27" s="117"/>
      <c r="ACY27" s="117"/>
      <c r="ACZ27" s="117"/>
      <c r="ADA27" s="117"/>
      <c r="ADB27" s="117"/>
      <c r="ADC27" s="117"/>
      <c r="ADD27" s="117"/>
      <c r="ADE27" s="117"/>
      <c r="ADF27" s="117"/>
      <c r="ADG27" s="117"/>
      <c r="ADH27" s="117"/>
      <c r="ADI27" s="117"/>
      <c r="ADJ27" s="117"/>
      <c r="ADK27" s="117"/>
      <c r="ADL27" s="117"/>
      <c r="ADM27" s="117"/>
      <c r="ADN27" s="117"/>
      <c r="ADO27" s="117"/>
      <c r="ADP27" s="117"/>
      <c r="ADQ27" s="117"/>
      <c r="ADR27" s="117"/>
      <c r="ADS27" s="117"/>
      <c r="ADT27" s="117"/>
      <c r="ADU27" s="117"/>
      <c r="ADV27" s="117"/>
      <c r="ADW27" s="117"/>
      <c r="ADX27" s="117"/>
      <c r="ADY27" s="117"/>
      <c r="ADZ27" s="117"/>
      <c r="AEA27" s="117"/>
      <c r="AEB27" s="117"/>
      <c r="AEC27" s="117"/>
      <c r="AED27" s="117"/>
      <c r="AEE27" s="117"/>
      <c r="AEF27" s="117"/>
      <c r="AEG27" s="117"/>
      <c r="AEH27" s="117"/>
      <c r="AEI27" s="117"/>
      <c r="AEJ27" s="117"/>
      <c r="AEK27" s="117"/>
      <c r="AEL27" s="117"/>
      <c r="AEM27" s="117"/>
      <c r="AEN27" s="117"/>
      <c r="AEO27" s="117"/>
      <c r="AEP27" s="117"/>
      <c r="AEQ27" s="117"/>
      <c r="AER27" s="117"/>
      <c r="AES27" s="117"/>
      <c r="AET27" s="117"/>
      <c r="AEU27" s="117"/>
      <c r="AEV27" s="117"/>
      <c r="AEW27" s="117"/>
      <c r="AEX27" s="117"/>
      <c r="AEY27" s="117"/>
      <c r="AEZ27" s="117"/>
      <c r="AFA27" s="117"/>
      <c r="AFB27" s="117"/>
      <c r="AFC27" s="117"/>
      <c r="AFD27" s="117"/>
      <c r="AFE27" s="117"/>
      <c r="AFF27" s="117"/>
      <c r="AFG27" s="117"/>
      <c r="AFH27" s="117"/>
      <c r="AFI27" s="117"/>
      <c r="AFJ27" s="117"/>
      <c r="AFK27" s="117"/>
      <c r="AFL27" s="117"/>
      <c r="AFM27" s="117"/>
      <c r="AFN27" s="117"/>
      <c r="AFO27" s="117"/>
      <c r="AFP27" s="117"/>
      <c r="AFQ27" s="117"/>
      <c r="AFR27" s="117"/>
      <c r="AFS27" s="117"/>
      <c r="AFT27" s="117"/>
      <c r="AFU27" s="117"/>
      <c r="AFV27" s="117"/>
      <c r="AFW27" s="117"/>
      <c r="AFX27" s="117"/>
      <c r="AFY27" s="117"/>
      <c r="AFZ27" s="117"/>
      <c r="AGA27" s="117"/>
      <c r="AGB27" s="117"/>
      <c r="AGC27" s="117"/>
      <c r="AGD27" s="117"/>
      <c r="AGE27" s="117"/>
      <c r="AGF27" s="117"/>
      <c r="AGG27" s="117"/>
      <c r="AGH27" s="117"/>
      <c r="AGI27" s="117"/>
      <c r="AGJ27" s="117"/>
      <c r="AGK27" s="117"/>
      <c r="AGL27" s="117"/>
      <c r="AGM27" s="117"/>
      <c r="AGN27" s="117"/>
      <c r="AGO27" s="117"/>
      <c r="AGP27" s="117"/>
      <c r="AGQ27" s="117"/>
      <c r="AGR27" s="117"/>
      <c r="AGS27" s="117"/>
      <c r="AGT27" s="117"/>
      <c r="AGU27" s="117"/>
      <c r="AGV27" s="117"/>
      <c r="AGW27" s="117"/>
      <c r="AGX27" s="117"/>
      <c r="AGY27" s="117"/>
      <c r="AGZ27" s="117"/>
      <c r="AHA27" s="117"/>
      <c r="AHB27" s="117"/>
      <c r="AHC27" s="117"/>
      <c r="AHD27" s="117"/>
      <c r="AHE27" s="117"/>
      <c r="AHF27" s="117"/>
      <c r="AHG27" s="117"/>
      <c r="AHH27" s="117"/>
      <c r="AHI27" s="117"/>
      <c r="AHJ27" s="117"/>
      <c r="AHK27" s="117"/>
      <c r="AHL27" s="117"/>
      <c r="AHM27" s="117"/>
      <c r="AHN27" s="117"/>
      <c r="AHO27" s="117"/>
      <c r="AHP27" s="117"/>
      <c r="AHQ27" s="117"/>
      <c r="AHR27" s="117"/>
      <c r="AHS27" s="117"/>
      <c r="AHT27" s="117"/>
      <c r="AHU27" s="117"/>
      <c r="AHV27" s="117"/>
      <c r="AHW27" s="117"/>
      <c r="AHX27" s="117"/>
      <c r="AHY27" s="117"/>
      <c r="AHZ27" s="117"/>
      <c r="AIA27" s="117"/>
      <c r="AIB27" s="117"/>
      <c r="AIC27" s="117"/>
      <c r="AID27" s="117"/>
      <c r="AIE27" s="117"/>
      <c r="AIF27" s="117"/>
      <c r="AIG27" s="117"/>
      <c r="AIH27" s="117"/>
      <c r="AII27" s="117"/>
      <c r="AIJ27" s="117"/>
      <c r="AIK27" s="117"/>
      <c r="AIL27" s="117"/>
      <c r="AIM27" s="117"/>
      <c r="AIN27" s="117"/>
      <c r="AIO27" s="117"/>
      <c r="AIP27" s="117"/>
      <c r="AIQ27" s="117"/>
      <c r="AIR27" s="117"/>
      <c r="AIS27" s="117"/>
      <c r="AIT27" s="117"/>
      <c r="AIU27" s="117"/>
      <c r="AIV27" s="117"/>
      <c r="AIW27" s="117"/>
      <c r="AIX27" s="117"/>
      <c r="AIY27" s="117"/>
      <c r="AIZ27" s="117"/>
      <c r="AJA27" s="117"/>
      <c r="AJB27" s="117"/>
      <c r="AJC27" s="117"/>
      <c r="AJD27" s="117"/>
      <c r="AJE27" s="117"/>
      <c r="AJF27" s="117"/>
      <c r="AJG27" s="117"/>
      <c r="AJH27" s="117"/>
      <c r="AJI27" s="117"/>
      <c r="AJJ27" s="117"/>
      <c r="AJK27" s="117"/>
      <c r="AJL27" s="117"/>
      <c r="AJM27" s="117"/>
      <c r="AJN27" s="117"/>
      <c r="AJO27" s="117"/>
      <c r="AJP27" s="117"/>
      <c r="AJQ27" s="117"/>
      <c r="AJR27" s="117"/>
      <c r="AJS27" s="117"/>
      <c r="AJT27" s="117"/>
      <c r="AJU27" s="117"/>
      <c r="AJV27" s="117"/>
      <c r="AJW27" s="117"/>
      <c r="AJX27" s="117"/>
      <c r="AJY27" s="117"/>
      <c r="AJZ27" s="117"/>
      <c r="AKA27" s="117"/>
      <c r="AKB27" s="117"/>
      <c r="AKC27" s="117"/>
      <c r="AKD27" s="117"/>
      <c r="AKE27" s="117"/>
      <c r="AKF27" s="117"/>
      <c r="AKG27" s="117"/>
      <c r="AKH27" s="117"/>
      <c r="AKI27" s="117"/>
      <c r="AKJ27" s="117"/>
      <c r="AKK27" s="117"/>
      <c r="AKL27" s="117"/>
      <c r="AKM27" s="117"/>
      <c r="AKN27" s="117"/>
      <c r="AKO27" s="117"/>
      <c r="AKP27" s="117"/>
      <c r="AKQ27" s="117"/>
      <c r="AKR27" s="117"/>
      <c r="AKS27" s="117"/>
      <c r="AKT27" s="117"/>
      <c r="AKU27" s="117"/>
      <c r="AKV27" s="117"/>
      <c r="AKW27" s="117"/>
      <c r="AKX27" s="117"/>
      <c r="AKY27" s="117"/>
      <c r="AKZ27" s="117"/>
      <c r="ALA27" s="117"/>
      <c r="ALB27" s="117"/>
      <c r="ALC27" s="117"/>
      <c r="ALD27" s="117"/>
      <c r="ALE27" s="117"/>
      <c r="ALF27" s="117"/>
      <c r="ALG27" s="117"/>
      <c r="ALH27" s="117"/>
      <c r="ALI27" s="117"/>
      <c r="ALJ27" s="117"/>
      <c r="ALK27" s="117"/>
      <c r="ALL27" s="117"/>
      <c r="ALM27" s="117"/>
      <c r="ALN27" s="117"/>
      <c r="ALO27" s="117"/>
      <c r="ALP27" s="117"/>
      <c r="ALQ27" s="117"/>
      <c r="ALR27" s="117"/>
      <c r="ALS27" s="117"/>
      <c r="ALT27" s="117"/>
      <c r="ALU27" s="117"/>
      <c r="ALV27" s="117"/>
      <c r="ALW27" s="117"/>
      <c r="ALX27" s="117"/>
      <c r="ALY27" s="117"/>
      <c r="ALZ27" s="117"/>
      <c r="AMA27" s="117"/>
      <c r="AMB27" s="117"/>
      <c r="AMC27" s="117"/>
      <c r="AMD27" s="117"/>
      <c r="AME27" s="117"/>
      <c r="AMF27" s="117"/>
      <c r="AMG27" s="117"/>
      <c r="AMH27" s="117"/>
      <c r="AMI27" s="117"/>
      <c r="AMJ27" s="117"/>
      <c r="AMK27" s="117"/>
      <c r="AML27" s="117"/>
      <c r="AMM27" s="117"/>
      <c r="AMN27" s="117"/>
      <c r="AMO27" s="117"/>
      <c r="AMP27" s="117"/>
      <c r="AMQ27" s="117"/>
      <c r="AMR27" s="117"/>
      <c r="AMS27" s="117"/>
      <c r="AMT27" s="117"/>
      <c r="AMU27" s="117"/>
      <c r="AMV27" s="117"/>
      <c r="AMW27" s="117"/>
      <c r="AMX27" s="117"/>
      <c r="AMY27" s="117"/>
      <c r="AMZ27" s="117"/>
      <c r="ANA27" s="117"/>
      <c r="ANB27" s="117"/>
      <c r="ANC27" s="117"/>
      <c r="AND27" s="117"/>
      <c r="ANE27" s="117"/>
      <c r="ANF27" s="117"/>
      <c r="ANG27" s="117"/>
      <c r="ANH27" s="117"/>
      <c r="ANI27" s="117"/>
      <c r="ANJ27" s="117"/>
      <c r="ANK27" s="117"/>
      <c r="ANL27" s="117"/>
      <c r="ANM27" s="117"/>
      <c r="ANN27" s="117"/>
      <c r="ANO27" s="117"/>
      <c r="ANP27" s="117"/>
      <c r="ANQ27" s="117"/>
      <c r="ANR27" s="117"/>
      <c r="ANS27" s="117"/>
      <c r="ANT27" s="117"/>
      <c r="ANU27" s="117"/>
      <c r="ANV27" s="117"/>
      <c r="ANW27" s="117"/>
      <c r="ANX27" s="117"/>
      <c r="ANY27" s="117"/>
      <c r="ANZ27" s="117"/>
      <c r="AOA27" s="117"/>
      <c r="AOB27" s="117"/>
      <c r="AOC27" s="117"/>
      <c r="AOD27" s="117"/>
      <c r="AOE27" s="117"/>
      <c r="AOF27" s="117"/>
      <c r="AOG27" s="117"/>
      <c r="AOH27" s="117"/>
      <c r="AOI27" s="117"/>
      <c r="AOJ27" s="117"/>
      <c r="AOK27" s="117"/>
      <c r="AOL27" s="117"/>
      <c r="AOM27" s="117"/>
      <c r="AON27" s="117"/>
      <c r="AOO27" s="117"/>
      <c r="AOP27" s="117"/>
      <c r="AOQ27" s="117"/>
      <c r="AOR27" s="117"/>
      <c r="AOS27" s="117"/>
      <c r="AOT27" s="117"/>
      <c r="AOU27" s="117"/>
      <c r="AOV27" s="117"/>
      <c r="AOW27" s="117"/>
      <c r="AOX27" s="117"/>
      <c r="AOY27" s="117"/>
      <c r="AOZ27" s="117"/>
      <c r="APA27" s="117"/>
      <c r="APB27" s="117"/>
      <c r="APC27" s="117"/>
      <c r="APD27" s="117"/>
      <c r="APE27" s="117"/>
      <c r="APF27" s="117"/>
      <c r="APG27" s="117"/>
      <c r="APH27" s="117"/>
      <c r="API27" s="117"/>
      <c r="APJ27" s="117"/>
      <c r="APK27" s="117"/>
      <c r="APL27" s="117"/>
      <c r="APM27" s="117"/>
      <c r="APN27" s="117"/>
      <c r="APO27" s="117"/>
      <c r="APP27" s="117"/>
      <c r="APQ27" s="117"/>
      <c r="APR27" s="117"/>
      <c r="APS27" s="117"/>
      <c r="APT27" s="117"/>
      <c r="APU27" s="117"/>
      <c r="APV27" s="117"/>
      <c r="APW27" s="117"/>
      <c r="APX27" s="117"/>
      <c r="APY27" s="117"/>
      <c r="APZ27" s="117"/>
      <c r="AQA27" s="117"/>
      <c r="AQB27" s="117"/>
      <c r="AQC27" s="117"/>
      <c r="AQD27" s="117"/>
      <c r="AQE27" s="117"/>
      <c r="AQF27" s="117"/>
      <c r="AQG27" s="117"/>
      <c r="AQH27" s="117"/>
      <c r="AQI27" s="117"/>
      <c r="AQJ27" s="117"/>
      <c r="AQK27" s="117"/>
      <c r="AQL27" s="117"/>
      <c r="AQM27" s="117"/>
      <c r="AQN27" s="117"/>
      <c r="AQO27" s="117"/>
      <c r="AQP27" s="117"/>
      <c r="AQQ27" s="117"/>
      <c r="AQR27" s="117"/>
      <c r="AQS27" s="117"/>
      <c r="AQT27" s="117"/>
      <c r="AQU27" s="117"/>
      <c r="AQV27" s="117"/>
      <c r="AQW27" s="117"/>
      <c r="AQX27" s="117"/>
      <c r="AQY27" s="117"/>
      <c r="AQZ27" s="117"/>
      <c r="ARA27" s="117"/>
      <c r="ARB27" s="117"/>
      <c r="ARC27" s="117"/>
      <c r="ARD27" s="117"/>
      <c r="ARE27" s="117"/>
      <c r="ARF27" s="117"/>
      <c r="ARG27" s="117"/>
      <c r="ARH27" s="117"/>
      <c r="ARI27" s="117"/>
      <c r="ARJ27" s="117"/>
      <c r="ARK27" s="117"/>
      <c r="ARL27" s="117"/>
      <c r="ARM27" s="117"/>
      <c r="ARN27" s="117"/>
      <c r="ARO27" s="117"/>
      <c r="ARP27" s="117"/>
      <c r="ARQ27" s="117"/>
      <c r="ARR27" s="117"/>
      <c r="ARS27" s="117"/>
      <c r="ART27" s="117"/>
      <c r="ARU27" s="117"/>
      <c r="ARV27" s="117"/>
      <c r="ARW27" s="117"/>
      <c r="ARX27" s="117"/>
      <c r="ARY27" s="117"/>
      <c r="ARZ27" s="117"/>
      <c r="ASA27" s="117"/>
      <c r="ASB27" s="117"/>
      <c r="ASC27" s="117"/>
      <c r="ASD27" s="117"/>
      <c r="ASE27" s="117"/>
      <c r="ASF27" s="117"/>
      <c r="ASG27" s="117"/>
      <c r="ASH27" s="117"/>
      <c r="ASI27" s="117"/>
      <c r="ASJ27" s="117"/>
      <c r="ASK27" s="117"/>
      <c r="ASL27" s="117"/>
      <c r="ASM27" s="117"/>
      <c r="ASN27" s="117"/>
      <c r="ASO27" s="117"/>
      <c r="ASP27" s="117"/>
      <c r="ASQ27" s="117"/>
      <c r="ASR27" s="117"/>
      <c r="ASS27" s="117"/>
      <c r="AST27" s="117"/>
      <c r="ASU27" s="117"/>
      <c r="ASV27" s="117"/>
      <c r="ASW27" s="117"/>
      <c r="ASX27" s="117"/>
      <c r="ASY27" s="117"/>
      <c r="ASZ27" s="117"/>
      <c r="ATA27" s="117"/>
      <c r="ATB27" s="117"/>
      <c r="ATC27" s="117"/>
      <c r="ATD27" s="117"/>
      <c r="ATE27" s="117"/>
      <c r="ATF27" s="117"/>
      <c r="ATG27" s="117"/>
      <c r="ATH27" s="117"/>
      <c r="ATI27" s="117"/>
      <c r="ATJ27" s="117"/>
      <c r="ATK27" s="117"/>
      <c r="ATL27" s="117"/>
      <c r="ATM27" s="117"/>
      <c r="ATN27" s="117"/>
      <c r="ATO27" s="117"/>
      <c r="ATP27" s="117"/>
      <c r="ATQ27" s="117"/>
      <c r="ATR27" s="117"/>
      <c r="ATS27" s="117"/>
      <c r="ATT27" s="117"/>
      <c r="ATU27" s="117"/>
      <c r="ATV27" s="117"/>
      <c r="ATW27" s="117"/>
      <c r="ATX27" s="117"/>
      <c r="ATY27" s="117"/>
      <c r="ATZ27" s="117"/>
      <c r="AUA27" s="117"/>
      <c r="AUB27" s="117"/>
      <c r="AUC27" s="117"/>
      <c r="AUD27" s="117"/>
      <c r="AUE27" s="117"/>
      <c r="AUF27" s="117"/>
      <c r="AUG27" s="117"/>
      <c r="AUH27" s="117"/>
      <c r="AUI27" s="117"/>
      <c r="AUJ27" s="117"/>
      <c r="AUK27" s="117"/>
      <c r="AUL27" s="117"/>
      <c r="AUM27" s="117"/>
      <c r="AUN27" s="117"/>
      <c r="AUO27" s="117"/>
      <c r="AUP27" s="117"/>
      <c r="AUQ27" s="117"/>
      <c r="AUR27" s="117"/>
      <c r="AUS27" s="117"/>
      <c r="AUT27" s="117"/>
      <c r="AUU27" s="117"/>
      <c r="AUV27" s="117"/>
      <c r="AUW27" s="117"/>
      <c r="AUX27" s="117"/>
      <c r="AUY27" s="117"/>
      <c r="AUZ27" s="117"/>
      <c r="AVA27" s="117"/>
      <c r="AVB27" s="117"/>
      <c r="AVC27" s="117"/>
      <c r="AVD27" s="117"/>
      <c r="AVE27" s="117"/>
      <c r="AVF27" s="117"/>
      <c r="AVG27" s="117"/>
      <c r="AVH27" s="117"/>
      <c r="AVI27" s="117"/>
      <c r="AVJ27" s="117"/>
      <c r="AVK27" s="117"/>
      <c r="AVL27" s="117"/>
      <c r="AVM27" s="117"/>
      <c r="AVN27" s="117"/>
      <c r="AVO27" s="117"/>
      <c r="AVP27" s="117"/>
      <c r="AVQ27" s="117"/>
      <c r="AVR27" s="117"/>
      <c r="AVS27" s="117"/>
      <c r="AVT27" s="117"/>
      <c r="AVU27" s="117"/>
      <c r="AVV27" s="117"/>
      <c r="AVW27" s="117"/>
      <c r="AVX27" s="117"/>
      <c r="AVY27" s="117"/>
      <c r="AVZ27" s="117"/>
      <c r="AWA27" s="117"/>
      <c r="AWB27" s="117"/>
      <c r="AWC27" s="117"/>
      <c r="AWD27" s="117"/>
      <c r="AWE27" s="117"/>
      <c r="AWF27" s="117"/>
      <c r="AWG27" s="117"/>
      <c r="AWH27" s="117"/>
      <c r="AWI27" s="117"/>
      <c r="AWJ27" s="117"/>
      <c r="AWK27" s="117"/>
      <c r="AWL27" s="117"/>
      <c r="AWM27" s="117"/>
      <c r="AWN27" s="117"/>
      <c r="AWO27" s="117"/>
      <c r="AWP27" s="117"/>
      <c r="AWQ27" s="117"/>
      <c r="AWR27" s="117"/>
      <c r="AWS27" s="117"/>
      <c r="AWT27" s="117"/>
      <c r="AWU27" s="117"/>
      <c r="AWV27" s="117"/>
      <c r="AWW27" s="117"/>
      <c r="AWX27" s="117"/>
      <c r="AWY27" s="117"/>
      <c r="AWZ27" s="117"/>
      <c r="AXA27" s="117"/>
      <c r="AXB27" s="117"/>
      <c r="AXC27" s="117"/>
      <c r="AXD27" s="117"/>
      <c r="AXE27" s="117"/>
      <c r="AXF27" s="117"/>
      <c r="AXG27" s="117"/>
      <c r="AXH27" s="117"/>
      <c r="AXI27" s="117"/>
      <c r="AXJ27" s="117"/>
      <c r="AXK27" s="117"/>
      <c r="AXL27" s="117"/>
      <c r="AXM27" s="117"/>
      <c r="AXN27" s="117"/>
      <c r="AXO27" s="117"/>
      <c r="AXP27" s="117"/>
      <c r="AXQ27" s="117"/>
      <c r="AXR27" s="117"/>
      <c r="AXS27" s="117"/>
      <c r="AXT27" s="117"/>
      <c r="AXU27" s="117"/>
      <c r="AXV27" s="117"/>
      <c r="AXW27" s="117"/>
      <c r="AXX27" s="117"/>
      <c r="AXY27" s="117"/>
      <c r="AXZ27" s="117"/>
      <c r="AYA27" s="117"/>
      <c r="AYB27" s="117"/>
      <c r="AYC27" s="117"/>
      <c r="AYD27" s="117"/>
      <c r="AYE27" s="117"/>
      <c r="AYF27" s="117"/>
      <c r="AYG27" s="117"/>
      <c r="AYH27" s="117"/>
      <c r="AYI27" s="117"/>
      <c r="AYJ27" s="117"/>
      <c r="AYK27" s="117"/>
      <c r="AYL27" s="117"/>
      <c r="AYM27" s="117"/>
      <c r="AYN27" s="117"/>
      <c r="AYO27" s="117"/>
      <c r="AYP27" s="117"/>
      <c r="AYQ27" s="117"/>
      <c r="AYR27" s="117"/>
      <c r="AYS27" s="117"/>
      <c r="AYT27" s="117"/>
      <c r="AYU27" s="117"/>
      <c r="AYV27" s="117"/>
      <c r="AYW27" s="117"/>
      <c r="AYX27" s="117"/>
      <c r="AYY27" s="117"/>
      <c r="AYZ27" s="117"/>
      <c r="AZA27" s="117"/>
      <c r="AZB27" s="117"/>
      <c r="AZC27" s="117"/>
      <c r="AZD27" s="117"/>
      <c r="AZE27" s="117"/>
      <c r="AZF27" s="117"/>
      <c r="AZG27" s="117"/>
      <c r="AZH27" s="117"/>
      <c r="AZI27" s="117"/>
      <c r="AZJ27" s="117"/>
      <c r="AZK27" s="117"/>
      <c r="AZL27" s="117"/>
      <c r="AZM27" s="117"/>
      <c r="AZN27" s="117"/>
      <c r="AZO27" s="117"/>
      <c r="AZP27" s="117"/>
      <c r="AZQ27" s="117"/>
      <c r="AZR27" s="117"/>
      <c r="AZS27" s="117"/>
      <c r="AZT27" s="117"/>
      <c r="AZU27" s="117"/>
      <c r="AZV27" s="117"/>
      <c r="AZW27" s="117"/>
      <c r="AZX27" s="117"/>
      <c r="AZY27" s="117"/>
      <c r="AZZ27" s="117"/>
      <c r="BAA27" s="117"/>
      <c r="BAB27" s="117"/>
      <c r="BAC27" s="117"/>
      <c r="BAD27" s="117"/>
      <c r="BAE27" s="117"/>
      <c r="BAF27" s="117"/>
      <c r="BAG27" s="117"/>
      <c r="BAH27" s="117"/>
      <c r="BAI27" s="117"/>
      <c r="BAJ27" s="117"/>
      <c r="BAK27" s="117"/>
      <c r="BAL27" s="117"/>
      <c r="BAM27" s="117"/>
      <c r="BAN27" s="117"/>
      <c r="BAO27" s="117"/>
      <c r="BAP27" s="117"/>
      <c r="BAQ27" s="117"/>
      <c r="BAR27" s="117"/>
      <c r="BAS27" s="117"/>
      <c r="BAT27" s="117"/>
      <c r="BAU27" s="117"/>
      <c r="BAV27" s="117"/>
      <c r="BAW27" s="117"/>
      <c r="BAX27" s="117"/>
      <c r="BAY27" s="117"/>
      <c r="BAZ27" s="117"/>
      <c r="BBA27" s="117"/>
      <c r="BBB27" s="117"/>
      <c r="BBC27" s="117"/>
      <c r="BBD27" s="117"/>
      <c r="BBE27" s="117"/>
      <c r="BBF27" s="117"/>
      <c r="BBG27" s="117"/>
      <c r="BBH27" s="117"/>
      <c r="BBI27" s="117"/>
      <c r="BBJ27" s="117"/>
      <c r="BBK27" s="117"/>
      <c r="BBL27" s="117"/>
      <c r="BBM27" s="117"/>
      <c r="BBN27" s="117"/>
      <c r="BBO27" s="117"/>
      <c r="BBP27" s="117"/>
      <c r="BBQ27" s="117"/>
      <c r="BBR27" s="117"/>
      <c r="BBS27" s="117"/>
      <c r="BBT27" s="117"/>
      <c r="BBU27" s="117"/>
      <c r="BBV27" s="117"/>
      <c r="BBW27" s="117"/>
      <c r="BBX27" s="117"/>
      <c r="BBY27" s="117"/>
      <c r="BBZ27" s="117"/>
      <c r="BCA27" s="117"/>
      <c r="BCB27" s="117"/>
      <c r="BCC27" s="117"/>
      <c r="BCD27" s="117"/>
      <c r="BCE27" s="117"/>
      <c r="BCF27" s="117"/>
      <c r="BCG27" s="117"/>
      <c r="BCH27" s="117"/>
      <c r="BCI27" s="117"/>
      <c r="BCJ27" s="117"/>
      <c r="BCK27" s="117"/>
      <c r="BCL27" s="117"/>
      <c r="BCM27" s="117"/>
      <c r="BCN27" s="117"/>
      <c r="BCO27" s="117"/>
      <c r="BCP27" s="117"/>
      <c r="BCQ27" s="117"/>
      <c r="BCR27" s="117"/>
      <c r="BCS27" s="117"/>
      <c r="BCT27" s="117"/>
      <c r="BCU27" s="117"/>
      <c r="BCV27" s="117"/>
      <c r="BCW27" s="117"/>
      <c r="BCX27" s="117"/>
      <c r="BCY27" s="117"/>
      <c r="BCZ27" s="117"/>
      <c r="BDA27" s="117"/>
      <c r="BDB27" s="117"/>
      <c r="BDC27" s="117"/>
      <c r="BDD27" s="117"/>
      <c r="BDE27" s="117"/>
      <c r="BDF27" s="117"/>
      <c r="BDG27" s="117"/>
      <c r="BDH27" s="117"/>
      <c r="BDI27" s="117"/>
      <c r="BDJ27" s="117"/>
      <c r="BDK27" s="117"/>
      <c r="BDL27" s="117"/>
      <c r="BDM27" s="117"/>
      <c r="BDN27" s="117"/>
      <c r="BDO27" s="117"/>
      <c r="BDP27" s="117"/>
      <c r="BDQ27" s="117"/>
      <c r="BDR27" s="117"/>
      <c r="BDS27" s="117"/>
      <c r="BDT27" s="117"/>
      <c r="BDU27" s="117"/>
      <c r="BDV27" s="117"/>
      <c r="BDW27" s="117"/>
      <c r="BDX27" s="117"/>
      <c r="BDY27" s="117"/>
      <c r="BDZ27" s="117"/>
      <c r="BEA27" s="117"/>
      <c r="BEB27" s="117"/>
      <c r="BEC27" s="117"/>
      <c r="BED27" s="117"/>
      <c r="BEE27" s="117"/>
      <c r="BEF27" s="117"/>
      <c r="BEG27" s="117"/>
      <c r="BEH27" s="117"/>
      <c r="BEI27" s="117"/>
      <c r="BEJ27" s="117"/>
      <c r="BEK27" s="117"/>
      <c r="BEL27" s="117"/>
      <c r="BEM27" s="117"/>
      <c r="BEN27" s="117"/>
      <c r="BEO27" s="117"/>
      <c r="BEP27" s="117"/>
      <c r="BEQ27" s="117"/>
      <c r="BER27" s="117"/>
      <c r="BES27" s="117"/>
      <c r="BET27" s="117"/>
      <c r="BEU27" s="117"/>
      <c r="BEV27" s="117"/>
      <c r="BEW27" s="117"/>
      <c r="BEX27" s="117"/>
      <c r="BEY27" s="117"/>
      <c r="BEZ27" s="117"/>
      <c r="BFA27" s="117"/>
      <c r="BFB27" s="117"/>
      <c r="BFC27" s="117"/>
      <c r="BFD27" s="117"/>
      <c r="BFE27" s="117"/>
      <c r="BFF27" s="117"/>
      <c r="BFG27" s="117"/>
      <c r="BFH27" s="117"/>
      <c r="BFI27" s="117"/>
      <c r="BFJ27" s="117"/>
      <c r="BFK27" s="117"/>
      <c r="BFL27" s="117"/>
      <c r="BFM27" s="117"/>
      <c r="BFN27" s="117"/>
      <c r="BFO27" s="117"/>
      <c r="BFP27" s="117"/>
      <c r="BFQ27" s="117"/>
      <c r="BFR27" s="117"/>
      <c r="BFS27" s="117"/>
      <c r="BFT27" s="117"/>
      <c r="BFU27" s="117"/>
      <c r="BFV27" s="117"/>
      <c r="BFW27" s="117"/>
      <c r="BFX27" s="117"/>
      <c r="BFY27" s="117"/>
      <c r="BFZ27" s="117"/>
      <c r="BGA27" s="117"/>
      <c r="BGB27" s="117"/>
      <c r="BGC27" s="117"/>
      <c r="BGD27" s="117"/>
      <c r="BGE27" s="117"/>
      <c r="BGF27" s="117"/>
      <c r="BGG27" s="117"/>
      <c r="BGH27" s="117"/>
      <c r="BGI27" s="117"/>
      <c r="BGJ27" s="117"/>
      <c r="BGK27" s="117"/>
      <c r="BGL27" s="117"/>
      <c r="BGM27" s="117"/>
      <c r="BGN27" s="117"/>
      <c r="BGO27" s="117"/>
      <c r="BGP27" s="117"/>
      <c r="BGQ27" s="117"/>
      <c r="BGR27" s="117"/>
      <c r="BGS27" s="117"/>
      <c r="BGT27" s="117"/>
      <c r="BGU27" s="117"/>
      <c r="BGV27" s="117"/>
      <c r="BGW27" s="117"/>
      <c r="BGX27" s="117"/>
      <c r="BGY27" s="117"/>
      <c r="BGZ27" s="117"/>
      <c r="BHA27" s="117"/>
      <c r="BHB27" s="117"/>
      <c r="BHC27" s="117"/>
      <c r="BHD27" s="117"/>
      <c r="BHE27" s="117"/>
      <c r="BHF27" s="117"/>
      <c r="BHG27" s="117"/>
      <c r="BHH27" s="117"/>
      <c r="BHI27" s="117"/>
      <c r="BHJ27" s="117"/>
      <c r="BHK27" s="117"/>
      <c r="BHL27" s="117"/>
      <c r="BHM27" s="117"/>
      <c r="BHN27" s="117"/>
      <c r="BHO27" s="117"/>
      <c r="BHP27" s="117"/>
      <c r="BHQ27" s="117"/>
      <c r="BHR27" s="117"/>
      <c r="BHS27" s="117"/>
      <c r="BHT27" s="117"/>
      <c r="BHU27" s="117"/>
      <c r="BHV27" s="117"/>
      <c r="BHW27" s="117"/>
      <c r="BHX27" s="117"/>
      <c r="BHY27" s="117"/>
      <c r="BHZ27" s="117"/>
      <c r="BIA27" s="117"/>
      <c r="BIB27" s="117"/>
      <c r="BIC27" s="117"/>
      <c r="BID27" s="117"/>
      <c r="BIE27" s="117"/>
      <c r="BIF27" s="117"/>
      <c r="BIG27" s="117"/>
      <c r="BIH27" s="117"/>
      <c r="BII27" s="117"/>
      <c r="BIJ27" s="117"/>
      <c r="BIK27" s="117"/>
      <c r="BIL27" s="117"/>
      <c r="BIM27" s="117"/>
      <c r="BIN27" s="117"/>
      <c r="BIO27" s="117"/>
      <c r="BIP27" s="117"/>
      <c r="BIQ27" s="117"/>
      <c r="BIR27" s="117"/>
      <c r="BIS27" s="117"/>
      <c r="BIT27" s="117"/>
      <c r="BIU27" s="117"/>
      <c r="BIV27" s="117"/>
      <c r="BIW27" s="117"/>
      <c r="BIX27" s="117"/>
      <c r="BIY27" s="117"/>
      <c r="BIZ27" s="117"/>
      <c r="BJA27" s="117"/>
      <c r="BJB27" s="117"/>
      <c r="BJC27" s="117"/>
      <c r="BJD27" s="117"/>
      <c r="BJE27" s="117"/>
      <c r="BJF27" s="117"/>
      <c r="BJG27" s="117"/>
      <c r="BJH27" s="117"/>
      <c r="BJI27" s="117"/>
      <c r="BJJ27" s="117"/>
      <c r="BJK27" s="117"/>
      <c r="BJL27" s="117"/>
      <c r="BJM27" s="117"/>
      <c r="BJN27" s="117"/>
      <c r="BJO27" s="117"/>
      <c r="BJP27" s="117"/>
      <c r="BJQ27" s="117"/>
      <c r="BJR27" s="117"/>
      <c r="BJS27" s="117"/>
      <c r="BJT27" s="117"/>
      <c r="BJU27" s="117"/>
      <c r="BJV27" s="117"/>
      <c r="BJW27" s="117"/>
      <c r="BJX27" s="117"/>
      <c r="BJY27" s="117"/>
      <c r="BJZ27" s="117"/>
      <c r="BKA27" s="117"/>
      <c r="BKB27" s="117"/>
      <c r="BKC27" s="117"/>
      <c r="BKD27" s="117"/>
      <c r="BKE27" s="117"/>
      <c r="BKF27" s="117"/>
      <c r="BKG27" s="117"/>
      <c r="BKH27" s="117"/>
      <c r="BKI27" s="117"/>
      <c r="BKJ27" s="117"/>
      <c r="BKK27" s="117"/>
      <c r="BKL27" s="117"/>
      <c r="BKM27" s="117"/>
      <c r="BKN27" s="117"/>
      <c r="BKO27" s="117"/>
      <c r="BKP27" s="117"/>
      <c r="BKQ27" s="117"/>
      <c r="BKR27" s="117"/>
      <c r="BKS27" s="117"/>
      <c r="BKT27" s="117"/>
      <c r="BKU27" s="117"/>
      <c r="BKV27" s="117"/>
      <c r="BKW27" s="117"/>
      <c r="BKX27" s="117"/>
      <c r="BKY27" s="117"/>
      <c r="BKZ27" s="117"/>
      <c r="BLA27" s="117"/>
      <c r="BLB27" s="117"/>
      <c r="BLC27" s="117"/>
      <c r="BLD27" s="117"/>
      <c r="BLE27" s="117"/>
      <c r="BLF27" s="117"/>
      <c r="BLG27" s="117"/>
      <c r="BLH27" s="117"/>
      <c r="BLI27" s="117"/>
      <c r="BLJ27" s="117"/>
      <c r="BLK27" s="117"/>
      <c r="BLL27" s="117"/>
      <c r="BLM27" s="117"/>
      <c r="BLN27" s="117"/>
      <c r="BLO27" s="117"/>
      <c r="BLP27" s="117"/>
      <c r="BLQ27" s="117"/>
      <c r="BLR27" s="117"/>
      <c r="BLS27" s="117"/>
      <c r="BLT27" s="117"/>
      <c r="BLU27" s="117"/>
      <c r="BLV27" s="117"/>
      <c r="BLW27" s="117"/>
      <c r="BLX27" s="117"/>
      <c r="BLY27" s="117"/>
      <c r="BLZ27" s="117"/>
      <c r="BMA27" s="117"/>
      <c r="BMB27" s="117"/>
      <c r="BMC27" s="117"/>
      <c r="BMD27" s="117"/>
      <c r="BME27" s="117"/>
      <c r="BMF27" s="117"/>
      <c r="BMG27" s="117"/>
      <c r="BMH27" s="117"/>
      <c r="BMI27" s="117"/>
      <c r="BMJ27" s="117"/>
      <c r="BMK27" s="117"/>
      <c r="BML27" s="117"/>
      <c r="BMM27" s="117"/>
      <c r="BMN27" s="117"/>
      <c r="BMO27" s="117"/>
      <c r="BMP27" s="117"/>
      <c r="BMQ27" s="117"/>
      <c r="BMR27" s="117"/>
      <c r="BMS27" s="117"/>
      <c r="BMT27" s="117"/>
      <c r="BMU27" s="117"/>
      <c r="BMV27" s="117"/>
      <c r="BMW27" s="117"/>
      <c r="BMX27" s="117"/>
      <c r="BMY27" s="117"/>
      <c r="BMZ27" s="117"/>
      <c r="BNA27" s="117"/>
      <c r="BNB27" s="117"/>
      <c r="BNC27" s="117"/>
      <c r="BND27" s="117"/>
      <c r="BNE27" s="117"/>
      <c r="BNF27" s="117"/>
      <c r="BNG27" s="117"/>
      <c r="BNH27" s="117"/>
      <c r="BNI27" s="117"/>
      <c r="BNJ27" s="117"/>
      <c r="BNK27" s="117"/>
      <c r="BNL27" s="117"/>
      <c r="BNM27" s="117"/>
      <c r="BNN27" s="117"/>
      <c r="BNO27" s="117"/>
      <c r="BNP27" s="117"/>
      <c r="BNQ27" s="117"/>
      <c r="BNR27" s="117"/>
      <c r="BNS27" s="117"/>
      <c r="BNT27" s="117"/>
      <c r="BNU27" s="117"/>
      <c r="BNV27" s="117"/>
      <c r="BNW27" s="117"/>
      <c r="BNX27" s="117"/>
      <c r="BNY27" s="117"/>
      <c r="BNZ27" s="117"/>
      <c r="BOA27" s="117"/>
      <c r="BOB27" s="117"/>
      <c r="BOC27" s="117"/>
      <c r="BOD27" s="117"/>
      <c r="BOE27" s="117"/>
      <c r="BOF27" s="117"/>
      <c r="BOG27" s="117"/>
      <c r="BOH27" s="117"/>
      <c r="BOI27" s="117"/>
      <c r="BOJ27" s="117"/>
      <c r="BOK27" s="117"/>
      <c r="BOL27" s="117"/>
      <c r="BOM27" s="117"/>
      <c r="BON27" s="117"/>
      <c r="BOO27" s="117"/>
      <c r="BOP27" s="117"/>
      <c r="BOQ27" s="117"/>
      <c r="BOR27" s="117"/>
      <c r="BOS27" s="117"/>
      <c r="BOT27" s="117"/>
      <c r="BOU27" s="117"/>
      <c r="BOV27" s="117"/>
      <c r="BOW27" s="117"/>
      <c r="BOX27" s="117"/>
      <c r="BOY27" s="117"/>
      <c r="BOZ27" s="117"/>
      <c r="BPA27" s="117"/>
      <c r="BPB27" s="117"/>
      <c r="BPC27" s="117"/>
      <c r="BPD27" s="117"/>
      <c r="BPE27" s="117"/>
      <c r="BPF27" s="117"/>
      <c r="BPG27" s="117"/>
      <c r="BPH27" s="117"/>
      <c r="BPI27" s="117"/>
      <c r="BPJ27" s="117"/>
      <c r="BPK27" s="117"/>
      <c r="BPL27" s="117"/>
      <c r="BPM27" s="117"/>
      <c r="BPN27" s="117"/>
      <c r="BPO27" s="117"/>
      <c r="BPP27" s="117"/>
      <c r="BPQ27" s="117"/>
      <c r="BPR27" s="117"/>
      <c r="BPS27" s="117"/>
      <c r="BPT27" s="117"/>
      <c r="BPU27" s="117"/>
      <c r="BPV27" s="117"/>
      <c r="BPW27" s="117"/>
      <c r="BPX27" s="117"/>
      <c r="BPY27" s="117"/>
      <c r="BPZ27" s="117"/>
      <c r="BQA27" s="117"/>
      <c r="BQB27" s="117"/>
      <c r="BQC27" s="117"/>
      <c r="BQD27" s="117"/>
      <c r="BQE27" s="117"/>
      <c r="BQF27" s="117"/>
      <c r="BQG27" s="117"/>
      <c r="BQH27" s="117"/>
      <c r="BQI27" s="117"/>
      <c r="BQJ27" s="117"/>
      <c r="BQK27" s="117"/>
      <c r="BQL27" s="117"/>
      <c r="BQM27" s="117"/>
      <c r="BQN27" s="117"/>
      <c r="BQO27" s="117"/>
      <c r="BQP27" s="117"/>
      <c r="BQQ27" s="117"/>
      <c r="BQR27" s="117"/>
      <c r="BQS27" s="117"/>
      <c r="BQT27" s="117"/>
      <c r="BQU27" s="117"/>
      <c r="BQV27" s="117"/>
      <c r="BQW27" s="117"/>
      <c r="BQX27" s="117"/>
      <c r="BQY27" s="117"/>
      <c r="BQZ27" s="117"/>
      <c r="BRA27" s="117"/>
      <c r="BRB27" s="117"/>
      <c r="BRC27" s="117"/>
      <c r="BRD27" s="117"/>
      <c r="BRE27" s="117"/>
      <c r="BRF27" s="117"/>
      <c r="BRG27" s="117"/>
      <c r="BRH27" s="117"/>
      <c r="BRI27" s="117"/>
      <c r="BRJ27" s="117"/>
      <c r="BRK27" s="117"/>
      <c r="BRL27" s="117"/>
      <c r="BRM27" s="117"/>
      <c r="BRN27" s="117"/>
      <c r="BRO27" s="117"/>
      <c r="BRP27" s="117"/>
      <c r="BRQ27" s="117"/>
      <c r="BRR27" s="117"/>
      <c r="BRS27" s="117"/>
      <c r="BRT27" s="117"/>
      <c r="BRU27" s="117"/>
      <c r="BRV27" s="117"/>
      <c r="BRW27" s="117"/>
      <c r="BRX27" s="117"/>
      <c r="BRY27" s="117"/>
      <c r="BRZ27" s="117"/>
      <c r="BSA27" s="117"/>
      <c r="BSB27" s="117"/>
      <c r="BSC27" s="117"/>
      <c r="BSD27" s="117"/>
      <c r="BSE27" s="117"/>
      <c r="BSF27" s="117"/>
      <c r="BSG27" s="117"/>
      <c r="BSH27" s="117"/>
      <c r="BSI27" s="117"/>
      <c r="BSJ27" s="117"/>
      <c r="BSK27" s="117"/>
      <c r="BSL27" s="117"/>
      <c r="BSM27" s="117"/>
      <c r="BSN27" s="117"/>
      <c r="BSO27" s="117"/>
      <c r="BSP27" s="117"/>
      <c r="BSQ27" s="117"/>
      <c r="BSR27" s="117"/>
      <c r="BSS27" s="117"/>
      <c r="BST27" s="117"/>
      <c r="BSU27" s="117"/>
      <c r="BSV27" s="117"/>
      <c r="BSW27" s="117"/>
      <c r="BSX27" s="117"/>
      <c r="BSY27" s="117"/>
      <c r="BSZ27" s="117"/>
      <c r="BTA27" s="117"/>
      <c r="BTB27" s="117"/>
      <c r="BTC27" s="117"/>
      <c r="BTD27" s="117"/>
      <c r="BTE27" s="117"/>
      <c r="BTF27" s="117"/>
      <c r="BTG27" s="117"/>
      <c r="BTH27" s="117"/>
      <c r="BTI27" s="117"/>
      <c r="BTJ27" s="117"/>
      <c r="BTK27" s="117"/>
      <c r="BTL27" s="117"/>
      <c r="BTM27" s="117"/>
      <c r="BTN27" s="117"/>
      <c r="BTO27" s="117"/>
      <c r="BTP27" s="117"/>
      <c r="BTQ27" s="117"/>
      <c r="BTR27" s="117"/>
      <c r="BTS27" s="117"/>
      <c r="BTT27" s="117"/>
      <c r="BTU27" s="117"/>
      <c r="BTV27" s="117"/>
      <c r="BTW27" s="117"/>
      <c r="BTX27" s="117"/>
      <c r="BTY27" s="117"/>
      <c r="BTZ27" s="117"/>
      <c r="BUA27" s="117"/>
      <c r="BUB27" s="117"/>
      <c r="BUC27" s="117"/>
      <c r="BUD27" s="117"/>
      <c r="BUE27" s="117"/>
      <c r="BUF27" s="117"/>
      <c r="BUG27" s="117"/>
      <c r="BUH27" s="117"/>
      <c r="BUI27" s="117"/>
      <c r="BUJ27" s="117"/>
      <c r="BUK27" s="117"/>
      <c r="BUL27" s="117"/>
      <c r="BUM27" s="117"/>
      <c r="BUN27" s="117"/>
      <c r="BUO27" s="117"/>
      <c r="BUP27" s="117"/>
      <c r="BUQ27" s="117"/>
      <c r="BUR27" s="117"/>
      <c r="BUS27" s="117"/>
      <c r="BUT27" s="117"/>
      <c r="BUU27" s="117"/>
      <c r="BUV27" s="117"/>
      <c r="BUW27" s="117"/>
      <c r="BUX27" s="117"/>
      <c r="BUY27" s="117"/>
      <c r="BUZ27" s="117"/>
      <c r="BVA27" s="117"/>
      <c r="BVB27" s="117"/>
      <c r="BVC27" s="117"/>
      <c r="BVD27" s="117"/>
      <c r="BVE27" s="117"/>
      <c r="BVF27" s="117"/>
      <c r="BVG27" s="117"/>
      <c r="BVH27" s="117"/>
      <c r="BVI27" s="117"/>
      <c r="BVJ27" s="117"/>
      <c r="BVK27" s="117"/>
      <c r="BVL27" s="117"/>
      <c r="BVM27" s="117"/>
      <c r="BVN27" s="117"/>
      <c r="BVO27" s="117"/>
      <c r="BVP27" s="117"/>
      <c r="BVQ27" s="117"/>
      <c r="BVR27" s="117"/>
      <c r="BVS27" s="117"/>
      <c r="BVT27" s="117"/>
      <c r="BVU27" s="117"/>
      <c r="BVV27" s="117"/>
      <c r="BVW27" s="117"/>
      <c r="BVX27" s="117"/>
      <c r="BVY27" s="117"/>
      <c r="BVZ27" s="117"/>
      <c r="BWA27" s="117"/>
      <c r="BWB27" s="117"/>
      <c r="BWC27" s="117"/>
      <c r="BWD27" s="117"/>
      <c r="BWE27" s="117"/>
      <c r="BWF27" s="117"/>
      <c r="BWG27" s="117"/>
      <c r="BWH27" s="117"/>
      <c r="BWI27" s="117"/>
      <c r="BWJ27" s="117"/>
      <c r="BWK27" s="117"/>
      <c r="BWL27" s="117"/>
      <c r="BWM27" s="117"/>
      <c r="BWN27" s="117"/>
      <c r="BWO27" s="117"/>
      <c r="BWP27" s="117"/>
      <c r="BWQ27" s="117"/>
      <c r="BWR27" s="117"/>
      <c r="BWS27" s="117"/>
      <c r="BWT27" s="117"/>
      <c r="BWU27" s="117"/>
      <c r="BWV27" s="117"/>
      <c r="BWW27" s="117"/>
      <c r="BWX27" s="117"/>
      <c r="BWY27" s="117"/>
      <c r="BWZ27" s="117"/>
      <c r="BXA27" s="117"/>
      <c r="BXB27" s="117"/>
      <c r="BXC27" s="117"/>
      <c r="BXD27" s="117"/>
      <c r="BXE27" s="117"/>
      <c r="BXF27" s="117"/>
      <c r="BXG27" s="117"/>
      <c r="BXH27" s="117"/>
      <c r="BXI27" s="117"/>
      <c r="BXJ27" s="117"/>
      <c r="BXK27" s="117"/>
      <c r="BXL27" s="117"/>
      <c r="BXM27" s="117"/>
      <c r="BXN27" s="117"/>
      <c r="BXO27" s="117"/>
      <c r="BXP27" s="117"/>
      <c r="BXQ27" s="117"/>
      <c r="BXR27" s="117"/>
      <c r="BXS27" s="117"/>
      <c r="BXT27" s="117"/>
      <c r="BXU27" s="117"/>
      <c r="BXV27" s="117"/>
      <c r="BXW27" s="117"/>
      <c r="BXX27" s="117"/>
      <c r="BXY27" s="117"/>
      <c r="BXZ27" s="117"/>
      <c r="BYA27" s="117"/>
      <c r="BYB27" s="117"/>
      <c r="BYC27" s="117"/>
      <c r="BYD27" s="117"/>
      <c r="BYE27" s="117"/>
      <c r="BYF27" s="117"/>
      <c r="BYG27" s="117"/>
      <c r="BYH27" s="117"/>
      <c r="BYI27" s="117"/>
      <c r="BYJ27" s="117"/>
      <c r="BYK27" s="117"/>
      <c r="BYL27" s="117"/>
      <c r="BYM27" s="117"/>
      <c r="BYN27" s="117"/>
      <c r="BYO27" s="117"/>
      <c r="BYP27" s="117"/>
      <c r="BYQ27" s="117"/>
      <c r="BYR27" s="117"/>
      <c r="BYS27" s="117"/>
      <c r="BYT27" s="117"/>
      <c r="BYU27" s="117"/>
      <c r="BYV27" s="117"/>
      <c r="BYW27" s="117"/>
      <c r="BYX27" s="117"/>
      <c r="BYY27" s="117"/>
      <c r="BYZ27" s="117"/>
      <c r="BZA27" s="117"/>
      <c r="BZB27" s="117"/>
      <c r="BZC27" s="117"/>
      <c r="BZD27" s="117"/>
      <c r="BZE27" s="117"/>
      <c r="BZF27" s="117"/>
      <c r="BZG27" s="117"/>
      <c r="BZH27" s="117"/>
      <c r="BZI27" s="117"/>
      <c r="BZJ27" s="117"/>
      <c r="BZK27" s="117"/>
      <c r="BZL27" s="117"/>
      <c r="BZM27" s="117"/>
      <c r="BZN27" s="117"/>
      <c r="BZO27" s="117"/>
      <c r="BZP27" s="117"/>
      <c r="BZQ27" s="117"/>
      <c r="BZR27" s="117"/>
      <c r="BZS27" s="117"/>
      <c r="BZT27" s="117"/>
      <c r="BZU27" s="117"/>
      <c r="BZV27" s="117"/>
      <c r="BZW27" s="117"/>
      <c r="BZX27" s="117"/>
      <c r="BZY27" s="117"/>
      <c r="BZZ27" s="117"/>
      <c r="CAA27" s="117"/>
      <c r="CAB27" s="117"/>
      <c r="CAC27" s="117"/>
      <c r="CAD27" s="117"/>
      <c r="CAE27" s="117"/>
      <c r="CAF27" s="117"/>
      <c r="CAG27" s="117"/>
      <c r="CAH27" s="117"/>
      <c r="CAI27" s="117"/>
      <c r="CAJ27" s="117"/>
      <c r="CAK27" s="117"/>
      <c r="CAL27" s="117"/>
      <c r="CAM27" s="117"/>
      <c r="CAN27" s="117"/>
      <c r="CAO27" s="117"/>
      <c r="CAP27" s="117"/>
      <c r="CAQ27" s="117"/>
      <c r="CAR27" s="117"/>
      <c r="CAS27" s="117"/>
      <c r="CAT27" s="117"/>
      <c r="CAU27" s="117"/>
      <c r="CAV27" s="117"/>
      <c r="CAW27" s="117"/>
      <c r="CAX27" s="117"/>
      <c r="CAY27" s="117"/>
      <c r="CAZ27" s="117"/>
      <c r="CBA27" s="117"/>
      <c r="CBB27" s="117"/>
      <c r="CBC27" s="117"/>
      <c r="CBD27" s="117"/>
      <c r="CBE27" s="117"/>
      <c r="CBF27" s="117"/>
      <c r="CBG27" s="117"/>
      <c r="CBH27" s="117"/>
      <c r="CBI27" s="117"/>
      <c r="CBJ27" s="117"/>
      <c r="CBK27" s="117"/>
      <c r="CBL27" s="117"/>
      <c r="CBM27" s="117"/>
      <c r="CBN27" s="117"/>
      <c r="CBO27" s="117"/>
      <c r="CBP27" s="117"/>
      <c r="CBQ27" s="117"/>
      <c r="CBR27" s="117"/>
      <c r="CBS27" s="117"/>
      <c r="CBT27" s="117"/>
      <c r="CBU27" s="117"/>
      <c r="CBV27" s="117"/>
      <c r="CBW27" s="117"/>
      <c r="CBX27" s="117"/>
      <c r="CBY27" s="117"/>
      <c r="CBZ27" s="117"/>
      <c r="CCA27" s="117"/>
      <c r="CCB27" s="117"/>
      <c r="CCC27" s="117"/>
      <c r="CCD27" s="117"/>
      <c r="CCE27" s="117"/>
      <c r="CCF27" s="117"/>
      <c r="CCG27" s="117"/>
      <c r="CCH27" s="117"/>
      <c r="CCI27" s="117"/>
      <c r="CCJ27" s="117"/>
      <c r="CCK27" s="117"/>
      <c r="CCL27" s="117"/>
      <c r="CCM27" s="117"/>
      <c r="CCN27" s="117"/>
      <c r="CCO27" s="117"/>
      <c r="CCP27" s="117"/>
      <c r="CCQ27" s="117"/>
      <c r="CCR27" s="117"/>
      <c r="CCS27" s="117"/>
      <c r="CCT27" s="117"/>
      <c r="CCU27" s="117"/>
      <c r="CCV27" s="117"/>
      <c r="CCW27" s="117"/>
      <c r="CCX27" s="117"/>
      <c r="CCY27" s="117"/>
      <c r="CCZ27" s="117"/>
      <c r="CDA27" s="117"/>
      <c r="CDB27" s="117"/>
      <c r="CDC27" s="117"/>
      <c r="CDD27" s="117"/>
      <c r="CDE27" s="117"/>
      <c r="CDF27" s="117"/>
      <c r="CDG27" s="117"/>
      <c r="CDH27" s="117"/>
      <c r="CDI27" s="117"/>
      <c r="CDJ27" s="117"/>
      <c r="CDK27" s="117"/>
      <c r="CDL27" s="117"/>
      <c r="CDM27" s="117"/>
      <c r="CDN27" s="117"/>
      <c r="CDO27" s="117"/>
      <c r="CDP27" s="117"/>
      <c r="CDQ27" s="117"/>
      <c r="CDR27" s="117"/>
      <c r="CDS27" s="117"/>
      <c r="CDT27" s="117"/>
      <c r="CDU27" s="117"/>
      <c r="CDV27" s="117"/>
      <c r="CDW27" s="117"/>
      <c r="CDX27" s="117"/>
      <c r="CDY27" s="117"/>
      <c r="CDZ27" s="117"/>
      <c r="CEA27" s="117"/>
      <c r="CEB27" s="117"/>
      <c r="CEC27" s="117"/>
      <c r="CED27" s="117"/>
      <c r="CEE27" s="117"/>
      <c r="CEF27" s="117"/>
      <c r="CEG27" s="117"/>
      <c r="CEH27" s="117"/>
      <c r="CEI27" s="117"/>
      <c r="CEJ27" s="117"/>
      <c r="CEK27" s="117"/>
      <c r="CEL27" s="117"/>
      <c r="CEM27" s="117"/>
      <c r="CEN27" s="117"/>
      <c r="CEO27" s="117"/>
      <c r="CEP27" s="117"/>
      <c r="CEQ27" s="117"/>
      <c r="CER27" s="117"/>
      <c r="CES27" s="117"/>
      <c r="CET27" s="117"/>
      <c r="CEU27" s="117"/>
      <c r="CEV27" s="117"/>
      <c r="CEW27" s="117"/>
      <c r="CEX27" s="117"/>
      <c r="CEY27" s="117"/>
      <c r="CEZ27" s="117"/>
      <c r="CFA27" s="117"/>
      <c r="CFB27" s="117"/>
      <c r="CFC27" s="117"/>
      <c r="CFD27" s="117"/>
      <c r="CFE27" s="117"/>
      <c r="CFF27" s="117"/>
      <c r="CFG27" s="117"/>
      <c r="CFH27" s="117"/>
      <c r="CFI27" s="117"/>
      <c r="CFJ27" s="117"/>
      <c r="CFK27" s="117"/>
      <c r="CFL27" s="117"/>
      <c r="CFM27" s="117"/>
      <c r="CFN27" s="117"/>
      <c r="CFO27" s="117"/>
      <c r="CFP27" s="117"/>
      <c r="CFQ27" s="117"/>
      <c r="CFR27" s="117"/>
      <c r="CFS27" s="117"/>
      <c r="CFT27" s="117"/>
      <c r="CFU27" s="117"/>
      <c r="CFV27" s="117"/>
      <c r="CFW27" s="117"/>
      <c r="CFX27" s="117"/>
      <c r="CFY27" s="117"/>
      <c r="CFZ27" s="117"/>
      <c r="CGA27" s="117"/>
      <c r="CGB27" s="117"/>
      <c r="CGC27" s="117"/>
      <c r="CGD27" s="117"/>
      <c r="CGE27" s="117"/>
      <c r="CGF27" s="117"/>
      <c r="CGG27" s="117"/>
      <c r="CGH27" s="117"/>
      <c r="CGI27" s="117"/>
      <c r="CGJ27" s="117"/>
      <c r="CGK27" s="117"/>
      <c r="CGL27" s="117"/>
      <c r="CGM27" s="117"/>
      <c r="CGN27" s="117"/>
      <c r="CGO27" s="117"/>
      <c r="CGP27" s="117"/>
      <c r="CGQ27" s="117"/>
      <c r="CGR27" s="117"/>
      <c r="CGS27" s="117"/>
      <c r="CGT27" s="117"/>
      <c r="CGU27" s="117"/>
      <c r="CGV27" s="117"/>
      <c r="CGW27" s="117"/>
      <c r="CGX27" s="117"/>
      <c r="CGY27" s="117"/>
      <c r="CGZ27" s="117"/>
      <c r="CHA27" s="117"/>
      <c r="CHB27" s="117"/>
      <c r="CHC27" s="117"/>
      <c r="CHD27" s="117"/>
      <c r="CHE27" s="117"/>
      <c r="CHF27" s="117"/>
      <c r="CHG27" s="117"/>
      <c r="CHH27" s="117"/>
      <c r="CHI27" s="117"/>
      <c r="CHJ27" s="117"/>
      <c r="CHK27" s="117"/>
      <c r="CHL27" s="117"/>
      <c r="CHM27" s="117"/>
      <c r="CHN27" s="117"/>
      <c r="CHO27" s="117"/>
      <c r="CHP27" s="117"/>
      <c r="CHQ27" s="117"/>
      <c r="CHR27" s="117"/>
      <c r="CHS27" s="117"/>
      <c r="CHT27" s="117"/>
      <c r="CHU27" s="117"/>
      <c r="CHV27" s="117"/>
      <c r="CHW27" s="117"/>
      <c r="CHX27" s="117"/>
      <c r="CHY27" s="117"/>
      <c r="CHZ27" s="117"/>
      <c r="CIA27" s="117"/>
      <c r="CIB27" s="117"/>
      <c r="CIC27" s="117"/>
      <c r="CID27" s="117"/>
      <c r="CIE27" s="117"/>
      <c r="CIF27" s="117"/>
      <c r="CIG27" s="117"/>
      <c r="CIH27" s="117"/>
      <c r="CII27" s="117"/>
      <c r="CIJ27" s="117"/>
      <c r="CIK27" s="117"/>
      <c r="CIL27" s="117"/>
      <c r="CIM27" s="117"/>
      <c r="CIN27" s="117"/>
      <c r="CIO27" s="117"/>
      <c r="CIP27" s="117"/>
      <c r="CIQ27" s="117"/>
      <c r="CIR27" s="117"/>
      <c r="CIS27" s="117"/>
      <c r="CIT27" s="117"/>
      <c r="CIU27" s="117"/>
      <c r="CIV27" s="117"/>
      <c r="CIW27" s="117"/>
      <c r="CIX27" s="117"/>
      <c r="CIY27" s="117"/>
      <c r="CIZ27" s="117"/>
      <c r="CJA27" s="117"/>
      <c r="CJB27" s="117"/>
      <c r="CJC27" s="117"/>
      <c r="CJD27" s="117"/>
      <c r="CJE27" s="117"/>
      <c r="CJF27" s="117"/>
      <c r="CJG27" s="117"/>
      <c r="CJH27" s="117"/>
      <c r="CJI27" s="117"/>
      <c r="CJJ27" s="117"/>
      <c r="CJK27" s="117"/>
      <c r="CJL27" s="117"/>
      <c r="CJM27" s="117"/>
      <c r="CJN27" s="117"/>
      <c r="CJO27" s="117"/>
      <c r="CJP27" s="117"/>
      <c r="CJQ27" s="117"/>
      <c r="CJR27" s="117"/>
      <c r="CJS27" s="117"/>
      <c r="CJT27" s="117"/>
      <c r="CJU27" s="117"/>
      <c r="CJV27" s="117"/>
      <c r="CJW27" s="117"/>
      <c r="CJX27" s="117"/>
      <c r="CJY27" s="117"/>
      <c r="CJZ27" s="117"/>
      <c r="CKA27" s="117"/>
      <c r="CKB27" s="117"/>
      <c r="CKC27" s="117"/>
      <c r="CKD27" s="117"/>
      <c r="CKE27" s="117"/>
      <c r="CKF27" s="117"/>
      <c r="CKG27" s="117"/>
      <c r="CKH27" s="117"/>
      <c r="CKI27" s="117"/>
      <c r="CKJ27" s="117"/>
      <c r="CKK27" s="117"/>
      <c r="CKL27" s="117"/>
      <c r="CKM27" s="117"/>
      <c r="CKN27" s="117"/>
      <c r="CKO27" s="117"/>
      <c r="CKP27" s="117"/>
      <c r="CKQ27" s="117"/>
      <c r="CKR27" s="117"/>
      <c r="CKS27" s="117"/>
      <c r="CKT27" s="117"/>
      <c r="CKU27" s="117"/>
      <c r="CKV27" s="117"/>
      <c r="CKW27" s="117"/>
      <c r="CKX27" s="117"/>
      <c r="CKY27" s="117"/>
      <c r="CKZ27" s="117"/>
      <c r="CLA27" s="117"/>
      <c r="CLB27" s="117"/>
      <c r="CLC27" s="117"/>
      <c r="CLD27" s="117"/>
      <c r="CLE27" s="117"/>
      <c r="CLF27" s="117"/>
      <c r="CLG27" s="117"/>
      <c r="CLH27" s="117"/>
      <c r="CLI27" s="117"/>
      <c r="CLJ27" s="117"/>
      <c r="CLK27" s="117"/>
      <c r="CLL27" s="117"/>
      <c r="CLM27" s="117"/>
      <c r="CLN27" s="117"/>
      <c r="CLO27" s="117"/>
      <c r="CLP27" s="117"/>
      <c r="CLQ27" s="117"/>
      <c r="CLR27" s="117"/>
      <c r="CLS27" s="117"/>
      <c r="CLT27" s="117"/>
      <c r="CLU27" s="117"/>
      <c r="CLV27" s="117"/>
      <c r="CLW27" s="117"/>
      <c r="CLX27" s="117"/>
      <c r="CLY27" s="117"/>
      <c r="CLZ27" s="117"/>
      <c r="CMA27" s="117"/>
      <c r="CMB27" s="117"/>
      <c r="CMC27" s="117"/>
      <c r="CMD27" s="117"/>
      <c r="CME27" s="117"/>
      <c r="CMF27" s="117"/>
      <c r="CMG27" s="117"/>
      <c r="CMH27" s="117"/>
      <c r="CMI27" s="117"/>
      <c r="CMJ27" s="117"/>
      <c r="CMK27" s="117"/>
      <c r="CML27" s="117"/>
      <c r="CMM27" s="117"/>
      <c r="CMN27" s="117"/>
      <c r="CMO27" s="117"/>
      <c r="CMP27" s="117"/>
      <c r="CMQ27" s="117"/>
      <c r="CMR27" s="117"/>
      <c r="CMS27" s="117"/>
      <c r="CMT27" s="117"/>
      <c r="CMU27" s="117"/>
      <c r="CMV27" s="117"/>
      <c r="CMW27" s="117"/>
      <c r="CMX27" s="117"/>
      <c r="CMY27" s="117"/>
      <c r="CMZ27" s="117"/>
      <c r="CNA27" s="117"/>
      <c r="CNB27" s="117"/>
      <c r="CNC27" s="117"/>
      <c r="CND27" s="117"/>
      <c r="CNE27" s="117"/>
      <c r="CNF27" s="117"/>
      <c r="CNG27" s="117"/>
      <c r="CNH27" s="117"/>
      <c r="CNI27" s="117"/>
      <c r="CNJ27" s="117"/>
      <c r="CNK27" s="117"/>
      <c r="CNL27" s="117"/>
      <c r="CNM27" s="117"/>
      <c r="CNN27" s="117"/>
      <c r="CNO27" s="117"/>
      <c r="CNP27" s="117"/>
      <c r="CNQ27" s="117"/>
      <c r="CNR27" s="117"/>
      <c r="CNS27" s="117"/>
      <c r="CNT27" s="117"/>
      <c r="CNU27" s="117"/>
      <c r="CNV27" s="117"/>
      <c r="CNW27" s="117"/>
      <c r="CNX27" s="117"/>
      <c r="CNY27" s="117"/>
      <c r="CNZ27" s="117"/>
      <c r="COA27" s="117"/>
      <c r="COB27" s="117"/>
      <c r="COC27" s="117"/>
      <c r="COD27" s="117"/>
      <c r="COE27" s="117"/>
      <c r="COF27" s="117"/>
      <c r="COG27" s="117"/>
      <c r="COH27" s="117"/>
      <c r="COI27" s="117"/>
      <c r="COJ27" s="117"/>
      <c r="COK27" s="117"/>
      <c r="COL27" s="117"/>
      <c r="COM27" s="117"/>
      <c r="CON27" s="117"/>
      <c r="COO27" s="117"/>
      <c r="COP27" s="117"/>
      <c r="COQ27" s="117"/>
      <c r="COR27" s="117"/>
      <c r="COS27" s="117"/>
      <c r="COT27" s="117"/>
      <c r="COU27" s="117"/>
      <c r="COV27" s="117"/>
      <c r="COW27" s="117"/>
      <c r="COX27" s="117"/>
      <c r="COY27" s="117"/>
      <c r="COZ27" s="117"/>
      <c r="CPA27" s="117"/>
      <c r="CPB27" s="117"/>
      <c r="CPC27" s="117"/>
      <c r="CPD27" s="117"/>
      <c r="CPE27" s="117"/>
      <c r="CPF27" s="117"/>
      <c r="CPG27" s="117"/>
      <c r="CPH27" s="117"/>
      <c r="CPI27" s="117"/>
      <c r="CPJ27" s="117"/>
      <c r="CPK27" s="117"/>
      <c r="CPL27" s="117"/>
      <c r="CPM27" s="117"/>
      <c r="CPN27" s="117"/>
      <c r="CPO27" s="117"/>
      <c r="CPP27" s="117"/>
      <c r="CPQ27" s="117"/>
      <c r="CPR27" s="117"/>
      <c r="CPS27" s="117"/>
      <c r="CPT27" s="117"/>
      <c r="CPU27" s="117"/>
      <c r="CPV27" s="117"/>
      <c r="CPW27" s="117"/>
      <c r="CPX27" s="117"/>
      <c r="CPY27" s="117"/>
      <c r="CPZ27" s="117"/>
      <c r="CQA27" s="117"/>
      <c r="CQB27" s="117"/>
      <c r="CQC27" s="117"/>
      <c r="CQD27" s="117"/>
      <c r="CQE27" s="117"/>
      <c r="CQF27" s="117"/>
      <c r="CQG27" s="117"/>
      <c r="CQH27" s="117"/>
      <c r="CQI27" s="117"/>
      <c r="CQJ27" s="117"/>
      <c r="CQK27" s="117"/>
      <c r="CQL27" s="117"/>
      <c r="CQM27" s="117"/>
      <c r="CQN27" s="117"/>
      <c r="CQO27" s="117"/>
      <c r="CQP27" s="117"/>
      <c r="CQQ27" s="117"/>
      <c r="CQR27" s="117"/>
      <c r="CQS27" s="117"/>
      <c r="CQT27" s="117"/>
      <c r="CQU27" s="117"/>
      <c r="CQV27" s="117"/>
      <c r="CQW27" s="117"/>
      <c r="CQX27" s="117"/>
      <c r="CQY27" s="117"/>
      <c r="CQZ27" s="117"/>
      <c r="CRA27" s="117"/>
      <c r="CRB27" s="117"/>
      <c r="CRC27" s="117"/>
      <c r="CRD27" s="117"/>
      <c r="CRE27" s="117"/>
      <c r="CRF27" s="117"/>
      <c r="CRG27" s="117"/>
      <c r="CRH27" s="117"/>
      <c r="CRI27" s="117"/>
      <c r="CRJ27" s="117"/>
      <c r="CRK27" s="117"/>
      <c r="CRL27" s="117"/>
      <c r="CRM27" s="117"/>
      <c r="CRN27" s="117"/>
      <c r="CRO27" s="117"/>
      <c r="CRP27" s="117"/>
      <c r="CRQ27" s="117"/>
      <c r="CRR27" s="117"/>
      <c r="CRS27" s="117"/>
      <c r="CRT27" s="117"/>
      <c r="CRU27" s="117"/>
      <c r="CRV27" s="117"/>
      <c r="CRW27" s="117"/>
      <c r="CRX27" s="117"/>
      <c r="CRY27" s="117"/>
      <c r="CRZ27" s="117"/>
      <c r="CSA27" s="117"/>
      <c r="CSB27" s="117"/>
      <c r="CSC27" s="117"/>
      <c r="CSD27" s="117"/>
      <c r="CSE27" s="117"/>
      <c r="CSF27" s="117"/>
      <c r="CSG27" s="117"/>
      <c r="CSH27" s="117"/>
      <c r="CSI27" s="117"/>
      <c r="CSJ27" s="117"/>
      <c r="CSK27" s="117"/>
      <c r="CSL27" s="117"/>
      <c r="CSM27" s="117"/>
      <c r="CSN27" s="117"/>
      <c r="CSO27" s="117"/>
      <c r="CSP27" s="117"/>
      <c r="CSQ27" s="117"/>
      <c r="CSR27" s="117"/>
      <c r="CSS27" s="117"/>
      <c r="CST27" s="117"/>
      <c r="CSU27" s="117"/>
      <c r="CSV27" s="117"/>
      <c r="CSW27" s="117"/>
      <c r="CSX27" s="117"/>
      <c r="CSY27" s="117"/>
      <c r="CSZ27" s="117"/>
      <c r="CTA27" s="117"/>
      <c r="CTB27" s="117"/>
      <c r="CTC27" s="117"/>
      <c r="CTD27" s="117"/>
      <c r="CTE27" s="117"/>
      <c r="CTF27" s="117"/>
      <c r="CTG27" s="117"/>
      <c r="CTH27" s="117"/>
      <c r="CTI27" s="117"/>
      <c r="CTJ27" s="117"/>
      <c r="CTK27" s="117"/>
      <c r="CTL27" s="117"/>
      <c r="CTM27" s="117"/>
      <c r="CTN27" s="117"/>
      <c r="CTO27" s="117"/>
      <c r="CTP27" s="117"/>
      <c r="CTQ27" s="117"/>
      <c r="CTR27" s="117"/>
      <c r="CTS27" s="117"/>
      <c r="CTT27" s="117"/>
      <c r="CTU27" s="117"/>
      <c r="CTV27" s="117"/>
      <c r="CTW27" s="117"/>
      <c r="CTX27" s="117"/>
      <c r="CTY27" s="117"/>
      <c r="CTZ27" s="117"/>
      <c r="CUA27" s="117"/>
      <c r="CUB27" s="117"/>
      <c r="CUC27" s="117"/>
      <c r="CUD27" s="117"/>
      <c r="CUE27" s="117"/>
      <c r="CUF27" s="117"/>
      <c r="CUG27" s="117"/>
      <c r="CUH27" s="117"/>
      <c r="CUI27" s="117"/>
      <c r="CUJ27" s="117"/>
      <c r="CUK27" s="117"/>
      <c r="CUL27" s="117"/>
      <c r="CUM27" s="117"/>
      <c r="CUN27" s="117"/>
      <c r="CUO27" s="117"/>
      <c r="CUP27" s="117"/>
      <c r="CUQ27" s="117"/>
      <c r="CUR27" s="117"/>
      <c r="CUS27" s="117"/>
      <c r="CUT27" s="117"/>
      <c r="CUU27" s="117"/>
      <c r="CUV27" s="117"/>
      <c r="CUW27" s="117"/>
      <c r="CUX27" s="117"/>
      <c r="CUY27" s="117"/>
      <c r="CUZ27" s="117"/>
      <c r="CVA27" s="117"/>
      <c r="CVB27" s="117"/>
      <c r="CVC27" s="117"/>
      <c r="CVD27" s="117"/>
      <c r="CVE27" s="117"/>
      <c r="CVF27" s="117"/>
      <c r="CVG27" s="117"/>
      <c r="CVH27" s="117"/>
      <c r="CVI27" s="117"/>
      <c r="CVJ27" s="117"/>
      <c r="CVK27" s="117"/>
      <c r="CVL27" s="117"/>
      <c r="CVM27" s="117"/>
      <c r="CVN27" s="117"/>
      <c r="CVO27" s="117"/>
      <c r="CVP27" s="117"/>
      <c r="CVQ27" s="117"/>
      <c r="CVR27" s="117"/>
      <c r="CVS27" s="117"/>
      <c r="CVT27" s="117"/>
      <c r="CVU27" s="117"/>
      <c r="CVV27" s="117"/>
      <c r="CVW27" s="117"/>
      <c r="CVX27" s="117"/>
      <c r="CVY27" s="117"/>
      <c r="CVZ27" s="117"/>
      <c r="CWA27" s="117"/>
      <c r="CWB27" s="117"/>
      <c r="CWC27" s="117"/>
      <c r="CWD27" s="117"/>
      <c r="CWE27" s="117"/>
      <c r="CWF27" s="117"/>
      <c r="CWG27" s="117"/>
      <c r="CWH27" s="117"/>
      <c r="CWI27" s="117"/>
      <c r="CWJ27" s="117"/>
      <c r="CWK27" s="117"/>
      <c r="CWL27" s="117"/>
      <c r="CWM27" s="117"/>
      <c r="CWN27" s="117"/>
      <c r="CWO27" s="117"/>
      <c r="CWP27" s="117"/>
      <c r="CWQ27" s="117"/>
      <c r="CWR27" s="117"/>
      <c r="CWS27" s="117"/>
      <c r="CWT27" s="117"/>
      <c r="CWU27" s="117"/>
      <c r="CWV27" s="117"/>
      <c r="CWW27" s="117"/>
      <c r="CWX27" s="117"/>
      <c r="CWY27" s="117"/>
      <c r="CWZ27" s="117"/>
      <c r="CXA27" s="117"/>
      <c r="CXB27" s="117"/>
      <c r="CXC27" s="117"/>
      <c r="CXD27" s="117"/>
      <c r="CXE27" s="117"/>
      <c r="CXF27" s="117"/>
      <c r="CXG27" s="117"/>
      <c r="CXH27" s="117"/>
      <c r="CXI27" s="117"/>
      <c r="CXJ27" s="117"/>
      <c r="CXK27" s="117"/>
      <c r="CXL27" s="117"/>
      <c r="CXM27" s="117"/>
      <c r="CXN27" s="117"/>
      <c r="CXO27" s="117"/>
      <c r="CXP27" s="117"/>
      <c r="CXQ27" s="117"/>
      <c r="CXR27" s="117"/>
      <c r="CXS27" s="117"/>
      <c r="CXT27" s="117"/>
      <c r="CXU27" s="117"/>
      <c r="CXV27" s="117"/>
      <c r="CXW27" s="117"/>
      <c r="CXX27" s="117"/>
      <c r="CXY27" s="117"/>
      <c r="CXZ27" s="117"/>
      <c r="CYA27" s="117"/>
      <c r="CYB27" s="117"/>
      <c r="CYC27" s="117"/>
      <c r="CYD27" s="117"/>
      <c r="CYE27" s="117"/>
      <c r="CYF27" s="117"/>
      <c r="CYG27" s="117"/>
      <c r="CYH27" s="117"/>
      <c r="CYI27" s="117"/>
      <c r="CYJ27" s="117"/>
      <c r="CYK27" s="117"/>
      <c r="CYL27" s="117"/>
      <c r="CYM27" s="117"/>
      <c r="CYN27" s="117"/>
      <c r="CYO27" s="117"/>
      <c r="CYP27" s="117"/>
      <c r="CYQ27" s="117"/>
      <c r="CYR27" s="117"/>
      <c r="CYS27" s="117"/>
      <c r="CYT27" s="117"/>
      <c r="CYU27" s="117"/>
      <c r="CYV27" s="117"/>
      <c r="CYW27" s="117"/>
      <c r="CYX27" s="117"/>
      <c r="CYY27" s="117"/>
      <c r="CYZ27" s="117"/>
      <c r="CZA27" s="117"/>
      <c r="CZB27" s="117"/>
      <c r="CZC27" s="117"/>
      <c r="CZD27" s="117"/>
      <c r="CZE27" s="117"/>
      <c r="CZF27" s="117"/>
      <c r="CZG27" s="117"/>
      <c r="CZH27" s="117"/>
      <c r="CZI27" s="117"/>
      <c r="CZJ27" s="117"/>
      <c r="CZK27" s="117"/>
      <c r="CZL27" s="117"/>
      <c r="CZM27" s="117"/>
      <c r="CZN27" s="117"/>
      <c r="CZO27" s="117"/>
      <c r="CZP27" s="117"/>
      <c r="CZQ27" s="117"/>
      <c r="CZR27" s="117"/>
      <c r="CZS27" s="117"/>
      <c r="CZT27" s="117"/>
      <c r="CZU27" s="117"/>
      <c r="CZV27" s="117"/>
      <c r="CZW27" s="117"/>
      <c r="CZX27" s="117"/>
      <c r="CZY27" s="117"/>
      <c r="CZZ27" s="117"/>
      <c r="DAA27" s="117"/>
      <c r="DAB27" s="117"/>
      <c r="DAC27" s="117"/>
      <c r="DAD27" s="117"/>
      <c r="DAE27" s="117"/>
      <c r="DAF27" s="117"/>
      <c r="DAG27" s="117"/>
      <c r="DAH27" s="117"/>
      <c r="DAI27" s="117"/>
      <c r="DAJ27" s="117"/>
      <c r="DAK27" s="117"/>
      <c r="DAL27" s="117"/>
      <c r="DAM27" s="117"/>
      <c r="DAN27" s="117"/>
      <c r="DAO27" s="117"/>
      <c r="DAP27" s="117"/>
      <c r="DAQ27" s="117"/>
      <c r="DAR27" s="117"/>
      <c r="DAS27" s="117"/>
      <c r="DAT27" s="117"/>
      <c r="DAU27" s="117"/>
      <c r="DAV27" s="117"/>
      <c r="DAW27" s="117"/>
      <c r="DAX27" s="117"/>
      <c r="DAY27" s="117"/>
      <c r="DAZ27" s="117"/>
      <c r="DBA27" s="117"/>
      <c r="DBB27" s="117"/>
      <c r="DBC27" s="117"/>
      <c r="DBD27" s="117"/>
      <c r="DBE27" s="117"/>
      <c r="DBF27" s="117"/>
      <c r="DBG27" s="117"/>
      <c r="DBH27" s="117"/>
      <c r="DBI27" s="117"/>
      <c r="DBJ27" s="117"/>
      <c r="DBK27" s="117"/>
      <c r="DBL27" s="117"/>
      <c r="DBM27" s="117"/>
      <c r="DBN27" s="117"/>
      <c r="DBO27" s="117"/>
      <c r="DBP27" s="117"/>
      <c r="DBQ27" s="117"/>
      <c r="DBR27" s="117"/>
      <c r="DBS27" s="117"/>
      <c r="DBT27" s="117"/>
      <c r="DBU27" s="117"/>
      <c r="DBV27" s="117"/>
      <c r="DBW27" s="117"/>
      <c r="DBX27" s="117"/>
      <c r="DBY27" s="117"/>
      <c r="DBZ27" s="117"/>
      <c r="DCA27" s="117"/>
      <c r="DCB27" s="117"/>
      <c r="DCC27" s="117"/>
      <c r="DCD27" s="117"/>
      <c r="DCE27" s="117"/>
      <c r="DCF27" s="117"/>
      <c r="DCG27" s="117"/>
      <c r="DCH27" s="117"/>
      <c r="DCI27" s="117"/>
      <c r="DCJ27" s="117"/>
      <c r="DCK27" s="117"/>
      <c r="DCL27" s="117"/>
      <c r="DCM27" s="117"/>
      <c r="DCN27" s="117"/>
      <c r="DCO27" s="117"/>
      <c r="DCP27" s="117"/>
      <c r="DCQ27" s="117"/>
      <c r="DCR27" s="117"/>
      <c r="DCS27" s="117"/>
      <c r="DCT27" s="117"/>
      <c r="DCU27" s="117"/>
      <c r="DCV27" s="117"/>
      <c r="DCW27" s="117"/>
      <c r="DCX27" s="117"/>
      <c r="DCY27" s="117"/>
      <c r="DCZ27" s="117"/>
      <c r="DDA27" s="117"/>
      <c r="DDB27" s="117"/>
      <c r="DDC27" s="117"/>
      <c r="DDD27" s="117"/>
      <c r="DDE27" s="117"/>
      <c r="DDF27" s="117"/>
      <c r="DDG27" s="117"/>
      <c r="DDH27" s="117"/>
      <c r="DDI27" s="117"/>
      <c r="DDJ27" s="117"/>
      <c r="DDK27" s="117"/>
      <c r="DDL27" s="117"/>
      <c r="DDM27" s="117"/>
      <c r="DDN27" s="117"/>
      <c r="DDO27" s="117"/>
      <c r="DDP27" s="117"/>
      <c r="DDQ27" s="117"/>
      <c r="DDR27" s="117"/>
      <c r="DDS27" s="117"/>
      <c r="DDT27" s="117"/>
      <c r="DDU27" s="117"/>
      <c r="DDV27" s="117"/>
      <c r="DDW27" s="117"/>
      <c r="DDX27" s="117"/>
      <c r="DDY27" s="117"/>
      <c r="DDZ27" s="117"/>
      <c r="DEA27" s="117"/>
      <c r="DEB27" s="117"/>
      <c r="DEC27" s="117"/>
      <c r="DED27" s="117"/>
      <c r="DEE27" s="117"/>
      <c r="DEF27" s="117"/>
      <c r="DEG27" s="117"/>
      <c r="DEH27" s="117"/>
      <c r="DEI27" s="117"/>
      <c r="DEJ27" s="117"/>
      <c r="DEK27" s="117"/>
      <c r="DEL27" s="117"/>
      <c r="DEM27" s="117"/>
      <c r="DEN27" s="117"/>
      <c r="DEO27" s="117"/>
      <c r="DEP27" s="117"/>
      <c r="DEQ27" s="117"/>
      <c r="DER27" s="117"/>
      <c r="DES27" s="117"/>
      <c r="DET27" s="117"/>
      <c r="DEU27" s="117"/>
      <c r="DEV27" s="117"/>
      <c r="DEW27" s="117"/>
      <c r="DEX27" s="117"/>
      <c r="DEY27" s="117"/>
      <c r="DEZ27" s="117"/>
      <c r="DFA27" s="117"/>
      <c r="DFB27" s="117"/>
      <c r="DFC27" s="117"/>
      <c r="DFD27" s="117"/>
      <c r="DFE27" s="117"/>
      <c r="DFF27" s="117"/>
      <c r="DFG27" s="117"/>
      <c r="DFH27" s="117"/>
      <c r="DFI27" s="117"/>
      <c r="DFJ27" s="117"/>
      <c r="DFK27" s="117"/>
      <c r="DFL27" s="117"/>
      <c r="DFM27" s="117"/>
      <c r="DFN27" s="117"/>
      <c r="DFO27" s="117"/>
      <c r="DFP27" s="117"/>
      <c r="DFQ27" s="117"/>
      <c r="DFR27" s="117"/>
      <c r="DFS27" s="117"/>
      <c r="DFT27" s="117"/>
      <c r="DFU27" s="117"/>
      <c r="DFV27" s="117"/>
      <c r="DFW27" s="117"/>
      <c r="DFX27" s="117"/>
      <c r="DFY27" s="117"/>
      <c r="DFZ27" s="117"/>
      <c r="DGA27" s="117"/>
      <c r="DGB27" s="117"/>
      <c r="DGC27" s="117"/>
      <c r="DGD27" s="117"/>
      <c r="DGE27" s="117"/>
      <c r="DGF27" s="117"/>
      <c r="DGG27" s="117"/>
      <c r="DGH27" s="117"/>
      <c r="DGI27" s="117"/>
      <c r="DGJ27" s="117"/>
      <c r="DGK27" s="117"/>
      <c r="DGL27" s="117"/>
      <c r="DGM27" s="117"/>
      <c r="DGN27" s="117"/>
      <c r="DGO27" s="117"/>
      <c r="DGP27" s="117"/>
      <c r="DGQ27" s="117"/>
      <c r="DGR27" s="117"/>
      <c r="DGS27" s="117"/>
      <c r="DGT27" s="117"/>
      <c r="DGU27" s="117"/>
      <c r="DGV27" s="117"/>
      <c r="DGW27" s="117"/>
      <c r="DGX27" s="117"/>
      <c r="DGY27" s="117"/>
      <c r="DGZ27" s="117"/>
      <c r="DHA27" s="117"/>
      <c r="DHB27" s="117"/>
      <c r="DHC27" s="117"/>
      <c r="DHD27" s="117"/>
      <c r="DHE27" s="117"/>
      <c r="DHF27" s="117"/>
      <c r="DHG27" s="117"/>
      <c r="DHH27" s="117"/>
      <c r="DHI27" s="117"/>
      <c r="DHJ27" s="117"/>
      <c r="DHK27" s="117"/>
      <c r="DHL27" s="117"/>
      <c r="DHM27" s="117"/>
      <c r="DHN27" s="117"/>
      <c r="DHO27" s="117"/>
      <c r="DHP27" s="117"/>
      <c r="DHQ27" s="117"/>
      <c r="DHR27" s="117"/>
      <c r="DHS27" s="117"/>
      <c r="DHT27" s="117"/>
      <c r="DHU27" s="117"/>
      <c r="DHV27" s="117"/>
      <c r="DHW27" s="117"/>
      <c r="DHX27" s="117"/>
      <c r="DHY27" s="117"/>
      <c r="DHZ27" s="117"/>
      <c r="DIA27" s="117"/>
      <c r="DIB27" s="117"/>
      <c r="DIC27" s="117"/>
      <c r="DID27" s="117"/>
      <c r="DIE27" s="117"/>
      <c r="DIF27" s="117"/>
      <c r="DIG27" s="117"/>
      <c r="DIH27" s="117"/>
      <c r="DII27" s="117"/>
      <c r="DIJ27" s="117"/>
      <c r="DIK27" s="117"/>
      <c r="DIL27" s="117"/>
      <c r="DIM27" s="117"/>
      <c r="DIN27" s="117"/>
      <c r="DIO27" s="117"/>
      <c r="DIP27" s="117"/>
      <c r="DIQ27" s="117"/>
      <c r="DIR27" s="117"/>
      <c r="DIS27" s="117"/>
      <c r="DIT27" s="117"/>
      <c r="DIU27" s="117"/>
      <c r="DIV27" s="117"/>
      <c r="DIW27" s="117"/>
      <c r="DIX27" s="117"/>
      <c r="DIY27" s="117"/>
      <c r="DIZ27" s="117"/>
      <c r="DJA27" s="117"/>
      <c r="DJB27" s="117"/>
      <c r="DJC27" s="117"/>
      <c r="DJD27" s="117"/>
      <c r="DJE27" s="117"/>
      <c r="DJF27" s="117"/>
      <c r="DJG27" s="117"/>
      <c r="DJH27" s="117"/>
      <c r="DJI27" s="117"/>
      <c r="DJJ27" s="117"/>
      <c r="DJK27" s="117"/>
      <c r="DJL27" s="117"/>
      <c r="DJM27" s="117"/>
      <c r="DJN27" s="117"/>
      <c r="DJO27" s="117"/>
      <c r="DJP27" s="117"/>
      <c r="DJQ27" s="117"/>
      <c r="DJR27" s="117"/>
      <c r="DJS27" s="117"/>
      <c r="DJT27" s="117"/>
      <c r="DJU27" s="117"/>
      <c r="DJV27" s="117"/>
      <c r="DJW27" s="117"/>
      <c r="DJX27" s="117"/>
      <c r="DJY27" s="117"/>
      <c r="DJZ27" s="117"/>
      <c r="DKA27" s="117"/>
      <c r="DKB27" s="117"/>
      <c r="DKC27" s="117"/>
      <c r="DKD27" s="117"/>
      <c r="DKE27" s="117"/>
      <c r="DKF27" s="117"/>
      <c r="DKG27" s="117"/>
      <c r="DKH27" s="117"/>
      <c r="DKI27" s="117"/>
      <c r="DKJ27" s="117"/>
      <c r="DKK27" s="117"/>
      <c r="DKL27" s="117"/>
      <c r="DKM27" s="117"/>
      <c r="DKN27" s="117"/>
      <c r="DKO27" s="117"/>
      <c r="DKP27" s="117"/>
      <c r="DKQ27" s="117"/>
      <c r="DKR27" s="117"/>
      <c r="DKS27" s="117"/>
      <c r="DKT27" s="117"/>
      <c r="DKU27" s="117"/>
      <c r="DKV27" s="117"/>
      <c r="DKW27" s="117"/>
      <c r="DKX27" s="117"/>
      <c r="DKY27" s="117"/>
      <c r="DKZ27" s="117"/>
      <c r="DLA27" s="117"/>
      <c r="DLB27" s="117"/>
      <c r="DLC27" s="117"/>
      <c r="DLD27" s="117"/>
      <c r="DLE27" s="117"/>
      <c r="DLF27" s="117"/>
      <c r="DLG27" s="117"/>
      <c r="DLH27" s="117"/>
      <c r="DLI27" s="117"/>
      <c r="DLJ27" s="117"/>
      <c r="DLK27" s="117"/>
      <c r="DLL27" s="117"/>
      <c r="DLM27" s="117"/>
      <c r="DLN27" s="117"/>
      <c r="DLO27" s="117"/>
      <c r="DLP27" s="117"/>
      <c r="DLQ27" s="117"/>
      <c r="DLR27" s="117"/>
      <c r="DLS27" s="117"/>
      <c r="DLT27" s="117"/>
      <c r="DLU27" s="117"/>
      <c r="DLV27" s="117"/>
      <c r="DLW27" s="117"/>
      <c r="DLX27" s="117"/>
      <c r="DLY27" s="117"/>
      <c r="DLZ27" s="117"/>
      <c r="DMA27" s="117"/>
      <c r="DMB27" s="117"/>
      <c r="DMC27" s="117"/>
      <c r="DMD27" s="117"/>
      <c r="DME27" s="117"/>
      <c r="DMF27" s="117"/>
      <c r="DMG27" s="117"/>
      <c r="DMH27" s="117"/>
      <c r="DMI27" s="117"/>
      <c r="DMJ27" s="117"/>
      <c r="DMK27" s="117"/>
      <c r="DML27" s="117"/>
      <c r="DMM27" s="117"/>
      <c r="DMN27" s="117"/>
      <c r="DMO27" s="117"/>
      <c r="DMP27" s="117"/>
      <c r="DMQ27" s="117"/>
      <c r="DMR27" s="117"/>
      <c r="DMS27" s="117"/>
      <c r="DMT27" s="117"/>
      <c r="DMU27" s="117"/>
      <c r="DMV27" s="117"/>
      <c r="DMW27" s="117"/>
      <c r="DMX27" s="117"/>
      <c r="DMY27" s="117"/>
      <c r="DMZ27" s="117"/>
      <c r="DNA27" s="117"/>
      <c r="DNB27" s="117"/>
      <c r="DNC27" s="117"/>
      <c r="DND27" s="117"/>
      <c r="DNE27" s="117"/>
      <c r="DNF27" s="117"/>
      <c r="DNG27" s="117"/>
      <c r="DNH27" s="117"/>
      <c r="DNI27" s="117"/>
      <c r="DNJ27" s="117"/>
      <c r="DNK27" s="117"/>
      <c r="DNL27" s="117"/>
      <c r="DNM27" s="117"/>
      <c r="DNN27" s="117"/>
      <c r="DNO27" s="117"/>
      <c r="DNP27" s="117"/>
      <c r="DNQ27" s="117"/>
      <c r="DNR27" s="117"/>
      <c r="DNS27" s="117"/>
      <c r="DNT27" s="117"/>
      <c r="DNU27" s="117"/>
      <c r="DNV27" s="117"/>
      <c r="DNW27" s="117"/>
      <c r="DNX27" s="117"/>
      <c r="DNY27" s="117"/>
      <c r="DNZ27" s="117"/>
      <c r="DOA27" s="117"/>
      <c r="DOB27" s="117"/>
      <c r="DOC27" s="117"/>
      <c r="DOD27" s="117"/>
      <c r="DOE27" s="117"/>
      <c r="DOF27" s="117"/>
      <c r="DOG27" s="117"/>
      <c r="DOH27" s="117"/>
      <c r="DOI27" s="117"/>
      <c r="DOJ27" s="117"/>
      <c r="DOK27" s="117"/>
      <c r="DOL27" s="117"/>
      <c r="DOM27" s="117"/>
      <c r="DON27" s="117"/>
      <c r="DOO27" s="117"/>
      <c r="DOP27" s="117"/>
      <c r="DOQ27" s="117"/>
      <c r="DOR27" s="117"/>
      <c r="DOS27" s="117"/>
      <c r="DOT27" s="117"/>
      <c r="DOU27" s="117"/>
      <c r="DOV27" s="117"/>
      <c r="DOW27" s="117"/>
      <c r="DOX27" s="117"/>
      <c r="DOY27" s="117"/>
      <c r="DOZ27" s="117"/>
      <c r="DPA27" s="117"/>
      <c r="DPB27" s="117"/>
      <c r="DPC27" s="117"/>
      <c r="DPD27" s="117"/>
      <c r="DPE27" s="117"/>
      <c r="DPF27" s="117"/>
      <c r="DPG27" s="117"/>
      <c r="DPH27" s="117"/>
      <c r="DPI27" s="117"/>
      <c r="DPJ27" s="117"/>
      <c r="DPK27" s="117"/>
      <c r="DPL27" s="117"/>
      <c r="DPM27" s="117"/>
      <c r="DPN27" s="117"/>
      <c r="DPO27" s="117"/>
      <c r="DPP27" s="117"/>
      <c r="DPQ27" s="117"/>
      <c r="DPR27" s="117"/>
      <c r="DPS27" s="117"/>
      <c r="DPT27" s="117"/>
      <c r="DPU27" s="117"/>
      <c r="DPV27" s="117"/>
      <c r="DPW27" s="117"/>
      <c r="DPX27" s="117"/>
      <c r="DPY27" s="117"/>
      <c r="DPZ27" s="117"/>
      <c r="DQA27" s="117"/>
      <c r="DQB27" s="117"/>
      <c r="DQC27" s="117"/>
      <c r="DQD27" s="117"/>
      <c r="DQE27" s="117"/>
      <c r="DQF27" s="117"/>
      <c r="DQG27" s="117"/>
      <c r="DQH27" s="117"/>
      <c r="DQI27" s="117"/>
      <c r="DQJ27" s="117"/>
      <c r="DQK27" s="117"/>
      <c r="DQL27" s="117"/>
      <c r="DQM27" s="117"/>
      <c r="DQN27" s="117"/>
      <c r="DQO27" s="117"/>
      <c r="DQP27" s="117"/>
      <c r="DQQ27" s="117"/>
      <c r="DQR27" s="117"/>
      <c r="DQS27" s="117"/>
      <c r="DQT27" s="117"/>
      <c r="DQU27" s="117"/>
      <c r="DQV27" s="117"/>
      <c r="DQW27" s="117"/>
      <c r="DQX27" s="117"/>
      <c r="DQY27" s="117"/>
      <c r="DQZ27" s="117"/>
      <c r="DRA27" s="117"/>
      <c r="DRB27" s="117"/>
      <c r="DRC27" s="117"/>
      <c r="DRD27" s="117"/>
      <c r="DRE27" s="117"/>
      <c r="DRF27" s="117"/>
      <c r="DRG27" s="117"/>
      <c r="DRH27" s="117"/>
      <c r="DRI27" s="117"/>
      <c r="DRJ27" s="117"/>
      <c r="DRK27" s="117"/>
      <c r="DRL27" s="117"/>
      <c r="DRM27" s="117"/>
      <c r="DRN27" s="117"/>
      <c r="DRO27" s="117"/>
      <c r="DRP27" s="117"/>
      <c r="DRQ27" s="117"/>
      <c r="DRR27" s="117"/>
      <c r="DRS27" s="117"/>
      <c r="DRT27" s="117"/>
      <c r="DRU27" s="117"/>
      <c r="DRV27" s="117"/>
      <c r="DRW27" s="117"/>
      <c r="DRX27" s="117"/>
      <c r="DRY27" s="117"/>
      <c r="DRZ27" s="117"/>
      <c r="DSA27" s="117"/>
      <c r="DSB27" s="117"/>
      <c r="DSC27" s="117"/>
      <c r="DSD27" s="117"/>
      <c r="DSE27" s="117"/>
      <c r="DSF27" s="117"/>
      <c r="DSG27" s="117"/>
      <c r="DSH27" s="117"/>
      <c r="DSI27" s="117"/>
      <c r="DSJ27" s="117"/>
      <c r="DSK27" s="117"/>
      <c r="DSL27" s="117"/>
      <c r="DSM27" s="117"/>
      <c r="DSN27" s="117"/>
      <c r="DSO27" s="117"/>
      <c r="DSP27" s="117"/>
      <c r="DSQ27" s="117"/>
      <c r="DSR27" s="117"/>
      <c r="DSS27" s="117"/>
      <c r="DST27" s="117"/>
      <c r="DSU27" s="117"/>
      <c r="DSV27" s="117"/>
      <c r="DSW27" s="117"/>
      <c r="DSX27" s="117"/>
      <c r="DSY27" s="117"/>
      <c r="DSZ27" s="117"/>
      <c r="DTA27" s="117"/>
      <c r="DTB27" s="117"/>
      <c r="DTC27" s="117"/>
      <c r="DTD27" s="117"/>
      <c r="DTE27" s="117"/>
      <c r="DTF27" s="117"/>
      <c r="DTG27" s="117"/>
      <c r="DTH27" s="117"/>
      <c r="DTI27" s="117"/>
      <c r="DTJ27" s="117"/>
      <c r="DTK27" s="117"/>
      <c r="DTL27" s="117"/>
      <c r="DTM27" s="117"/>
      <c r="DTN27" s="117"/>
      <c r="DTO27" s="117"/>
      <c r="DTP27" s="117"/>
      <c r="DTQ27" s="117"/>
      <c r="DTR27" s="117"/>
      <c r="DTS27" s="117"/>
      <c r="DTT27" s="117"/>
      <c r="DTU27" s="117"/>
      <c r="DTV27" s="117"/>
      <c r="DTW27" s="117"/>
      <c r="DTX27" s="117"/>
      <c r="DTY27" s="117"/>
      <c r="DTZ27" s="117"/>
      <c r="DUA27" s="117"/>
      <c r="DUB27" s="117"/>
      <c r="DUC27" s="117"/>
      <c r="DUD27" s="117"/>
      <c r="DUE27" s="117"/>
      <c r="DUF27" s="117"/>
      <c r="DUG27" s="117"/>
      <c r="DUH27" s="117"/>
      <c r="DUI27" s="117"/>
      <c r="DUJ27" s="117"/>
      <c r="DUK27" s="117"/>
      <c r="DUL27" s="117"/>
      <c r="DUM27" s="117"/>
      <c r="DUN27" s="117"/>
      <c r="DUO27" s="117"/>
      <c r="DUP27" s="117"/>
      <c r="DUQ27" s="117"/>
      <c r="DUR27" s="117"/>
      <c r="DUS27" s="117"/>
      <c r="DUT27" s="117"/>
      <c r="DUU27" s="117"/>
      <c r="DUV27" s="117"/>
      <c r="DUW27" s="117"/>
      <c r="DUX27" s="117"/>
      <c r="DUY27" s="117"/>
      <c r="DUZ27" s="117"/>
      <c r="DVA27" s="117"/>
      <c r="DVB27" s="117"/>
      <c r="DVC27" s="117"/>
      <c r="DVD27" s="117"/>
      <c r="DVE27" s="117"/>
      <c r="DVF27" s="117"/>
      <c r="DVG27" s="117"/>
      <c r="DVH27" s="117"/>
      <c r="DVI27" s="117"/>
      <c r="DVJ27" s="117"/>
      <c r="DVK27" s="117"/>
      <c r="DVL27" s="117"/>
      <c r="DVM27" s="117"/>
      <c r="DVN27" s="117"/>
      <c r="DVO27" s="117"/>
      <c r="DVP27" s="117"/>
      <c r="DVQ27" s="117"/>
      <c r="DVR27" s="117"/>
      <c r="DVS27" s="117"/>
      <c r="DVT27" s="117"/>
      <c r="DVU27" s="117"/>
      <c r="DVV27" s="117"/>
      <c r="DVW27" s="117"/>
      <c r="DVX27" s="117"/>
      <c r="DVY27" s="117"/>
      <c r="DVZ27" s="117"/>
      <c r="DWA27" s="117"/>
      <c r="DWB27" s="117"/>
      <c r="DWC27" s="117"/>
      <c r="DWD27" s="117"/>
      <c r="DWE27" s="117"/>
      <c r="DWF27" s="117"/>
      <c r="DWG27" s="117"/>
      <c r="DWH27" s="117"/>
      <c r="DWI27" s="117"/>
      <c r="DWJ27" s="117"/>
      <c r="DWK27" s="117"/>
      <c r="DWL27" s="117"/>
      <c r="DWM27" s="117"/>
      <c r="DWN27" s="117"/>
      <c r="DWO27" s="117"/>
      <c r="DWP27" s="117"/>
      <c r="DWQ27" s="117"/>
      <c r="DWR27" s="117"/>
      <c r="DWS27" s="117"/>
      <c r="DWT27" s="117"/>
      <c r="DWU27" s="117"/>
      <c r="DWV27" s="117"/>
      <c r="DWW27" s="117"/>
      <c r="DWX27" s="117"/>
      <c r="DWY27" s="117"/>
      <c r="DWZ27" s="117"/>
      <c r="DXA27" s="117"/>
      <c r="DXB27" s="117"/>
      <c r="DXC27" s="117"/>
      <c r="DXD27" s="117"/>
      <c r="DXE27" s="117"/>
      <c r="DXF27" s="117"/>
      <c r="DXG27" s="117"/>
      <c r="DXH27" s="117"/>
      <c r="DXI27" s="117"/>
      <c r="DXJ27" s="117"/>
      <c r="DXK27" s="117"/>
      <c r="DXL27" s="117"/>
      <c r="DXM27" s="117"/>
      <c r="DXN27" s="117"/>
      <c r="DXO27" s="117"/>
      <c r="DXP27" s="117"/>
      <c r="DXQ27" s="117"/>
      <c r="DXR27" s="117"/>
      <c r="DXS27" s="117"/>
      <c r="DXT27" s="117"/>
      <c r="DXU27" s="117"/>
      <c r="DXV27" s="117"/>
      <c r="DXW27" s="117"/>
      <c r="DXX27" s="117"/>
      <c r="DXY27" s="117"/>
      <c r="DXZ27" s="117"/>
      <c r="DYA27" s="117"/>
      <c r="DYB27" s="117"/>
      <c r="DYC27" s="117"/>
      <c r="DYD27" s="117"/>
      <c r="DYE27" s="117"/>
      <c r="DYF27" s="117"/>
      <c r="DYG27" s="117"/>
      <c r="DYH27" s="117"/>
      <c r="DYI27" s="117"/>
      <c r="DYJ27" s="117"/>
      <c r="DYK27" s="117"/>
      <c r="DYL27" s="117"/>
      <c r="DYM27" s="117"/>
      <c r="DYN27" s="117"/>
      <c r="DYO27" s="117"/>
      <c r="DYP27" s="117"/>
      <c r="DYQ27" s="117"/>
      <c r="DYR27" s="117"/>
      <c r="DYS27" s="117"/>
      <c r="DYT27" s="117"/>
      <c r="DYU27" s="117"/>
      <c r="DYV27" s="117"/>
      <c r="DYW27" s="117"/>
      <c r="DYX27" s="117"/>
      <c r="DYY27" s="117"/>
      <c r="DYZ27" s="117"/>
      <c r="DZA27" s="117"/>
      <c r="DZB27" s="117"/>
      <c r="DZC27" s="117"/>
      <c r="DZD27" s="117"/>
      <c r="DZE27" s="117"/>
      <c r="DZF27" s="117"/>
      <c r="DZG27" s="117"/>
      <c r="DZH27" s="117"/>
      <c r="DZI27" s="117"/>
      <c r="DZJ27" s="117"/>
      <c r="DZK27" s="117"/>
      <c r="DZL27" s="117"/>
      <c r="DZM27" s="117"/>
      <c r="DZN27" s="117"/>
      <c r="DZO27" s="117"/>
      <c r="DZP27" s="117"/>
      <c r="DZQ27" s="117"/>
      <c r="DZR27" s="117"/>
      <c r="DZS27" s="117"/>
      <c r="DZT27" s="117"/>
      <c r="DZU27" s="117"/>
      <c r="DZV27" s="117"/>
      <c r="DZW27" s="117"/>
      <c r="DZX27" s="117"/>
      <c r="DZY27" s="117"/>
      <c r="DZZ27" s="117"/>
      <c r="EAA27" s="117"/>
      <c r="EAB27" s="117"/>
      <c r="EAC27" s="117"/>
      <c r="EAD27" s="117"/>
      <c r="EAE27" s="117"/>
      <c r="EAF27" s="117"/>
      <c r="EAG27" s="117"/>
      <c r="EAH27" s="117"/>
      <c r="EAI27" s="117"/>
      <c r="EAJ27" s="117"/>
      <c r="EAK27" s="117"/>
      <c r="EAL27" s="117"/>
      <c r="EAM27" s="117"/>
      <c r="EAN27" s="117"/>
      <c r="EAO27" s="117"/>
      <c r="EAP27" s="117"/>
      <c r="EAQ27" s="117"/>
      <c r="EAR27" s="117"/>
      <c r="EAS27" s="117"/>
      <c r="EAT27" s="117"/>
      <c r="EAU27" s="117"/>
      <c r="EAV27" s="117"/>
      <c r="EAW27" s="117"/>
      <c r="EAX27" s="117"/>
      <c r="EAY27" s="117"/>
      <c r="EAZ27" s="117"/>
      <c r="EBA27" s="117"/>
      <c r="EBB27" s="117"/>
      <c r="EBC27" s="117"/>
      <c r="EBD27" s="117"/>
      <c r="EBE27" s="117"/>
      <c r="EBF27" s="117"/>
      <c r="EBG27" s="117"/>
      <c r="EBH27" s="117"/>
      <c r="EBI27" s="117"/>
      <c r="EBJ27" s="117"/>
      <c r="EBK27" s="117"/>
      <c r="EBL27" s="117"/>
      <c r="EBM27" s="117"/>
      <c r="EBN27" s="117"/>
      <c r="EBO27" s="117"/>
      <c r="EBP27" s="117"/>
      <c r="EBQ27" s="117"/>
      <c r="EBR27" s="117"/>
      <c r="EBS27" s="117"/>
      <c r="EBT27" s="117"/>
      <c r="EBU27" s="117"/>
      <c r="EBV27" s="117"/>
      <c r="EBW27" s="117"/>
      <c r="EBX27" s="117"/>
      <c r="EBY27" s="117"/>
      <c r="EBZ27" s="117"/>
      <c r="ECA27" s="117"/>
      <c r="ECB27" s="117"/>
      <c r="ECC27" s="117"/>
      <c r="ECD27" s="117"/>
      <c r="ECE27" s="117"/>
      <c r="ECF27" s="117"/>
      <c r="ECG27" s="117"/>
      <c r="ECH27" s="117"/>
      <c r="ECI27" s="117"/>
      <c r="ECJ27" s="117"/>
      <c r="ECK27" s="117"/>
      <c r="ECL27" s="117"/>
      <c r="ECM27" s="117"/>
      <c r="ECN27" s="117"/>
      <c r="ECO27" s="117"/>
      <c r="ECP27" s="117"/>
      <c r="ECQ27" s="117"/>
      <c r="ECR27" s="117"/>
      <c r="ECS27" s="117"/>
      <c r="ECT27" s="117"/>
      <c r="ECU27" s="117"/>
      <c r="ECV27" s="117"/>
      <c r="ECW27" s="117"/>
      <c r="ECX27" s="117"/>
      <c r="ECY27" s="117"/>
      <c r="ECZ27" s="117"/>
      <c r="EDA27" s="117"/>
      <c r="EDB27" s="117"/>
      <c r="EDC27" s="117"/>
      <c r="EDD27" s="117"/>
      <c r="EDE27" s="117"/>
      <c r="EDF27" s="117"/>
      <c r="EDG27" s="117"/>
      <c r="EDH27" s="117"/>
      <c r="EDI27" s="117"/>
      <c r="EDJ27" s="117"/>
      <c r="EDK27" s="117"/>
      <c r="EDL27" s="117"/>
      <c r="EDM27" s="117"/>
      <c r="EDN27" s="117"/>
      <c r="EDO27" s="117"/>
      <c r="EDP27" s="117"/>
      <c r="EDQ27" s="117"/>
      <c r="EDR27" s="117"/>
      <c r="EDS27" s="117"/>
      <c r="EDT27" s="117"/>
      <c r="EDU27" s="117"/>
      <c r="EDV27" s="117"/>
      <c r="EDW27" s="117"/>
      <c r="EDX27" s="117"/>
      <c r="EDY27" s="117"/>
      <c r="EDZ27" s="117"/>
      <c r="EEA27" s="117"/>
      <c r="EEB27" s="117"/>
      <c r="EEC27" s="117"/>
      <c r="EED27" s="117"/>
      <c r="EEE27" s="117"/>
      <c r="EEF27" s="117"/>
      <c r="EEG27" s="117"/>
      <c r="EEH27" s="117"/>
      <c r="EEI27" s="117"/>
      <c r="EEJ27" s="117"/>
      <c r="EEK27" s="117"/>
      <c r="EEL27" s="117"/>
      <c r="EEM27" s="117"/>
      <c r="EEN27" s="117"/>
      <c r="EEO27" s="117"/>
      <c r="EEP27" s="117"/>
      <c r="EEQ27" s="117"/>
      <c r="EER27" s="117"/>
      <c r="EES27" s="117"/>
      <c r="EET27" s="117"/>
      <c r="EEU27" s="117"/>
      <c r="EEV27" s="117"/>
      <c r="EEW27" s="117"/>
      <c r="EEX27" s="117"/>
      <c r="EEY27" s="117"/>
      <c r="EEZ27" s="117"/>
      <c r="EFA27" s="117"/>
      <c r="EFB27" s="117"/>
      <c r="EFC27" s="117"/>
      <c r="EFD27" s="117"/>
      <c r="EFE27" s="117"/>
      <c r="EFF27" s="117"/>
      <c r="EFG27" s="117"/>
      <c r="EFH27" s="117"/>
      <c r="EFI27" s="117"/>
      <c r="EFJ27" s="117"/>
      <c r="EFK27" s="117"/>
      <c r="EFL27" s="117"/>
      <c r="EFM27" s="117"/>
      <c r="EFN27" s="117"/>
      <c r="EFO27" s="117"/>
      <c r="EFP27" s="117"/>
      <c r="EFQ27" s="117"/>
      <c r="EFR27" s="117"/>
      <c r="EFS27" s="117"/>
      <c r="EFT27" s="117"/>
      <c r="EFU27" s="117"/>
      <c r="EFV27" s="117"/>
      <c r="EFW27" s="117"/>
      <c r="EFX27" s="117"/>
      <c r="EFY27" s="117"/>
      <c r="EFZ27" s="117"/>
      <c r="EGA27" s="117"/>
      <c r="EGB27" s="117"/>
      <c r="EGC27" s="117"/>
      <c r="EGD27" s="117"/>
      <c r="EGE27" s="117"/>
      <c r="EGF27" s="117"/>
      <c r="EGG27" s="117"/>
      <c r="EGH27" s="117"/>
      <c r="EGI27" s="117"/>
      <c r="EGJ27" s="117"/>
      <c r="EGK27" s="117"/>
      <c r="EGL27" s="117"/>
      <c r="EGM27" s="117"/>
      <c r="EGN27" s="117"/>
      <c r="EGO27" s="117"/>
      <c r="EGP27" s="117"/>
      <c r="EGQ27" s="117"/>
      <c r="EGR27" s="117"/>
      <c r="EGS27" s="117"/>
      <c r="EGT27" s="117"/>
      <c r="EGU27" s="117"/>
      <c r="EGV27" s="117"/>
      <c r="EGW27" s="117"/>
      <c r="EGX27" s="117"/>
      <c r="EGY27" s="117"/>
      <c r="EGZ27" s="117"/>
      <c r="EHA27" s="117"/>
      <c r="EHB27" s="117"/>
      <c r="EHC27" s="117"/>
      <c r="EHD27" s="117"/>
      <c r="EHE27" s="117"/>
      <c r="EHF27" s="117"/>
      <c r="EHG27" s="117"/>
      <c r="EHH27" s="117"/>
      <c r="EHI27" s="117"/>
      <c r="EHJ27" s="117"/>
      <c r="EHK27" s="117"/>
      <c r="EHL27" s="117"/>
      <c r="EHM27" s="117"/>
      <c r="EHN27" s="117"/>
      <c r="EHO27" s="117"/>
      <c r="EHP27" s="117"/>
      <c r="EHQ27" s="117"/>
      <c r="EHR27" s="117"/>
      <c r="EHS27" s="117"/>
      <c r="EHT27" s="117"/>
      <c r="EHU27" s="117"/>
      <c r="EHV27" s="117"/>
      <c r="EHW27" s="117"/>
      <c r="EHX27" s="117"/>
      <c r="EHY27" s="117"/>
      <c r="EHZ27" s="117"/>
      <c r="EIA27" s="117"/>
      <c r="EIB27" s="117"/>
      <c r="EIC27" s="117"/>
      <c r="EID27" s="117"/>
      <c r="EIE27" s="117"/>
      <c r="EIF27" s="117"/>
      <c r="EIG27" s="117"/>
      <c r="EIH27" s="117"/>
      <c r="EII27" s="117"/>
      <c r="EIJ27" s="117"/>
      <c r="EIK27" s="117"/>
      <c r="EIL27" s="117"/>
      <c r="EIM27" s="117"/>
      <c r="EIN27" s="117"/>
      <c r="EIO27" s="117"/>
      <c r="EIP27" s="117"/>
      <c r="EIQ27" s="117"/>
      <c r="EIR27" s="117"/>
      <c r="EIS27" s="117"/>
      <c r="EIT27" s="117"/>
      <c r="EIU27" s="117"/>
      <c r="EIV27" s="117"/>
      <c r="EIW27" s="117"/>
      <c r="EIX27" s="117"/>
      <c r="EIY27" s="117"/>
      <c r="EIZ27" s="117"/>
      <c r="EJA27" s="117"/>
      <c r="EJB27" s="117"/>
      <c r="EJC27" s="117"/>
      <c r="EJD27" s="117"/>
      <c r="EJE27" s="117"/>
      <c r="EJF27" s="117"/>
      <c r="EJG27" s="117"/>
      <c r="EJH27" s="117"/>
      <c r="EJI27" s="117"/>
      <c r="EJJ27" s="117"/>
      <c r="EJK27" s="117"/>
      <c r="EJL27" s="117"/>
      <c r="EJM27" s="117"/>
      <c r="EJN27" s="117"/>
      <c r="EJO27" s="117"/>
      <c r="EJP27" s="117"/>
      <c r="EJQ27" s="117"/>
      <c r="EJR27" s="117"/>
      <c r="EJS27" s="117"/>
      <c r="EJT27" s="117"/>
      <c r="EJU27" s="117"/>
      <c r="EJV27" s="117"/>
      <c r="EJW27" s="117"/>
      <c r="EJX27" s="117"/>
      <c r="EJY27" s="117"/>
      <c r="EJZ27" s="117"/>
      <c r="EKA27" s="117"/>
      <c r="EKB27" s="117"/>
      <c r="EKC27" s="117"/>
      <c r="EKD27" s="117"/>
      <c r="EKE27" s="117"/>
      <c r="EKF27" s="117"/>
      <c r="EKG27" s="117"/>
      <c r="EKH27" s="117"/>
      <c r="EKI27" s="117"/>
      <c r="EKJ27" s="117"/>
      <c r="EKK27" s="117"/>
      <c r="EKL27" s="117"/>
      <c r="EKM27" s="117"/>
      <c r="EKN27" s="117"/>
      <c r="EKO27" s="117"/>
      <c r="EKP27" s="117"/>
      <c r="EKQ27" s="117"/>
      <c r="EKR27" s="117"/>
      <c r="EKS27" s="117"/>
      <c r="EKT27" s="117"/>
      <c r="EKU27" s="117"/>
      <c r="EKV27" s="117"/>
      <c r="EKW27" s="117"/>
      <c r="EKX27" s="117"/>
      <c r="EKY27" s="117"/>
      <c r="EKZ27" s="117"/>
      <c r="ELA27" s="117"/>
      <c r="ELB27" s="117"/>
      <c r="ELC27" s="117"/>
      <c r="ELD27" s="117"/>
      <c r="ELE27" s="117"/>
      <c r="ELF27" s="117"/>
      <c r="ELG27" s="117"/>
      <c r="ELH27" s="117"/>
      <c r="ELI27" s="117"/>
      <c r="ELJ27" s="117"/>
      <c r="ELK27" s="117"/>
      <c r="ELL27" s="117"/>
      <c r="ELM27" s="117"/>
      <c r="ELN27" s="117"/>
      <c r="ELO27" s="117"/>
      <c r="ELP27" s="117"/>
      <c r="ELQ27" s="117"/>
      <c r="ELR27" s="117"/>
      <c r="ELS27" s="117"/>
      <c r="ELT27" s="117"/>
      <c r="ELU27" s="117"/>
      <c r="ELV27" s="117"/>
      <c r="ELW27" s="117"/>
      <c r="ELX27" s="117"/>
      <c r="ELY27" s="117"/>
      <c r="ELZ27" s="117"/>
      <c r="EMA27" s="117"/>
      <c r="EMB27" s="117"/>
      <c r="EMC27" s="117"/>
      <c r="EMD27" s="117"/>
      <c r="EME27" s="117"/>
      <c r="EMF27" s="117"/>
      <c r="EMG27" s="117"/>
      <c r="EMH27" s="117"/>
      <c r="EMI27" s="117"/>
      <c r="EMJ27" s="117"/>
      <c r="EMK27" s="117"/>
      <c r="EML27" s="117"/>
      <c r="EMM27" s="117"/>
      <c r="EMN27" s="117"/>
      <c r="EMO27" s="117"/>
      <c r="EMP27" s="117"/>
      <c r="EMQ27" s="117"/>
      <c r="EMR27" s="117"/>
      <c r="EMS27" s="117"/>
      <c r="EMT27" s="117"/>
      <c r="EMU27" s="117"/>
      <c r="EMV27" s="117"/>
      <c r="EMW27" s="117"/>
      <c r="EMX27" s="117"/>
      <c r="EMY27" s="117"/>
      <c r="EMZ27" s="117"/>
      <c r="ENA27" s="117"/>
      <c r="ENB27" s="117"/>
      <c r="ENC27" s="117"/>
      <c r="END27" s="117"/>
      <c r="ENE27" s="117"/>
      <c r="ENF27" s="117"/>
      <c r="ENG27" s="117"/>
      <c r="ENH27" s="117"/>
      <c r="ENI27" s="117"/>
      <c r="ENJ27" s="117"/>
      <c r="ENK27" s="117"/>
      <c r="ENL27" s="117"/>
      <c r="ENM27" s="117"/>
      <c r="ENN27" s="117"/>
      <c r="ENO27" s="117"/>
      <c r="ENP27" s="117"/>
      <c r="ENQ27" s="117"/>
      <c r="ENR27" s="117"/>
      <c r="ENS27" s="117"/>
      <c r="ENT27" s="117"/>
      <c r="ENU27" s="117"/>
      <c r="ENV27" s="117"/>
      <c r="ENW27" s="117"/>
      <c r="ENX27" s="117"/>
      <c r="ENY27" s="117"/>
      <c r="ENZ27" s="117"/>
      <c r="EOA27" s="117"/>
      <c r="EOB27" s="117"/>
      <c r="EOC27" s="117"/>
      <c r="EOD27" s="117"/>
      <c r="EOE27" s="117"/>
      <c r="EOF27" s="117"/>
      <c r="EOG27" s="117"/>
      <c r="EOH27" s="117"/>
      <c r="EOI27" s="117"/>
      <c r="EOJ27" s="117"/>
      <c r="EOK27" s="117"/>
      <c r="EOL27" s="117"/>
      <c r="EOM27" s="117"/>
      <c r="EON27" s="117"/>
      <c r="EOO27" s="117"/>
      <c r="EOP27" s="117"/>
      <c r="EOQ27" s="117"/>
      <c r="EOR27" s="117"/>
      <c r="EOS27" s="117"/>
      <c r="EOT27" s="117"/>
      <c r="EOU27" s="117"/>
      <c r="EOV27" s="117"/>
      <c r="EOW27" s="117"/>
      <c r="EOX27" s="117"/>
      <c r="EOY27" s="117"/>
      <c r="EOZ27" s="117"/>
      <c r="EPA27" s="117"/>
      <c r="EPB27" s="117"/>
      <c r="EPC27" s="117"/>
      <c r="EPD27" s="117"/>
      <c r="EPE27" s="117"/>
      <c r="EPF27" s="117"/>
      <c r="EPG27" s="117"/>
      <c r="EPH27" s="117"/>
      <c r="EPI27" s="117"/>
      <c r="EPJ27" s="117"/>
      <c r="EPK27" s="117"/>
      <c r="EPL27" s="117"/>
      <c r="EPM27" s="117"/>
      <c r="EPN27" s="117"/>
      <c r="EPO27" s="117"/>
      <c r="EPP27" s="117"/>
      <c r="EPQ27" s="117"/>
      <c r="EPR27" s="117"/>
      <c r="EPS27" s="117"/>
      <c r="EPT27" s="117"/>
      <c r="EPU27" s="117"/>
      <c r="EPV27" s="117"/>
      <c r="EPW27" s="117"/>
      <c r="EPX27" s="117"/>
      <c r="EPY27" s="117"/>
      <c r="EPZ27" s="117"/>
      <c r="EQA27" s="117"/>
      <c r="EQB27" s="117"/>
      <c r="EQC27" s="117"/>
      <c r="EQD27" s="117"/>
      <c r="EQE27" s="117"/>
      <c r="EQF27" s="117"/>
      <c r="EQG27" s="117"/>
      <c r="EQH27" s="117"/>
      <c r="EQI27" s="117"/>
      <c r="EQJ27" s="117"/>
      <c r="EQK27" s="117"/>
      <c r="EQL27" s="117"/>
      <c r="EQM27" s="117"/>
      <c r="EQN27" s="117"/>
      <c r="EQO27" s="117"/>
      <c r="EQP27" s="117"/>
      <c r="EQQ27" s="117"/>
      <c r="EQR27" s="117"/>
      <c r="EQS27" s="117"/>
      <c r="EQT27" s="117"/>
      <c r="EQU27" s="117"/>
      <c r="EQV27" s="117"/>
      <c r="EQW27" s="117"/>
      <c r="EQX27" s="117"/>
      <c r="EQY27" s="117"/>
      <c r="EQZ27" s="117"/>
      <c r="ERA27" s="117"/>
      <c r="ERB27" s="117"/>
      <c r="ERC27" s="117"/>
      <c r="ERD27" s="117"/>
      <c r="ERE27" s="117"/>
      <c r="ERF27" s="117"/>
      <c r="ERG27" s="117"/>
      <c r="ERH27" s="117"/>
      <c r="ERI27" s="117"/>
      <c r="ERJ27" s="117"/>
      <c r="ERK27" s="117"/>
      <c r="ERL27" s="117"/>
      <c r="ERM27" s="117"/>
      <c r="ERN27" s="117"/>
      <c r="ERO27" s="117"/>
      <c r="ERP27" s="117"/>
      <c r="ERQ27" s="117"/>
      <c r="ERR27" s="117"/>
      <c r="ERS27" s="117"/>
      <c r="ERT27" s="117"/>
      <c r="ERU27" s="117"/>
      <c r="ERV27" s="117"/>
      <c r="ERW27" s="117"/>
      <c r="ERX27" s="117"/>
      <c r="ERY27" s="117"/>
      <c r="ERZ27" s="117"/>
      <c r="ESA27" s="117"/>
      <c r="ESB27" s="117"/>
      <c r="ESC27" s="117"/>
      <c r="ESD27" s="117"/>
      <c r="ESE27" s="117"/>
      <c r="ESF27" s="117"/>
      <c r="ESG27" s="117"/>
      <c r="ESH27" s="117"/>
      <c r="ESI27" s="117"/>
      <c r="ESJ27" s="117"/>
      <c r="ESK27" s="117"/>
      <c r="ESL27" s="117"/>
      <c r="ESM27" s="117"/>
      <c r="ESN27" s="117"/>
      <c r="ESO27" s="117"/>
      <c r="ESP27" s="117"/>
      <c r="ESQ27" s="117"/>
      <c r="ESR27" s="117"/>
      <c r="ESS27" s="117"/>
      <c r="EST27" s="117"/>
      <c r="ESU27" s="117"/>
      <c r="ESV27" s="117"/>
      <c r="ESW27" s="117"/>
      <c r="ESX27" s="117"/>
      <c r="ESY27" s="117"/>
      <c r="ESZ27" s="117"/>
      <c r="ETA27" s="117"/>
      <c r="ETB27" s="117"/>
      <c r="ETC27" s="117"/>
      <c r="ETD27" s="117"/>
      <c r="ETE27" s="117"/>
      <c r="ETF27" s="117"/>
      <c r="ETG27" s="117"/>
      <c r="ETH27" s="117"/>
      <c r="ETI27" s="117"/>
      <c r="ETJ27" s="117"/>
      <c r="ETK27" s="117"/>
      <c r="ETL27" s="117"/>
      <c r="ETM27" s="117"/>
      <c r="ETN27" s="117"/>
      <c r="ETO27" s="117"/>
      <c r="ETP27" s="117"/>
      <c r="ETQ27" s="117"/>
      <c r="ETR27" s="117"/>
      <c r="ETS27" s="117"/>
      <c r="ETT27" s="117"/>
      <c r="ETU27" s="117"/>
      <c r="ETV27" s="117"/>
      <c r="ETW27" s="117"/>
      <c r="ETX27" s="117"/>
      <c r="ETY27" s="117"/>
      <c r="ETZ27" s="117"/>
      <c r="EUA27" s="117"/>
      <c r="EUB27" s="117"/>
      <c r="EUC27" s="117"/>
      <c r="EUD27" s="117"/>
      <c r="EUE27" s="117"/>
      <c r="EUF27" s="117"/>
      <c r="EUG27" s="117"/>
      <c r="EUH27" s="117"/>
      <c r="EUI27" s="117"/>
      <c r="EUJ27" s="117"/>
      <c r="EUK27" s="117"/>
      <c r="EUL27" s="117"/>
      <c r="EUM27" s="117"/>
      <c r="EUN27" s="117"/>
      <c r="EUO27" s="117"/>
      <c r="EUP27" s="117"/>
      <c r="EUQ27" s="117"/>
      <c r="EUR27" s="117"/>
      <c r="EUS27" s="117"/>
      <c r="EUT27" s="117"/>
      <c r="EUU27" s="117"/>
      <c r="EUV27" s="117"/>
      <c r="EUW27" s="117"/>
      <c r="EUX27" s="117"/>
      <c r="EUY27" s="117"/>
      <c r="EUZ27" s="117"/>
      <c r="EVA27" s="117"/>
      <c r="EVB27" s="117"/>
      <c r="EVC27" s="117"/>
      <c r="EVD27" s="117"/>
      <c r="EVE27" s="117"/>
      <c r="EVF27" s="117"/>
      <c r="EVG27" s="117"/>
      <c r="EVH27" s="117"/>
      <c r="EVI27" s="117"/>
      <c r="EVJ27" s="117"/>
      <c r="EVK27" s="117"/>
      <c r="EVL27" s="117"/>
      <c r="EVM27" s="117"/>
      <c r="EVN27" s="117"/>
      <c r="EVO27" s="117"/>
      <c r="EVP27" s="117"/>
      <c r="EVQ27" s="117"/>
      <c r="EVR27" s="117"/>
      <c r="EVS27" s="117"/>
      <c r="EVT27" s="117"/>
      <c r="EVU27" s="117"/>
      <c r="EVV27" s="117"/>
      <c r="EVW27" s="117"/>
      <c r="EVX27" s="117"/>
      <c r="EVY27" s="117"/>
      <c r="EVZ27" s="117"/>
      <c r="EWA27" s="117"/>
      <c r="EWB27" s="117"/>
      <c r="EWC27" s="117"/>
      <c r="EWD27" s="117"/>
      <c r="EWE27" s="117"/>
      <c r="EWF27" s="117"/>
      <c r="EWG27" s="117"/>
      <c r="EWH27" s="117"/>
      <c r="EWI27" s="117"/>
      <c r="EWJ27" s="117"/>
      <c r="EWK27" s="117"/>
      <c r="EWL27" s="117"/>
      <c r="EWM27" s="117"/>
      <c r="EWN27" s="117"/>
      <c r="EWO27" s="117"/>
      <c r="EWP27" s="117"/>
      <c r="EWQ27" s="117"/>
      <c r="EWR27" s="117"/>
      <c r="EWS27" s="117"/>
      <c r="EWT27" s="117"/>
      <c r="EWU27" s="117"/>
      <c r="EWV27" s="117"/>
      <c r="EWW27" s="117"/>
      <c r="EWX27" s="117"/>
      <c r="EWY27" s="117"/>
      <c r="EWZ27" s="117"/>
      <c r="EXA27" s="117"/>
      <c r="EXB27" s="117"/>
      <c r="EXC27" s="117"/>
      <c r="EXD27" s="117"/>
      <c r="EXE27" s="117"/>
      <c r="EXF27" s="117"/>
      <c r="EXG27" s="117"/>
      <c r="EXH27" s="117"/>
      <c r="EXI27" s="117"/>
      <c r="EXJ27" s="117"/>
      <c r="EXK27" s="117"/>
      <c r="EXL27" s="117"/>
      <c r="EXM27" s="117"/>
      <c r="EXN27" s="117"/>
      <c r="EXO27" s="117"/>
      <c r="EXP27" s="117"/>
      <c r="EXQ27" s="117"/>
      <c r="EXR27" s="117"/>
      <c r="EXS27" s="117"/>
      <c r="EXT27" s="117"/>
      <c r="EXU27" s="117"/>
      <c r="EXV27" s="117"/>
      <c r="EXW27" s="117"/>
      <c r="EXX27" s="117"/>
      <c r="EXY27" s="117"/>
      <c r="EXZ27" s="117"/>
      <c r="EYA27" s="117"/>
      <c r="EYB27" s="117"/>
      <c r="EYC27" s="117"/>
      <c r="EYD27" s="117"/>
      <c r="EYE27" s="117"/>
      <c r="EYF27" s="117"/>
      <c r="EYG27" s="117"/>
      <c r="EYH27" s="117"/>
      <c r="EYI27" s="117"/>
      <c r="EYJ27" s="117"/>
      <c r="EYK27" s="117"/>
      <c r="EYL27" s="117"/>
      <c r="EYM27" s="117"/>
      <c r="EYN27" s="117"/>
      <c r="EYO27" s="117"/>
      <c r="EYP27" s="117"/>
      <c r="EYQ27" s="117"/>
      <c r="EYR27" s="117"/>
      <c r="EYS27" s="117"/>
      <c r="EYT27" s="117"/>
      <c r="EYU27" s="117"/>
      <c r="EYV27" s="117"/>
      <c r="EYW27" s="117"/>
      <c r="EYX27" s="117"/>
      <c r="EYY27" s="117"/>
      <c r="EYZ27" s="117"/>
      <c r="EZA27" s="117"/>
      <c r="EZB27" s="117"/>
      <c r="EZC27" s="117"/>
      <c r="EZD27" s="117"/>
      <c r="EZE27" s="117"/>
      <c r="EZF27" s="117"/>
      <c r="EZG27" s="117"/>
      <c r="EZH27" s="117"/>
      <c r="EZI27" s="117"/>
      <c r="EZJ27" s="117"/>
      <c r="EZK27" s="117"/>
      <c r="EZL27" s="117"/>
      <c r="EZM27" s="117"/>
      <c r="EZN27" s="117"/>
      <c r="EZO27" s="117"/>
      <c r="EZP27" s="117"/>
      <c r="EZQ27" s="117"/>
      <c r="EZR27" s="117"/>
      <c r="EZS27" s="117"/>
      <c r="EZT27" s="117"/>
      <c r="EZU27" s="117"/>
      <c r="EZV27" s="117"/>
      <c r="EZW27" s="117"/>
      <c r="EZX27" s="117"/>
      <c r="EZY27" s="117"/>
      <c r="EZZ27" s="117"/>
      <c r="FAA27" s="117"/>
      <c r="FAB27" s="117"/>
      <c r="FAC27" s="117"/>
      <c r="FAD27" s="117"/>
      <c r="FAE27" s="117"/>
      <c r="FAF27" s="117"/>
      <c r="FAG27" s="117"/>
      <c r="FAH27" s="117"/>
      <c r="FAI27" s="117"/>
      <c r="FAJ27" s="117"/>
      <c r="FAK27" s="117"/>
      <c r="FAL27" s="117"/>
      <c r="FAM27" s="117"/>
      <c r="FAN27" s="117"/>
      <c r="FAO27" s="117"/>
      <c r="FAP27" s="117"/>
      <c r="FAQ27" s="117"/>
      <c r="FAR27" s="117"/>
      <c r="FAS27" s="117"/>
      <c r="FAT27" s="117"/>
      <c r="FAU27" s="117"/>
      <c r="FAV27" s="117"/>
      <c r="FAW27" s="117"/>
      <c r="FAX27" s="117"/>
      <c r="FAY27" s="117"/>
      <c r="FAZ27" s="117"/>
      <c r="FBA27" s="117"/>
      <c r="FBB27" s="117"/>
      <c r="FBC27" s="117"/>
      <c r="FBD27" s="117"/>
      <c r="FBE27" s="117"/>
      <c r="FBF27" s="117"/>
      <c r="FBG27" s="117"/>
      <c r="FBH27" s="117"/>
      <c r="FBI27" s="117"/>
      <c r="FBJ27" s="117"/>
      <c r="FBK27" s="117"/>
      <c r="FBL27" s="117"/>
      <c r="FBM27" s="117"/>
      <c r="FBN27" s="117"/>
      <c r="FBO27" s="117"/>
      <c r="FBP27" s="117"/>
      <c r="FBQ27" s="117"/>
      <c r="FBR27" s="117"/>
      <c r="FBS27" s="117"/>
      <c r="FBT27" s="117"/>
      <c r="FBU27" s="117"/>
      <c r="FBV27" s="117"/>
      <c r="FBW27" s="117"/>
      <c r="FBX27" s="117"/>
      <c r="FBY27" s="117"/>
      <c r="FBZ27" s="117"/>
      <c r="FCA27" s="117"/>
      <c r="FCB27" s="117"/>
      <c r="FCC27" s="117"/>
      <c r="FCD27" s="117"/>
      <c r="FCE27" s="117"/>
      <c r="FCF27" s="117"/>
      <c r="FCG27" s="117"/>
      <c r="FCH27" s="117"/>
      <c r="FCI27" s="117"/>
      <c r="FCJ27" s="117"/>
      <c r="FCK27" s="117"/>
      <c r="FCL27" s="117"/>
      <c r="FCM27" s="117"/>
      <c r="FCN27" s="117"/>
      <c r="FCO27" s="117"/>
      <c r="FCP27" s="117"/>
      <c r="FCQ27" s="117"/>
      <c r="FCR27" s="117"/>
      <c r="FCS27" s="117"/>
      <c r="FCT27" s="117"/>
      <c r="FCU27" s="117"/>
      <c r="FCV27" s="117"/>
      <c r="FCW27" s="117"/>
      <c r="FCX27" s="117"/>
      <c r="FCY27" s="117"/>
      <c r="FCZ27" s="117"/>
      <c r="FDA27" s="117"/>
      <c r="FDB27" s="117"/>
      <c r="FDC27" s="117"/>
      <c r="FDD27" s="117"/>
      <c r="FDE27" s="117"/>
      <c r="FDF27" s="117"/>
      <c r="FDG27" s="117"/>
      <c r="FDH27" s="117"/>
      <c r="FDI27" s="117"/>
      <c r="FDJ27" s="117"/>
      <c r="FDK27" s="117"/>
      <c r="FDL27" s="117"/>
      <c r="FDM27" s="117"/>
      <c r="FDN27" s="117"/>
      <c r="FDO27" s="117"/>
      <c r="FDP27" s="117"/>
      <c r="FDQ27" s="117"/>
      <c r="FDR27" s="117"/>
      <c r="FDS27" s="117"/>
      <c r="FDT27" s="117"/>
      <c r="FDU27" s="117"/>
      <c r="FDV27" s="117"/>
      <c r="FDW27" s="117"/>
      <c r="FDX27" s="117"/>
      <c r="FDY27" s="117"/>
      <c r="FDZ27" s="117"/>
      <c r="FEA27" s="117"/>
      <c r="FEB27" s="117"/>
      <c r="FEC27" s="117"/>
      <c r="FED27" s="117"/>
      <c r="FEE27" s="117"/>
      <c r="FEF27" s="117"/>
      <c r="FEG27" s="117"/>
      <c r="FEH27" s="117"/>
      <c r="FEI27" s="117"/>
      <c r="FEJ27" s="117"/>
      <c r="FEK27" s="117"/>
      <c r="FEL27" s="117"/>
      <c r="FEM27" s="117"/>
      <c r="FEN27" s="117"/>
      <c r="FEO27" s="117"/>
      <c r="FEP27" s="117"/>
      <c r="FEQ27" s="117"/>
      <c r="FER27" s="117"/>
      <c r="FES27" s="117"/>
      <c r="FET27" s="117"/>
      <c r="FEU27" s="117"/>
      <c r="FEV27" s="117"/>
      <c r="FEW27" s="117"/>
      <c r="FEX27" s="117"/>
      <c r="FEY27" s="117"/>
      <c r="FEZ27" s="117"/>
      <c r="FFA27" s="117"/>
      <c r="FFB27" s="117"/>
      <c r="FFC27" s="117"/>
      <c r="FFD27" s="117"/>
      <c r="FFE27" s="117"/>
      <c r="FFF27" s="117"/>
      <c r="FFG27" s="117"/>
      <c r="FFH27" s="117"/>
      <c r="FFI27" s="117"/>
      <c r="FFJ27" s="117"/>
      <c r="FFK27" s="117"/>
      <c r="FFL27" s="117"/>
      <c r="FFM27" s="117"/>
      <c r="FFN27" s="117"/>
      <c r="FFO27" s="117"/>
      <c r="FFP27" s="117"/>
      <c r="FFQ27" s="117"/>
      <c r="FFR27" s="117"/>
      <c r="FFS27" s="117"/>
      <c r="FFT27" s="117"/>
      <c r="FFU27" s="117"/>
      <c r="FFV27" s="117"/>
      <c r="FFW27" s="117"/>
      <c r="FFX27" s="117"/>
      <c r="FFY27" s="117"/>
      <c r="FFZ27" s="117"/>
      <c r="FGA27" s="117"/>
      <c r="FGB27" s="117"/>
      <c r="FGC27" s="117"/>
      <c r="FGD27" s="117"/>
      <c r="FGE27" s="117"/>
      <c r="FGF27" s="117"/>
      <c r="FGG27" s="117"/>
      <c r="FGH27" s="117"/>
      <c r="FGI27" s="117"/>
      <c r="FGJ27" s="117"/>
      <c r="FGK27" s="117"/>
      <c r="FGL27" s="117"/>
      <c r="FGM27" s="117"/>
      <c r="FGN27" s="117"/>
      <c r="FGO27" s="117"/>
      <c r="FGP27" s="117"/>
      <c r="FGQ27" s="117"/>
      <c r="FGR27" s="117"/>
      <c r="FGS27" s="117"/>
      <c r="FGT27" s="117"/>
      <c r="FGU27" s="117"/>
      <c r="FGV27" s="117"/>
      <c r="FGW27" s="117"/>
      <c r="FGX27" s="117"/>
      <c r="FGY27" s="117"/>
      <c r="FGZ27" s="117"/>
      <c r="FHA27" s="117"/>
      <c r="FHB27" s="117"/>
      <c r="FHC27" s="117"/>
      <c r="FHD27" s="117"/>
      <c r="FHE27" s="117"/>
      <c r="FHF27" s="117"/>
      <c r="FHG27" s="117"/>
      <c r="FHH27" s="117"/>
      <c r="FHI27" s="117"/>
      <c r="FHJ27" s="117"/>
      <c r="FHK27" s="117"/>
      <c r="FHL27" s="117"/>
      <c r="FHM27" s="117"/>
      <c r="FHN27" s="117"/>
      <c r="FHO27" s="117"/>
      <c r="FHP27" s="117"/>
      <c r="FHQ27" s="117"/>
      <c r="FHR27" s="117"/>
      <c r="FHS27" s="117"/>
      <c r="FHT27" s="117"/>
      <c r="FHU27" s="117"/>
      <c r="FHV27" s="117"/>
      <c r="FHW27" s="117"/>
      <c r="FHX27" s="117"/>
      <c r="FHY27" s="117"/>
      <c r="FHZ27" s="117"/>
      <c r="FIA27" s="117"/>
      <c r="FIB27" s="117"/>
      <c r="FIC27" s="117"/>
      <c r="FID27" s="117"/>
      <c r="FIE27" s="117"/>
      <c r="FIF27" s="117"/>
      <c r="FIG27" s="117"/>
      <c r="FIH27" s="117"/>
      <c r="FII27" s="117"/>
      <c r="FIJ27" s="117"/>
      <c r="FIK27" s="117"/>
      <c r="FIL27" s="117"/>
      <c r="FIM27" s="117"/>
      <c r="FIN27" s="117"/>
      <c r="FIO27" s="117"/>
      <c r="FIP27" s="117"/>
      <c r="FIQ27" s="117"/>
      <c r="FIR27" s="117"/>
      <c r="FIS27" s="117"/>
      <c r="FIT27" s="117"/>
      <c r="FIU27" s="117"/>
      <c r="FIV27" s="117"/>
      <c r="FIW27" s="117"/>
      <c r="FIX27" s="117"/>
      <c r="FIY27" s="117"/>
      <c r="FIZ27" s="117"/>
      <c r="FJA27" s="117"/>
      <c r="FJB27" s="117"/>
      <c r="FJC27" s="117"/>
      <c r="FJD27" s="117"/>
      <c r="FJE27" s="117"/>
      <c r="FJF27" s="117"/>
      <c r="FJG27" s="117"/>
      <c r="FJH27" s="117"/>
      <c r="FJI27" s="117"/>
      <c r="FJJ27" s="117"/>
      <c r="FJK27" s="117"/>
      <c r="FJL27" s="117"/>
      <c r="FJM27" s="117"/>
      <c r="FJN27" s="117"/>
      <c r="FJO27" s="117"/>
      <c r="FJP27" s="117"/>
      <c r="FJQ27" s="117"/>
      <c r="FJR27" s="117"/>
      <c r="FJS27" s="117"/>
      <c r="FJT27" s="117"/>
      <c r="FJU27" s="117"/>
      <c r="FJV27" s="117"/>
      <c r="FJW27" s="117"/>
      <c r="FJX27" s="117"/>
      <c r="FJY27" s="117"/>
      <c r="FJZ27" s="117"/>
      <c r="FKA27" s="117"/>
      <c r="FKB27" s="117"/>
      <c r="FKC27" s="117"/>
      <c r="FKD27" s="117"/>
      <c r="FKE27" s="117"/>
      <c r="FKF27" s="117"/>
      <c r="FKG27" s="117"/>
      <c r="FKH27" s="117"/>
      <c r="FKI27" s="117"/>
      <c r="FKJ27" s="117"/>
      <c r="FKK27" s="117"/>
      <c r="FKL27" s="117"/>
      <c r="FKM27" s="117"/>
      <c r="FKN27" s="117"/>
      <c r="FKO27" s="117"/>
      <c r="FKP27" s="117"/>
      <c r="FKQ27" s="117"/>
      <c r="FKR27" s="117"/>
      <c r="FKS27" s="117"/>
      <c r="FKT27" s="117"/>
      <c r="FKU27" s="117"/>
      <c r="FKV27" s="117"/>
      <c r="FKW27" s="117"/>
      <c r="FKX27" s="117"/>
      <c r="FKY27" s="117"/>
      <c r="FKZ27" s="117"/>
      <c r="FLA27" s="117"/>
      <c r="FLB27" s="117"/>
      <c r="FLC27" s="117"/>
      <c r="FLD27" s="117"/>
      <c r="FLE27" s="117"/>
      <c r="FLF27" s="117"/>
      <c r="FLG27" s="117"/>
      <c r="FLH27" s="117"/>
      <c r="FLI27" s="117"/>
      <c r="FLJ27" s="117"/>
      <c r="FLK27" s="117"/>
      <c r="FLL27" s="117"/>
      <c r="FLM27" s="117"/>
      <c r="FLN27" s="117"/>
      <c r="FLO27" s="117"/>
      <c r="FLP27" s="117"/>
      <c r="FLQ27" s="117"/>
      <c r="FLR27" s="117"/>
      <c r="FLS27" s="117"/>
      <c r="FLT27" s="117"/>
      <c r="FLU27" s="117"/>
      <c r="FLV27" s="117"/>
      <c r="FLW27" s="117"/>
      <c r="FLX27" s="117"/>
      <c r="FLY27" s="117"/>
      <c r="FLZ27" s="117"/>
      <c r="FMA27" s="117"/>
      <c r="FMB27" s="117"/>
      <c r="FMC27" s="117"/>
      <c r="FMD27" s="117"/>
      <c r="FME27" s="117"/>
      <c r="FMF27" s="117"/>
      <c r="FMG27" s="117"/>
      <c r="FMH27" s="117"/>
      <c r="FMI27" s="117"/>
      <c r="FMJ27" s="117"/>
      <c r="FMK27" s="117"/>
      <c r="FML27" s="117"/>
      <c r="FMM27" s="117"/>
      <c r="FMN27" s="117"/>
      <c r="FMO27" s="117"/>
      <c r="FMP27" s="117"/>
      <c r="FMQ27" s="117"/>
      <c r="FMR27" s="117"/>
      <c r="FMS27" s="117"/>
      <c r="FMT27" s="117"/>
      <c r="FMU27" s="117"/>
      <c r="FMV27" s="117"/>
      <c r="FMW27" s="117"/>
      <c r="FMX27" s="117"/>
      <c r="FMY27" s="117"/>
      <c r="FMZ27" s="117"/>
      <c r="FNA27" s="117"/>
      <c r="FNB27" s="117"/>
      <c r="FNC27" s="117"/>
      <c r="FND27" s="117"/>
      <c r="FNE27" s="117"/>
      <c r="FNF27" s="117"/>
      <c r="FNG27" s="117"/>
      <c r="FNH27" s="117"/>
      <c r="FNI27" s="117"/>
      <c r="FNJ27" s="117"/>
      <c r="FNK27" s="117"/>
      <c r="FNL27" s="117"/>
      <c r="FNM27" s="117"/>
      <c r="FNN27" s="117"/>
      <c r="FNO27" s="117"/>
      <c r="FNP27" s="117"/>
      <c r="FNQ27" s="117"/>
      <c r="FNR27" s="117"/>
      <c r="FNS27" s="117"/>
      <c r="FNT27" s="117"/>
      <c r="FNU27" s="117"/>
      <c r="FNV27" s="117"/>
      <c r="FNW27" s="117"/>
      <c r="FNX27" s="117"/>
      <c r="FNY27" s="117"/>
      <c r="FNZ27" s="117"/>
      <c r="FOA27" s="117"/>
      <c r="FOB27" s="117"/>
      <c r="FOC27" s="117"/>
      <c r="FOD27" s="117"/>
      <c r="FOE27" s="117"/>
      <c r="FOF27" s="117"/>
      <c r="FOG27" s="117"/>
      <c r="FOH27" s="117"/>
      <c r="FOI27" s="117"/>
      <c r="FOJ27" s="117"/>
      <c r="FOK27" s="117"/>
      <c r="FOL27" s="117"/>
      <c r="FOM27" s="117"/>
      <c r="FON27" s="117"/>
      <c r="FOO27" s="117"/>
      <c r="FOP27" s="117"/>
      <c r="FOQ27" s="117"/>
      <c r="FOR27" s="117"/>
      <c r="FOS27" s="117"/>
      <c r="FOT27" s="117"/>
      <c r="FOU27" s="117"/>
      <c r="FOV27" s="117"/>
      <c r="FOW27" s="117"/>
      <c r="FOX27" s="117"/>
      <c r="FOY27" s="117"/>
      <c r="FOZ27" s="117"/>
      <c r="FPA27" s="117"/>
      <c r="FPB27" s="117"/>
      <c r="FPC27" s="117"/>
      <c r="FPD27" s="117"/>
      <c r="FPE27" s="117"/>
      <c r="FPF27" s="117"/>
      <c r="FPG27" s="117"/>
      <c r="FPH27" s="117"/>
      <c r="FPI27" s="117"/>
      <c r="FPJ27" s="117"/>
      <c r="FPK27" s="117"/>
      <c r="FPL27" s="117"/>
      <c r="FPM27" s="117"/>
      <c r="FPN27" s="117"/>
      <c r="FPO27" s="117"/>
      <c r="FPP27" s="117"/>
      <c r="FPQ27" s="117"/>
      <c r="FPR27" s="117"/>
      <c r="FPS27" s="117"/>
      <c r="FPT27" s="117"/>
      <c r="FPU27" s="117"/>
      <c r="FPV27" s="117"/>
      <c r="FPW27" s="117"/>
      <c r="FPX27" s="117"/>
      <c r="FPY27" s="117"/>
      <c r="FPZ27" s="117"/>
      <c r="FQA27" s="117"/>
      <c r="FQB27" s="117"/>
      <c r="FQC27" s="117"/>
      <c r="FQD27" s="117"/>
      <c r="FQE27" s="117"/>
      <c r="FQF27" s="117"/>
      <c r="FQG27" s="117"/>
      <c r="FQH27" s="117"/>
      <c r="FQI27" s="117"/>
      <c r="FQJ27" s="117"/>
      <c r="FQK27" s="117"/>
      <c r="FQL27" s="117"/>
      <c r="FQM27" s="117"/>
      <c r="FQN27" s="117"/>
      <c r="FQO27" s="117"/>
      <c r="FQP27" s="117"/>
      <c r="FQQ27" s="117"/>
      <c r="FQR27" s="117"/>
      <c r="FQS27" s="117"/>
      <c r="FQT27" s="117"/>
      <c r="FQU27" s="117"/>
      <c r="FQV27" s="117"/>
      <c r="FQW27" s="117"/>
      <c r="FQX27" s="117"/>
      <c r="FQY27" s="117"/>
      <c r="FQZ27" s="117"/>
      <c r="FRA27" s="117"/>
      <c r="FRB27" s="117"/>
      <c r="FRC27" s="117"/>
      <c r="FRD27" s="117"/>
      <c r="FRE27" s="117"/>
      <c r="FRF27" s="117"/>
      <c r="FRG27" s="117"/>
      <c r="FRH27" s="117"/>
      <c r="FRI27" s="117"/>
      <c r="FRJ27" s="117"/>
      <c r="FRK27" s="117"/>
      <c r="FRL27" s="117"/>
      <c r="FRM27" s="117"/>
      <c r="FRN27" s="117"/>
      <c r="FRO27" s="117"/>
      <c r="FRP27" s="117"/>
      <c r="FRQ27" s="117"/>
      <c r="FRR27" s="117"/>
      <c r="FRS27" s="117"/>
      <c r="FRT27" s="117"/>
      <c r="FRU27" s="117"/>
      <c r="FRV27" s="117"/>
      <c r="FRW27" s="117"/>
      <c r="FRX27" s="117"/>
      <c r="FRY27" s="117"/>
      <c r="FRZ27" s="117"/>
      <c r="FSA27" s="117"/>
      <c r="FSB27" s="117"/>
      <c r="FSC27" s="117"/>
      <c r="FSD27" s="117"/>
      <c r="FSE27" s="117"/>
      <c r="FSF27" s="117"/>
      <c r="FSG27" s="117"/>
      <c r="FSH27" s="117"/>
      <c r="FSI27" s="117"/>
      <c r="FSJ27" s="117"/>
      <c r="FSK27" s="117"/>
      <c r="FSL27" s="117"/>
      <c r="FSM27" s="117"/>
      <c r="FSN27" s="117"/>
      <c r="FSO27" s="117"/>
      <c r="FSP27" s="117"/>
      <c r="FSQ27" s="117"/>
      <c r="FSR27" s="117"/>
      <c r="FSS27" s="117"/>
      <c r="FST27" s="117"/>
      <c r="FSU27" s="117"/>
      <c r="FSV27" s="117"/>
      <c r="FSW27" s="117"/>
      <c r="FSX27" s="117"/>
      <c r="FSY27" s="117"/>
      <c r="FSZ27" s="117"/>
      <c r="FTA27" s="117"/>
      <c r="FTB27" s="117"/>
      <c r="FTC27" s="117"/>
      <c r="FTD27" s="117"/>
      <c r="FTE27" s="117"/>
      <c r="FTF27" s="117"/>
      <c r="FTG27" s="117"/>
      <c r="FTH27" s="117"/>
      <c r="FTI27" s="117"/>
      <c r="FTJ27" s="117"/>
      <c r="FTK27" s="117"/>
      <c r="FTL27" s="117"/>
      <c r="FTM27" s="117"/>
      <c r="FTN27" s="117"/>
      <c r="FTO27" s="117"/>
      <c r="FTP27" s="117"/>
      <c r="FTQ27" s="117"/>
      <c r="FTR27" s="117"/>
      <c r="FTS27" s="117"/>
      <c r="FTT27" s="117"/>
      <c r="FTU27" s="117"/>
      <c r="FTV27" s="117"/>
      <c r="FTW27" s="117"/>
      <c r="FTX27" s="117"/>
      <c r="FTY27" s="117"/>
      <c r="FTZ27" s="117"/>
      <c r="FUA27" s="117"/>
      <c r="FUB27" s="117"/>
      <c r="FUC27" s="117"/>
      <c r="FUD27" s="117"/>
      <c r="FUE27" s="117"/>
      <c r="FUF27" s="117"/>
      <c r="FUG27" s="117"/>
      <c r="FUH27" s="117"/>
      <c r="FUI27" s="117"/>
      <c r="FUJ27" s="117"/>
      <c r="FUK27" s="117"/>
      <c r="FUL27" s="117"/>
      <c r="FUM27" s="117"/>
      <c r="FUN27" s="117"/>
      <c r="FUO27" s="117"/>
      <c r="FUP27" s="117"/>
      <c r="FUQ27" s="117"/>
      <c r="FUR27" s="117"/>
      <c r="FUS27" s="117"/>
      <c r="FUT27" s="117"/>
      <c r="FUU27" s="117"/>
      <c r="FUV27" s="117"/>
      <c r="FUW27" s="117"/>
      <c r="FUX27" s="117"/>
      <c r="FUY27" s="117"/>
      <c r="FUZ27" s="117"/>
      <c r="FVA27" s="117"/>
      <c r="FVB27" s="117"/>
      <c r="FVC27" s="117"/>
      <c r="FVD27" s="117"/>
      <c r="FVE27" s="117"/>
      <c r="FVF27" s="117"/>
      <c r="FVG27" s="117"/>
      <c r="FVH27" s="117"/>
      <c r="FVI27" s="117"/>
      <c r="FVJ27" s="117"/>
      <c r="FVK27" s="117"/>
      <c r="FVL27" s="117"/>
      <c r="FVM27" s="117"/>
      <c r="FVN27" s="117"/>
      <c r="FVO27" s="117"/>
      <c r="FVP27" s="117"/>
      <c r="FVQ27" s="117"/>
      <c r="FVR27" s="117"/>
      <c r="FVS27" s="117"/>
      <c r="FVT27" s="117"/>
      <c r="FVU27" s="117"/>
      <c r="FVV27" s="117"/>
      <c r="FVW27" s="117"/>
      <c r="FVX27" s="117"/>
      <c r="FVY27" s="117"/>
      <c r="FVZ27" s="117"/>
      <c r="FWA27" s="117"/>
      <c r="FWB27" s="117"/>
      <c r="FWC27" s="117"/>
      <c r="FWD27" s="117"/>
      <c r="FWE27" s="117"/>
      <c r="FWF27" s="117"/>
      <c r="FWG27" s="117"/>
      <c r="FWH27" s="117"/>
      <c r="FWI27" s="117"/>
      <c r="FWJ27" s="117"/>
      <c r="FWK27" s="117"/>
      <c r="FWL27" s="117"/>
      <c r="FWM27" s="117"/>
      <c r="FWN27" s="117"/>
      <c r="FWO27" s="117"/>
      <c r="FWP27" s="117"/>
      <c r="FWQ27" s="117"/>
      <c r="FWR27" s="117"/>
      <c r="FWS27" s="117"/>
      <c r="FWT27" s="117"/>
      <c r="FWU27" s="117"/>
      <c r="FWV27" s="117"/>
      <c r="FWW27" s="117"/>
      <c r="FWX27" s="117"/>
      <c r="FWY27" s="117"/>
      <c r="FWZ27" s="117"/>
      <c r="FXA27" s="117"/>
      <c r="FXB27" s="117"/>
      <c r="FXC27" s="117"/>
      <c r="FXD27" s="117"/>
      <c r="FXE27" s="117"/>
      <c r="FXF27" s="117"/>
      <c r="FXG27" s="117"/>
      <c r="FXH27" s="117"/>
      <c r="FXI27" s="117"/>
      <c r="FXJ27" s="117"/>
      <c r="FXK27" s="117"/>
      <c r="FXL27" s="117"/>
      <c r="FXM27" s="117"/>
      <c r="FXN27" s="117"/>
      <c r="FXO27" s="117"/>
      <c r="FXP27" s="117"/>
      <c r="FXQ27" s="117"/>
      <c r="FXR27" s="117"/>
      <c r="FXS27" s="117"/>
      <c r="FXT27" s="117"/>
      <c r="FXU27" s="117"/>
      <c r="FXV27" s="117"/>
      <c r="FXW27" s="117"/>
      <c r="FXX27" s="117"/>
      <c r="FXY27" s="117"/>
      <c r="FXZ27" s="117"/>
      <c r="FYA27" s="117"/>
      <c r="FYB27" s="117"/>
      <c r="FYC27" s="117"/>
      <c r="FYD27" s="117"/>
      <c r="FYE27" s="117"/>
      <c r="FYF27" s="117"/>
      <c r="FYG27" s="117"/>
      <c r="FYH27" s="117"/>
      <c r="FYI27" s="117"/>
      <c r="FYJ27" s="117"/>
      <c r="FYK27" s="117"/>
      <c r="FYL27" s="117"/>
      <c r="FYM27" s="117"/>
      <c r="FYN27" s="117"/>
      <c r="FYO27" s="117"/>
      <c r="FYP27" s="117"/>
      <c r="FYQ27" s="117"/>
      <c r="FYR27" s="117"/>
      <c r="FYS27" s="117"/>
      <c r="FYT27" s="117"/>
      <c r="FYU27" s="117"/>
      <c r="FYV27" s="117"/>
      <c r="FYW27" s="117"/>
      <c r="FYX27" s="117"/>
      <c r="FYY27" s="117"/>
      <c r="FYZ27" s="117"/>
      <c r="FZA27" s="117"/>
      <c r="FZB27" s="117"/>
      <c r="FZC27" s="117"/>
      <c r="FZD27" s="117"/>
      <c r="FZE27" s="117"/>
      <c r="FZF27" s="117"/>
      <c r="FZG27" s="117"/>
      <c r="FZH27" s="117"/>
      <c r="FZI27" s="117"/>
      <c r="FZJ27" s="117"/>
      <c r="FZK27" s="117"/>
      <c r="FZL27" s="117"/>
      <c r="FZM27" s="117"/>
      <c r="FZN27" s="117"/>
      <c r="FZO27" s="117"/>
      <c r="FZP27" s="117"/>
      <c r="FZQ27" s="117"/>
      <c r="FZR27" s="117"/>
      <c r="FZS27" s="117"/>
      <c r="FZT27" s="117"/>
      <c r="FZU27" s="117"/>
      <c r="FZV27" s="117"/>
      <c r="FZW27" s="117"/>
      <c r="FZX27" s="117"/>
      <c r="FZY27" s="117"/>
      <c r="FZZ27" s="117"/>
      <c r="GAA27" s="117"/>
      <c r="GAB27" s="117"/>
      <c r="GAC27" s="117"/>
      <c r="GAD27" s="117"/>
      <c r="GAE27" s="117"/>
      <c r="GAF27" s="117"/>
      <c r="GAG27" s="117"/>
      <c r="GAH27" s="117"/>
      <c r="GAI27" s="117"/>
      <c r="GAJ27" s="117"/>
      <c r="GAK27" s="117"/>
      <c r="GAL27" s="117"/>
      <c r="GAM27" s="117"/>
      <c r="GAN27" s="117"/>
      <c r="GAO27" s="117"/>
      <c r="GAP27" s="117"/>
      <c r="GAQ27" s="117"/>
      <c r="GAR27" s="117"/>
      <c r="GAS27" s="117"/>
      <c r="GAT27" s="117"/>
      <c r="GAU27" s="117"/>
      <c r="GAV27" s="117"/>
      <c r="GAW27" s="117"/>
      <c r="GAX27" s="117"/>
      <c r="GAY27" s="117"/>
      <c r="GAZ27" s="117"/>
      <c r="GBA27" s="117"/>
      <c r="GBB27" s="117"/>
      <c r="GBC27" s="117"/>
      <c r="GBD27" s="117"/>
      <c r="GBE27" s="117"/>
      <c r="GBF27" s="117"/>
      <c r="GBG27" s="117"/>
      <c r="GBH27" s="117"/>
      <c r="GBI27" s="117"/>
      <c r="GBJ27" s="117"/>
      <c r="GBK27" s="117"/>
      <c r="GBL27" s="117"/>
      <c r="GBM27" s="117"/>
      <c r="GBN27" s="117"/>
      <c r="GBO27" s="117"/>
      <c r="GBP27" s="117"/>
      <c r="GBQ27" s="117"/>
      <c r="GBR27" s="117"/>
      <c r="GBS27" s="117"/>
      <c r="GBT27" s="117"/>
      <c r="GBU27" s="117"/>
      <c r="GBV27" s="117"/>
      <c r="GBW27" s="117"/>
      <c r="GBX27" s="117"/>
      <c r="GBY27" s="117"/>
      <c r="GBZ27" s="117"/>
      <c r="GCA27" s="117"/>
      <c r="GCB27" s="117"/>
      <c r="GCC27" s="117"/>
      <c r="GCD27" s="117"/>
      <c r="GCE27" s="117"/>
      <c r="GCF27" s="117"/>
      <c r="GCG27" s="117"/>
      <c r="GCH27" s="117"/>
      <c r="GCI27" s="117"/>
      <c r="GCJ27" s="117"/>
      <c r="GCK27" s="117"/>
      <c r="GCL27" s="117"/>
      <c r="GCM27" s="117"/>
      <c r="GCN27" s="117"/>
      <c r="GCO27" s="117"/>
      <c r="GCP27" s="117"/>
      <c r="GCQ27" s="117"/>
      <c r="GCR27" s="117"/>
      <c r="GCS27" s="117"/>
      <c r="GCT27" s="117"/>
      <c r="GCU27" s="117"/>
      <c r="GCV27" s="117"/>
      <c r="GCW27" s="117"/>
      <c r="GCX27" s="117"/>
      <c r="GCY27" s="117"/>
      <c r="GCZ27" s="117"/>
      <c r="GDA27" s="117"/>
      <c r="GDB27" s="117"/>
      <c r="GDC27" s="117"/>
      <c r="GDD27" s="117"/>
      <c r="GDE27" s="117"/>
      <c r="GDF27" s="117"/>
      <c r="GDG27" s="117"/>
      <c r="GDH27" s="117"/>
      <c r="GDI27" s="117"/>
      <c r="GDJ27" s="117"/>
      <c r="GDK27" s="117"/>
      <c r="GDL27" s="117"/>
      <c r="GDM27" s="117"/>
      <c r="GDN27" s="117"/>
      <c r="GDO27" s="117"/>
      <c r="GDP27" s="117"/>
      <c r="GDQ27" s="117"/>
      <c r="GDR27" s="117"/>
      <c r="GDS27" s="117"/>
      <c r="GDT27" s="117"/>
      <c r="GDU27" s="117"/>
      <c r="GDV27" s="117"/>
      <c r="GDW27" s="117"/>
      <c r="GDX27" s="117"/>
      <c r="GDY27" s="117"/>
      <c r="GDZ27" s="117"/>
      <c r="GEA27" s="117"/>
      <c r="GEB27" s="117"/>
      <c r="GEC27" s="117"/>
      <c r="GED27" s="117"/>
      <c r="GEE27" s="117"/>
      <c r="GEF27" s="117"/>
      <c r="GEG27" s="117"/>
      <c r="GEH27" s="117"/>
      <c r="GEI27" s="117"/>
      <c r="GEJ27" s="117"/>
      <c r="GEK27" s="117"/>
      <c r="GEL27" s="117"/>
      <c r="GEM27" s="117"/>
      <c r="GEN27" s="117"/>
      <c r="GEO27" s="117"/>
      <c r="GEP27" s="117"/>
      <c r="GEQ27" s="117"/>
      <c r="GER27" s="117"/>
      <c r="GES27" s="117"/>
      <c r="GET27" s="117"/>
      <c r="GEU27" s="117"/>
      <c r="GEV27" s="117"/>
      <c r="GEW27" s="117"/>
      <c r="GEX27" s="117"/>
      <c r="GEY27" s="117"/>
      <c r="GEZ27" s="117"/>
      <c r="GFA27" s="117"/>
      <c r="GFB27" s="117"/>
      <c r="GFC27" s="117"/>
      <c r="GFD27" s="117"/>
      <c r="GFE27" s="117"/>
      <c r="GFF27" s="117"/>
      <c r="GFG27" s="117"/>
      <c r="GFH27" s="117"/>
      <c r="GFI27" s="117"/>
      <c r="GFJ27" s="117"/>
      <c r="GFK27" s="117"/>
      <c r="GFL27" s="117"/>
      <c r="GFM27" s="117"/>
      <c r="GFN27" s="117"/>
      <c r="GFO27" s="117"/>
      <c r="GFP27" s="117"/>
      <c r="GFQ27" s="117"/>
      <c r="GFR27" s="117"/>
      <c r="GFS27" s="117"/>
      <c r="GFT27" s="117"/>
      <c r="GFU27" s="117"/>
      <c r="GFV27" s="117"/>
      <c r="GFW27" s="117"/>
      <c r="GFX27" s="117"/>
      <c r="GFY27" s="117"/>
      <c r="GFZ27" s="117"/>
      <c r="GGA27" s="117"/>
      <c r="GGB27" s="117"/>
      <c r="GGC27" s="117"/>
      <c r="GGD27" s="117"/>
      <c r="GGE27" s="117"/>
      <c r="GGF27" s="117"/>
      <c r="GGG27" s="117"/>
      <c r="GGH27" s="117"/>
      <c r="GGI27" s="117"/>
      <c r="GGJ27" s="117"/>
      <c r="GGK27" s="117"/>
      <c r="GGL27" s="117"/>
      <c r="GGM27" s="117"/>
      <c r="GGN27" s="117"/>
      <c r="GGO27" s="117"/>
      <c r="GGP27" s="117"/>
      <c r="GGQ27" s="117"/>
      <c r="GGR27" s="117"/>
      <c r="GGS27" s="117"/>
      <c r="GGT27" s="117"/>
      <c r="GGU27" s="117"/>
      <c r="GGV27" s="117"/>
      <c r="GGW27" s="117"/>
      <c r="GGX27" s="117"/>
      <c r="GGY27" s="117"/>
      <c r="GGZ27" s="117"/>
      <c r="GHA27" s="117"/>
      <c r="GHB27" s="117"/>
      <c r="GHC27" s="117"/>
      <c r="GHD27" s="117"/>
      <c r="GHE27" s="117"/>
      <c r="GHF27" s="117"/>
      <c r="GHG27" s="117"/>
      <c r="GHH27" s="117"/>
      <c r="GHI27" s="117"/>
      <c r="GHJ27" s="117"/>
      <c r="GHK27" s="117"/>
      <c r="GHL27" s="117"/>
      <c r="GHM27" s="117"/>
      <c r="GHN27" s="117"/>
      <c r="GHO27" s="117"/>
      <c r="GHP27" s="117"/>
      <c r="GHQ27" s="117"/>
      <c r="GHR27" s="117"/>
      <c r="GHS27" s="117"/>
      <c r="GHT27" s="117"/>
      <c r="GHU27" s="117"/>
      <c r="GHV27" s="117"/>
      <c r="GHW27" s="117"/>
      <c r="GHX27" s="117"/>
      <c r="GHY27" s="117"/>
      <c r="GHZ27" s="117"/>
      <c r="GIA27" s="117"/>
      <c r="GIB27" s="117"/>
      <c r="GIC27" s="117"/>
      <c r="GID27" s="117"/>
      <c r="GIE27" s="117"/>
      <c r="GIF27" s="117"/>
      <c r="GIG27" s="117"/>
      <c r="GIH27" s="117"/>
      <c r="GII27" s="117"/>
      <c r="GIJ27" s="117"/>
      <c r="GIK27" s="117"/>
      <c r="GIL27" s="117"/>
      <c r="GIM27" s="117"/>
      <c r="GIN27" s="117"/>
      <c r="GIO27" s="117"/>
      <c r="GIP27" s="117"/>
      <c r="GIQ27" s="117"/>
      <c r="GIR27" s="117"/>
      <c r="GIS27" s="117"/>
      <c r="GIT27" s="117"/>
      <c r="GIU27" s="117"/>
      <c r="GIV27" s="117"/>
      <c r="GIW27" s="117"/>
      <c r="GIX27" s="117"/>
      <c r="GIY27" s="117"/>
      <c r="GIZ27" s="117"/>
      <c r="GJA27" s="117"/>
      <c r="GJB27" s="117"/>
      <c r="GJC27" s="117"/>
      <c r="GJD27" s="117"/>
      <c r="GJE27" s="117"/>
      <c r="GJF27" s="117"/>
      <c r="GJG27" s="117"/>
      <c r="GJH27" s="117"/>
      <c r="GJI27" s="117"/>
      <c r="GJJ27" s="117"/>
      <c r="GJK27" s="117"/>
      <c r="GJL27" s="117"/>
      <c r="GJM27" s="117"/>
      <c r="GJN27" s="117"/>
      <c r="GJO27" s="117"/>
      <c r="GJP27" s="117"/>
      <c r="GJQ27" s="117"/>
      <c r="GJR27" s="117"/>
      <c r="GJS27" s="117"/>
      <c r="GJT27" s="117"/>
      <c r="GJU27" s="117"/>
      <c r="GJV27" s="117"/>
      <c r="GJW27" s="117"/>
      <c r="GJX27" s="117"/>
      <c r="GJY27" s="117"/>
      <c r="GJZ27" s="117"/>
      <c r="GKA27" s="117"/>
      <c r="GKB27" s="117"/>
      <c r="GKC27" s="117"/>
      <c r="GKD27" s="117"/>
      <c r="GKE27" s="117"/>
      <c r="GKF27" s="117"/>
      <c r="GKG27" s="117"/>
      <c r="GKH27" s="117"/>
      <c r="GKI27" s="117"/>
      <c r="GKJ27" s="117"/>
      <c r="GKK27" s="117"/>
      <c r="GKL27" s="117"/>
      <c r="GKM27" s="117"/>
      <c r="GKN27" s="117"/>
      <c r="GKO27" s="117"/>
      <c r="GKP27" s="117"/>
      <c r="GKQ27" s="117"/>
      <c r="GKR27" s="117"/>
      <c r="GKS27" s="117"/>
      <c r="GKT27" s="117"/>
      <c r="GKU27" s="117"/>
      <c r="GKV27" s="117"/>
      <c r="GKW27" s="117"/>
      <c r="GKX27" s="117"/>
      <c r="GKY27" s="117"/>
      <c r="GKZ27" s="117"/>
      <c r="GLA27" s="117"/>
      <c r="GLB27" s="117"/>
      <c r="GLC27" s="117"/>
      <c r="GLD27" s="117"/>
      <c r="GLE27" s="117"/>
      <c r="GLF27" s="117"/>
      <c r="GLG27" s="117"/>
      <c r="GLH27" s="117"/>
      <c r="GLI27" s="117"/>
      <c r="GLJ27" s="117"/>
      <c r="GLK27" s="117"/>
      <c r="GLL27" s="117"/>
      <c r="GLM27" s="117"/>
      <c r="GLN27" s="117"/>
      <c r="GLO27" s="117"/>
      <c r="GLP27" s="117"/>
      <c r="GLQ27" s="117"/>
      <c r="GLR27" s="117"/>
      <c r="GLS27" s="117"/>
      <c r="GLT27" s="117"/>
      <c r="GLU27" s="117"/>
      <c r="GLV27" s="117"/>
      <c r="GLW27" s="117"/>
      <c r="GLX27" s="117"/>
      <c r="GLY27" s="117"/>
      <c r="GLZ27" s="117"/>
      <c r="GMA27" s="117"/>
      <c r="GMB27" s="117"/>
      <c r="GMC27" s="117"/>
      <c r="GMD27" s="117"/>
      <c r="GME27" s="117"/>
      <c r="GMF27" s="117"/>
      <c r="GMG27" s="117"/>
      <c r="GMH27" s="117"/>
      <c r="GMI27" s="117"/>
      <c r="GMJ27" s="117"/>
      <c r="GMK27" s="117"/>
      <c r="GML27" s="117"/>
      <c r="GMM27" s="117"/>
      <c r="GMN27" s="117"/>
      <c r="GMO27" s="117"/>
      <c r="GMP27" s="117"/>
      <c r="GMQ27" s="117"/>
      <c r="GMR27" s="117"/>
      <c r="GMS27" s="117"/>
      <c r="GMT27" s="117"/>
      <c r="GMU27" s="117"/>
      <c r="GMV27" s="117"/>
      <c r="GMW27" s="117"/>
      <c r="GMX27" s="117"/>
      <c r="GMY27" s="117"/>
      <c r="GMZ27" s="117"/>
      <c r="GNA27" s="117"/>
      <c r="GNB27" s="117"/>
      <c r="GNC27" s="117"/>
      <c r="GND27" s="117"/>
      <c r="GNE27" s="117"/>
      <c r="GNF27" s="117"/>
      <c r="GNG27" s="117"/>
      <c r="GNH27" s="117"/>
      <c r="GNI27" s="117"/>
      <c r="GNJ27" s="117"/>
      <c r="GNK27" s="117"/>
      <c r="GNL27" s="117"/>
      <c r="GNM27" s="117"/>
      <c r="GNN27" s="117"/>
      <c r="GNO27" s="117"/>
      <c r="GNP27" s="117"/>
      <c r="GNQ27" s="117"/>
      <c r="GNR27" s="117"/>
      <c r="GNS27" s="117"/>
      <c r="GNT27" s="117"/>
      <c r="GNU27" s="117"/>
      <c r="GNV27" s="117"/>
      <c r="GNW27" s="117"/>
      <c r="GNX27" s="117"/>
      <c r="GNY27" s="117"/>
      <c r="GNZ27" s="117"/>
      <c r="GOA27" s="117"/>
      <c r="GOB27" s="117"/>
      <c r="GOC27" s="117"/>
      <c r="GOD27" s="117"/>
      <c r="GOE27" s="117"/>
      <c r="GOF27" s="117"/>
      <c r="GOG27" s="117"/>
      <c r="GOH27" s="117"/>
      <c r="GOI27" s="117"/>
      <c r="GOJ27" s="117"/>
      <c r="GOK27" s="117"/>
      <c r="GOL27" s="117"/>
      <c r="GOM27" s="117"/>
      <c r="GON27" s="117"/>
      <c r="GOO27" s="117"/>
      <c r="GOP27" s="117"/>
      <c r="GOQ27" s="117"/>
      <c r="GOR27" s="117"/>
      <c r="GOS27" s="117"/>
      <c r="GOT27" s="117"/>
      <c r="GOU27" s="117"/>
      <c r="GOV27" s="117"/>
      <c r="GOW27" s="117"/>
      <c r="GOX27" s="117"/>
      <c r="GOY27" s="117"/>
      <c r="GOZ27" s="117"/>
      <c r="GPA27" s="117"/>
      <c r="GPB27" s="117"/>
      <c r="GPC27" s="117"/>
      <c r="GPD27" s="117"/>
      <c r="GPE27" s="117"/>
      <c r="GPF27" s="117"/>
      <c r="GPG27" s="117"/>
      <c r="GPH27" s="117"/>
      <c r="GPI27" s="117"/>
      <c r="GPJ27" s="117"/>
      <c r="GPK27" s="117"/>
      <c r="GPL27" s="117"/>
      <c r="GPM27" s="117"/>
      <c r="GPN27" s="117"/>
      <c r="GPO27" s="117"/>
      <c r="GPP27" s="117"/>
      <c r="GPQ27" s="117"/>
      <c r="GPR27" s="117"/>
      <c r="GPS27" s="117"/>
      <c r="GPT27" s="117"/>
      <c r="GPU27" s="117"/>
      <c r="GPV27" s="117"/>
      <c r="GPW27" s="117"/>
      <c r="GPX27" s="117"/>
      <c r="GPY27" s="117"/>
      <c r="GPZ27" s="117"/>
      <c r="GQA27" s="117"/>
      <c r="GQB27" s="117"/>
      <c r="GQC27" s="117"/>
      <c r="GQD27" s="117"/>
      <c r="GQE27" s="117"/>
      <c r="GQF27" s="117"/>
      <c r="GQG27" s="117"/>
      <c r="GQH27" s="117"/>
      <c r="GQI27" s="117"/>
      <c r="GQJ27" s="117"/>
      <c r="GQK27" s="117"/>
      <c r="GQL27" s="117"/>
      <c r="GQM27" s="117"/>
      <c r="GQN27" s="117"/>
      <c r="GQO27" s="117"/>
      <c r="GQP27" s="117"/>
      <c r="GQQ27" s="117"/>
      <c r="GQR27" s="117"/>
      <c r="GQS27" s="117"/>
      <c r="GQT27" s="117"/>
      <c r="GQU27" s="117"/>
      <c r="GQV27" s="117"/>
      <c r="GQW27" s="117"/>
      <c r="GQX27" s="117"/>
      <c r="GQY27" s="117"/>
      <c r="GQZ27" s="117"/>
      <c r="GRA27" s="117"/>
      <c r="GRB27" s="117"/>
      <c r="GRC27" s="117"/>
      <c r="GRD27" s="117"/>
      <c r="GRE27" s="117"/>
      <c r="GRF27" s="117"/>
      <c r="GRG27" s="117"/>
      <c r="GRH27" s="117"/>
      <c r="GRI27" s="117"/>
      <c r="GRJ27" s="117"/>
      <c r="GRK27" s="117"/>
      <c r="GRL27" s="117"/>
      <c r="GRM27" s="117"/>
      <c r="GRN27" s="117"/>
      <c r="GRO27" s="117"/>
      <c r="GRP27" s="117"/>
      <c r="GRQ27" s="117"/>
      <c r="GRR27" s="117"/>
      <c r="GRS27" s="117"/>
      <c r="GRT27" s="117"/>
      <c r="GRU27" s="117"/>
      <c r="GRV27" s="117"/>
      <c r="GRW27" s="117"/>
      <c r="GRX27" s="117"/>
      <c r="GRY27" s="117"/>
      <c r="GRZ27" s="117"/>
      <c r="GSA27" s="117"/>
      <c r="GSB27" s="117"/>
      <c r="GSC27" s="117"/>
      <c r="GSD27" s="117"/>
      <c r="GSE27" s="117"/>
      <c r="GSF27" s="117"/>
      <c r="GSG27" s="117"/>
      <c r="GSH27" s="117"/>
      <c r="GSI27" s="117"/>
      <c r="GSJ27" s="117"/>
      <c r="GSK27" s="117"/>
      <c r="GSL27" s="117"/>
      <c r="GSM27" s="117"/>
      <c r="GSN27" s="117"/>
      <c r="GSO27" s="117"/>
      <c r="GSP27" s="117"/>
      <c r="GSQ27" s="117"/>
      <c r="GSR27" s="117"/>
      <c r="GSS27" s="117"/>
      <c r="GST27" s="117"/>
      <c r="GSU27" s="117"/>
      <c r="GSV27" s="117"/>
      <c r="GSW27" s="117"/>
      <c r="GSX27" s="117"/>
      <c r="GSY27" s="117"/>
      <c r="GSZ27" s="117"/>
      <c r="GTA27" s="117"/>
      <c r="GTB27" s="117"/>
      <c r="GTC27" s="117"/>
      <c r="GTD27" s="117"/>
      <c r="GTE27" s="117"/>
      <c r="GTF27" s="117"/>
      <c r="GTG27" s="117"/>
      <c r="GTH27" s="117"/>
      <c r="GTI27" s="117"/>
      <c r="GTJ27" s="117"/>
      <c r="GTK27" s="117"/>
      <c r="GTL27" s="117"/>
      <c r="GTM27" s="117"/>
      <c r="GTN27" s="117"/>
      <c r="GTO27" s="117"/>
      <c r="GTP27" s="117"/>
      <c r="GTQ27" s="117"/>
      <c r="GTR27" s="117"/>
      <c r="GTS27" s="117"/>
      <c r="GTT27" s="117"/>
      <c r="GTU27" s="117"/>
      <c r="GTV27" s="117"/>
      <c r="GTW27" s="117"/>
      <c r="GTX27" s="117"/>
      <c r="GTY27" s="117"/>
      <c r="GTZ27" s="117"/>
      <c r="GUA27" s="117"/>
      <c r="GUB27" s="117"/>
      <c r="GUC27" s="117"/>
      <c r="GUD27" s="117"/>
      <c r="GUE27" s="117"/>
      <c r="GUF27" s="117"/>
      <c r="GUG27" s="117"/>
      <c r="GUH27" s="117"/>
      <c r="GUI27" s="117"/>
      <c r="GUJ27" s="117"/>
      <c r="GUK27" s="117"/>
      <c r="GUL27" s="117"/>
      <c r="GUM27" s="117"/>
      <c r="GUN27" s="117"/>
      <c r="GUO27" s="117"/>
      <c r="GUP27" s="117"/>
      <c r="GUQ27" s="117"/>
      <c r="GUR27" s="117"/>
      <c r="GUS27" s="117"/>
      <c r="GUT27" s="117"/>
      <c r="GUU27" s="117"/>
      <c r="GUV27" s="117"/>
      <c r="GUW27" s="117"/>
      <c r="GUX27" s="117"/>
      <c r="GUY27" s="117"/>
      <c r="GUZ27" s="117"/>
      <c r="GVA27" s="117"/>
      <c r="GVB27" s="117"/>
      <c r="GVC27" s="117"/>
      <c r="GVD27" s="117"/>
      <c r="GVE27" s="117"/>
      <c r="GVF27" s="117"/>
      <c r="GVG27" s="117"/>
      <c r="GVH27" s="117"/>
      <c r="GVI27" s="117"/>
      <c r="GVJ27" s="117"/>
      <c r="GVK27" s="117"/>
      <c r="GVL27" s="117"/>
      <c r="GVM27" s="117"/>
      <c r="GVN27" s="117"/>
      <c r="GVO27" s="117"/>
      <c r="GVP27" s="117"/>
      <c r="GVQ27" s="117"/>
      <c r="GVR27" s="117"/>
      <c r="GVS27" s="117"/>
      <c r="GVT27" s="117"/>
      <c r="GVU27" s="117"/>
      <c r="GVV27" s="117"/>
      <c r="GVW27" s="117"/>
      <c r="GVX27" s="117"/>
      <c r="GVY27" s="117"/>
      <c r="GVZ27" s="117"/>
      <c r="GWA27" s="117"/>
      <c r="GWB27" s="117"/>
      <c r="GWC27" s="117"/>
      <c r="GWD27" s="117"/>
      <c r="GWE27" s="117"/>
      <c r="GWF27" s="117"/>
      <c r="GWG27" s="117"/>
      <c r="GWH27" s="117"/>
      <c r="GWI27" s="117"/>
      <c r="GWJ27" s="117"/>
      <c r="GWK27" s="117"/>
      <c r="GWL27" s="117"/>
      <c r="GWM27" s="117"/>
      <c r="GWN27" s="117"/>
      <c r="GWO27" s="117"/>
      <c r="GWP27" s="117"/>
      <c r="GWQ27" s="117"/>
      <c r="GWR27" s="117"/>
      <c r="GWS27" s="117"/>
      <c r="GWT27" s="117"/>
      <c r="GWU27" s="117"/>
      <c r="GWV27" s="117"/>
      <c r="GWW27" s="117"/>
      <c r="GWX27" s="117"/>
      <c r="GWY27" s="117"/>
      <c r="GWZ27" s="117"/>
      <c r="GXA27" s="117"/>
      <c r="GXB27" s="117"/>
      <c r="GXC27" s="117"/>
      <c r="GXD27" s="117"/>
      <c r="GXE27" s="117"/>
      <c r="GXF27" s="117"/>
      <c r="GXG27" s="117"/>
      <c r="GXH27" s="117"/>
      <c r="GXI27" s="117"/>
      <c r="GXJ27" s="117"/>
      <c r="GXK27" s="117"/>
      <c r="GXL27" s="117"/>
      <c r="GXM27" s="117"/>
      <c r="GXN27" s="117"/>
      <c r="GXO27" s="117"/>
      <c r="GXP27" s="117"/>
      <c r="GXQ27" s="117"/>
      <c r="GXR27" s="117"/>
      <c r="GXS27" s="117"/>
      <c r="GXT27" s="117"/>
      <c r="GXU27" s="117"/>
      <c r="GXV27" s="117"/>
      <c r="GXW27" s="117"/>
      <c r="GXX27" s="117"/>
      <c r="GXY27" s="117"/>
      <c r="GXZ27" s="117"/>
      <c r="GYA27" s="117"/>
      <c r="GYB27" s="117"/>
      <c r="GYC27" s="117"/>
      <c r="GYD27" s="117"/>
      <c r="GYE27" s="117"/>
      <c r="GYF27" s="117"/>
      <c r="GYG27" s="117"/>
      <c r="GYH27" s="117"/>
      <c r="GYI27" s="117"/>
      <c r="GYJ27" s="117"/>
      <c r="GYK27" s="117"/>
      <c r="GYL27" s="117"/>
      <c r="GYM27" s="117"/>
      <c r="GYN27" s="117"/>
      <c r="GYO27" s="117"/>
      <c r="GYP27" s="117"/>
      <c r="GYQ27" s="117"/>
      <c r="GYR27" s="117"/>
      <c r="GYS27" s="117"/>
      <c r="GYT27" s="117"/>
      <c r="GYU27" s="117"/>
      <c r="GYV27" s="117"/>
      <c r="GYW27" s="117"/>
      <c r="GYX27" s="117"/>
      <c r="GYY27" s="117"/>
      <c r="GYZ27" s="117"/>
      <c r="GZA27" s="117"/>
      <c r="GZB27" s="117"/>
      <c r="GZC27" s="117"/>
      <c r="GZD27" s="117"/>
      <c r="GZE27" s="117"/>
      <c r="GZF27" s="117"/>
      <c r="GZG27" s="117"/>
      <c r="GZH27" s="117"/>
      <c r="GZI27" s="117"/>
      <c r="GZJ27" s="117"/>
      <c r="GZK27" s="117"/>
      <c r="GZL27" s="117"/>
      <c r="GZM27" s="117"/>
      <c r="GZN27" s="117"/>
      <c r="GZO27" s="117"/>
      <c r="GZP27" s="117"/>
      <c r="GZQ27" s="117"/>
      <c r="GZR27" s="117"/>
      <c r="GZS27" s="117"/>
      <c r="GZT27" s="117"/>
      <c r="GZU27" s="117"/>
      <c r="GZV27" s="117"/>
      <c r="GZW27" s="117"/>
      <c r="GZX27" s="117"/>
      <c r="GZY27" s="117"/>
      <c r="GZZ27" s="117"/>
      <c r="HAA27" s="117"/>
      <c r="HAB27" s="117"/>
      <c r="HAC27" s="117"/>
      <c r="HAD27" s="117"/>
      <c r="HAE27" s="117"/>
      <c r="HAF27" s="117"/>
      <c r="HAG27" s="117"/>
      <c r="HAH27" s="117"/>
      <c r="HAI27" s="117"/>
      <c r="HAJ27" s="117"/>
      <c r="HAK27" s="117"/>
      <c r="HAL27" s="117"/>
      <c r="HAM27" s="117"/>
      <c r="HAN27" s="117"/>
      <c r="HAO27" s="117"/>
      <c r="HAP27" s="117"/>
      <c r="HAQ27" s="117"/>
      <c r="HAR27" s="117"/>
      <c r="HAS27" s="117"/>
      <c r="HAT27" s="117"/>
      <c r="HAU27" s="117"/>
      <c r="HAV27" s="117"/>
      <c r="HAW27" s="117"/>
      <c r="HAX27" s="117"/>
      <c r="HAY27" s="117"/>
      <c r="HAZ27" s="117"/>
      <c r="HBA27" s="117"/>
      <c r="HBB27" s="117"/>
      <c r="HBC27" s="117"/>
      <c r="HBD27" s="117"/>
      <c r="HBE27" s="117"/>
      <c r="HBF27" s="117"/>
      <c r="HBG27" s="117"/>
      <c r="HBH27" s="117"/>
      <c r="HBI27" s="117"/>
      <c r="HBJ27" s="117"/>
      <c r="HBK27" s="117"/>
      <c r="HBL27" s="117"/>
      <c r="HBM27" s="117"/>
      <c r="HBN27" s="117"/>
      <c r="HBO27" s="117"/>
      <c r="HBP27" s="117"/>
      <c r="HBQ27" s="117"/>
      <c r="HBR27" s="117"/>
      <c r="HBS27" s="117"/>
      <c r="HBT27" s="117"/>
      <c r="HBU27" s="117"/>
      <c r="HBV27" s="117"/>
      <c r="HBW27" s="117"/>
      <c r="HBX27" s="117"/>
      <c r="HBY27" s="117"/>
      <c r="HBZ27" s="117"/>
      <c r="HCA27" s="117"/>
      <c r="HCB27" s="117"/>
      <c r="HCC27" s="117"/>
      <c r="HCD27" s="117"/>
      <c r="HCE27" s="117"/>
      <c r="HCF27" s="117"/>
      <c r="HCG27" s="117"/>
      <c r="HCH27" s="117"/>
      <c r="HCI27" s="117"/>
      <c r="HCJ27" s="117"/>
      <c r="HCK27" s="117"/>
      <c r="HCL27" s="117"/>
      <c r="HCM27" s="117"/>
      <c r="HCN27" s="117"/>
      <c r="HCO27" s="117"/>
      <c r="HCP27" s="117"/>
      <c r="HCQ27" s="117"/>
      <c r="HCR27" s="117"/>
      <c r="HCS27" s="117"/>
      <c r="HCT27" s="117"/>
      <c r="HCU27" s="117"/>
      <c r="HCV27" s="117"/>
      <c r="HCW27" s="117"/>
      <c r="HCX27" s="117"/>
      <c r="HCY27" s="117"/>
      <c r="HCZ27" s="117"/>
      <c r="HDA27" s="117"/>
      <c r="HDB27" s="117"/>
      <c r="HDC27" s="117"/>
      <c r="HDD27" s="117"/>
      <c r="HDE27" s="117"/>
      <c r="HDF27" s="117"/>
      <c r="HDG27" s="117"/>
      <c r="HDH27" s="117"/>
      <c r="HDI27" s="117"/>
      <c r="HDJ27" s="117"/>
      <c r="HDK27" s="117"/>
      <c r="HDL27" s="117"/>
      <c r="HDM27" s="117"/>
      <c r="HDN27" s="117"/>
      <c r="HDO27" s="117"/>
      <c r="HDP27" s="117"/>
      <c r="HDQ27" s="117"/>
      <c r="HDR27" s="117"/>
      <c r="HDS27" s="117"/>
      <c r="HDT27" s="117"/>
      <c r="HDU27" s="117"/>
      <c r="HDV27" s="117"/>
      <c r="HDW27" s="117"/>
      <c r="HDX27" s="117"/>
      <c r="HDY27" s="117"/>
      <c r="HDZ27" s="117"/>
      <c r="HEA27" s="117"/>
      <c r="HEB27" s="117"/>
      <c r="HEC27" s="117"/>
      <c r="HED27" s="117"/>
      <c r="HEE27" s="117"/>
      <c r="HEF27" s="117"/>
      <c r="HEG27" s="117"/>
      <c r="HEH27" s="117"/>
      <c r="HEI27" s="117"/>
      <c r="HEJ27" s="117"/>
      <c r="HEK27" s="117"/>
      <c r="HEL27" s="117"/>
      <c r="HEM27" s="117"/>
      <c r="HEN27" s="117"/>
      <c r="HEO27" s="117"/>
      <c r="HEP27" s="117"/>
      <c r="HEQ27" s="117"/>
      <c r="HER27" s="117"/>
      <c r="HES27" s="117"/>
      <c r="HET27" s="117"/>
      <c r="HEU27" s="117"/>
      <c r="HEV27" s="117"/>
      <c r="HEW27" s="117"/>
      <c r="HEX27" s="117"/>
      <c r="HEY27" s="117"/>
      <c r="HEZ27" s="117"/>
      <c r="HFA27" s="117"/>
      <c r="HFB27" s="117"/>
      <c r="HFC27" s="117"/>
      <c r="HFD27" s="117"/>
      <c r="HFE27" s="117"/>
      <c r="HFF27" s="117"/>
      <c r="HFG27" s="117"/>
      <c r="HFH27" s="117"/>
      <c r="HFI27" s="117"/>
      <c r="HFJ27" s="117"/>
      <c r="HFK27" s="117"/>
      <c r="HFL27" s="117"/>
      <c r="HFM27" s="117"/>
      <c r="HFN27" s="117"/>
      <c r="HFO27" s="117"/>
      <c r="HFP27" s="117"/>
      <c r="HFQ27" s="117"/>
      <c r="HFR27" s="117"/>
      <c r="HFS27" s="117"/>
      <c r="HFT27" s="117"/>
      <c r="HFU27" s="117"/>
      <c r="HFV27" s="117"/>
      <c r="HFW27" s="117"/>
      <c r="HFX27" s="117"/>
      <c r="HFY27" s="117"/>
      <c r="HFZ27" s="117"/>
      <c r="HGA27" s="117"/>
      <c r="HGB27" s="117"/>
      <c r="HGC27" s="117"/>
      <c r="HGD27" s="117"/>
      <c r="HGE27" s="117"/>
      <c r="HGF27" s="117"/>
      <c r="HGG27" s="117"/>
      <c r="HGH27" s="117"/>
      <c r="HGI27" s="117"/>
      <c r="HGJ27" s="117"/>
      <c r="HGK27" s="117"/>
      <c r="HGL27" s="117"/>
      <c r="HGM27" s="117"/>
      <c r="HGN27" s="117"/>
      <c r="HGO27" s="117"/>
      <c r="HGP27" s="117"/>
      <c r="HGQ27" s="117"/>
      <c r="HGR27" s="117"/>
      <c r="HGS27" s="117"/>
      <c r="HGT27" s="117"/>
      <c r="HGU27" s="117"/>
      <c r="HGV27" s="117"/>
      <c r="HGW27" s="117"/>
      <c r="HGX27" s="117"/>
      <c r="HGY27" s="117"/>
      <c r="HGZ27" s="117"/>
      <c r="HHA27" s="117"/>
      <c r="HHB27" s="117"/>
      <c r="HHC27" s="117"/>
      <c r="HHD27" s="117"/>
      <c r="HHE27" s="117"/>
      <c r="HHF27" s="117"/>
      <c r="HHG27" s="117"/>
      <c r="HHH27" s="117"/>
      <c r="HHI27" s="117"/>
      <c r="HHJ27" s="117"/>
      <c r="HHK27" s="117"/>
      <c r="HHL27" s="117"/>
      <c r="HHM27" s="117"/>
      <c r="HHN27" s="117"/>
      <c r="HHO27" s="117"/>
      <c r="HHP27" s="117"/>
      <c r="HHQ27" s="117"/>
      <c r="HHR27" s="117"/>
      <c r="HHS27" s="117"/>
      <c r="HHT27" s="117"/>
      <c r="HHU27" s="117"/>
      <c r="HHV27" s="117"/>
      <c r="HHW27" s="117"/>
      <c r="HHX27" s="117"/>
      <c r="HHY27" s="117"/>
      <c r="HHZ27" s="117"/>
      <c r="HIA27" s="117"/>
      <c r="HIB27" s="117"/>
      <c r="HIC27" s="117"/>
      <c r="HID27" s="117"/>
      <c r="HIE27" s="117"/>
      <c r="HIF27" s="117"/>
      <c r="HIG27" s="117"/>
      <c r="HIH27" s="117"/>
      <c r="HII27" s="117"/>
      <c r="HIJ27" s="117"/>
      <c r="HIK27" s="117"/>
      <c r="HIL27" s="117"/>
      <c r="HIM27" s="117"/>
      <c r="HIN27" s="117"/>
      <c r="HIO27" s="117"/>
      <c r="HIP27" s="117"/>
      <c r="HIQ27" s="117"/>
      <c r="HIR27" s="117"/>
      <c r="HIS27" s="117"/>
      <c r="HIT27" s="117"/>
      <c r="HIU27" s="117"/>
      <c r="HIV27" s="117"/>
      <c r="HIW27" s="117"/>
      <c r="HIX27" s="117"/>
      <c r="HIY27" s="117"/>
      <c r="HIZ27" s="117"/>
      <c r="HJA27" s="117"/>
      <c r="HJB27" s="117"/>
      <c r="HJC27" s="117"/>
      <c r="HJD27" s="117"/>
      <c r="HJE27" s="117"/>
      <c r="HJF27" s="117"/>
      <c r="HJG27" s="117"/>
      <c r="HJH27" s="117"/>
      <c r="HJI27" s="117"/>
      <c r="HJJ27" s="117"/>
      <c r="HJK27" s="117"/>
      <c r="HJL27" s="117"/>
      <c r="HJM27" s="117"/>
      <c r="HJN27" s="117"/>
      <c r="HJO27" s="117"/>
      <c r="HJP27" s="117"/>
      <c r="HJQ27" s="117"/>
      <c r="HJR27" s="117"/>
      <c r="HJS27" s="117"/>
      <c r="HJT27" s="117"/>
      <c r="HJU27" s="117"/>
      <c r="HJV27" s="117"/>
      <c r="HJW27" s="117"/>
      <c r="HJX27" s="117"/>
      <c r="HJY27" s="117"/>
      <c r="HJZ27" s="117"/>
      <c r="HKA27" s="117"/>
      <c r="HKB27" s="117"/>
      <c r="HKC27" s="117"/>
      <c r="HKD27" s="117"/>
      <c r="HKE27" s="117"/>
      <c r="HKF27" s="117"/>
      <c r="HKG27" s="117"/>
      <c r="HKH27" s="117"/>
      <c r="HKI27" s="117"/>
      <c r="HKJ27" s="117"/>
      <c r="HKK27" s="117"/>
      <c r="HKL27" s="117"/>
      <c r="HKM27" s="117"/>
      <c r="HKN27" s="117"/>
      <c r="HKO27" s="117"/>
      <c r="HKP27" s="117"/>
      <c r="HKQ27" s="117"/>
      <c r="HKR27" s="117"/>
      <c r="HKS27" s="117"/>
      <c r="HKT27" s="117"/>
      <c r="HKU27" s="117"/>
      <c r="HKV27" s="117"/>
      <c r="HKW27" s="117"/>
      <c r="HKX27" s="117"/>
      <c r="HKY27" s="117"/>
      <c r="HKZ27" s="117"/>
      <c r="HLA27" s="117"/>
      <c r="HLB27" s="117"/>
      <c r="HLC27" s="117"/>
      <c r="HLD27" s="117"/>
      <c r="HLE27" s="117"/>
      <c r="HLF27" s="117"/>
      <c r="HLG27" s="117"/>
      <c r="HLH27" s="117"/>
      <c r="HLI27" s="117"/>
      <c r="HLJ27" s="117"/>
      <c r="HLK27" s="117"/>
      <c r="HLL27" s="117"/>
      <c r="HLM27" s="117"/>
      <c r="HLN27" s="117"/>
      <c r="HLO27" s="117"/>
      <c r="HLP27" s="117"/>
      <c r="HLQ27" s="117"/>
      <c r="HLR27" s="117"/>
      <c r="HLS27" s="117"/>
      <c r="HLT27" s="117"/>
      <c r="HLU27" s="117"/>
      <c r="HLV27" s="117"/>
      <c r="HLW27" s="117"/>
      <c r="HLX27" s="117"/>
      <c r="HLY27" s="117"/>
      <c r="HLZ27" s="117"/>
      <c r="HMA27" s="117"/>
      <c r="HMB27" s="117"/>
      <c r="HMC27" s="117"/>
      <c r="HMD27" s="117"/>
      <c r="HME27" s="117"/>
      <c r="HMF27" s="117"/>
      <c r="HMG27" s="117"/>
      <c r="HMH27" s="117"/>
      <c r="HMI27" s="117"/>
      <c r="HMJ27" s="117"/>
      <c r="HMK27" s="117"/>
      <c r="HML27" s="117"/>
      <c r="HMM27" s="117"/>
      <c r="HMN27" s="117"/>
      <c r="HMO27" s="117"/>
      <c r="HMP27" s="117"/>
      <c r="HMQ27" s="117"/>
      <c r="HMR27" s="117"/>
      <c r="HMS27" s="117"/>
      <c r="HMT27" s="117"/>
      <c r="HMU27" s="117"/>
      <c r="HMV27" s="117"/>
      <c r="HMW27" s="117"/>
      <c r="HMX27" s="117"/>
      <c r="HMY27" s="117"/>
      <c r="HMZ27" s="117"/>
      <c r="HNA27" s="117"/>
      <c r="HNB27" s="117"/>
      <c r="HNC27" s="117"/>
      <c r="HND27" s="117"/>
      <c r="HNE27" s="117"/>
      <c r="HNF27" s="117"/>
      <c r="HNG27" s="117"/>
      <c r="HNH27" s="117"/>
      <c r="HNI27" s="117"/>
      <c r="HNJ27" s="117"/>
      <c r="HNK27" s="117"/>
      <c r="HNL27" s="117"/>
      <c r="HNM27" s="117"/>
      <c r="HNN27" s="117"/>
      <c r="HNO27" s="117"/>
      <c r="HNP27" s="117"/>
      <c r="HNQ27" s="117"/>
      <c r="HNR27" s="117"/>
      <c r="HNS27" s="117"/>
      <c r="HNT27" s="117"/>
      <c r="HNU27" s="117"/>
      <c r="HNV27" s="117"/>
      <c r="HNW27" s="117"/>
      <c r="HNX27" s="117"/>
      <c r="HNY27" s="117"/>
      <c r="HNZ27" s="117"/>
      <c r="HOA27" s="117"/>
      <c r="HOB27" s="117"/>
      <c r="HOC27" s="117"/>
      <c r="HOD27" s="117"/>
      <c r="HOE27" s="117"/>
      <c r="HOF27" s="117"/>
      <c r="HOG27" s="117"/>
      <c r="HOH27" s="117"/>
      <c r="HOI27" s="117"/>
      <c r="HOJ27" s="117"/>
      <c r="HOK27" s="117"/>
      <c r="HOL27" s="117"/>
      <c r="HOM27" s="117"/>
      <c r="HON27" s="117"/>
      <c r="HOO27" s="117"/>
      <c r="HOP27" s="117"/>
      <c r="HOQ27" s="117"/>
      <c r="HOR27" s="117"/>
      <c r="HOS27" s="117"/>
      <c r="HOT27" s="117"/>
      <c r="HOU27" s="117"/>
      <c r="HOV27" s="117"/>
      <c r="HOW27" s="117"/>
      <c r="HOX27" s="117"/>
      <c r="HOY27" s="117"/>
      <c r="HOZ27" s="117"/>
      <c r="HPA27" s="117"/>
      <c r="HPB27" s="117"/>
      <c r="HPC27" s="117"/>
      <c r="HPD27" s="117"/>
      <c r="HPE27" s="117"/>
      <c r="HPF27" s="117"/>
      <c r="HPG27" s="117"/>
      <c r="HPH27" s="117"/>
      <c r="HPI27" s="117"/>
      <c r="HPJ27" s="117"/>
      <c r="HPK27" s="117"/>
      <c r="HPL27" s="117"/>
      <c r="HPM27" s="117"/>
      <c r="HPN27" s="117"/>
      <c r="HPO27" s="117"/>
      <c r="HPP27" s="117"/>
      <c r="HPQ27" s="117"/>
      <c r="HPR27" s="117"/>
      <c r="HPS27" s="117"/>
      <c r="HPT27" s="117"/>
      <c r="HPU27" s="117"/>
      <c r="HPV27" s="117"/>
      <c r="HPW27" s="117"/>
      <c r="HPX27" s="117"/>
      <c r="HPY27" s="117"/>
      <c r="HPZ27" s="117"/>
      <c r="HQA27" s="117"/>
      <c r="HQB27" s="117"/>
      <c r="HQC27" s="117"/>
      <c r="HQD27" s="117"/>
      <c r="HQE27" s="117"/>
      <c r="HQF27" s="117"/>
      <c r="HQG27" s="117"/>
      <c r="HQH27" s="117"/>
      <c r="HQI27" s="117"/>
      <c r="HQJ27" s="117"/>
      <c r="HQK27" s="117"/>
      <c r="HQL27" s="117"/>
      <c r="HQM27" s="117"/>
      <c r="HQN27" s="117"/>
      <c r="HQO27" s="117"/>
      <c r="HQP27" s="117"/>
      <c r="HQQ27" s="117"/>
      <c r="HQR27" s="117"/>
      <c r="HQS27" s="117"/>
      <c r="HQT27" s="117"/>
      <c r="HQU27" s="117"/>
      <c r="HQV27" s="117"/>
      <c r="HQW27" s="117"/>
      <c r="HQX27" s="117"/>
      <c r="HQY27" s="117"/>
      <c r="HQZ27" s="117"/>
      <c r="HRA27" s="117"/>
      <c r="HRB27" s="117"/>
      <c r="HRC27" s="117"/>
      <c r="HRD27" s="117"/>
      <c r="HRE27" s="117"/>
      <c r="HRF27" s="117"/>
      <c r="HRG27" s="117"/>
      <c r="HRH27" s="117"/>
      <c r="HRI27" s="117"/>
      <c r="HRJ27" s="117"/>
      <c r="HRK27" s="117"/>
      <c r="HRL27" s="117"/>
      <c r="HRM27" s="117"/>
      <c r="HRN27" s="117"/>
      <c r="HRO27" s="117"/>
      <c r="HRP27" s="117"/>
      <c r="HRQ27" s="117"/>
      <c r="HRR27" s="117"/>
      <c r="HRS27" s="117"/>
      <c r="HRT27" s="117"/>
      <c r="HRU27" s="117"/>
      <c r="HRV27" s="117"/>
      <c r="HRW27" s="117"/>
      <c r="HRX27" s="117"/>
      <c r="HRY27" s="117"/>
      <c r="HRZ27" s="117"/>
      <c r="HSA27" s="117"/>
      <c r="HSB27" s="117"/>
      <c r="HSC27" s="117"/>
      <c r="HSD27" s="117"/>
      <c r="HSE27" s="117"/>
      <c r="HSF27" s="117"/>
      <c r="HSG27" s="117"/>
      <c r="HSH27" s="117"/>
      <c r="HSI27" s="117"/>
      <c r="HSJ27" s="117"/>
      <c r="HSK27" s="117"/>
      <c r="HSL27" s="117"/>
      <c r="HSM27" s="117"/>
      <c r="HSN27" s="117"/>
      <c r="HSO27" s="117"/>
      <c r="HSP27" s="117"/>
      <c r="HSQ27" s="117"/>
      <c r="HSR27" s="117"/>
      <c r="HSS27" s="117"/>
      <c r="HST27" s="117"/>
      <c r="HSU27" s="117"/>
      <c r="HSV27" s="117"/>
      <c r="HSW27" s="117"/>
      <c r="HSX27" s="117"/>
      <c r="HSY27" s="117"/>
      <c r="HSZ27" s="117"/>
      <c r="HTA27" s="117"/>
      <c r="HTB27" s="117"/>
      <c r="HTC27" s="117"/>
      <c r="HTD27" s="117"/>
      <c r="HTE27" s="117"/>
      <c r="HTF27" s="117"/>
      <c r="HTG27" s="117"/>
      <c r="HTH27" s="117"/>
      <c r="HTI27" s="117"/>
      <c r="HTJ27" s="117"/>
      <c r="HTK27" s="117"/>
      <c r="HTL27" s="117"/>
      <c r="HTM27" s="117"/>
      <c r="HTN27" s="117"/>
      <c r="HTO27" s="117"/>
      <c r="HTP27" s="117"/>
      <c r="HTQ27" s="117"/>
      <c r="HTR27" s="117"/>
      <c r="HTS27" s="117"/>
      <c r="HTT27" s="117"/>
      <c r="HTU27" s="117"/>
      <c r="HTV27" s="117"/>
      <c r="HTW27" s="117"/>
      <c r="HTX27" s="117"/>
      <c r="HTY27" s="117"/>
      <c r="HTZ27" s="117"/>
      <c r="HUA27" s="117"/>
      <c r="HUB27" s="117"/>
      <c r="HUC27" s="117"/>
      <c r="HUD27" s="117"/>
      <c r="HUE27" s="117"/>
      <c r="HUF27" s="117"/>
      <c r="HUG27" s="117"/>
      <c r="HUH27" s="117"/>
      <c r="HUI27" s="117"/>
      <c r="HUJ27" s="117"/>
      <c r="HUK27" s="117"/>
      <c r="HUL27" s="117"/>
      <c r="HUM27" s="117"/>
      <c r="HUN27" s="117"/>
      <c r="HUO27" s="117"/>
      <c r="HUP27" s="117"/>
      <c r="HUQ27" s="117"/>
      <c r="HUR27" s="117"/>
      <c r="HUS27" s="117"/>
      <c r="HUT27" s="117"/>
      <c r="HUU27" s="117"/>
      <c r="HUV27" s="117"/>
      <c r="HUW27" s="117"/>
      <c r="HUX27" s="117"/>
      <c r="HUY27" s="117"/>
      <c r="HUZ27" s="117"/>
      <c r="HVA27" s="117"/>
      <c r="HVB27" s="117"/>
      <c r="HVC27" s="117"/>
      <c r="HVD27" s="117"/>
      <c r="HVE27" s="117"/>
      <c r="HVF27" s="117"/>
      <c r="HVG27" s="117"/>
      <c r="HVH27" s="117"/>
      <c r="HVI27" s="117"/>
      <c r="HVJ27" s="117"/>
      <c r="HVK27" s="117"/>
      <c r="HVL27" s="117"/>
      <c r="HVM27" s="117"/>
      <c r="HVN27" s="117"/>
      <c r="HVO27" s="117"/>
      <c r="HVP27" s="117"/>
      <c r="HVQ27" s="117"/>
      <c r="HVR27" s="117"/>
      <c r="HVS27" s="117"/>
      <c r="HVT27" s="117"/>
      <c r="HVU27" s="117"/>
      <c r="HVV27" s="117"/>
      <c r="HVW27" s="117"/>
      <c r="HVX27" s="117"/>
      <c r="HVY27" s="117"/>
      <c r="HVZ27" s="117"/>
      <c r="HWA27" s="117"/>
      <c r="HWB27" s="117"/>
      <c r="HWC27" s="117"/>
      <c r="HWD27" s="117"/>
      <c r="HWE27" s="117"/>
      <c r="HWF27" s="117"/>
      <c r="HWG27" s="117"/>
      <c r="HWH27" s="117"/>
      <c r="HWI27" s="117"/>
      <c r="HWJ27" s="117"/>
      <c r="HWK27" s="117"/>
      <c r="HWL27" s="117"/>
      <c r="HWM27" s="117"/>
      <c r="HWN27" s="117"/>
      <c r="HWO27" s="117"/>
      <c r="HWP27" s="117"/>
      <c r="HWQ27" s="117"/>
      <c r="HWR27" s="117"/>
      <c r="HWS27" s="117"/>
      <c r="HWT27" s="117"/>
      <c r="HWU27" s="117"/>
      <c r="HWV27" s="117"/>
      <c r="HWW27" s="117"/>
      <c r="HWX27" s="117"/>
      <c r="HWY27" s="117"/>
      <c r="HWZ27" s="117"/>
      <c r="HXA27" s="117"/>
      <c r="HXB27" s="117"/>
      <c r="HXC27" s="117"/>
      <c r="HXD27" s="117"/>
      <c r="HXE27" s="117"/>
      <c r="HXF27" s="117"/>
      <c r="HXG27" s="117"/>
      <c r="HXH27" s="117"/>
      <c r="HXI27" s="117"/>
      <c r="HXJ27" s="117"/>
      <c r="HXK27" s="117"/>
      <c r="HXL27" s="117"/>
      <c r="HXM27" s="117"/>
      <c r="HXN27" s="117"/>
      <c r="HXO27" s="117"/>
      <c r="HXP27" s="117"/>
      <c r="HXQ27" s="117"/>
      <c r="HXR27" s="117"/>
      <c r="HXS27" s="117"/>
      <c r="HXT27" s="117"/>
      <c r="HXU27" s="117"/>
      <c r="HXV27" s="117"/>
      <c r="HXW27" s="117"/>
      <c r="HXX27" s="117"/>
      <c r="HXY27" s="117"/>
      <c r="HXZ27" s="117"/>
      <c r="HYA27" s="117"/>
      <c r="HYB27" s="117"/>
      <c r="HYC27" s="117"/>
      <c r="HYD27" s="117"/>
      <c r="HYE27" s="117"/>
      <c r="HYF27" s="117"/>
      <c r="HYG27" s="117"/>
      <c r="HYH27" s="117"/>
      <c r="HYI27" s="117"/>
      <c r="HYJ27" s="117"/>
      <c r="HYK27" s="117"/>
      <c r="HYL27" s="117"/>
      <c r="HYM27" s="117"/>
      <c r="HYN27" s="117"/>
      <c r="HYO27" s="117"/>
      <c r="HYP27" s="117"/>
      <c r="HYQ27" s="117"/>
      <c r="HYR27" s="117"/>
      <c r="HYS27" s="117"/>
      <c r="HYT27" s="117"/>
      <c r="HYU27" s="117"/>
      <c r="HYV27" s="117"/>
      <c r="HYW27" s="117"/>
      <c r="HYX27" s="117"/>
      <c r="HYY27" s="117"/>
      <c r="HYZ27" s="117"/>
      <c r="HZA27" s="117"/>
      <c r="HZB27" s="117"/>
      <c r="HZC27" s="117"/>
      <c r="HZD27" s="117"/>
      <c r="HZE27" s="117"/>
      <c r="HZF27" s="117"/>
      <c r="HZG27" s="117"/>
      <c r="HZH27" s="117"/>
      <c r="HZI27" s="117"/>
      <c r="HZJ27" s="117"/>
      <c r="HZK27" s="117"/>
      <c r="HZL27" s="117"/>
      <c r="HZM27" s="117"/>
      <c r="HZN27" s="117"/>
      <c r="HZO27" s="117"/>
      <c r="HZP27" s="117"/>
      <c r="HZQ27" s="117"/>
      <c r="HZR27" s="117"/>
      <c r="HZS27" s="117"/>
      <c r="HZT27" s="117"/>
      <c r="HZU27" s="117"/>
      <c r="HZV27" s="117"/>
      <c r="HZW27" s="117"/>
      <c r="HZX27" s="117"/>
      <c r="HZY27" s="117"/>
      <c r="HZZ27" s="117"/>
      <c r="IAA27" s="117"/>
      <c r="IAB27" s="117"/>
      <c r="IAC27" s="117"/>
      <c r="IAD27" s="117"/>
      <c r="IAE27" s="117"/>
      <c r="IAF27" s="117"/>
      <c r="IAG27" s="117"/>
      <c r="IAH27" s="117"/>
      <c r="IAI27" s="117"/>
      <c r="IAJ27" s="117"/>
      <c r="IAK27" s="117"/>
      <c r="IAL27" s="117"/>
      <c r="IAM27" s="117"/>
      <c r="IAN27" s="117"/>
      <c r="IAO27" s="117"/>
      <c r="IAP27" s="117"/>
      <c r="IAQ27" s="117"/>
      <c r="IAR27" s="117"/>
      <c r="IAS27" s="117"/>
      <c r="IAT27" s="117"/>
      <c r="IAU27" s="117"/>
      <c r="IAV27" s="117"/>
      <c r="IAW27" s="117"/>
      <c r="IAX27" s="117"/>
      <c r="IAY27" s="117"/>
      <c r="IAZ27" s="117"/>
      <c r="IBA27" s="117"/>
      <c r="IBB27" s="117"/>
      <c r="IBC27" s="117"/>
      <c r="IBD27" s="117"/>
      <c r="IBE27" s="117"/>
      <c r="IBF27" s="117"/>
      <c r="IBG27" s="117"/>
      <c r="IBH27" s="117"/>
      <c r="IBI27" s="117"/>
      <c r="IBJ27" s="117"/>
      <c r="IBK27" s="117"/>
      <c r="IBL27" s="117"/>
      <c r="IBM27" s="117"/>
      <c r="IBN27" s="117"/>
      <c r="IBO27" s="117"/>
      <c r="IBP27" s="117"/>
      <c r="IBQ27" s="117"/>
      <c r="IBR27" s="117"/>
      <c r="IBS27" s="117"/>
      <c r="IBT27" s="117"/>
      <c r="IBU27" s="117"/>
      <c r="IBV27" s="117"/>
      <c r="IBW27" s="117"/>
      <c r="IBX27" s="117"/>
      <c r="IBY27" s="117"/>
      <c r="IBZ27" s="117"/>
      <c r="ICA27" s="117"/>
      <c r="ICB27" s="117"/>
      <c r="ICC27" s="117"/>
      <c r="ICD27" s="117"/>
      <c r="ICE27" s="117"/>
      <c r="ICF27" s="117"/>
      <c r="ICG27" s="117"/>
      <c r="ICH27" s="117"/>
      <c r="ICI27" s="117"/>
      <c r="ICJ27" s="117"/>
      <c r="ICK27" s="117"/>
      <c r="ICL27" s="117"/>
      <c r="ICM27" s="117"/>
      <c r="ICN27" s="117"/>
      <c r="ICO27" s="117"/>
      <c r="ICP27" s="117"/>
      <c r="ICQ27" s="117"/>
      <c r="ICR27" s="117"/>
      <c r="ICS27" s="117"/>
      <c r="ICT27" s="117"/>
      <c r="ICU27" s="117"/>
      <c r="ICV27" s="117"/>
      <c r="ICW27" s="117"/>
      <c r="ICX27" s="117"/>
      <c r="ICY27" s="117"/>
      <c r="ICZ27" s="117"/>
      <c r="IDA27" s="117"/>
      <c r="IDB27" s="117"/>
      <c r="IDC27" s="117"/>
      <c r="IDD27" s="117"/>
      <c r="IDE27" s="117"/>
      <c r="IDF27" s="117"/>
      <c r="IDG27" s="117"/>
      <c r="IDH27" s="117"/>
      <c r="IDI27" s="117"/>
      <c r="IDJ27" s="117"/>
      <c r="IDK27" s="117"/>
      <c r="IDL27" s="117"/>
      <c r="IDM27" s="117"/>
      <c r="IDN27" s="117"/>
      <c r="IDO27" s="117"/>
      <c r="IDP27" s="117"/>
      <c r="IDQ27" s="117"/>
      <c r="IDR27" s="117"/>
      <c r="IDS27" s="117"/>
      <c r="IDT27" s="117"/>
      <c r="IDU27" s="117"/>
      <c r="IDV27" s="117"/>
      <c r="IDW27" s="117"/>
      <c r="IDX27" s="117"/>
      <c r="IDY27" s="117"/>
      <c r="IDZ27" s="117"/>
      <c r="IEA27" s="117"/>
      <c r="IEB27" s="117"/>
      <c r="IEC27" s="117"/>
      <c r="IED27" s="117"/>
      <c r="IEE27" s="117"/>
      <c r="IEF27" s="117"/>
      <c r="IEG27" s="117"/>
      <c r="IEH27" s="117"/>
      <c r="IEI27" s="117"/>
      <c r="IEJ27" s="117"/>
      <c r="IEK27" s="117"/>
      <c r="IEL27" s="117"/>
      <c r="IEM27" s="117"/>
      <c r="IEN27" s="117"/>
      <c r="IEO27" s="117"/>
      <c r="IEP27" s="117"/>
      <c r="IEQ27" s="117"/>
      <c r="IER27" s="117"/>
      <c r="IES27" s="117"/>
      <c r="IET27" s="117"/>
      <c r="IEU27" s="117"/>
      <c r="IEV27" s="117"/>
      <c r="IEW27" s="117"/>
      <c r="IEX27" s="117"/>
      <c r="IEY27" s="117"/>
      <c r="IEZ27" s="117"/>
      <c r="IFA27" s="117"/>
      <c r="IFB27" s="117"/>
      <c r="IFC27" s="117"/>
      <c r="IFD27" s="117"/>
      <c r="IFE27" s="117"/>
      <c r="IFF27" s="117"/>
      <c r="IFG27" s="117"/>
      <c r="IFH27" s="117"/>
      <c r="IFI27" s="117"/>
      <c r="IFJ27" s="117"/>
      <c r="IFK27" s="117"/>
      <c r="IFL27" s="117"/>
      <c r="IFM27" s="117"/>
      <c r="IFN27" s="117"/>
      <c r="IFO27" s="117"/>
      <c r="IFP27" s="117"/>
      <c r="IFQ27" s="117"/>
      <c r="IFR27" s="117"/>
      <c r="IFS27" s="117"/>
      <c r="IFT27" s="117"/>
      <c r="IFU27" s="117"/>
      <c r="IFV27" s="117"/>
      <c r="IFW27" s="117"/>
      <c r="IFX27" s="117"/>
      <c r="IFY27" s="117"/>
      <c r="IFZ27" s="117"/>
      <c r="IGA27" s="117"/>
      <c r="IGB27" s="117"/>
      <c r="IGC27" s="117"/>
      <c r="IGD27" s="117"/>
      <c r="IGE27" s="117"/>
      <c r="IGF27" s="117"/>
      <c r="IGG27" s="117"/>
      <c r="IGH27" s="117"/>
      <c r="IGI27" s="117"/>
      <c r="IGJ27" s="117"/>
      <c r="IGK27" s="117"/>
      <c r="IGL27" s="117"/>
      <c r="IGM27" s="117"/>
      <c r="IGN27" s="117"/>
      <c r="IGO27" s="117"/>
      <c r="IGP27" s="117"/>
      <c r="IGQ27" s="117"/>
      <c r="IGR27" s="117"/>
      <c r="IGS27" s="117"/>
      <c r="IGT27" s="117"/>
      <c r="IGU27" s="117"/>
      <c r="IGV27" s="117"/>
      <c r="IGW27" s="117"/>
      <c r="IGX27" s="117"/>
      <c r="IGY27" s="117"/>
      <c r="IGZ27" s="117"/>
      <c r="IHA27" s="117"/>
      <c r="IHB27" s="117"/>
      <c r="IHC27" s="117"/>
      <c r="IHD27" s="117"/>
      <c r="IHE27" s="117"/>
      <c r="IHF27" s="117"/>
      <c r="IHG27" s="117"/>
      <c r="IHH27" s="117"/>
      <c r="IHI27" s="117"/>
      <c r="IHJ27" s="117"/>
      <c r="IHK27" s="117"/>
      <c r="IHL27" s="117"/>
      <c r="IHM27" s="117"/>
      <c r="IHN27" s="117"/>
      <c r="IHO27" s="117"/>
      <c r="IHP27" s="117"/>
      <c r="IHQ27" s="117"/>
      <c r="IHR27" s="117"/>
      <c r="IHS27" s="117"/>
      <c r="IHT27" s="117"/>
      <c r="IHU27" s="117"/>
      <c r="IHV27" s="117"/>
      <c r="IHW27" s="117"/>
      <c r="IHX27" s="117"/>
      <c r="IHY27" s="117"/>
      <c r="IHZ27" s="117"/>
      <c r="IIA27" s="117"/>
      <c r="IIB27" s="117"/>
      <c r="IIC27" s="117"/>
      <c r="IID27" s="117"/>
      <c r="IIE27" s="117"/>
      <c r="IIF27" s="117"/>
      <c r="IIG27" s="117"/>
      <c r="IIH27" s="117"/>
      <c r="III27" s="117"/>
      <c r="IIJ27" s="117"/>
      <c r="IIK27" s="117"/>
      <c r="IIL27" s="117"/>
      <c r="IIM27" s="117"/>
      <c r="IIN27" s="117"/>
      <c r="IIO27" s="117"/>
      <c r="IIP27" s="117"/>
      <c r="IIQ27" s="117"/>
      <c r="IIR27" s="117"/>
      <c r="IIS27" s="117"/>
      <c r="IIT27" s="117"/>
      <c r="IIU27" s="117"/>
      <c r="IIV27" s="117"/>
      <c r="IIW27" s="117"/>
      <c r="IIX27" s="117"/>
      <c r="IIY27" s="117"/>
      <c r="IIZ27" s="117"/>
      <c r="IJA27" s="117"/>
      <c r="IJB27" s="117"/>
      <c r="IJC27" s="117"/>
      <c r="IJD27" s="117"/>
      <c r="IJE27" s="117"/>
      <c r="IJF27" s="117"/>
      <c r="IJG27" s="117"/>
      <c r="IJH27" s="117"/>
      <c r="IJI27" s="117"/>
      <c r="IJJ27" s="117"/>
      <c r="IJK27" s="117"/>
      <c r="IJL27" s="117"/>
      <c r="IJM27" s="117"/>
      <c r="IJN27" s="117"/>
      <c r="IJO27" s="117"/>
      <c r="IJP27" s="117"/>
      <c r="IJQ27" s="117"/>
      <c r="IJR27" s="117"/>
      <c r="IJS27" s="117"/>
      <c r="IJT27" s="117"/>
      <c r="IJU27" s="117"/>
      <c r="IJV27" s="117"/>
      <c r="IJW27" s="117"/>
      <c r="IJX27" s="117"/>
      <c r="IJY27" s="117"/>
      <c r="IJZ27" s="117"/>
      <c r="IKA27" s="117"/>
      <c r="IKB27" s="117"/>
      <c r="IKC27" s="117"/>
      <c r="IKD27" s="117"/>
      <c r="IKE27" s="117"/>
      <c r="IKF27" s="117"/>
      <c r="IKG27" s="117"/>
      <c r="IKH27" s="117"/>
      <c r="IKI27" s="117"/>
      <c r="IKJ27" s="117"/>
      <c r="IKK27" s="117"/>
      <c r="IKL27" s="117"/>
      <c r="IKM27" s="117"/>
      <c r="IKN27" s="117"/>
      <c r="IKO27" s="117"/>
      <c r="IKP27" s="117"/>
      <c r="IKQ27" s="117"/>
      <c r="IKR27" s="117"/>
      <c r="IKS27" s="117"/>
      <c r="IKT27" s="117"/>
      <c r="IKU27" s="117"/>
      <c r="IKV27" s="117"/>
      <c r="IKW27" s="117"/>
      <c r="IKX27" s="117"/>
      <c r="IKY27" s="117"/>
      <c r="IKZ27" s="117"/>
      <c r="ILA27" s="117"/>
      <c r="ILB27" s="117"/>
      <c r="ILC27" s="117"/>
      <c r="ILD27" s="117"/>
      <c r="ILE27" s="117"/>
      <c r="ILF27" s="117"/>
      <c r="ILG27" s="117"/>
      <c r="ILH27" s="117"/>
      <c r="ILI27" s="117"/>
      <c r="ILJ27" s="117"/>
      <c r="ILK27" s="117"/>
      <c r="ILL27" s="117"/>
      <c r="ILM27" s="117"/>
      <c r="ILN27" s="117"/>
      <c r="ILO27" s="117"/>
      <c r="ILP27" s="117"/>
      <c r="ILQ27" s="117"/>
      <c r="ILR27" s="117"/>
      <c r="ILS27" s="117"/>
      <c r="ILT27" s="117"/>
      <c r="ILU27" s="117"/>
      <c r="ILV27" s="117"/>
      <c r="ILW27" s="117"/>
      <c r="ILX27" s="117"/>
      <c r="ILY27" s="117"/>
      <c r="ILZ27" s="117"/>
      <c r="IMA27" s="117"/>
      <c r="IMB27" s="117"/>
      <c r="IMC27" s="117"/>
      <c r="IMD27" s="117"/>
      <c r="IME27" s="117"/>
      <c r="IMF27" s="117"/>
      <c r="IMG27" s="117"/>
      <c r="IMH27" s="117"/>
      <c r="IMI27" s="117"/>
      <c r="IMJ27" s="117"/>
      <c r="IMK27" s="117"/>
      <c r="IML27" s="117"/>
      <c r="IMM27" s="117"/>
      <c r="IMN27" s="117"/>
      <c r="IMO27" s="117"/>
      <c r="IMP27" s="117"/>
      <c r="IMQ27" s="117"/>
      <c r="IMR27" s="117"/>
      <c r="IMS27" s="117"/>
      <c r="IMT27" s="117"/>
      <c r="IMU27" s="117"/>
      <c r="IMV27" s="117"/>
      <c r="IMW27" s="117"/>
      <c r="IMX27" s="117"/>
      <c r="IMY27" s="117"/>
      <c r="IMZ27" s="117"/>
      <c r="INA27" s="117"/>
      <c r="INB27" s="117"/>
      <c r="INC27" s="117"/>
      <c r="IND27" s="117"/>
      <c r="INE27" s="117"/>
      <c r="INF27" s="117"/>
      <c r="ING27" s="117"/>
      <c r="INH27" s="117"/>
      <c r="INI27" s="117"/>
      <c r="INJ27" s="117"/>
      <c r="INK27" s="117"/>
      <c r="INL27" s="117"/>
      <c r="INM27" s="117"/>
      <c r="INN27" s="117"/>
      <c r="INO27" s="117"/>
      <c r="INP27" s="117"/>
      <c r="INQ27" s="117"/>
      <c r="INR27" s="117"/>
      <c r="INS27" s="117"/>
      <c r="INT27" s="117"/>
      <c r="INU27" s="117"/>
      <c r="INV27" s="117"/>
      <c r="INW27" s="117"/>
      <c r="INX27" s="117"/>
      <c r="INY27" s="117"/>
      <c r="INZ27" s="117"/>
      <c r="IOA27" s="117"/>
      <c r="IOB27" s="117"/>
      <c r="IOC27" s="117"/>
      <c r="IOD27" s="117"/>
      <c r="IOE27" s="117"/>
      <c r="IOF27" s="117"/>
      <c r="IOG27" s="117"/>
      <c r="IOH27" s="117"/>
      <c r="IOI27" s="117"/>
      <c r="IOJ27" s="117"/>
      <c r="IOK27" s="117"/>
      <c r="IOL27" s="117"/>
      <c r="IOM27" s="117"/>
      <c r="ION27" s="117"/>
      <c r="IOO27" s="117"/>
      <c r="IOP27" s="117"/>
      <c r="IOQ27" s="117"/>
      <c r="IOR27" s="117"/>
      <c r="IOS27" s="117"/>
      <c r="IOT27" s="117"/>
      <c r="IOU27" s="117"/>
      <c r="IOV27" s="117"/>
      <c r="IOW27" s="117"/>
      <c r="IOX27" s="117"/>
      <c r="IOY27" s="117"/>
      <c r="IOZ27" s="117"/>
      <c r="IPA27" s="117"/>
      <c r="IPB27" s="117"/>
      <c r="IPC27" s="117"/>
      <c r="IPD27" s="117"/>
      <c r="IPE27" s="117"/>
      <c r="IPF27" s="117"/>
      <c r="IPG27" s="117"/>
      <c r="IPH27" s="117"/>
      <c r="IPI27" s="117"/>
      <c r="IPJ27" s="117"/>
      <c r="IPK27" s="117"/>
      <c r="IPL27" s="117"/>
      <c r="IPM27" s="117"/>
      <c r="IPN27" s="117"/>
      <c r="IPO27" s="117"/>
      <c r="IPP27" s="117"/>
      <c r="IPQ27" s="117"/>
      <c r="IPR27" s="117"/>
      <c r="IPS27" s="117"/>
      <c r="IPT27" s="117"/>
      <c r="IPU27" s="117"/>
      <c r="IPV27" s="117"/>
      <c r="IPW27" s="117"/>
      <c r="IPX27" s="117"/>
      <c r="IPY27" s="117"/>
      <c r="IPZ27" s="117"/>
      <c r="IQA27" s="117"/>
      <c r="IQB27" s="117"/>
      <c r="IQC27" s="117"/>
      <c r="IQD27" s="117"/>
      <c r="IQE27" s="117"/>
      <c r="IQF27" s="117"/>
      <c r="IQG27" s="117"/>
      <c r="IQH27" s="117"/>
      <c r="IQI27" s="117"/>
      <c r="IQJ27" s="117"/>
      <c r="IQK27" s="117"/>
      <c r="IQL27" s="117"/>
      <c r="IQM27" s="117"/>
      <c r="IQN27" s="117"/>
      <c r="IQO27" s="117"/>
      <c r="IQP27" s="117"/>
      <c r="IQQ27" s="117"/>
      <c r="IQR27" s="117"/>
      <c r="IQS27" s="117"/>
      <c r="IQT27" s="117"/>
      <c r="IQU27" s="117"/>
      <c r="IQV27" s="117"/>
      <c r="IQW27" s="117"/>
      <c r="IQX27" s="117"/>
      <c r="IQY27" s="117"/>
      <c r="IQZ27" s="117"/>
      <c r="IRA27" s="117"/>
      <c r="IRB27" s="117"/>
      <c r="IRC27" s="117"/>
      <c r="IRD27" s="117"/>
      <c r="IRE27" s="117"/>
      <c r="IRF27" s="117"/>
      <c r="IRG27" s="117"/>
      <c r="IRH27" s="117"/>
      <c r="IRI27" s="117"/>
      <c r="IRJ27" s="117"/>
      <c r="IRK27" s="117"/>
      <c r="IRL27" s="117"/>
      <c r="IRM27" s="117"/>
      <c r="IRN27" s="117"/>
      <c r="IRO27" s="117"/>
      <c r="IRP27" s="117"/>
      <c r="IRQ27" s="117"/>
      <c r="IRR27" s="117"/>
      <c r="IRS27" s="117"/>
      <c r="IRT27" s="117"/>
      <c r="IRU27" s="117"/>
      <c r="IRV27" s="117"/>
      <c r="IRW27" s="117"/>
      <c r="IRX27" s="117"/>
      <c r="IRY27" s="117"/>
      <c r="IRZ27" s="117"/>
      <c r="ISA27" s="117"/>
      <c r="ISB27" s="117"/>
      <c r="ISC27" s="117"/>
      <c r="ISD27" s="117"/>
      <c r="ISE27" s="117"/>
      <c r="ISF27" s="117"/>
      <c r="ISG27" s="117"/>
      <c r="ISH27" s="117"/>
      <c r="ISI27" s="117"/>
      <c r="ISJ27" s="117"/>
      <c r="ISK27" s="117"/>
      <c r="ISL27" s="117"/>
      <c r="ISM27" s="117"/>
      <c r="ISN27" s="117"/>
      <c r="ISO27" s="117"/>
      <c r="ISP27" s="117"/>
      <c r="ISQ27" s="117"/>
      <c r="ISR27" s="117"/>
      <c r="ISS27" s="117"/>
      <c r="IST27" s="117"/>
      <c r="ISU27" s="117"/>
      <c r="ISV27" s="117"/>
      <c r="ISW27" s="117"/>
      <c r="ISX27" s="117"/>
      <c r="ISY27" s="117"/>
      <c r="ISZ27" s="117"/>
      <c r="ITA27" s="117"/>
      <c r="ITB27" s="117"/>
      <c r="ITC27" s="117"/>
      <c r="ITD27" s="117"/>
      <c r="ITE27" s="117"/>
      <c r="ITF27" s="117"/>
      <c r="ITG27" s="117"/>
      <c r="ITH27" s="117"/>
      <c r="ITI27" s="117"/>
      <c r="ITJ27" s="117"/>
      <c r="ITK27" s="117"/>
      <c r="ITL27" s="117"/>
      <c r="ITM27" s="117"/>
      <c r="ITN27" s="117"/>
      <c r="ITO27" s="117"/>
      <c r="ITP27" s="117"/>
      <c r="ITQ27" s="117"/>
      <c r="ITR27" s="117"/>
      <c r="ITS27" s="117"/>
      <c r="ITT27" s="117"/>
      <c r="ITU27" s="117"/>
      <c r="ITV27" s="117"/>
      <c r="ITW27" s="117"/>
      <c r="ITX27" s="117"/>
      <c r="ITY27" s="117"/>
      <c r="ITZ27" s="117"/>
      <c r="IUA27" s="117"/>
      <c r="IUB27" s="117"/>
      <c r="IUC27" s="117"/>
      <c r="IUD27" s="117"/>
      <c r="IUE27" s="117"/>
      <c r="IUF27" s="117"/>
      <c r="IUG27" s="117"/>
      <c r="IUH27" s="117"/>
      <c r="IUI27" s="117"/>
      <c r="IUJ27" s="117"/>
      <c r="IUK27" s="117"/>
      <c r="IUL27" s="117"/>
      <c r="IUM27" s="117"/>
      <c r="IUN27" s="117"/>
      <c r="IUO27" s="117"/>
      <c r="IUP27" s="117"/>
      <c r="IUQ27" s="117"/>
      <c r="IUR27" s="117"/>
      <c r="IUS27" s="117"/>
      <c r="IUT27" s="117"/>
      <c r="IUU27" s="117"/>
      <c r="IUV27" s="117"/>
      <c r="IUW27" s="117"/>
      <c r="IUX27" s="117"/>
      <c r="IUY27" s="117"/>
      <c r="IUZ27" s="117"/>
      <c r="IVA27" s="117"/>
      <c r="IVB27" s="117"/>
      <c r="IVC27" s="117"/>
      <c r="IVD27" s="117"/>
      <c r="IVE27" s="117"/>
      <c r="IVF27" s="117"/>
      <c r="IVG27" s="117"/>
      <c r="IVH27" s="117"/>
      <c r="IVI27" s="117"/>
      <c r="IVJ27" s="117"/>
      <c r="IVK27" s="117"/>
      <c r="IVL27" s="117"/>
      <c r="IVM27" s="117"/>
      <c r="IVN27" s="117"/>
      <c r="IVO27" s="117"/>
      <c r="IVP27" s="117"/>
      <c r="IVQ27" s="117"/>
      <c r="IVR27" s="117"/>
      <c r="IVS27" s="117"/>
      <c r="IVT27" s="117"/>
      <c r="IVU27" s="117"/>
      <c r="IVV27" s="117"/>
      <c r="IVW27" s="117"/>
      <c r="IVX27" s="117"/>
      <c r="IVY27" s="117"/>
      <c r="IVZ27" s="117"/>
      <c r="IWA27" s="117"/>
      <c r="IWB27" s="117"/>
      <c r="IWC27" s="117"/>
      <c r="IWD27" s="117"/>
      <c r="IWE27" s="117"/>
      <c r="IWF27" s="117"/>
      <c r="IWG27" s="117"/>
      <c r="IWH27" s="117"/>
      <c r="IWI27" s="117"/>
      <c r="IWJ27" s="117"/>
      <c r="IWK27" s="117"/>
      <c r="IWL27" s="117"/>
      <c r="IWM27" s="117"/>
      <c r="IWN27" s="117"/>
      <c r="IWO27" s="117"/>
      <c r="IWP27" s="117"/>
      <c r="IWQ27" s="117"/>
      <c r="IWR27" s="117"/>
      <c r="IWS27" s="117"/>
      <c r="IWT27" s="117"/>
      <c r="IWU27" s="117"/>
      <c r="IWV27" s="117"/>
      <c r="IWW27" s="117"/>
      <c r="IWX27" s="117"/>
      <c r="IWY27" s="117"/>
      <c r="IWZ27" s="117"/>
      <c r="IXA27" s="117"/>
      <c r="IXB27" s="117"/>
      <c r="IXC27" s="117"/>
      <c r="IXD27" s="117"/>
      <c r="IXE27" s="117"/>
      <c r="IXF27" s="117"/>
      <c r="IXG27" s="117"/>
      <c r="IXH27" s="117"/>
      <c r="IXI27" s="117"/>
      <c r="IXJ27" s="117"/>
      <c r="IXK27" s="117"/>
      <c r="IXL27" s="117"/>
      <c r="IXM27" s="117"/>
      <c r="IXN27" s="117"/>
      <c r="IXO27" s="117"/>
      <c r="IXP27" s="117"/>
      <c r="IXQ27" s="117"/>
      <c r="IXR27" s="117"/>
      <c r="IXS27" s="117"/>
      <c r="IXT27" s="117"/>
      <c r="IXU27" s="117"/>
      <c r="IXV27" s="117"/>
      <c r="IXW27" s="117"/>
      <c r="IXX27" s="117"/>
      <c r="IXY27" s="117"/>
      <c r="IXZ27" s="117"/>
      <c r="IYA27" s="117"/>
      <c r="IYB27" s="117"/>
      <c r="IYC27" s="117"/>
      <c r="IYD27" s="117"/>
      <c r="IYE27" s="117"/>
      <c r="IYF27" s="117"/>
      <c r="IYG27" s="117"/>
      <c r="IYH27" s="117"/>
      <c r="IYI27" s="117"/>
      <c r="IYJ27" s="117"/>
      <c r="IYK27" s="117"/>
      <c r="IYL27" s="117"/>
      <c r="IYM27" s="117"/>
      <c r="IYN27" s="117"/>
      <c r="IYO27" s="117"/>
      <c r="IYP27" s="117"/>
      <c r="IYQ27" s="117"/>
      <c r="IYR27" s="117"/>
      <c r="IYS27" s="117"/>
      <c r="IYT27" s="117"/>
      <c r="IYU27" s="117"/>
      <c r="IYV27" s="117"/>
      <c r="IYW27" s="117"/>
      <c r="IYX27" s="117"/>
      <c r="IYY27" s="117"/>
      <c r="IYZ27" s="117"/>
      <c r="IZA27" s="117"/>
      <c r="IZB27" s="117"/>
      <c r="IZC27" s="117"/>
      <c r="IZD27" s="117"/>
      <c r="IZE27" s="117"/>
      <c r="IZF27" s="117"/>
      <c r="IZG27" s="117"/>
      <c r="IZH27" s="117"/>
      <c r="IZI27" s="117"/>
      <c r="IZJ27" s="117"/>
      <c r="IZK27" s="117"/>
      <c r="IZL27" s="117"/>
      <c r="IZM27" s="117"/>
      <c r="IZN27" s="117"/>
      <c r="IZO27" s="117"/>
      <c r="IZP27" s="117"/>
      <c r="IZQ27" s="117"/>
      <c r="IZR27" s="117"/>
      <c r="IZS27" s="117"/>
      <c r="IZT27" s="117"/>
      <c r="IZU27" s="117"/>
      <c r="IZV27" s="117"/>
      <c r="IZW27" s="117"/>
      <c r="IZX27" s="117"/>
      <c r="IZY27" s="117"/>
      <c r="IZZ27" s="117"/>
      <c r="JAA27" s="117"/>
      <c r="JAB27" s="117"/>
      <c r="JAC27" s="117"/>
      <c r="JAD27" s="117"/>
      <c r="JAE27" s="117"/>
      <c r="JAF27" s="117"/>
      <c r="JAG27" s="117"/>
      <c r="JAH27" s="117"/>
      <c r="JAI27" s="117"/>
      <c r="JAJ27" s="117"/>
      <c r="JAK27" s="117"/>
      <c r="JAL27" s="117"/>
      <c r="JAM27" s="117"/>
      <c r="JAN27" s="117"/>
      <c r="JAO27" s="117"/>
      <c r="JAP27" s="117"/>
      <c r="JAQ27" s="117"/>
      <c r="JAR27" s="117"/>
      <c r="JAS27" s="117"/>
      <c r="JAT27" s="117"/>
      <c r="JAU27" s="117"/>
      <c r="JAV27" s="117"/>
      <c r="JAW27" s="117"/>
      <c r="JAX27" s="117"/>
      <c r="JAY27" s="117"/>
      <c r="JAZ27" s="117"/>
      <c r="JBA27" s="117"/>
      <c r="JBB27" s="117"/>
      <c r="JBC27" s="117"/>
      <c r="JBD27" s="117"/>
      <c r="JBE27" s="117"/>
      <c r="JBF27" s="117"/>
      <c r="JBG27" s="117"/>
      <c r="JBH27" s="117"/>
      <c r="JBI27" s="117"/>
      <c r="JBJ27" s="117"/>
      <c r="JBK27" s="117"/>
      <c r="JBL27" s="117"/>
      <c r="JBM27" s="117"/>
      <c r="JBN27" s="117"/>
      <c r="JBO27" s="117"/>
      <c r="JBP27" s="117"/>
      <c r="JBQ27" s="117"/>
      <c r="JBR27" s="117"/>
      <c r="JBS27" s="117"/>
      <c r="JBT27" s="117"/>
      <c r="JBU27" s="117"/>
      <c r="JBV27" s="117"/>
      <c r="JBW27" s="117"/>
      <c r="JBX27" s="117"/>
      <c r="JBY27" s="117"/>
      <c r="JBZ27" s="117"/>
      <c r="JCA27" s="117"/>
      <c r="JCB27" s="117"/>
      <c r="JCC27" s="117"/>
      <c r="JCD27" s="117"/>
      <c r="JCE27" s="117"/>
      <c r="JCF27" s="117"/>
      <c r="JCG27" s="117"/>
      <c r="JCH27" s="117"/>
      <c r="JCI27" s="117"/>
      <c r="JCJ27" s="117"/>
      <c r="JCK27" s="117"/>
      <c r="JCL27" s="117"/>
      <c r="JCM27" s="117"/>
      <c r="JCN27" s="117"/>
      <c r="JCO27" s="117"/>
      <c r="JCP27" s="117"/>
      <c r="JCQ27" s="117"/>
      <c r="JCR27" s="117"/>
      <c r="JCS27" s="117"/>
      <c r="JCT27" s="117"/>
      <c r="JCU27" s="117"/>
      <c r="JCV27" s="117"/>
      <c r="JCW27" s="117"/>
      <c r="JCX27" s="117"/>
      <c r="JCY27" s="117"/>
      <c r="JCZ27" s="117"/>
      <c r="JDA27" s="117"/>
      <c r="JDB27" s="117"/>
      <c r="JDC27" s="117"/>
      <c r="JDD27" s="117"/>
      <c r="JDE27" s="117"/>
      <c r="JDF27" s="117"/>
      <c r="JDG27" s="117"/>
      <c r="JDH27" s="117"/>
      <c r="JDI27" s="117"/>
      <c r="JDJ27" s="117"/>
      <c r="JDK27" s="117"/>
      <c r="JDL27" s="117"/>
      <c r="JDM27" s="117"/>
      <c r="JDN27" s="117"/>
      <c r="JDO27" s="117"/>
      <c r="JDP27" s="117"/>
      <c r="JDQ27" s="117"/>
      <c r="JDR27" s="117"/>
      <c r="JDS27" s="117"/>
      <c r="JDT27" s="117"/>
      <c r="JDU27" s="117"/>
      <c r="JDV27" s="117"/>
      <c r="JDW27" s="117"/>
      <c r="JDX27" s="117"/>
      <c r="JDY27" s="117"/>
      <c r="JDZ27" s="117"/>
      <c r="JEA27" s="117"/>
      <c r="JEB27" s="117"/>
      <c r="JEC27" s="117"/>
      <c r="JED27" s="117"/>
      <c r="JEE27" s="117"/>
      <c r="JEF27" s="117"/>
      <c r="JEG27" s="117"/>
      <c r="JEH27" s="117"/>
      <c r="JEI27" s="117"/>
      <c r="JEJ27" s="117"/>
      <c r="JEK27" s="117"/>
      <c r="JEL27" s="117"/>
      <c r="JEM27" s="117"/>
      <c r="JEN27" s="117"/>
      <c r="JEO27" s="117"/>
      <c r="JEP27" s="117"/>
      <c r="JEQ27" s="117"/>
      <c r="JER27" s="117"/>
      <c r="JES27" s="117"/>
      <c r="JET27" s="117"/>
      <c r="JEU27" s="117"/>
      <c r="JEV27" s="117"/>
      <c r="JEW27" s="117"/>
      <c r="JEX27" s="117"/>
      <c r="JEY27" s="117"/>
      <c r="JEZ27" s="117"/>
      <c r="JFA27" s="117"/>
      <c r="JFB27" s="117"/>
      <c r="JFC27" s="117"/>
      <c r="JFD27" s="117"/>
      <c r="JFE27" s="117"/>
      <c r="JFF27" s="117"/>
      <c r="JFG27" s="117"/>
      <c r="JFH27" s="117"/>
      <c r="JFI27" s="117"/>
      <c r="JFJ27" s="117"/>
      <c r="JFK27" s="117"/>
      <c r="JFL27" s="117"/>
      <c r="JFM27" s="117"/>
      <c r="JFN27" s="117"/>
      <c r="JFO27" s="117"/>
      <c r="JFP27" s="117"/>
      <c r="JFQ27" s="117"/>
      <c r="JFR27" s="117"/>
      <c r="JFS27" s="117"/>
      <c r="JFT27" s="117"/>
      <c r="JFU27" s="117"/>
      <c r="JFV27" s="117"/>
      <c r="JFW27" s="117"/>
      <c r="JFX27" s="117"/>
      <c r="JFY27" s="117"/>
      <c r="JFZ27" s="117"/>
      <c r="JGA27" s="117"/>
      <c r="JGB27" s="117"/>
      <c r="JGC27" s="117"/>
      <c r="JGD27" s="117"/>
      <c r="JGE27" s="117"/>
      <c r="JGF27" s="117"/>
      <c r="JGG27" s="117"/>
      <c r="JGH27" s="117"/>
      <c r="JGI27" s="117"/>
      <c r="JGJ27" s="117"/>
      <c r="JGK27" s="117"/>
      <c r="JGL27" s="117"/>
      <c r="JGM27" s="117"/>
      <c r="JGN27" s="117"/>
      <c r="JGO27" s="117"/>
      <c r="JGP27" s="117"/>
      <c r="JGQ27" s="117"/>
      <c r="JGR27" s="117"/>
      <c r="JGS27" s="117"/>
      <c r="JGT27" s="117"/>
      <c r="JGU27" s="117"/>
      <c r="JGV27" s="117"/>
      <c r="JGW27" s="117"/>
      <c r="JGX27" s="117"/>
      <c r="JGY27" s="117"/>
      <c r="JGZ27" s="117"/>
      <c r="JHA27" s="117"/>
      <c r="JHB27" s="117"/>
      <c r="JHC27" s="117"/>
      <c r="JHD27" s="117"/>
      <c r="JHE27" s="117"/>
      <c r="JHF27" s="117"/>
      <c r="JHG27" s="117"/>
      <c r="JHH27" s="117"/>
      <c r="JHI27" s="117"/>
      <c r="JHJ27" s="117"/>
      <c r="JHK27" s="117"/>
      <c r="JHL27" s="117"/>
      <c r="JHM27" s="117"/>
      <c r="JHN27" s="117"/>
      <c r="JHO27" s="117"/>
      <c r="JHP27" s="117"/>
      <c r="JHQ27" s="117"/>
      <c r="JHR27" s="117"/>
      <c r="JHS27" s="117"/>
      <c r="JHT27" s="117"/>
      <c r="JHU27" s="117"/>
      <c r="JHV27" s="117"/>
      <c r="JHW27" s="117"/>
      <c r="JHX27" s="117"/>
      <c r="JHY27" s="117"/>
      <c r="JHZ27" s="117"/>
      <c r="JIA27" s="117"/>
      <c r="JIB27" s="117"/>
      <c r="JIC27" s="117"/>
      <c r="JID27" s="117"/>
      <c r="JIE27" s="117"/>
      <c r="JIF27" s="117"/>
      <c r="JIG27" s="117"/>
      <c r="JIH27" s="117"/>
      <c r="JII27" s="117"/>
      <c r="JIJ27" s="117"/>
      <c r="JIK27" s="117"/>
      <c r="JIL27" s="117"/>
      <c r="JIM27" s="117"/>
      <c r="JIN27" s="117"/>
      <c r="JIO27" s="117"/>
      <c r="JIP27" s="117"/>
      <c r="JIQ27" s="117"/>
      <c r="JIR27" s="117"/>
      <c r="JIS27" s="117"/>
      <c r="JIT27" s="117"/>
      <c r="JIU27" s="117"/>
      <c r="JIV27" s="117"/>
      <c r="JIW27" s="117"/>
      <c r="JIX27" s="117"/>
      <c r="JIY27" s="117"/>
      <c r="JIZ27" s="117"/>
      <c r="JJA27" s="117"/>
      <c r="JJB27" s="117"/>
      <c r="JJC27" s="117"/>
      <c r="JJD27" s="117"/>
      <c r="JJE27" s="117"/>
      <c r="JJF27" s="117"/>
      <c r="JJG27" s="117"/>
      <c r="JJH27" s="117"/>
      <c r="JJI27" s="117"/>
      <c r="JJJ27" s="117"/>
      <c r="JJK27" s="117"/>
      <c r="JJL27" s="117"/>
      <c r="JJM27" s="117"/>
      <c r="JJN27" s="117"/>
      <c r="JJO27" s="117"/>
      <c r="JJP27" s="117"/>
      <c r="JJQ27" s="117"/>
      <c r="JJR27" s="117"/>
      <c r="JJS27" s="117"/>
      <c r="JJT27" s="117"/>
      <c r="JJU27" s="117"/>
      <c r="JJV27" s="117"/>
      <c r="JJW27" s="117"/>
      <c r="JJX27" s="117"/>
      <c r="JJY27" s="117"/>
      <c r="JJZ27" s="117"/>
      <c r="JKA27" s="117"/>
      <c r="JKB27" s="117"/>
      <c r="JKC27" s="117"/>
      <c r="JKD27" s="117"/>
      <c r="JKE27" s="117"/>
      <c r="JKF27" s="117"/>
      <c r="JKG27" s="117"/>
      <c r="JKH27" s="117"/>
      <c r="JKI27" s="117"/>
      <c r="JKJ27" s="117"/>
      <c r="JKK27" s="117"/>
      <c r="JKL27" s="117"/>
      <c r="JKM27" s="117"/>
      <c r="JKN27" s="117"/>
      <c r="JKO27" s="117"/>
      <c r="JKP27" s="117"/>
      <c r="JKQ27" s="117"/>
      <c r="JKR27" s="117"/>
      <c r="JKS27" s="117"/>
      <c r="JKT27" s="117"/>
      <c r="JKU27" s="117"/>
      <c r="JKV27" s="117"/>
      <c r="JKW27" s="117"/>
      <c r="JKX27" s="117"/>
      <c r="JKY27" s="117"/>
      <c r="JKZ27" s="117"/>
      <c r="JLA27" s="117"/>
      <c r="JLB27" s="117"/>
      <c r="JLC27" s="117"/>
      <c r="JLD27" s="117"/>
      <c r="JLE27" s="117"/>
      <c r="JLF27" s="117"/>
      <c r="JLG27" s="117"/>
      <c r="JLH27" s="117"/>
      <c r="JLI27" s="117"/>
      <c r="JLJ27" s="117"/>
      <c r="JLK27" s="117"/>
      <c r="JLL27" s="117"/>
      <c r="JLM27" s="117"/>
      <c r="JLN27" s="117"/>
      <c r="JLO27" s="117"/>
      <c r="JLP27" s="117"/>
      <c r="JLQ27" s="117"/>
      <c r="JLR27" s="117"/>
      <c r="JLS27" s="117"/>
      <c r="JLT27" s="117"/>
      <c r="JLU27" s="117"/>
      <c r="JLV27" s="117"/>
      <c r="JLW27" s="117"/>
      <c r="JLX27" s="117"/>
      <c r="JLY27" s="117"/>
      <c r="JLZ27" s="117"/>
      <c r="JMA27" s="117"/>
      <c r="JMB27" s="117"/>
      <c r="JMC27" s="117"/>
      <c r="JMD27" s="117"/>
      <c r="JME27" s="117"/>
      <c r="JMF27" s="117"/>
      <c r="JMG27" s="117"/>
      <c r="JMH27" s="117"/>
      <c r="JMI27" s="117"/>
      <c r="JMJ27" s="117"/>
      <c r="JMK27" s="117"/>
      <c r="JML27" s="117"/>
      <c r="JMM27" s="117"/>
      <c r="JMN27" s="117"/>
      <c r="JMO27" s="117"/>
      <c r="JMP27" s="117"/>
      <c r="JMQ27" s="117"/>
      <c r="JMR27" s="117"/>
      <c r="JMS27" s="117"/>
      <c r="JMT27" s="117"/>
      <c r="JMU27" s="117"/>
      <c r="JMV27" s="117"/>
      <c r="JMW27" s="117"/>
      <c r="JMX27" s="117"/>
      <c r="JMY27" s="117"/>
      <c r="JMZ27" s="117"/>
      <c r="JNA27" s="117"/>
      <c r="JNB27" s="117"/>
      <c r="JNC27" s="117"/>
      <c r="JND27" s="117"/>
      <c r="JNE27" s="117"/>
      <c r="JNF27" s="117"/>
      <c r="JNG27" s="117"/>
      <c r="JNH27" s="117"/>
      <c r="JNI27" s="117"/>
      <c r="JNJ27" s="117"/>
      <c r="JNK27" s="117"/>
      <c r="JNL27" s="117"/>
      <c r="JNM27" s="117"/>
      <c r="JNN27" s="117"/>
      <c r="JNO27" s="117"/>
      <c r="JNP27" s="117"/>
      <c r="JNQ27" s="117"/>
      <c r="JNR27" s="117"/>
      <c r="JNS27" s="117"/>
      <c r="JNT27" s="117"/>
      <c r="JNU27" s="117"/>
      <c r="JNV27" s="117"/>
      <c r="JNW27" s="117"/>
      <c r="JNX27" s="117"/>
      <c r="JNY27" s="117"/>
      <c r="JNZ27" s="117"/>
      <c r="JOA27" s="117"/>
      <c r="JOB27" s="117"/>
      <c r="JOC27" s="117"/>
      <c r="JOD27" s="117"/>
      <c r="JOE27" s="117"/>
      <c r="JOF27" s="117"/>
      <c r="JOG27" s="117"/>
      <c r="JOH27" s="117"/>
      <c r="JOI27" s="117"/>
      <c r="JOJ27" s="117"/>
      <c r="JOK27" s="117"/>
      <c r="JOL27" s="117"/>
      <c r="JOM27" s="117"/>
      <c r="JON27" s="117"/>
      <c r="JOO27" s="117"/>
      <c r="JOP27" s="117"/>
      <c r="JOQ27" s="117"/>
      <c r="JOR27" s="117"/>
      <c r="JOS27" s="117"/>
      <c r="JOT27" s="117"/>
      <c r="JOU27" s="117"/>
      <c r="JOV27" s="117"/>
      <c r="JOW27" s="117"/>
      <c r="JOX27" s="117"/>
      <c r="JOY27" s="117"/>
      <c r="JOZ27" s="117"/>
      <c r="JPA27" s="117"/>
      <c r="JPB27" s="117"/>
      <c r="JPC27" s="117"/>
      <c r="JPD27" s="117"/>
      <c r="JPE27" s="117"/>
      <c r="JPF27" s="117"/>
      <c r="JPG27" s="117"/>
      <c r="JPH27" s="117"/>
      <c r="JPI27" s="117"/>
      <c r="JPJ27" s="117"/>
      <c r="JPK27" s="117"/>
      <c r="JPL27" s="117"/>
      <c r="JPM27" s="117"/>
      <c r="JPN27" s="117"/>
      <c r="JPO27" s="117"/>
      <c r="JPP27" s="117"/>
      <c r="JPQ27" s="117"/>
      <c r="JPR27" s="117"/>
      <c r="JPS27" s="117"/>
      <c r="JPT27" s="117"/>
      <c r="JPU27" s="117"/>
      <c r="JPV27" s="117"/>
      <c r="JPW27" s="117"/>
      <c r="JPX27" s="117"/>
      <c r="JPY27" s="117"/>
      <c r="JPZ27" s="117"/>
      <c r="JQA27" s="117"/>
      <c r="JQB27" s="117"/>
      <c r="JQC27" s="117"/>
      <c r="JQD27" s="117"/>
      <c r="JQE27" s="117"/>
      <c r="JQF27" s="117"/>
      <c r="JQG27" s="117"/>
      <c r="JQH27" s="117"/>
      <c r="JQI27" s="117"/>
      <c r="JQJ27" s="117"/>
      <c r="JQK27" s="117"/>
      <c r="JQL27" s="117"/>
      <c r="JQM27" s="117"/>
      <c r="JQN27" s="117"/>
      <c r="JQO27" s="117"/>
      <c r="JQP27" s="117"/>
      <c r="JQQ27" s="117"/>
      <c r="JQR27" s="117"/>
      <c r="JQS27" s="117"/>
      <c r="JQT27" s="117"/>
      <c r="JQU27" s="117"/>
      <c r="JQV27" s="117"/>
      <c r="JQW27" s="117"/>
      <c r="JQX27" s="117"/>
      <c r="JQY27" s="117"/>
      <c r="JQZ27" s="117"/>
      <c r="JRA27" s="117"/>
      <c r="JRB27" s="117"/>
      <c r="JRC27" s="117"/>
      <c r="JRD27" s="117"/>
      <c r="JRE27" s="117"/>
      <c r="JRF27" s="117"/>
      <c r="JRG27" s="117"/>
      <c r="JRH27" s="117"/>
      <c r="JRI27" s="117"/>
      <c r="JRJ27" s="117"/>
      <c r="JRK27" s="117"/>
      <c r="JRL27" s="117"/>
      <c r="JRM27" s="117"/>
      <c r="JRN27" s="117"/>
      <c r="JRO27" s="117"/>
      <c r="JRP27" s="117"/>
      <c r="JRQ27" s="117"/>
      <c r="JRR27" s="117"/>
      <c r="JRS27" s="117"/>
      <c r="JRT27" s="117"/>
      <c r="JRU27" s="117"/>
      <c r="JRV27" s="117"/>
      <c r="JRW27" s="117"/>
      <c r="JRX27" s="117"/>
      <c r="JRY27" s="117"/>
      <c r="JRZ27" s="117"/>
      <c r="JSA27" s="117"/>
      <c r="JSB27" s="117"/>
      <c r="JSC27" s="117"/>
      <c r="JSD27" s="117"/>
      <c r="JSE27" s="117"/>
      <c r="JSF27" s="117"/>
      <c r="JSG27" s="117"/>
      <c r="JSH27" s="117"/>
      <c r="JSI27" s="117"/>
      <c r="JSJ27" s="117"/>
      <c r="JSK27" s="117"/>
      <c r="JSL27" s="117"/>
      <c r="JSM27" s="117"/>
      <c r="JSN27" s="117"/>
      <c r="JSO27" s="117"/>
      <c r="JSP27" s="117"/>
      <c r="JSQ27" s="117"/>
      <c r="JSR27" s="117"/>
      <c r="JSS27" s="117"/>
      <c r="JST27" s="117"/>
      <c r="JSU27" s="117"/>
      <c r="JSV27" s="117"/>
      <c r="JSW27" s="117"/>
      <c r="JSX27" s="117"/>
      <c r="JSY27" s="117"/>
      <c r="JSZ27" s="117"/>
      <c r="JTA27" s="117"/>
      <c r="JTB27" s="117"/>
      <c r="JTC27" s="117"/>
      <c r="JTD27" s="117"/>
      <c r="JTE27" s="117"/>
      <c r="JTF27" s="117"/>
      <c r="JTG27" s="117"/>
      <c r="JTH27" s="117"/>
      <c r="JTI27" s="117"/>
      <c r="JTJ27" s="117"/>
      <c r="JTK27" s="117"/>
      <c r="JTL27" s="117"/>
      <c r="JTM27" s="117"/>
      <c r="JTN27" s="117"/>
      <c r="JTO27" s="117"/>
      <c r="JTP27" s="117"/>
      <c r="JTQ27" s="117"/>
      <c r="JTR27" s="117"/>
      <c r="JTS27" s="117"/>
      <c r="JTT27" s="117"/>
      <c r="JTU27" s="117"/>
      <c r="JTV27" s="117"/>
      <c r="JTW27" s="117"/>
      <c r="JTX27" s="117"/>
      <c r="JTY27" s="117"/>
      <c r="JTZ27" s="117"/>
      <c r="JUA27" s="117"/>
      <c r="JUB27" s="117"/>
      <c r="JUC27" s="117"/>
      <c r="JUD27" s="117"/>
      <c r="JUE27" s="117"/>
      <c r="JUF27" s="117"/>
      <c r="JUG27" s="117"/>
      <c r="JUH27" s="117"/>
      <c r="JUI27" s="117"/>
      <c r="JUJ27" s="117"/>
      <c r="JUK27" s="117"/>
      <c r="JUL27" s="117"/>
      <c r="JUM27" s="117"/>
      <c r="JUN27" s="117"/>
      <c r="JUO27" s="117"/>
      <c r="JUP27" s="117"/>
      <c r="JUQ27" s="117"/>
      <c r="JUR27" s="117"/>
      <c r="JUS27" s="117"/>
      <c r="JUT27" s="117"/>
      <c r="JUU27" s="117"/>
      <c r="JUV27" s="117"/>
      <c r="JUW27" s="117"/>
      <c r="JUX27" s="117"/>
      <c r="JUY27" s="117"/>
      <c r="JUZ27" s="117"/>
      <c r="JVA27" s="117"/>
      <c r="JVB27" s="117"/>
      <c r="JVC27" s="117"/>
      <c r="JVD27" s="117"/>
      <c r="JVE27" s="117"/>
      <c r="JVF27" s="117"/>
      <c r="JVG27" s="117"/>
      <c r="JVH27" s="117"/>
      <c r="JVI27" s="117"/>
      <c r="JVJ27" s="117"/>
      <c r="JVK27" s="117"/>
      <c r="JVL27" s="117"/>
      <c r="JVM27" s="117"/>
      <c r="JVN27" s="117"/>
      <c r="JVO27" s="117"/>
      <c r="JVP27" s="117"/>
      <c r="JVQ27" s="117"/>
      <c r="JVR27" s="117"/>
      <c r="JVS27" s="117"/>
      <c r="JVT27" s="117"/>
      <c r="JVU27" s="117"/>
      <c r="JVV27" s="117"/>
      <c r="JVW27" s="117"/>
      <c r="JVX27" s="117"/>
      <c r="JVY27" s="117"/>
      <c r="JVZ27" s="117"/>
      <c r="JWA27" s="117"/>
      <c r="JWB27" s="117"/>
      <c r="JWC27" s="117"/>
      <c r="JWD27" s="117"/>
      <c r="JWE27" s="117"/>
      <c r="JWF27" s="117"/>
      <c r="JWG27" s="117"/>
      <c r="JWH27" s="117"/>
      <c r="JWI27" s="117"/>
      <c r="JWJ27" s="117"/>
      <c r="JWK27" s="117"/>
      <c r="JWL27" s="117"/>
      <c r="JWM27" s="117"/>
      <c r="JWN27" s="117"/>
      <c r="JWO27" s="117"/>
      <c r="JWP27" s="117"/>
      <c r="JWQ27" s="117"/>
      <c r="JWR27" s="117"/>
      <c r="JWS27" s="117"/>
      <c r="JWT27" s="117"/>
      <c r="JWU27" s="117"/>
      <c r="JWV27" s="117"/>
      <c r="JWW27" s="117"/>
      <c r="JWX27" s="117"/>
      <c r="JWY27" s="117"/>
      <c r="JWZ27" s="117"/>
      <c r="JXA27" s="117"/>
      <c r="JXB27" s="117"/>
      <c r="JXC27" s="117"/>
      <c r="JXD27" s="117"/>
      <c r="JXE27" s="117"/>
      <c r="JXF27" s="117"/>
      <c r="JXG27" s="117"/>
      <c r="JXH27" s="117"/>
      <c r="JXI27" s="117"/>
      <c r="JXJ27" s="117"/>
      <c r="JXK27" s="117"/>
      <c r="JXL27" s="117"/>
      <c r="JXM27" s="117"/>
      <c r="JXN27" s="117"/>
      <c r="JXO27" s="117"/>
      <c r="JXP27" s="117"/>
      <c r="JXQ27" s="117"/>
      <c r="JXR27" s="117"/>
      <c r="JXS27" s="117"/>
      <c r="JXT27" s="117"/>
      <c r="JXU27" s="117"/>
      <c r="JXV27" s="117"/>
      <c r="JXW27" s="117"/>
      <c r="JXX27" s="117"/>
      <c r="JXY27" s="117"/>
      <c r="JXZ27" s="117"/>
      <c r="JYA27" s="117"/>
      <c r="JYB27" s="117"/>
      <c r="JYC27" s="117"/>
      <c r="JYD27" s="117"/>
      <c r="JYE27" s="117"/>
      <c r="JYF27" s="117"/>
      <c r="JYG27" s="117"/>
      <c r="JYH27" s="117"/>
      <c r="JYI27" s="117"/>
      <c r="JYJ27" s="117"/>
      <c r="JYK27" s="117"/>
      <c r="JYL27" s="117"/>
      <c r="JYM27" s="117"/>
      <c r="JYN27" s="117"/>
      <c r="JYO27" s="117"/>
      <c r="JYP27" s="117"/>
      <c r="JYQ27" s="117"/>
      <c r="JYR27" s="117"/>
      <c r="JYS27" s="117"/>
      <c r="JYT27" s="117"/>
      <c r="JYU27" s="117"/>
      <c r="JYV27" s="117"/>
      <c r="JYW27" s="117"/>
      <c r="JYX27" s="117"/>
      <c r="JYY27" s="117"/>
      <c r="JYZ27" s="117"/>
      <c r="JZA27" s="117"/>
      <c r="JZB27" s="117"/>
      <c r="JZC27" s="117"/>
      <c r="JZD27" s="117"/>
      <c r="JZE27" s="117"/>
      <c r="JZF27" s="117"/>
      <c r="JZG27" s="117"/>
      <c r="JZH27" s="117"/>
      <c r="JZI27" s="117"/>
      <c r="JZJ27" s="117"/>
      <c r="JZK27" s="117"/>
      <c r="JZL27" s="117"/>
      <c r="JZM27" s="117"/>
      <c r="JZN27" s="117"/>
      <c r="JZO27" s="117"/>
      <c r="JZP27" s="117"/>
      <c r="JZQ27" s="117"/>
      <c r="JZR27" s="117"/>
      <c r="JZS27" s="117"/>
      <c r="JZT27" s="117"/>
      <c r="JZU27" s="117"/>
      <c r="JZV27" s="117"/>
      <c r="JZW27" s="117"/>
      <c r="JZX27" s="117"/>
      <c r="JZY27" s="117"/>
      <c r="JZZ27" s="117"/>
      <c r="KAA27" s="117"/>
      <c r="KAB27" s="117"/>
      <c r="KAC27" s="117"/>
      <c r="KAD27" s="117"/>
      <c r="KAE27" s="117"/>
      <c r="KAF27" s="117"/>
      <c r="KAG27" s="117"/>
      <c r="KAH27" s="117"/>
      <c r="KAI27" s="117"/>
      <c r="KAJ27" s="117"/>
      <c r="KAK27" s="117"/>
      <c r="KAL27" s="117"/>
      <c r="KAM27" s="117"/>
      <c r="KAN27" s="117"/>
      <c r="KAO27" s="117"/>
      <c r="KAP27" s="117"/>
      <c r="KAQ27" s="117"/>
      <c r="KAR27" s="117"/>
      <c r="KAS27" s="117"/>
      <c r="KAT27" s="117"/>
      <c r="KAU27" s="117"/>
      <c r="KAV27" s="117"/>
      <c r="KAW27" s="117"/>
      <c r="KAX27" s="117"/>
      <c r="KAY27" s="117"/>
      <c r="KAZ27" s="117"/>
      <c r="KBA27" s="117"/>
      <c r="KBB27" s="117"/>
      <c r="KBC27" s="117"/>
      <c r="KBD27" s="117"/>
      <c r="KBE27" s="117"/>
      <c r="KBF27" s="117"/>
      <c r="KBG27" s="117"/>
      <c r="KBH27" s="117"/>
      <c r="KBI27" s="117"/>
      <c r="KBJ27" s="117"/>
      <c r="KBK27" s="117"/>
      <c r="KBL27" s="117"/>
      <c r="KBM27" s="117"/>
      <c r="KBN27" s="117"/>
      <c r="KBO27" s="117"/>
      <c r="KBP27" s="117"/>
      <c r="KBQ27" s="117"/>
      <c r="KBR27" s="117"/>
      <c r="KBS27" s="117"/>
      <c r="KBT27" s="117"/>
      <c r="KBU27" s="117"/>
      <c r="KBV27" s="117"/>
      <c r="KBW27" s="117"/>
      <c r="KBX27" s="117"/>
      <c r="KBY27" s="117"/>
      <c r="KBZ27" s="117"/>
      <c r="KCA27" s="117"/>
      <c r="KCB27" s="117"/>
      <c r="KCC27" s="117"/>
      <c r="KCD27" s="117"/>
      <c r="KCE27" s="117"/>
      <c r="KCF27" s="117"/>
      <c r="KCG27" s="117"/>
      <c r="KCH27" s="117"/>
      <c r="KCI27" s="117"/>
      <c r="KCJ27" s="117"/>
      <c r="KCK27" s="117"/>
      <c r="KCL27" s="117"/>
      <c r="KCM27" s="117"/>
      <c r="KCN27" s="117"/>
      <c r="KCO27" s="117"/>
      <c r="KCP27" s="117"/>
      <c r="KCQ27" s="117"/>
      <c r="KCR27" s="117"/>
      <c r="KCS27" s="117"/>
      <c r="KCT27" s="117"/>
      <c r="KCU27" s="117"/>
      <c r="KCV27" s="117"/>
      <c r="KCW27" s="117"/>
      <c r="KCX27" s="117"/>
      <c r="KCY27" s="117"/>
      <c r="KCZ27" s="117"/>
      <c r="KDA27" s="117"/>
      <c r="KDB27" s="117"/>
      <c r="KDC27" s="117"/>
      <c r="KDD27" s="117"/>
      <c r="KDE27" s="117"/>
      <c r="KDF27" s="117"/>
      <c r="KDG27" s="117"/>
      <c r="KDH27" s="117"/>
      <c r="KDI27" s="117"/>
      <c r="KDJ27" s="117"/>
      <c r="KDK27" s="117"/>
      <c r="KDL27" s="117"/>
      <c r="KDM27" s="117"/>
      <c r="KDN27" s="117"/>
      <c r="KDO27" s="117"/>
      <c r="KDP27" s="117"/>
      <c r="KDQ27" s="117"/>
      <c r="KDR27" s="117"/>
      <c r="KDS27" s="117"/>
      <c r="KDT27" s="117"/>
      <c r="KDU27" s="117"/>
      <c r="KDV27" s="117"/>
      <c r="KDW27" s="117"/>
      <c r="KDX27" s="117"/>
      <c r="KDY27" s="117"/>
      <c r="KDZ27" s="117"/>
      <c r="KEA27" s="117"/>
      <c r="KEB27" s="117"/>
      <c r="KEC27" s="117"/>
      <c r="KED27" s="117"/>
      <c r="KEE27" s="117"/>
      <c r="KEF27" s="117"/>
      <c r="KEG27" s="117"/>
      <c r="KEH27" s="117"/>
      <c r="KEI27" s="117"/>
      <c r="KEJ27" s="117"/>
      <c r="KEK27" s="117"/>
      <c r="KEL27" s="117"/>
      <c r="KEM27" s="117"/>
      <c r="KEN27" s="117"/>
      <c r="KEO27" s="117"/>
      <c r="KEP27" s="117"/>
      <c r="KEQ27" s="117"/>
      <c r="KER27" s="117"/>
      <c r="KES27" s="117"/>
      <c r="KET27" s="117"/>
      <c r="KEU27" s="117"/>
      <c r="KEV27" s="117"/>
      <c r="KEW27" s="117"/>
      <c r="KEX27" s="117"/>
      <c r="KEY27" s="117"/>
      <c r="KEZ27" s="117"/>
      <c r="KFA27" s="117"/>
      <c r="KFB27" s="117"/>
      <c r="KFC27" s="117"/>
      <c r="KFD27" s="117"/>
      <c r="KFE27" s="117"/>
      <c r="KFF27" s="117"/>
      <c r="KFG27" s="117"/>
      <c r="KFH27" s="117"/>
      <c r="KFI27" s="117"/>
      <c r="KFJ27" s="117"/>
      <c r="KFK27" s="117"/>
      <c r="KFL27" s="117"/>
      <c r="KFM27" s="117"/>
      <c r="KFN27" s="117"/>
      <c r="KFO27" s="117"/>
      <c r="KFP27" s="117"/>
      <c r="KFQ27" s="117"/>
      <c r="KFR27" s="117"/>
      <c r="KFS27" s="117"/>
      <c r="KFT27" s="117"/>
      <c r="KFU27" s="117"/>
      <c r="KFV27" s="117"/>
      <c r="KFW27" s="117"/>
      <c r="KFX27" s="117"/>
      <c r="KFY27" s="117"/>
      <c r="KFZ27" s="117"/>
      <c r="KGA27" s="117"/>
      <c r="KGB27" s="117"/>
      <c r="KGC27" s="117"/>
      <c r="KGD27" s="117"/>
      <c r="KGE27" s="117"/>
      <c r="KGF27" s="117"/>
      <c r="KGG27" s="117"/>
      <c r="KGH27" s="117"/>
      <c r="KGI27" s="117"/>
      <c r="KGJ27" s="117"/>
      <c r="KGK27" s="117"/>
      <c r="KGL27" s="117"/>
      <c r="KGM27" s="117"/>
      <c r="KGN27" s="117"/>
      <c r="KGO27" s="117"/>
      <c r="KGP27" s="117"/>
      <c r="KGQ27" s="117"/>
      <c r="KGR27" s="117"/>
      <c r="KGS27" s="117"/>
      <c r="KGT27" s="117"/>
      <c r="KGU27" s="117"/>
      <c r="KGV27" s="117"/>
      <c r="KGW27" s="117"/>
      <c r="KGX27" s="117"/>
      <c r="KGY27" s="117"/>
      <c r="KGZ27" s="117"/>
      <c r="KHA27" s="117"/>
      <c r="KHB27" s="117"/>
      <c r="KHC27" s="117"/>
      <c r="KHD27" s="117"/>
      <c r="KHE27" s="117"/>
      <c r="KHF27" s="117"/>
      <c r="KHG27" s="117"/>
      <c r="KHH27" s="117"/>
      <c r="KHI27" s="117"/>
      <c r="KHJ27" s="117"/>
      <c r="KHK27" s="117"/>
      <c r="KHL27" s="117"/>
      <c r="KHM27" s="117"/>
      <c r="KHN27" s="117"/>
      <c r="KHO27" s="117"/>
      <c r="KHP27" s="117"/>
      <c r="KHQ27" s="117"/>
      <c r="KHR27" s="117"/>
      <c r="KHS27" s="117"/>
      <c r="KHT27" s="117"/>
      <c r="KHU27" s="117"/>
      <c r="KHV27" s="117"/>
      <c r="KHW27" s="117"/>
      <c r="KHX27" s="117"/>
      <c r="KHY27" s="117"/>
      <c r="KHZ27" s="117"/>
      <c r="KIA27" s="117"/>
      <c r="KIB27" s="117"/>
      <c r="KIC27" s="117"/>
      <c r="KID27" s="117"/>
      <c r="KIE27" s="117"/>
      <c r="KIF27" s="117"/>
      <c r="KIG27" s="117"/>
      <c r="KIH27" s="117"/>
      <c r="KII27" s="117"/>
      <c r="KIJ27" s="117"/>
      <c r="KIK27" s="117"/>
      <c r="KIL27" s="117"/>
      <c r="KIM27" s="117"/>
      <c r="KIN27" s="117"/>
      <c r="KIO27" s="117"/>
      <c r="KIP27" s="117"/>
      <c r="KIQ27" s="117"/>
      <c r="KIR27" s="117"/>
      <c r="KIS27" s="117"/>
      <c r="KIT27" s="117"/>
      <c r="KIU27" s="117"/>
      <c r="KIV27" s="117"/>
      <c r="KIW27" s="117"/>
      <c r="KIX27" s="117"/>
      <c r="KIY27" s="117"/>
      <c r="KIZ27" s="117"/>
      <c r="KJA27" s="117"/>
      <c r="KJB27" s="117"/>
      <c r="KJC27" s="117"/>
      <c r="KJD27" s="117"/>
      <c r="KJE27" s="117"/>
      <c r="KJF27" s="117"/>
      <c r="KJG27" s="117"/>
      <c r="KJH27" s="117"/>
      <c r="KJI27" s="117"/>
      <c r="KJJ27" s="117"/>
      <c r="KJK27" s="117"/>
      <c r="KJL27" s="117"/>
      <c r="KJM27" s="117"/>
      <c r="KJN27" s="117"/>
      <c r="KJO27" s="117"/>
      <c r="KJP27" s="117"/>
      <c r="KJQ27" s="117"/>
      <c r="KJR27" s="117"/>
      <c r="KJS27" s="117"/>
      <c r="KJT27" s="117"/>
      <c r="KJU27" s="117"/>
      <c r="KJV27" s="117"/>
      <c r="KJW27" s="117"/>
      <c r="KJX27" s="117"/>
      <c r="KJY27" s="117"/>
      <c r="KJZ27" s="117"/>
      <c r="KKA27" s="117"/>
      <c r="KKB27" s="117"/>
      <c r="KKC27" s="117"/>
      <c r="KKD27" s="117"/>
      <c r="KKE27" s="117"/>
      <c r="KKF27" s="117"/>
      <c r="KKG27" s="117"/>
      <c r="KKH27" s="117"/>
      <c r="KKI27" s="117"/>
      <c r="KKJ27" s="117"/>
      <c r="KKK27" s="117"/>
      <c r="KKL27" s="117"/>
      <c r="KKM27" s="117"/>
      <c r="KKN27" s="117"/>
      <c r="KKO27" s="117"/>
      <c r="KKP27" s="117"/>
      <c r="KKQ27" s="117"/>
      <c r="KKR27" s="117"/>
      <c r="KKS27" s="117"/>
      <c r="KKT27" s="117"/>
      <c r="KKU27" s="117"/>
      <c r="KKV27" s="117"/>
      <c r="KKW27" s="117"/>
      <c r="KKX27" s="117"/>
      <c r="KKY27" s="117"/>
      <c r="KKZ27" s="117"/>
      <c r="KLA27" s="117"/>
      <c r="KLB27" s="117"/>
      <c r="KLC27" s="117"/>
      <c r="KLD27" s="117"/>
      <c r="KLE27" s="117"/>
      <c r="KLF27" s="117"/>
      <c r="KLG27" s="117"/>
      <c r="KLH27" s="117"/>
      <c r="KLI27" s="117"/>
      <c r="KLJ27" s="117"/>
      <c r="KLK27" s="117"/>
      <c r="KLL27" s="117"/>
      <c r="KLM27" s="117"/>
      <c r="KLN27" s="117"/>
      <c r="KLO27" s="117"/>
      <c r="KLP27" s="117"/>
      <c r="KLQ27" s="117"/>
      <c r="KLR27" s="117"/>
      <c r="KLS27" s="117"/>
      <c r="KLT27" s="117"/>
      <c r="KLU27" s="117"/>
      <c r="KLV27" s="117"/>
      <c r="KLW27" s="117"/>
      <c r="KLX27" s="117"/>
      <c r="KLY27" s="117"/>
      <c r="KLZ27" s="117"/>
      <c r="KMA27" s="117"/>
      <c r="KMB27" s="117"/>
      <c r="KMC27" s="117"/>
      <c r="KMD27" s="117"/>
      <c r="KME27" s="117"/>
      <c r="KMF27" s="117"/>
      <c r="KMG27" s="117"/>
      <c r="KMH27" s="117"/>
      <c r="KMI27" s="117"/>
      <c r="KMJ27" s="117"/>
      <c r="KMK27" s="117"/>
      <c r="KML27" s="117"/>
      <c r="KMM27" s="117"/>
      <c r="KMN27" s="117"/>
      <c r="KMO27" s="117"/>
      <c r="KMP27" s="117"/>
      <c r="KMQ27" s="117"/>
      <c r="KMR27" s="117"/>
      <c r="KMS27" s="117"/>
      <c r="KMT27" s="117"/>
      <c r="KMU27" s="117"/>
      <c r="KMV27" s="117"/>
      <c r="KMW27" s="117"/>
      <c r="KMX27" s="117"/>
      <c r="KMY27" s="117"/>
      <c r="KMZ27" s="117"/>
      <c r="KNA27" s="117"/>
      <c r="KNB27" s="117"/>
      <c r="KNC27" s="117"/>
      <c r="KND27" s="117"/>
      <c r="KNE27" s="117"/>
      <c r="KNF27" s="117"/>
      <c r="KNG27" s="117"/>
      <c r="KNH27" s="117"/>
      <c r="KNI27" s="117"/>
      <c r="KNJ27" s="117"/>
      <c r="KNK27" s="117"/>
      <c r="KNL27" s="117"/>
      <c r="KNM27" s="117"/>
      <c r="KNN27" s="117"/>
      <c r="KNO27" s="117"/>
      <c r="KNP27" s="117"/>
      <c r="KNQ27" s="117"/>
      <c r="KNR27" s="117"/>
      <c r="KNS27" s="117"/>
      <c r="KNT27" s="117"/>
      <c r="KNU27" s="117"/>
      <c r="KNV27" s="117"/>
      <c r="KNW27" s="117"/>
      <c r="KNX27" s="117"/>
      <c r="KNY27" s="117"/>
      <c r="KNZ27" s="117"/>
      <c r="KOA27" s="117"/>
      <c r="KOB27" s="117"/>
      <c r="KOC27" s="117"/>
      <c r="KOD27" s="117"/>
      <c r="KOE27" s="117"/>
      <c r="KOF27" s="117"/>
      <c r="KOG27" s="117"/>
      <c r="KOH27" s="117"/>
      <c r="KOI27" s="117"/>
      <c r="KOJ27" s="117"/>
      <c r="KOK27" s="117"/>
      <c r="KOL27" s="117"/>
      <c r="KOM27" s="117"/>
      <c r="KON27" s="117"/>
      <c r="KOO27" s="117"/>
      <c r="KOP27" s="117"/>
      <c r="KOQ27" s="117"/>
      <c r="KOR27" s="117"/>
      <c r="KOS27" s="117"/>
      <c r="KOT27" s="117"/>
      <c r="KOU27" s="117"/>
      <c r="KOV27" s="117"/>
      <c r="KOW27" s="117"/>
      <c r="KOX27" s="117"/>
      <c r="KOY27" s="117"/>
      <c r="KOZ27" s="117"/>
      <c r="KPA27" s="117"/>
      <c r="KPB27" s="117"/>
      <c r="KPC27" s="117"/>
      <c r="KPD27" s="117"/>
      <c r="KPE27" s="117"/>
      <c r="KPF27" s="117"/>
      <c r="KPG27" s="117"/>
      <c r="KPH27" s="117"/>
      <c r="KPI27" s="117"/>
      <c r="KPJ27" s="117"/>
      <c r="KPK27" s="117"/>
      <c r="KPL27" s="117"/>
      <c r="KPM27" s="117"/>
      <c r="KPN27" s="117"/>
      <c r="KPO27" s="117"/>
      <c r="KPP27" s="117"/>
      <c r="KPQ27" s="117"/>
      <c r="KPR27" s="117"/>
      <c r="KPS27" s="117"/>
      <c r="KPT27" s="117"/>
      <c r="KPU27" s="117"/>
      <c r="KPV27" s="117"/>
      <c r="KPW27" s="117"/>
      <c r="KPX27" s="117"/>
      <c r="KPY27" s="117"/>
      <c r="KPZ27" s="117"/>
      <c r="KQA27" s="117"/>
      <c r="KQB27" s="117"/>
      <c r="KQC27" s="117"/>
      <c r="KQD27" s="117"/>
      <c r="KQE27" s="117"/>
      <c r="KQF27" s="117"/>
      <c r="KQG27" s="117"/>
      <c r="KQH27" s="117"/>
      <c r="KQI27" s="117"/>
      <c r="KQJ27" s="117"/>
      <c r="KQK27" s="117"/>
      <c r="KQL27" s="117"/>
      <c r="KQM27" s="117"/>
      <c r="KQN27" s="117"/>
      <c r="KQO27" s="117"/>
      <c r="KQP27" s="117"/>
      <c r="KQQ27" s="117"/>
      <c r="KQR27" s="117"/>
      <c r="KQS27" s="117"/>
      <c r="KQT27" s="117"/>
      <c r="KQU27" s="117"/>
      <c r="KQV27" s="117"/>
      <c r="KQW27" s="117"/>
      <c r="KQX27" s="117"/>
      <c r="KQY27" s="117"/>
      <c r="KQZ27" s="117"/>
      <c r="KRA27" s="117"/>
      <c r="KRB27" s="117"/>
      <c r="KRC27" s="117"/>
      <c r="KRD27" s="117"/>
      <c r="KRE27" s="117"/>
      <c r="KRF27" s="117"/>
      <c r="KRG27" s="117"/>
      <c r="KRH27" s="117"/>
      <c r="KRI27" s="117"/>
      <c r="KRJ27" s="117"/>
      <c r="KRK27" s="117"/>
      <c r="KRL27" s="117"/>
      <c r="KRM27" s="117"/>
      <c r="KRN27" s="117"/>
      <c r="KRO27" s="117"/>
      <c r="KRP27" s="117"/>
      <c r="KRQ27" s="117"/>
      <c r="KRR27" s="117"/>
      <c r="KRS27" s="117"/>
      <c r="KRT27" s="117"/>
      <c r="KRU27" s="117"/>
      <c r="KRV27" s="117"/>
      <c r="KRW27" s="117"/>
      <c r="KRX27" s="117"/>
      <c r="KRY27" s="117"/>
      <c r="KRZ27" s="117"/>
      <c r="KSA27" s="117"/>
      <c r="KSB27" s="117"/>
      <c r="KSC27" s="117"/>
      <c r="KSD27" s="117"/>
      <c r="KSE27" s="117"/>
      <c r="KSF27" s="117"/>
      <c r="KSG27" s="117"/>
      <c r="KSH27" s="117"/>
      <c r="KSI27" s="117"/>
      <c r="KSJ27" s="117"/>
      <c r="KSK27" s="117"/>
      <c r="KSL27" s="117"/>
      <c r="KSM27" s="117"/>
      <c r="KSN27" s="117"/>
      <c r="KSO27" s="117"/>
      <c r="KSP27" s="117"/>
      <c r="KSQ27" s="117"/>
      <c r="KSR27" s="117"/>
      <c r="KSS27" s="117"/>
      <c r="KST27" s="117"/>
      <c r="KSU27" s="117"/>
      <c r="KSV27" s="117"/>
      <c r="KSW27" s="117"/>
      <c r="KSX27" s="117"/>
      <c r="KSY27" s="117"/>
      <c r="KSZ27" s="117"/>
      <c r="KTA27" s="117"/>
      <c r="KTB27" s="117"/>
      <c r="KTC27" s="117"/>
      <c r="KTD27" s="117"/>
      <c r="KTE27" s="117"/>
      <c r="KTF27" s="117"/>
      <c r="KTG27" s="117"/>
      <c r="KTH27" s="117"/>
      <c r="KTI27" s="117"/>
      <c r="KTJ27" s="117"/>
      <c r="KTK27" s="117"/>
      <c r="KTL27" s="117"/>
      <c r="KTM27" s="117"/>
      <c r="KTN27" s="117"/>
      <c r="KTO27" s="117"/>
      <c r="KTP27" s="117"/>
      <c r="KTQ27" s="117"/>
      <c r="KTR27" s="117"/>
      <c r="KTS27" s="117"/>
      <c r="KTT27" s="117"/>
      <c r="KTU27" s="117"/>
      <c r="KTV27" s="117"/>
      <c r="KTW27" s="117"/>
      <c r="KTX27" s="117"/>
      <c r="KTY27" s="117"/>
      <c r="KTZ27" s="117"/>
      <c r="KUA27" s="117"/>
      <c r="KUB27" s="117"/>
      <c r="KUC27" s="117"/>
      <c r="KUD27" s="117"/>
      <c r="KUE27" s="117"/>
      <c r="KUF27" s="117"/>
      <c r="KUG27" s="117"/>
      <c r="KUH27" s="117"/>
      <c r="KUI27" s="117"/>
      <c r="KUJ27" s="117"/>
      <c r="KUK27" s="117"/>
      <c r="KUL27" s="117"/>
      <c r="KUM27" s="117"/>
      <c r="KUN27" s="117"/>
      <c r="KUO27" s="117"/>
      <c r="KUP27" s="117"/>
      <c r="KUQ27" s="117"/>
      <c r="KUR27" s="117"/>
      <c r="KUS27" s="117"/>
      <c r="KUT27" s="117"/>
      <c r="KUU27" s="117"/>
      <c r="KUV27" s="117"/>
      <c r="KUW27" s="117"/>
      <c r="KUX27" s="117"/>
      <c r="KUY27" s="117"/>
      <c r="KUZ27" s="117"/>
      <c r="KVA27" s="117"/>
      <c r="KVB27" s="117"/>
      <c r="KVC27" s="117"/>
      <c r="KVD27" s="117"/>
      <c r="KVE27" s="117"/>
      <c r="KVF27" s="117"/>
      <c r="KVG27" s="117"/>
      <c r="KVH27" s="117"/>
      <c r="KVI27" s="117"/>
      <c r="KVJ27" s="117"/>
      <c r="KVK27" s="117"/>
      <c r="KVL27" s="117"/>
      <c r="KVM27" s="117"/>
      <c r="KVN27" s="117"/>
      <c r="KVO27" s="117"/>
      <c r="KVP27" s="117"/>
      <c r="KVQ27" s="117"/>
      <c r="KVR27" s="117"/>
      <c r="KVS27" s="117"/>
      <c r="KVT27" s="117"/>
      <c r="KVU27" s="117"/>
      <c r="KVV27" s="117"/>
      <c r="KVW27" s="117"/>
      <c r="KVX27" s="117"/>
      <c r="KVY27" s="117"/>
      <c r="KVZ27" s="117"/>
      <c r="KWA27" s="117"/>
      <c r="KWB27" s="117"/>
      <c r="KWC27" s="117"/>
      <c r="KWD27" s="117"/>
      <c r="KWE27" s="117"/>
      <c r="KWF27" s="117"/>
      <c r="KWG27" s="117"/>
      <c r="KWH27" s="117"/>
      <c r="KWI27" s="117"/>
      <c r="KWJ27" s="117"/>
      <c r="KWK27" s="117"/>
      <c r="KWL27" s="117"/>
      <c r="KWM27" s="117"/>
      <c r="KWN27" s="117"/>
      <c r="KWO27" s="117"/>
      <c r="KWP27" s="117"/>
      <c r="KWQ27" s="117"/>
      <c r="KWR27" s="117"/>
      <c r="KWS27" s="117"/>
      <c r="KWT27" s="117"/>
      <c r="KWU27" s="117"/>
      <c r="KWV27" s="117"/>
      <c r="KWW27" s="117"/>
      <c r="KWX27" s="117"/>
      <c r="KWY27" s="117"/>
      <c r="KWZ27" s="117"/>
      <c r="KXA27" s="117"/>
      <c r="KXB27" s="117"/>
      <c r="KXC27" s="117"/>
      <c r="KXD27" s="117"/>
      <c r="KXE27" s="117"/>
      <c r="KXF27" s="117"/>
      <c r="KXG27" s="117"/>
      <c r="KXH27" s="117"/>
      <c r="KXI27" s="117"/>
      <c r="KXJ27" s="117"/>
      <c r="KXK27" s="117"/>
      <c r="KXL27" s="117"/>
      <c r="KXM27" s="117"/>
      <c r="KXN27" s="117"/>
      <c r="KXO27" s="117"/>
      <c r="KXP27" s="117"/>
      <c r="KXQ27" s="117"/>
      <c r="KXR27" s="117"/>
      <c r="KXS27" s="117"/>
      <c r="KXT27" s="117"/>
      <c r="KXU27" s="117"/>
      <c r="KXV27" s="117"/>
      <c r="KXW27" s="117"/>
      <c r="KXX27" s="117"/>
      <c r="KXY27" s="117"/>
      <c r="KXZ27" s="117"/>
      <c r="KYA27" s="117"/>
      <c r="KYB27" s="117"/>
      <c r="KYC27" s="117"/>
      <c r="KYD27" s="117"/>
      <c r="KYE27" s="117"/>
      <c r="KYF27" s="117"/>
      <c r="KYG27" s="117"/>
      <c r="KYH27" s="117"/>
      <c r="KYI27" s="117"/>
      <c r="KYJ27" s="117"/>
      <c r="KYK27" s="117"/>
      <c r="KYL27" s="117"/>
      <c r="KYM27" s="117"/>
      <c r="KYN27" s="117"/>
      <c r="KYO27" s="117"/>
      <c r="KYP27" s="117"/>
      <c r="KYQ27" s="117"/>
      <c r="KYR27" s="117"/>
      <c r="KYS27" s="117"/>
      <c r="KYT27" s="117"/>
      <c r="KYU27" s="117"/>
      <c r="KYV27" s="117"/>
      <c r="KYW27" s="117"/>
      <c r="KYX27" s="117"/>
      <c r="KYY27" s="117"/>
      <c r="KYZ27" s="117"/>
      <c r="KZA27" s="117"/>
      <c r="KZB27" s="117"/>
      <c r="KZC27" s="117"/>
      <c r="KZD27" s="117"/>
      <c r="KZE27" s="117"/>
      <c r="KZF27" s="117"/>
      <c r="KZG27" s="117"/>
      <c r="KZH27" s="117"/>
      <c r="KZI27" s="117"/>
      <c r="KZJ27" s="117"/>
      <c r="KZK27" s="117"/>
      <c r="KZL27" s="117"/>
      <c r="KZM27" s="117"/>
      <c r="KZN27" s="117"/>
      <c r="KZO27" s="117"/>
      <c r="KZP27" s="117"/>
      <c r="KZQ27" s="117"/>
      <c r="KZR27" s="117"/>
      <c r="KZS27" s="117"/>
      <c r="KZT27" s="117"/>
      <c r="KZU27" s="117"/>
      <c r="KZV27" s="117"/>
      <c r="KZW27" s="117"/>
      <c r="KZX27" s="117"/>
      <c r="KZY27" s="117"/>
      <c r="KZZ27" s="117"/>
      <c r="LAA27" s="117"/>
      <c r="LAB27" s="117"/>
      <c r="LAC27" s="117"/>
      <c r="LAD27" s="117"/>
      <c r="LAE27" s="117"/>
      <c r="LAF27" s="117"/>
      <c r="LAG27" s="117"/>
      <c r="LAH27" s="117"/>
      <c r="LAI27" s="117"/>
      <c r="LAJ27" s="117"/>
      <c r="LAK27" s="117"/>
      <c r="LAL27" s="117"/>
      <c r="LAM27" s="117"/>
      <c r="LAN27" s="117"/>
      <c r="LAO27" s="117"/>
      <c r="LAP27" s="117"/>
      <c r="LAQ27" s="117"/>
      <c r="LAR27" s="117"/>
      <c r="LAS27" s="117"/>
      <c r="LAT27" s="117"/>
      <c r="LAU27" s="117"/>
      <c r="LAV27" s="117"/>
      <c r="LAW27" s="117"/>
      <c r="LAX27" s="117"/>
      <c r="LAY27" s="117"/>
      <c r="LAZ27" s="117"/>
      <c r="LBA27" s="117"/>
      <c r="LBB27" s="117"/>
      <c r="LBC27" s="117"/>
      <c r="LBD27" s="117"/>
      <c r="LBE27" s="117"/>
      <c r="LBF27" s="117"/>
      <c r="LBG27" s="117"/>
      <c r="LBH27" s="117"/>
      <c r="LBI27" s="117"/>
      <c r="LBJ27" s="117"/>
      <c r="LBK27" s="117"/>
      <c r="LBL27" s="117"/>
      <c r="LBM27" s="117"/>
      <c r="LBN27" s="117"/>
      <c r="LBO27" s="117"/>
      <c r="LBP27" s="117"/>
      <c r="LBQ27" s="117"/>
      <c r="LBR27" s="117"/>
      <c r="LBS27" s="117"/>
      <c r="LBT27" s="117"/>
      <c r="LBU27" s="117"/>
      <c r="LBV27" s="117"/>
      <c r="LBW27" s="117"/>
      <c r="LBX27" s="117"/>
      <c r="LBY27" s="117"/>
      <c r="LBZ27" s="117"/>
      <c r="LCA27" s="117"/>
      <c r="LCB27" s="117"/>
      <c r="LCC27" s="117"/>
      <c r="LCD27" s="117"/>
      <c r="LCE27" s="117"/>
      <c r="LCF27" s="117"/>
      <c r="LCG27" s="117"/>
      <c r="LCH27" s="117"/>
      <c r="LCI27" s="117"/>
      <c r="LCJ27" s="117"/>
      <c r="LCK27" s="117"/>
      <c r="LCL27" s="117"/>
      <c r="LCM27" s="117"/>
      <c r="LCN27" s="117"/>
      <c r="LCO27" s="117"/>
      <c r="LCP27" s="117"/>
      <c r="LCQ27" s="117"/>
      <c r="LCR27" s="117"/>
      <c r="LCS27" s="117"/>
      <c r="LCT27" s="117"/>
      <c r="LCU27" s="117"/>
      <c r="LCV27" s="117"/>
      <c r="LCW27" s="117"/>
      <c r="LCX27" s="117"/>
      <c r="LCY27" s="117"/>
      <c r="LCZ27" s="117"/>
      <c r="LDA27" s="117"/>
      <c r="LDB27" s="117"/>
      <c r="LDC27" s="117"/>
      <c r="LDD27" s="117"/>
      <c r="LDE27" s="117"/>
      <c r="LDF27" s="117"/>
      <c r="LDG27" s="117"/>
      <c r="LDH27" s="117"/>
      <c r="LDI27" s="117"/>
      <c r="LDJ27" s="117"/>
      <c r="LDK27" s="117"/>
      <c r="LDL27" s="117"/>
      <c r="LDM27" s="117"/>
      <c r="LDN27" s="117"/>
      <c r="LDO27" s="117"/>
      <c r="LDP27" s="117"/>
      <c r="LDQ27" s="117"/>
      <c r="LDR27" s="117"/>
      <c r="LDS27" s="117"/>
      <c r="LDT27" s="117"/>
      <c r="LDU27" s="117"/>
      <c r="LDV27" s="117"/>
      <c r="LDW27" s="117"/>
      <c r="LDX27" s="117"/>
      <c r="LDY27" s="117"/>
      <c r="LDZ27" s="117"/>
      <c r="LEA27" s="117"/>
      <c r="LEB27" s="117"/>
      <c r="LEC27" s="117"/>
      <c r="LED27" s="117"/>
      <c r="LEE27" s="117"/>
      <c r="LEF27" s="117"/>
      <c r="LEG27" s="117"/>
      <c r="LEH27" s="117"/>
      <c r="LEI27" s="117"/>
      <c r="LEJ27" s="117"/>
      <c r="LEK27" s="117"/>
      <c r="LEL27" s="117"/>
      <c r="LEM27" s="117"/>
      <c r="LEN27" s="117"/>
      <c r="LEO27" s="117"/>
      <c r="LEP27" s="117"/>
      <c r="LEQ27" s="117"/>
      <c r="LER27" s="117"/>
      <c r="LES27" s="117"/>
      <c r="LET27" s="117"/>
      <c r="LEU27" s="117"/>
      <c r="LEV27" s="117"/>
      <c r="LEW27" s="117"/>
      <c r="LEX27" s="117"/>
      <c r="LEY27" s="117"/>
      <c r="LEZ27" s="117"/>
      <c r="LFA27" s="117"/>
      <c r="LFB27" s="117"/>
      <c r="LFC27" s="117"/>
      <c r="LFD27" s="117"/>
      <c r="LFE27" s="117"/>
      <c r="LFF27" s="117"/>
      <c r="LFG27" s="117"/>
      <c r="LFH27" s="117"/>
      <c r="LFI27" s="117"/>
      <c r="LFJ27" s="117"/>
      <c r="LFK27" s="117"/>
      <c r="LFL27" s="117"/>
      <c r="LFM27" s="117"/>
      <c r="LFN27" s="117"/>
      <c r="LFO27" s="117"/>
      <c r="LFP27" s="117"/>
      <c r="LFQ27" s="117"/>
      <c r="LFR27" s="117"/>
      <c r="LFS27" s="117"/>
      <c r="LFT27" s="117"/>
      <c r="LFU27" s="117"/>
      <c r="LFV27" s="117"/>
      <c r="LFW27" s="117"/>
      <c r="LFX27" s="117"/>
      <c r="LFY27" s="117"/>
      <c r="LFZ27" s="117"/>
      <c r="LGA27" s="117"/>
      <c r="LGB27" s="117"/>
      <c r="LGC27" s="117"/>
      <c r="LGD27" s="117"/>
      <c r="LGE27" s="117"/>
      <c r="LGF27" s="117"/>
      <c r="LGG27" s="117"/>
      <c r="LGH27" s="117"/>
      <c r="LGI27" s="117"/>
      <c r="LGJ27" s="117"/>
      <c r="LGK27" s="117"/>
      <c r="LGL27" s="117"/>
      <c r="LGM27" s="117"/>
      <c r="LGN27" s="117"/>
      <c r="LGO27" s="117"/>
      <c r="LGP27" s="117"/>
      <c r="LGQ27" s="117"/>
      <c r="LGR27" s="117"/>
      <c r="LGS27" s="117"/>
      <c r="LGT27" s="117"/>
      <c r="LGU27" s="117"/>
      <c r="LGV27" s="117"/>
      <c r="LGW27" s="117"/>
      <c r="LGX27" s="117"/>
      <c r="LGY27" s="117"/>
      <c r="LGZ27" s="117"/>
      <c r="LHA27" s="117"/>
      <c r="LHB27" s="117"/>
      <c r="LHC27" s="117"/>
      <c r="LHD27" s="117"/>
      <c r="LHE27" s="117"/>
      <c r="LHF27" s="117"/>
      <c r="LHG27" s="117"/>
      <c r="LHH27" s="117"/>
      <c r="LHI27" s="117"/>
      <c r="LHJ27" s="117"/>
      <c r="LHK27" s="117"/>
      <c r="LHL27" s="117"/>
      <c r="LHM27" s="117"/>
      <c r="LHN27" s="117"/>
      <c r="LHO27" s="117"/>
      <c r="LHP27" s="117"/>
      <c r="LHQ27" s="117"/>
      <c r="LHR27" s="117"/>
      <c r="LHS27" s="117"/>
      <c r="LHT27" s="117"/>
      <c r="LHU27" s="117"/>
      <c r="LHV27" s="117"/>
      <c r="LHW27" s="117"/>
      <c r="LHX27" s="117"/>
      <c r="LHY27" s="117"/>
      <c r="LHZ27" s="117"/>
      <c r="LIA27" s="117"/>
      <c r="LIB27" s="117"/>
      <c r="LIC27" s="117"/>
      <c r="LID27" s="117"/>
      <c r="LIE27" s="117"/>
      <c r="LIF27" s="117"/>
      <c r="LIG27" s="117"/>
      <c r="LIH27" s="117"/>
      <c r="LII27" s="117"/>
      <c r="LIJ27" s="117"/>
      <c r="LIK27" s="117"/>
      <c r="LIL27" s="117"/>
      <c r="LIM27" s="117"/>
      <c r="LIN27" s="117"/>
      <c r="LIO27" s="117"/>
      <c r="LIP27" s="117"/>
      <c r="LIQ27" s="117"/>
      <c r="LIR27" s="117"/>
      <c r="LIS27" s="117"/>
      <c r="LIT27" s="117"/>
      <c r="LIU27" s="117"/>
      <c r="LIV27" s="117"/>
      <c r="LIW27" s="117"/>
      <c r="LIX27" s="117"/>
      <c r="LIY27" s="117"/>
      <c r="LIZ27" s="117"/>
      <c r="LJA27" s="117"/>
      <c r="LJB27" s="117"/>
      <c r="LJC27" s="117"/>
      <c r="LJD27" s="117"/>
      <c r="LJE27" s="117"/>
      <c r="LJF27" s="117"/>
      <c r="LJG27" s="117"/>
      <c r="LJH27" s="117"/>
      <c r="LJI27" s="117"/>
      <c r="LJJ27" s="117"/>
      <c r="LJK27" s="117"/>
      <c r="LJL27" s="117"/>
      <c r="LJM27" s="117"/>
      <c r="LJN27" s="117"/>
      <c r="LJO27" s="117"/>
      <c r="LJP27" s="117"/>
      <c r="LJQ27" s="117"/>
      <c r="LJR27" s="117"/>
      <c r="LJS27" s="117"/>
      <c r="LJT27" s="117"/>
      <c r="LJU27" s="117"/>
      <c r="LJV27" s="117"/>
      <c r="LJW27" s="117"/>
      <c r="LJX27" s="117"/>
      <c r="LJY27" s="117"/>
      <c r="LJZ27" s="117"/>
      <c r="LKA27" s="117"/>
      <c r="LKB27" s="117"/>
      <c r="LKC27" s="117"/>
      <c r="LKD27" s="117"/>
      <c r="LKE27" s="117"/>
      <c r="LKF27" s="117"/>
      <c r="LKG27" s="117"/>
      <c r="LKH27" s="117"/>
      <c r="LKI27" s="117"/>
      <c r="LKJ27" s="117"/>
      <c r="LKK27" s="117"/>
      <c r="LKL27" s="117"/>
      <c r="LKM27" s="117"/>
      <c r="LKN27" s="117"/>
      <c r="LKO27" s="117"/>
      <c r="LKP27" s="117"/>
      <c r="LKQ27" s="117"/>
      <c r="LKR27" s="117"/>
      <c r="LKS27" s="117"/>
      <c r="LKT27" s="117"/>
      <c r="LKU27" s="117"/>
      <c r="LKV27" s="117"/>
      <c r="LKW27" s="117"/>
      <c r="LKX27" s="117"/>
      <c r="LKY27" s="117"/>
      <c r="LKZ27" s="117"/>
      <c r="LLA27" s="117"/>
      <c r="LLB27" s="117"/>
      <c r="LLC27" s="117"/>
      <c r="LLD27" s="117"/>
      <c r="LLE27" s="117"/>
      <c r="LLF27" s="117"/>
      <c r="LLG27" s="117"/>
      <c r="LLH27" s="117"/>
      <c r="LLI27" s="117"/>
      <c r="LLJ27" s="117"/>
      <c r="LLK27" s="117"/>
      <c r="LLL27" s="117"/>
      <c r="LLM27" s="117"/>
      <c r="LLN27" s="117"/>
      <c r="LLO27" s="117"/>
      <c r="LLP27" s="117"/>
      <c r="LLQ27" s="117"/>
      <c r="LLR27" s="117"/>
      <c r="LLS27" s="117"/>
      <c r="LLT27" s="117"/>
      <c r="LLU27" s="117"/>
      <c r="LLV27" s="117"/>
      <c r="LLW27" s="117"/>
      <c r="LLX27" s="117"/>
      <c r="LLY27" s="117"/>
      <c r="LLZ27" s="117"/>
      <c r="LMA27" s="117"/>
      <c r="LMB27" s="117"/>
      <c r="LMC27" s="117"/>
      <c r="LMD27" s="117"/>
      <c r="LME27" s="117"/>
      <c r="LMF27" s="117"/>
      <c r="LMG27" s="117"/>
      <c r="LMH27" s="117"/>
      <c r="LMI27" s="117"/>
      <c r="LMJ27" s="117"/>
      <c r="LMK27" s="117"/>
      <c r="LML27" s="117"/>
      <c r="LMM27" s="117"/>
      <c r="LMN27" s="117"/>
      <c r="LMO27" s="117"/>
      <c r="LMP27" s="117"/>
      <c r="LMQ27" s="117"/>
      <c r="LMR27" s="117"/>
      <c r="LMS27" s="117"/>
      <c r="LMT27" s="117"/>
      <c r="LMU27" s="117"/>
      <c r="LMV27" s="117"/>
      <c r="LMW27" s="117"/>
      <c r="LMX27" s="117"/>
      <c r="LMY27" s="117"/>
      <c r="LMZ27" s="117"/>
      <c r="LNA27" s="117"/>
      <c r="LNB27" s="117"/>
      <c r="LNC27" s="117"/>
      <c r="LND27" s="117"/>
      <c r="LNE27" s="117"/>
      <c r="LNF27" s="117"/>
      <c r="LNG27" s="117"/>
      <c r="LNH27" s="117"/>
      <c r="LNI27" s="117"/>
      <c r="LNJ27" s="117"/>
      <c r="LNK27" s="117"/>
      <c r="LNL27" s="117"/>
      <c r="LNM27" s="117"/>
      <c r="LNN27" s="117"/>
      <c r="LNO27" s="117"/>
      <c r="LNP27" s="117"/>
      <c r="LNQ27" s="117"/>
      <c r="LNR27" s="117"/>
      <c r="LNS27" s="117"/>
      <c r="LNT27" s="117"/>
      <c r="LNU27" s="117"/>
      <c r="LNV27" s="117"/>
      <c r="LNW27" s="117"/>
      <c r="LNX27" s="117"/>
      <c r="LNY27" s="117"/>
      <c r="LNZ27" s="117"/>
      <c r="LOA27" s="117"/>
      <c r="LOB27" s="117"/>
      <c r="LOC27" s="117"/>
      <c r="LOD27" s="117"/>
      <c r="LOE27" s="117"/>
      <c r="LOF27" s="117"/>
      <c r="LOG27" s="117"/>
      <c r="LOH27" s="117"/>
      <c r="LOI27" s="117"/>
      <c r="LOJ27" s="117"/>
      <c r="LOK27" s="117"/>
      <c r="LOL27" s="117"/>
      <c r="LOM27" s="117"/>
      <c r="LON27" s="117"/>
      <c r="LOO27" s="117"/>
      <c r="LOP27" s="117"/>
      <c r="LOQ27" s="117"/>
      <c r="LOR27" s="117"/>
      <c r="LOS27" s="117"/>
      <c r="LOT27" s="117"/>
      <c r="LOU27" s="117"/>
      <c r="LOV27" s="117"/>
      <c r="LOW27" s="117"/>
      <c r="LOX27" s="117"/>
      <c r="LOY27" s="117"/>
      <c r="LOZ27" s="117"/>
      <c r="LPA27" s="117"/>
      <c r="LPB27" s="117"/>
      <c r="LPC27" s="117"/>
      <c r="LPD27" s="117"/>
      <c r="LPE27" s="117"/>
      <c r="LPF27" s="117"/>
      <c r="LPG27" s="117"/>
      <c r="LPH27" s="117"/>
      <c r="LPI27" s="117"/>
      <c r="LPJ27" s="117"/>
      <c r="LPK27" s="117"/>
      <c r="LPL27" s="117"/>
      <c r="LPM27" s="117"/>
      <c r="LPN27" s="117"/>
      <c r="LPO27" s="117"/>
      <c r="LPP27" s="117"/>
      <c r="LPQ27" s="117"/>
      <c r="LPR27" s="117"/>
      <c r="LPS27" s="117"/>
      <c r="LPT27" s="117"/>
      <c r="LPU27" s="117"/>
      <c r="LPV27" s="117"/>
      <c r="LPW27" s="117"/>
      <c r="LPX27" s="117"/>
      <c r="LPY27" s="117"/>
      <c r="LPZ27" s="117"/>
      <c r="LQA27" s="117"/>
      <c r="LQB27" s="117"/>
      <c r="LQC27" s="117"/>
      <c r="LQD27" s="117"/>
      <c r="LQE27" s="117"/>
      <c r="LQF27" s="117"/>
      <c r="LQG27" s="117"/>
      <c r="LQH27" s="117"/>
      <c r="LQI27" s="117"/>
      <c r="LQJ27" s="117"/>
      <c r="LQK27" s="117"/>
      <c r="LQL27" s="117"/>
      <c r="LQM27" s="117"/>
      <c r="LQN27" s="117"/>
      <c r="LQO27" s="117"/>
      <c r="LQP27" s="117"/>
      <c r="LQQ27" s="117"/>
      <c r="LQR27" s="117"/>
      <c r="LQS27" s="117"/>
      <c r="LQT27" s="117"/>
      <c r="LQU27" s="117"/>
      <c r="LQV27" s="117"/>
      <c r="LQW27" s="117"/>
      <c r="LQX27" s="117"/>
      <c r="LQY27" s="117"/>
      <c r="LQZ27" s="117"/>
      <c r="LRA27" s="117"/>
      <c r="LRB27" s="117"/>
      <c r="LRC27" s="117"/>
      <c r="LRD27" s="117"/>
      <c r="LRE27" s="117"/>
      <c r="LRF27" s="117"/>
      <c r="LRG27" s="117"/>
      <c r="LRH27" s="117"/>
      <c r="LRI27" s="117"/>
      <c r="LRJ27" s="117"/>
      <c r="LRK27" s="117"/>
      <c r="LRL27" s="117"/>
      <c r="LRM27" s="117"/>
      <c r="LRN27" s="117"/>
      <c r="LRO27" s="117"/>
      <c r="LRP27" s="117"/>
      <c r="LRQ27" s="117"/>
      <c r="LRR27" s="117"/>
      <c r="LRS27" s="117"/>
      <c r="LRT27" s="117"/>
      <c r="LRU27" s="117"/>
      <c r="LRV27" s="117"/>
      <c r="LRW27" s="117"/>
      <c r="LRX27" s="117"/>
      <c r="LRY27" s="117"/>
      <c r="LRZ27" s="117"/>
      <c r="LSA27" s="117"/>
      <c r="LSB27" s="117"/>
      <c r="LSC27" s="117"/>
      <c r="LSD27" s="117"/>
      <c r="LSE27" s="117"/>
      <c r="LSF27" s="117"/>
      <c r="LSG27" s="117"/>
      <c r="LSH27" s="117"/>
      <c r="LSI27" s="117"/>
      <c r="LSJ27" s="117"/>
      <c r="LSK27" s="117"/>
      <c r="LSL27" s="117"/>
      <c r="LSM27" s="117"/>
      <c r="LSN27" s="117"/>
      <c r="LSO27" s="117"/>
      <c r="LSP27" s="117"/>
      <c r="LSQ27" s="117"/>
      <c r="LSR27" s="117"/>
      <c r="LSS27" s="117"/>
      <c r="LST27" s="117"/>
      <c r="LSU27" s="117"/>
      <c r="LSV27" s="117"/>
      <c r="LSW27" s="117"/>
      <c r="LSX27" s="117"/>
      <c r="LSY27" s="117"/>
      <c r="LSZ27" s="117"/>
      <c r="LTA27" s="117"/>
      <c r="LTB27" s="117"/>
      <c r="LTC27" s="117"/>
      <c r="LTD27" s="117"/>
      <c r="LTE27" s="117"/>
      <c r="LTF27" s="117"/>
      <c r="LTG27" s="117"/>
      <c r="LTH27" s="117"/>
      <c r="LTI27" s="117"/>
      <c r="LTJ27" s="117"/>
      <c r="LTK27" s="117"/>
      <c r="LTL27" s="117"/>
      <c r="LTM27" s="117"/>
      <c r="LTN27" s="117"/>
      <c r="LTO27" s="117"/>
      <c r="LTP27" s="117"/>
      <c r="LTQ27" s="117"/>
      <c r="LTR27" s="117"/>
      <c r="LTS27" s="117"/>
      <c r="LTT27" s="117"/>
      <c r="LTU27" s="117"/>
      <c r="LTV27" s="117"/>
      <c r="LTW27" s="117"/>
      <c r="LTX27" s="117"/>
      <c r="LTY27" s="117"/>
      <c r="LTZ27" s="117"/>
      <c r="LUA27" s="117"/>
      <c r="LUB27" s="117"/>
      <c r="LUC27" s="117"/>
      <c r="LUD27" s="117"/>
      <c r="LUE27" s="117"/>
      <c r="LUF27" s="117"/>
      <c r="LUG27" s="117"/>
      <c r="LUH27" s="117"/>
      <c r="LUI27" s="117"/>
      <c r="LUJ27" s="117"/>
      <c r="LUK27" s="117"/>
      <c r="LUL27" s="117"/>
      <c r="LUM27" s="117"/>
      <c r="LUN27" s="117"/>
      <c r="LUO27" s="117"/>
      <c r="LUP27" s="117"/>
      <c r="LUQ27" s="117"/>
      <c r="LUR27" s="117"/>
      <c r="LUS27" s="117"/>
      <c r="LUT27" s="117"/>
      <c r="LUU27" s="117"/>
      <c r="LUV27" s="117"/>
      <c r="LUW27" s="117"/>
      <c r="LUX27" s="117"/>
      <c r="LUY27" s="117"/>
      <c r="LUZ27" s="117"/>
      <c r="LVA27" s="117"/>
      <c r="LVB27" s="117"/>
      <c r="LVC27" s="117"/>
      <c r="LVD27" s="117"/>
      <c r="LVE27" s="117"/>
      <c r="LVF27" s="117"/>
      <c r="LVG27" s="117"/>
      <c r="LVH27" s="117"/>
      <c r="LVI27" s="117"/>
      <c r="LVJ27" s="117"/>
      <c r="LVK27" s="117"/>
      <c r="LVL27" s="117"/>
      <c r="LVM27" s="117"/>
      <c r="LVN27" s="117"/>
      <c r="LVO27" s="117"/>
      <c r="LVP27" s="117"/>
      <c r="LVQ27" s="117"/>
      <c r="LVR27" s="117"/>
      <c r="LVS27" s="117"/>
      <c r="LVT27" s="117"/>
      <c r="LVU27" s="117"/>
      <c r="LVV27" s="117"/>
      <c r="LVW27" s="117"/>
      <c r="LVX27" s="117"/>
      <c r="LVY27" s="117"/>
      <c r="LVZ27" s="117"/>
      <c r="LWA27" s="117"/>
      <c r="LWB27" s="117"/>
      <c r="LWC27" s="117"/>
      <c r="LWD27" s="117"/>
      <c r="LWE27" s="117"/>
      <c r="LWF27" s="117"/>
      <c r="LWG27" s="117"/>
      <c r="LWH27" s="117"/>
      <c r="LWI27" s="117"/>
      <c r="LWJ27" s="117"/>
      <c r="LWK27" s="117"/>
      <c r="LWL27" s="117"/>
      <c r="LWM27" s="117"/>
      <c r="LWN27" s="117"/>
      <c r="LWO27" s="117"/>
      <c r="LWP27" s="117"/>
      <c r="LWQ27" s="117"/>
      <c r="LWR27" s="117"/>
      <c r="LWS27" s="117"/>
      <c r="LWT27" s="117"/>
      <c r="LWU27" s="117"/>
      <c r="LWV27" s="117"/>
      <c r="LWW27" s="117"/>
      <c r="LWX27" s="117"/>
      <c r="LWY27" s="117"/>
      <c r="LWZ27" s="117"/>
      <c r="LXA27" s="117"/>
      <c r="LXB27" s="117"/>
      <c r="LXC27" s="117"/>
      <c r="LXD27" s="117"/>
      <c r="LXE27" s="117"/>
      <c r="LXF27" s="117"/>
      <c r="LXG27" s="117"/>
      <c r="LXH27" s="117"/>
      <c r="LXI27" s="117"/>
      <c r="LXJ27" s="117"/>
      <c r="LXK27" s="117"/>
      <c r="LXL27" s="117"/>
      <c r="LXM27" s="117"/>
      <c r="LXN27" s="117"/>
      <c r="LXO27" s="117"/>
      <c r="LXP27" s="117"/>
      <c r="LXQ27" s="117"/>
      <c r="LXR27" s="117"/>
      <c r="LXS27" s="117"/>
      <c r="LXT27" s="117"/>
      <c r="LXU27" s="117"/>
      <c r="LXV27" s="117"/>
      <c r="LXW27" s="117"/>
      <c r="LXX27" s="117"/>
      <c r="LXY27" s="117"/>
      <c r="LXZ27" s="117"/>
      <c r="LYA27" s="117"/>
      <c r="LYB27" s="117"/>
      <c r="LYC27" s="117"/>
      <c r="LYD27" s="117"/>
      <c r="LYE27" s="117"/>
      <c r="LYF27" s="117"/>
      <c r="LYG27" s="117"/>
      <c r="LYH27" s="117"/>
      <c r="LYI27" s="117"/>
      <c r="LYJ27" s="117"/>
      <c r="LYK27" s="117"/>
      <c r="LYL27" s="117"/>
      <c r="LYM27" s="117"/>
      <c r="LYN27" s="117"/>
      <c r="LYO27" s="117"/>
      <c r="LYP27" s="117"/>
      <c r="LYQ27" s="117"/>
      <c r="LYR27" s="117"/>
      <c r="LYS27" s="117"/>
      <c r="LYT27" s="117"/>
      <c r="LYU27" s="117"/>
      <c r="LYV27" s="117"/>
      <c r="LYW27" s="117"/>
      <c r="LYX27" s="117"/>
      <c r="LYY27" s="117"/>
      <c r="LYZ27" s="117"/>
      <c r="LZA27" s="117"/>
      <c r="LZB27" s="117"/>
      <c r="LZC27" s="117"/>
      <c r="LZD27" s="117"/>
      <c r="LZE27" s="117"/>
      <c r="LZF27" s="117"/>
      <c r="LZG27" s="117"/>
      <c r="LZH27" s="117"/>
      <c r="LZI27" s="117"/>
      <c r="LZJ27" s="117"/>
      <c r="LZK27" s="117"/>
      <c r="LZL27" s="117"/>
      <c r="LZM27" s="117"/>
      <c r="LZN27" s="117"/>
      <c r="LZO27" s="117"/>
      <c r="LZP27" s="117"/>
      <c r="LZQ27" s="117"/>
      <c r="LZR27" s="117"/>
      <c r="LZS27" s="117"/>
      <c r="LZT27" s="117"/>
      <c r="LZU27" s="117"/>
      <c r="LZV27" s="117"/>
      <c r="LZW27" s="117"/>
      <c r="LZX27" s="117"/>
      <c r="LZY27" s="117"/>
      <c r="LZZ27" s="117"/>
      <c r="MAA27" s="117"/>
      <c r="MAB27" s="117"/>
      <c r="MAC27" s="117"/>
      <c r="MAD27" s="117"/>
      <c r="MAE27" s="117"/>
      <c r="MAF27" s="117"/>
      <c r="MAG27" s="117"/>
      <c r="MAH27" s="117"/>
      <c r="MAI27" s="117"/>
      <c r="MAJ27" s="117"/>
      <c r="MAK27" s="117"/>
      <c r="MAL27" s="117"/>
      <c r="MAM27" s="117"/>
      <c r="MAN27" s="117"/>
      <c r="MAO27" s="117"/>
      <c r="MAP27" s="117"/>
      <c r="MAQ27" s="117"/>
      <c r="MAR27" s="117"/>
      <c r="MAS27" s="117"/>
      <c r="MAT27" s="117"/>
      <c r="MAU27" s="117"/>
      <c r="MAV27" s="117"/>
      <c r="MAW27" s="117"/>
      <c r="MAX27" s="117"/>
      <c r="MAY27" s="117"/>
      <c r="MAZ27" s="117"/>
      <c r="MBA27" s="117"/>
      <c r="MBB27" s="117"/>
      <c r="MBC27" s="117"/>
      <c r="MBD27" s="117"/>
      <c r="MBE27" s="117"/>
      <c r="MBF27" s="117"/>
      <c r="MBG27" s="117"/>
      <c r="MBH27" s="117"/>
      <c r="MBI27" s="117"/>
      <c r="MBJ27" s="117"/>
      <c r="MBK27" s="117"/>
      <c r="MBL27" s="117"/>
      <c r="MBM27" s="117"/>
      <c r="MBN27" s="117"/>
      <c r="MBO27" s="117"/>
      <c r="MBP27" s="117"/>
      <c r="MBQ27" s="117"/>
      <c r="MBR27" s="117"/>
      <c r="MBS27" s="117"/>
      <c r="MBT27" s="117"/>
      <c r="MBU27" s="117"/>
      <c r="MBV27" s="117"/>
      <c r="MBW27" s="117"/>
      <c r="MBX27" s="117"/>
      <c r="MBY27" s="117"/>
      <c r="MBZ27" s="117"/>
      <c r="MCA27" s="117"/>
      <c r="MCB27" s="117"/>
      <c r="MCC27" s="117"/>
      <c r="MCD27" s="117"/>
      <c r="MCE27" s="117"/>
      <c r="MCF27" s="117"/>
      <c r="MCG27" s="117"/>
      <c r="MCH27" s="117"/>
      <c r="MCI27" s="117"/>
      <c r="MCJ27" s="117"/>
      <c r="MCK27" s="117"/>
      <c r="MCL27" s="117"/>
      <c r="MCM27" s="117"/>
      <c r="MCN27" s="117"/>
      <c r="MCO27" s="117"/>
      <c r="MCP27" s="117"/>
      <c r="MCQ27" s="117"/>
      <c r="MCR27" s="117"/>
      <c r="MCS27" s="117"/>
      <c r="MCT27" s="117"/>
      <c r="MCU27" s="117"/>
      <c r="MCV27" s="117"/>
      <c r="MCW27" s="117"/>
      <c r="MCX27" s="117"/>
      <c r="MCY27" s="117"/>
      <c r="MCZ27" s="117"/>
      <c r="MDA27" s="117"/>
      <c r="MDB27" s="117"/>
      <c r="MDC27" s="117"/>
      <c r="MDD27" s="117"/>
      <c r="MDE27" s="117"/>
      <c r="MDF27" s="117"/>
      <c r="MDG27" s="117"/>
      <c r="MDH27" s="117"/>
      <c r="MDI27" s="117"/>
      <c r="MDJ27" s="117"/>
      <c r="MDK27" s="117"/>
      <c r="MDL27" s="117"/>
      <c r="MDM27" s="117"/>
      <c r="MDN27" s="117"/>
      <c r="MDO27" s="117"/>
      <c r="MDP27" s="117"/>
      <c r="MDQ27" s="117"/>
      <c r="MDR27" s="117"/>
      <c r="MDS27" s="117"/>
      <c r="MDT27" s="117"/>
      <c r="MDU27" s="117"/>
      <c r="MDV27" s="117"/>
      <c r="MDW27" s="117"/>
      <c r="MDX27" s="117"/>
      <c r="MDY27" s="117"/>
      <c r="MDZ27" s="117"/>
      <c r="MEA27" s="117"/>
      <c r="MEB27" s="117"/>
      <c r="MEC27" s="117"/>
      <c r="MED27" s="117"/>
      <c r="MEE27" s="117"/>
      <c r="MEF27" s="117"/>
      <c r="MEG27" s="117"/>
      <c r="MEH27" s="117"/>
      <c r="MEI27" s="117"/>
      <c r="MEJ27" s="117"/>
      <c r="MEK27" s="117"/>
      <c r="MEL27" s="117"/>
      <c r="MEM27" s="117"/>
      <c r="MEN27" s="117"/>
      <c r="MEO27" s="117"/>
      <c r="MEP27" s="117"/>
      <c r="MEQ27" s="117"/>
      <c r="MER27" s="117"/>
      <c r="MES27" s="117"/>
      <c r="MET27" s="117"/>
      <c r="MEU27" s="117"/>
      <c r="MEV27" s="117"/>
      <c r="MEW27" s="117"/>
      <c r="MEX27" s="117"/>
      <c r="MEY27" s="117"/>
      <c r="MEZ27" s="117"/>
      <c r="MFA27" s="117"/>
      <c r="MFB27" s="117"/>
      <c r="MFC27" s="117"/>
      <c r="MFD27" s="117"/>
      <c r="MFE27" s="117"/>
      <c r="MFF27" s="117"/>
      <c r="MFG27" s="117"/>
      <c r="MFH27" s="117"/>
      <c r="MFI27" s="117"/>
      <c r="MFJ27" s="117"/>
      <c r="MFK27" s="117"/>
      <c r="MFL27" s="117"/>
      <c r="MFM27" s="117"/>
      <c r="MFN27" s="117"/>
      <c r="MFO27" s="117"/>
      <c r="MFP27" s="117"/>
      <c r="MFQ27" s="117"/>
      <c r="MFR27" s="117"/>
      <c r="MFS27" s="117"/>
      <c r="MFT27" s="117"/>
      <c r="MFU27" s="117"/>
      <c r="MFV27" s="117"/>
      <c r="MFW27" s="117"/>
      <c r="MFX27" s="117"/>
      <c r="MFY27" s="117"/>
      <c r="MFZ27" s="117"/>
      <c r="MGA27" s="117"/>
      <c r="MGB27" s="117"/>
      <c r="MGC27" s="117"/>
      <c r="MGD27" s="117"/>
      <c r="MGE27" s="117"/>
      <c r="MGF27" s="117"/>
      <c r="MGG27" s="117"/>
      <c r="MGH27" s="117"/>
      <c r="MGI27" s="117"/>
      <c r="MGJ27" s="117"/>
      <c r="MGK27" s="117"/>
      <c r="MGL27" s="117"/>
      <c r="MGM27" s="117"/>
      <c r="MGN27" s="117"/>
      <c r="MGO27" s="117"/>
      <c r="MGP27" s="117"/>
      <c r="MGQ27" s="117"/>
      <c r="MGR27" s="117"/>
      <c r="MGS27" s="117"/>
      <c r="MGT27" s="117"/>
      <c r="MGU27" s="117"/>
      <c r="MGV27" s="117"/>
      <c r="MGW27" s="117"/>
      <c r="MGX27" s="117"/>
      <c r="MGY27" s="117"/>
      <c r="MGZ27" s="117"/>
      <c r="MHA27" s="117"/>
      <c r="MHB27" s="117"/>
      <c r="MHC27" s="117"/>
      <c r="MHD27" s="117"/>
      <c r="MHE27" s="117"/>
      <c r="MHF27" s="117"/>
      <c r="MHG27" s="117"/>
      <c r="MHH27" s="117"/>
      <c r="MHI27" s="117"/>
      <c r="MHJ27" s="117"/>
      <c r="MHK27" s="117"/>
      <c r="MHL27" s="117"/>
      <c r="MHM27" s="117"/>
      <c r="MHN27" s="117"/>
      <c r="MHO27" s="117"/>
      <c r="MHP27" s="117"/>
      <c r="MHQ27" s="117"/>
      <c r="MHR27" s="117"/>
      <c r="MHS27" s="117"/>
      <c r="MHT27" s="117"/>
      <c r="MHU27" s="117"/>
      <c r="MHV27" s="117"/>
      <c r="MHW27" s="117"/>
      <c r="MHX27" s="117"/>
      <c r="MHY27" s="117"/>
      <c r="MHZ27" s="117"/>
      <c r="MIA27" s="117"/>
      <c r="MIB27" s="117"/>
      <c r="MIC27" s="117"/>
      <c r="MID27" s="117"/>
      <c r="MIE27" s="117"/>
      <c r="MIF27" s="117"/>
      <c r="MIG27" s="117"/>
      <c r="MIH27" s="117"/>
      <c r="MII27" s="117"/>
      <c r="MIJ27" s="117"/>
      <c r="MIK27" s="117"/>
      <c r="MIL27" s="117"/>
      <c r="MIM27" s="117"/>
      <c r="MIN27" s="117"/>
      <c r="MIO27" s="117"/>
      <c r="MIP27" s="117"/>
      <c r="MIQ27" s="117"/>
      <c r="MIR27" s="117"/>
      <c r="MIS27" s="117"/>
      <c r="MIT27" s="117"/>
      <c r="MIU27" s="117"/>
      <c r="MIV27" s="117"/>
      <c r="MIW27" s="117"/>
      <c r="MIX27" s="117"/>
      <c r="MIY27" s="117"/>
      <c r="MIZ27" s="117"/>
      <c r="MJA27" s="117"/>
      <c r="MJB27" s="117"/>
      <c r="MJC27" s="117"/>
      <c r="MJD27" s="117"/>
      <c r="MJE27" s="117"/>
      <c r="MJF27" s="117"/>
      <c r="MJG27" s="117"/>
      <c r="MJH27" s="117"/>
      <c r="MJI27" s="117"/>
      <c r="MJJ27" s="117"/>
      <c r="MJK27" s="117"/>
      <c r="MJL27" s="117"/>
      <c r="MJM27" s="117"/>
      <c r="MJN27" s="117"/>
      <c r="MJO27" s="117"/>
      <c r="MJP27" s="117"/>
      <c r="MJQ27" s="117"/>
      <c r="MJR27" s="117"/>
      <c r="MJS27" s="117"/>
      <c r="MJT27" s="117"/>
      <c r="MJU27" s="117"/>
      <c r="MJV27" s="117"/>
      <c r="MJW27" s="117"/>
      <c r="MJX27" s="117"/>
      <c r="MJY27" s="117"/>
      <c r="MJZ27" s="117"/>
      <c r="MKA27" s="117"/>
      <c r="MKB27" s="117"/>
      <c r="MKC27" s="117"/>
      <c r="MKD27" s="117"/>
      <c r="MKE27" s="117"/>
      <c r="MKF27" s="117"/>
      <c r="MKG27" s="117"/>
      <c r="MKH27" s="117"/>
      <c r="MKI27" s="117"/>
      <c r="MKJ27" s="117"/>
      <c r="MKK27" s="117"/>
      <c r="MKL27" s="117"/>
      <c r="MKM27" s="117"/>
      <c r="MKN27" s="117"/>
      <c r="MKO27" s="117"/>
      <c r="MKP27" s="117"/>
      <c r="MKQ27" s="117"/>
      <c r="MKR27" s="117"/>
      <c r="MKS27" s="117"/>
      <c r="MKT27" s="117"/>
      <c r="MKU27" s="117"/>
      <c r="MKV27" s="117"/>
      <c r="MKW27" s="117"/>
      <c r="MKX27" s="117"/>
      <c r="MKY27" s="117"/>
      <c r="MKZ27" s="117"/>
      <c r="MLA27" s="117"/>
      <c r="MLB27" s="117"/>
      <c r="MLC27" s="117"/>
      <c r="MLD27" s="117"/>
      <c r="MLE27" s="117"/>
      <c r="MLF27" s="117"/>
      <c r="MLG27" s="117"/>
      <c r="MLH27" s="117"/>
      <c r="MLI27" s="117"/>
      <c r="MLJ27" s="117"/>
      <c r="MLK27" s="117"/>
      <c r="MLL27" s="117"/>
      <c r="MLM27" s="117"/>
      <c r="MLN27" s="117"/>
      <c r="MLO27" s="117"/>
      <c r="MLP27" s="117"/>
      <c r="MLQ27" s="117"/>
      <c r="MLR27" s="117"/>
      <c r="MLS27" s="117"/>
      <c r="MLT27" s="117"/>
      <c r="MLU27" s="117"/>
      <c r="MLV27" s="117"/>
      <c r="MLW27" s="117"/>
      <c r="MLX27" s="117"/>
      <c r="MLY27" s="117"/>
      <c r="MLZ27" s="117"/>
      <c r="MMA27" s="117"/>
      <c r="MMB27" s="117"/>
      <c r="MMC27" s="117"/>
      <c r="MMD27" s="117"/>
      <c r="MME27" s="117"/>
      <c r="MMF27" s="117"/>
      <c r="MMG27" s="117"/>
      <c r="MMH27" s="117"/>
      <c r="MMI27" s="117"/>
      <c r="MMJ27" s="117"/>
      <c r="MMK27" s="117"/>
      <c r="MML27" s="117"/>
      <c r="MMM27" s="117"/>
      <c r="MMN27" s="117"/>
      <c r="MMO27" s="117"/>
      <c r="MMP27" s="117"/>
      <c r="MMQ27" s="117"/>
      <c r="MMR27" s="117"/>
      <c r="MMS27" s="117"/>
      <c r="MMT27" s="117"/>
      <c r="MMU27" s="117"/>
      <c r="MMV27" s="117"/>
      <c r="MMW27" s="117"/>
      <c r="MMX27" s="117"/>
      <c r="MMY27" s="117"/>
      <c r="MMZ27" s="117"/>
      <c r="MNA27" s="117"/>
      <c r="MNB27" s="117"/>
      <c r="MNC27" s="117"/>
      <c r="MND27" s="117"/>
      <c r="MNE27" s="117"/>
      <c r="MNF27" s="117"/>
      <c r="MNG27" s="117"/>
      <c r="MNH27" s="117"/>
      <c r="MNI27" s="117"/>
      <c r="MNJ27" s="117"/>
      <c r="MNK27" s="117"/>
      <c r="MNL27" s="117"/>
      <c r="MNM27" s="117"/>
      <c r="MNN27" s="117"/>
      <c r="MNO27" s="117"/>
      <c r="MNP27" s="117"/>
      <c r="MNQ27" s="117"/>
      <c r="MNR27" s="117"/>
      <c r="MNS27" s="117"/>
      <c r="MNT27" s="117"/>
      <c r="MNU27" s="117"/>
      <c r="MNV27" s="117"/>
      <c r="MNW27" s="117"/>
      <c r="MNX27" s="117"/>
      <c r="MNY27" s="117"/>
      <c r="MNZ27" s="117"/>
      <c r="MOA27" s="117"/>
      <c r="MOB27" s="117"/>
      <c r="MOC27" s="117"/>
      <c r="MOD27" s="117"/>
      <c r="MOE27" s="117"/>
      <c r="MOF27" s="117"/>
      <c r="MOG27" s="117"/>
      <c r="MOH27" s="117"/>
      <c r="MOI27" s="117"/>
      <c r="MOJ27" s="117"/>
      <c r="MOK27" s="117"/>
      <c r="MOL27" s="117"/>
      <c r="MOM27" s="117"/>
      <c r="MON27" s="117"/>
      <c r="MOO27" s="117"/>
      <c r="MOP27" s="117"/>
      <c r="MOQ27" s="117"/>
      <c r="MOR27" s="117"/>
      <c r="MOS27" s="117"/>
      <c r="MOT27" s="117"/>
      <c r="MOU27" s="117"/>
      <c r="MOV27" s="117"/>
      <c r="MOW27" s="117"/>
      <c r="MOX27" s="117"/>
      <c r="MOY27" s="117"/>
      <c r="MOZ27" s="117"/>
      <c r="MPA27" s="117"/>
      <c r="MPB27" s="117"/>
      <c r="MPC27" s="117"/>
      <c r="MPD27" s="117"/>
      <c r="MPE27" s="117"/>
      <c r="MPF27" s="117"/>
      <c r="MPG27" s="117"/>
      <c r="MPH27" s="117"/>
      <c r="MPI27" s="117"/>
      <c r="MPJ27" s="117"/>
      <c r="MPK27" s="117"/>
      <c r="MPL27" s="117"/>
      <c r="MPM27" s="117"/>
      <c r="MPN27" s="117"/>
      <c r="MPO27" s="117"/>
      <c r="MPP27" s="117"/>
      <c r="MPQ27" s="117"/>
      <c r="MPR27" s="117"/>
      <c r="MPS27" s="117"/>
      <c r="MPT27" s="117"/>
      <c r="MPU27" s="117"/>
      <c r="MPV27" s="117"/>
      <c r="MPW27" s="117"/>
      <c r="MPX27" s="117"/>
      <c r="MPY27" s="117"/>
      <c r="MPZ27" s="117"/>
      <c r="MQA27" s="117"/>
      <c r="MQB27" s="117"/>
      <c r="MQC27" s="117"/>
      <c r="MQD27" s="117"/>
      <c r="MQE27" s="117"/>
      <c r="MQF27" s="117"/>
      <c r="MQG27" s="117"/>
      <c r="MQH27" s="117"/>
      <c r="MQI27" s="117"/>
      <c r="MQJ27" s="117"/>
      <c r="MQK27" s="117"/>
      <c r="MQL27" s="117"/>
      <c r="MQM27" s="117"/>
      <c r="MQN27" s="117"/>
      <c r="MQO27" s="117"/>
      <c r="MQP27" s="117"/>
      <c r="MQQ27" s="117"/>
      <c r="MQR27" s="117"/>
      <c r="MQS27" s="117"/>
      <c r="MQT27" s="117"/>
      <c r="MQU27" s="117"/>
      <c r="MQV27" s="117"/>
      <c r="MQW27" s="117"/>
      <c r="MQX27" s="117"/>
      <c r="MQY27" s="117"/>
      <c r="MQZ27" s="117"/>
      <c r="MRA27" s="117"/>
      <c r="MRB27" s="117"/>
      <c r="MRC27" s="117"/>
      <c r="MRD27" s="117"/>
      <c r="MRE27" s="117"/>
      <c r="MRF27" s="117"/>
      <c r="MRG27" s="117"/>
      <c r="MRH27" s="117"/>
      <c r="MRI27" s="117"/>
      <c r="MRJ27" s="117"/>
      <c r="MRK27" s="117"/>
      <c r="MRL27" s="117"/>
      <c r="MRM27" s="117"/>
      <c r="MRN27" s="117"/>
      <c r="MRO27" s="117"/>
      <c r="MRP27" s="117"/>
      <c r="MRQ27" s="117"/>
      <c r="MRR27" s="117"/>
      <c r="MRS27" s="117"/>
      <c r="MRT27" s="117"/>
      <c r="MRU27" s="117"/>
      <c r="MRV27" s="117"/>
      <c r="MRW27" s="117"/>
      <c r="MRX27" s="117"/>
      <c r="MRY27" s="117"/>
      <c r="MRZ27" s="117"/>
      <c r="MSA27" s="117"/>
      <c r="MSB27" s="117"/>
      <c r="MSC27" s="117"/>
      <c r="MSD27" s="117"/>
      <c r="MSE27" s="117"/>
      <c r="MSF27" s="117"/>
      <c r="MSG27" s="117"/>
      <c r="MSH27" s="117"/>
      <c r="MSI27" s="117"/>
      <c r="MSJ27" s="117"/>
      <c r="MSK27" s="117"/>
      <c r="MSL27" s="117"/>
      <c r="MSM27" s="117"/>
      <c r="MSN27" s="117"/>
      <c r="MSO27" s="117"/>
      <c r="MSP27" s="117"/>
      <c r="MSQ27" s="117"/>
      <c r="MSR27" s="117"/>
      <c r="MSS27" s="117"/>
      <c r="MST27" s="117"/>
      <c r="MSU27" s="117"/>
      <c r="MSV27" s="117"/>
      <c r="MSW27" s="117"/>
      <c r="MSX27" s="117"/>
      <c r="MSY27" s="117"/>
      <c r="MSZ27" s="117"/>
      <c r="MTA27" s="117"/>
      <c r="MTB27" s="117"/>
      <c r="MTC27" s="117"/>
      <c r="MTD27" s="117"/>
      <c r="MTE27" s="117"/>
      <c r="MTF27" s="117"/>
      <c r="MTG27" s="117"/>
      <c r="MTH27" s="117"/>
      <c r="MTI27" s="117"/>
      <c r="MTJ27" s="117"/>
      <c r="MTK27" s="117"/>
      <c r="MTL27" s="117"/>
      <c r="MTM27" s="117"/>
      <c r="MTN27" s="117"/>
      <c r="MTO27" s="117"/>
      <c r="MTP27" s="117"/>
      <c r="MTQ27" s="117"/>
      <c r="MTR27" s="117"/>
      <c r="MTS27" s="117"/>
      <c r="MTT27" s="117"/>
      <c r="MTU27" s="117"/>
      <c r="MTV27" s="117"/>
      <c r="MTW27" s="117"/>
      <c r="MTX27" s="117"/>
      <c r="MTY27" s="117"/>
      <c r="MTZ27" s="117"/>
      <c r="MUA27" s="117"/>
      <c r="MUB27" s="117"/>
      <c r="MUC27" s="117"/>
      <c r="MUD27" s="117"/>
      <c r="MUE27" s="117"/>
      <c r="MUF27" s="117"/>
      <c r="MUG27" s="117"/>
      <c r="MUH27" s="117"/>
      <c r="MUI27" s="117"/>
      <c r="MUJ27" s="117"/>
      <c r="MUK27" s="117"/>
      <c r="MUL27" s="117"/>
      <c r="MUM27" s="117"/>
      <c r="MUN27" s="117"/>
      <c r="MUO27" s="117"/>
      <c r="MUP27" s="117"/>
      <c r="MUQ27" s="117"/>
      <c r="MUR27" s="117"/>
      <c r="MUS27" s="117"/>
      <c r="MUT27" s="117"/>
      <c r="MUU27" s="117"/>
      <c r="MUV27" s="117"/>
      <c r="MUW27" s="117"/>
      <c r="MUX27" s="117"/>
      <c r="MUY27" s="117"/>
      <c r="MUZ27" s="117"/>
      <c r="MVA27" s="117"/>
      <c r="MVB27" s="117"/>
      <c r="MVC27" s="117"/>
      <c r="MVD27" s="117"/>
      <c r="MVE27" s="117"/>
      <c r="MVF27" s="117"/>
      <c r="MVG27" s="117"/>
      <c r="MVH27" s="117"/>
      <c r="MVI27" s="117"/>
      <c r="MVJ27" s="117"/>
      <c r="MVK27" s="117"/>
      <c r="MVL27" s="117"/>
      <c r="MVM27" s="117"/>
      <c r="MVN27" s="117"/>
      <c r="MVO27" s="117"/>
      <c r="MVP27" s="117"/>
      <c r="MVQ27" s="117"/>
      <c r="MVR27" s="117"/>
      <c r="MVS27" s="117"/>
      <c r="MVT27" s="117"/>
      <c r="MVU27" s="117"/>
      <c r="MVV27" s="117"/>
      <c r="MVW27" s="117"/>
      <c r="MVX27" s="117"/>
      <c r="MVY27" s="117"/>
      <c r="MVZ27" s="117"/>
      <c r="MWA27" s="117"/>
      <c r="MWB27" s="117"/>
      <c r="MWC27" s="117"/>
      <c r="MWD27" s="117"/>
      <c r="MWE27" s="117"/>
      <c r="MWF27" s="117"/>
      <c r="MWG27" s="117"/>
      <c r="MWH27" s="117"/>
      <c r="MWI27" s="117"/>
      <c r="MWJ27" s="117"/>
      <c r="MWK27" s="117"/>
      <c r="MWL27" s="117"/>
      <c r="MWM27" s="117"/>
      <c r="MWN27" s="117"/>
      <c r="MWO27" s="117"/>
      <c r="MWP27" s="117"/>
      <c r="MWQ27" s="117"/>
      <c r="MWR27" s="117"/>
      <c r="MWS27" s="117"/>
      <c r="MWT27" s="117"/>
      <c r="MWU27" s="117"/>
      <c r="MWV27" s="117"/>
      <c r="MWW27" s="117"/>
      <c r="MWX27" s="117"/>
      <c r="MWY27" s="117"/>
      <c r="MWZ27" s="117"/>
      <c r="MXA27" s="117"/>
      <c r="MXB27" s="117"/>
      <c r="MXC27" s="117"/>
      <c r="MXD27" s="117"/>
      <c r="MXE27" s="117"/>
      <c r="MXF27" s="117"/>
      <c r="MXG27" s="117"/>
      <c r="MXH27" s="117"/>
      <c r="MXI27" s="117"/>
      <c r="MXJ27" s="117"/>
      <c r="MXK27" s="117"/>
      <c r="MXL27" s="117"/>
      <c r="MXM27" s="117"/>
      <c r="MXN27" s="117"/>
      <c r="MXO27" s="117"/>
      <c r="MXP27" s="117"/>
      <c r="MXQ27" s="117"/>
      <c r="MXR27" s="117"/>
      <c r="MXS27" s="117"/>
      <c r="MXT27" s="117"/>
      <c r="MXU27" s="117"/>
      <c r="MXV27" s="117"/>
      <c r="MXW27" s="117"/>
      <c r="MXX27" s="117"/>
      <c r="MXY27" s="117"/>
      <c r="MXZ27" s="117"/>
      <c r="MYA27" s="117"/>
      <c r="MYB27" s="117"/>
      <c r="MYC27" s="117"/>
      <c r="MYD27" s="117"/>
      <c r="MYE27" s="117"/>
      <c r="MYF27" s="117"/>
      <c r="MYG27" s="117"/>
      <c r="MYH27" s="117"/>
      <c r="MYI27" s="117"/>
      <c r="MYJ27" s="117"/>
      <c r="MYK27" s="117"/>
      <c r="MYL27" s="117"/>
      <c r="MYM27" s="117"/>
      <c r="MYN27" s="117"/>
      <c r="MYO27" s="117"/>
      <c r="MYP27" s="117"/>
      <c r="MYQ27" s="117"/>
      <c r="MYR27" s="117"/>
      <c r="MYS27" s="117"/>
      <c r="MYT27" s="117"/>
      <c r="MYU27" s="117"/>
      <c r="MYV27" s="117"/>
      <c r="MYW27" s="117"/>
      <c r="MYX27" s="117"/>
      <c r="MYY27" s="117"/>
      <c r="MYZ27" s="117"/>
      <c r="MZA27" s="117"/>
      <c r="MZB27" s="117"/>
      <c r="MZC27" s="117"/>
      <c r="MZD27" s="117"/>
      <c r="MZE27" s="117"/>
      <c r="MZF27" s="117"/>
      <c r="MZG27" s="117"/>
      <c r="MZH27" s="117"/>
      <c r="MZI27" s="117"/>
      <c r="MZJ27" s="117"/>
      <c r="MZK27" s="117"/>
      <c r="MZL27" s="117"/>
      <c r="MZM27" s="117"/>
      <c r="MZN27" s="117"/>
      <c r="MZO27" s="117"/>
      <c r="MZP27" s="117"/>
      <c r="MZQ27" s="117"/>
      <c r="MZR27" s="117"/>
      <c r="MZS27" s="117"/>
      <c r="MZT27" s="117"/>
      <c r="MZU27" s="117"/>
      <c r="MZV27" s="117"/>
      <c r="MZW27" s="117"/>
      <c r="MZX27" s="117"/>
      <c r="MZY27" s="117"/>
      <c r="MZZ27" s="117"/>
      <c r="NAA27" s="117"/>
      <c r="NAB27" s="117"/>
      <c r="NAC27" s="117"/>
      <c r="NAD27" s="117"/>
      <c r="NAE27" s="117"/>
      <c r="NAF27" s="117"/>
      <c r="NAG27" s="117"/>
      <c r="NAH27" s="117"/>
      <c r="NAI27" s="117"/>
      <c r="NAJ27" s="117"/>
      <c r="NAK27" s="117"/>
      <c r="NAL27" s="117"/>
      <c r="NAM27" s="117"/>
      <c r="NAN27" s="117"/>
      <c r="NAO27" s="117"/>
      <c r="NAP27" s="117"/>
      <c r="NAQ27" s="117"/>
      <c r="NAR27" s="117"/>
      <c r="NAS27" s="117"/>
      <c r="NAT27" s="117"/>
      <c r="NAU27" s="117"/>
      <c r="NAV27" s="117"/>
      <c r="NAW27" s="117"/>
      <c r="NAX27" s="117"/>
      <c r="NAY27" s="117"/>
      <c r="NAZ27" s="117"/>
      <c r="NBA27" s="117"/>
      <c r="NBB27" s="117"/>
      <c r="NBC27" s="117"/>
      <c r="NBD27" s="117"/>
      <c r="NBE27" s="117"/>
      <c r="NBF27" s="117"/>
      <c r="NBG27" s="117"/>
      <c r="NBH27" s="117"/>
      <c r="NBI27" s="117"/>
      <c r="NBJ27" s="117"/>
      <c r="NBK27" s="117"/>
      <c r="NBL27" s="117"/>
      <c r="NBM27" s="117"/>
      <c r="NBN27" s="117"/>
      <c r="NBO27" s="117"/>
      <c r="NBP27" s="117"/>
      <c r="NBQ27" s="117"/>
      <c r="NBR27" s="117"/>
      <c r="NBS27" s="117"/>
      <c r="NBT27" s="117"/>
      <c r="NBU27" s="117"/>
      <c r="NBV27" s="117"/>
      <c r="NBW27" s="117"/>
      <c r="NBX27" s="117"/>
      <c r="NBY27" s="117"/>
      <c r="NBZ27" s="117"/>
      <c r="NCA27" s="117"/>
      <c r="NCB27" s="117"/>
      <c r="NCC27" s="117"/>
      <c r="NCD27" s="117"/>
      <c r="NCE27" s="117"/>
      <c r="NCF27" s="117"/>
      <c r="NCG27" s="117"/>
      <c r="NCH27" s="117"/>
      <c r="NCI27" s="117"/>
      <c r="NCJ27" s="117"/>
      <c r="NCK27" s="117"/>
      <c r="NCL27" s="117"/>
      <c r="NCM27" s="117"/>
      <c r="NCN27" s="117"/>
      <c r="NCO27" s="117"/>
      <c r="NCP27" s="117"/>
      <c r="NCQ27" s="117"/>
      <c r="NCR27" s="117"/>
      <c r="NCS27" s="117"/>
      <c r="NCT27" s="117"/>
      <c r="NCU27" s="117"/>
      <c r="NCV27" s="117"/>
      <c r="NCW27" s="117"/>
      <c r="NCX27" s="117"/>
      <c r="NCY27" s="117"/>
      <c r="NCZ27" s="117"/>
      <c r="NDA27" s="117"/>
      <c r="NDB27" s="117"/>
      <c r="NDC27" s="117"/>
      <c r="NDD27" s="117"/>
      <c r="NDE27" s="117"/>
      <c r="NDF27" s="117"/>
      <c r="NDG27" s="117"/>
      <c r="NDH27" s="117"/>
      <c r="NDI27" s="117"/>
      <c r="NDJ27" s="117"/>
      <c r="NDK27" s="117"/>
      <c r="NDL27" s="117"/>
      <c r="NDM27" s="117"/>
      <c r="NDN27" s="117"/>
      <c r="NDO27" s="117"/>
      <c r="NDP27" s="117"/>
      <c r="NDQ27" s="117"/>
      <c r="NDR27" s="117"/>
      <c r="NDS27" s="117"/>
      <c r="NDT27" s="117"/>
      <c r="NDU27" s="117"/>
      <c r="NDV27" s="117"/>
      <c r="NDW27" s="117"/>
      <c r="NDX27" s="117"/>
      <c r="NDY27" s="117"/>
      <c r="NDZ27" s="117"/>
      <c r="NEA27" s="117"/>
      <c r="NEB27" s="117"/>
      <c r="NEC27" s="117"/>
      <c r="NED27" s="117"/>
      <c r="NEE27" s="117"/>
      <c r="NEF27" s="117"/>
      <c r="NEG27" s="117"/>
      <c r="NEH27" s="117"/>
      <c r="NEI27" s="117"/>
      <c r="NEJ27" s="117"/>
      <c r="NEK27" s="117"/>
      <c r="NEL27" s="117"/>
      <c r="NEM27" s="117"/>
      <c r="NEN27" s="117"/>
      <c r="NEO27" s="117"/>
      <c r="NEP27" s="117"/>
      <c r="NEQ27" s="117"/>
      <c r="NER27" s="117"/>
      <c r="NES27" s="117"/>
      <c r="NET27" s="117"/>
      <c r="NEU27" s="117"/>
      <c r="NEV27" s="117"/>
      <c r="NEW27" s="117"/>
      <c r="NEX27" s="117"/>
      <c r="NEY27" s="117"/>
      <c r="NEZ27" s="117"/>
      <c r="NFA27" s="117"/>
      <c r="NFB27" s="117"/>
      <c r="NFC27" s="117"/>
      <c r="NFD27" s="117"/>
      <c r="NFE27" s="117"/>
      <c r="NFF27" s="117"/>
      <c r="NFG27" s="117"/>
      <c r="NFH27" s="117"/>
      <c r="NFI27" s="117"/>
      <c r="NFJ27" s="117"/>
      <c r="NFK27" s="117"/>
      <c r="NFL27" s="117"/>
      <c r="NFM27" s="117"/>
      <c r="NFN27" s="117"/>
      <c r="NFO27" s="117"/>
      <c r="NFP27" s="117"/>
      <c r="NFQ27" s="117"/>
      <c r="NFR27" s="117"/>
      <c r="NFS27" s="117"/>
      <c r="NFT27" s="117"/>
      <c r="NFU27" s="117"/>
      <c r="NFV27" s="117"/>
      <c r="NFW27" s="117"/>
      <c r="NFX27" s="117"/>
      <c r="NFY27" s="117"/>
      <c r="NFZ27" s="117"/>
      <c r="NGA27" s="117"/>
      <c r="NGB27" s="117"/>
      <c r="NGC27" s="117"/>
      <c r="NGD27" s="117"/>
      <c r="NGE27" s="117"/>
      <c r="NGF27" s="117"/>
      <c r="NGG27" s="117"/>
      <c r="NGH27" s="117"/>
      <c r="NGI27" s="117"/>
      <c r="NGJ27" s="117"/>
      <c r="NGK27" s="117"/>
      <c r="NGL27" s="117"/>
      <c r="NGM27" s="117"/>
      <c r="NGN27" s="117"/>
      <c r="NGO27" s="117"/>
      <c r="NGP27" s="117"/>
      <c r="NGQ27" s="117"/>
      <c r="NGR27" s="117"/>
      <c r="NGS27" s="117"/>
      <c r="NGT27" s="117"/>
      <c r="NGU27" s="117"/>
      <c r="NGV27" s="117"/>
      <c r="NGW27" s="117"/>
      <c r="NGX27" s="117"/>
      <c r="NGY27" s="117"/>
      <c r="NGZ27" s="117"/>
      <c r="NHA27" s="117"/>
      <c r="NHB27" s="117"/>
      <c r="NHC27" s="117"/>
      <c r="NHD27" s="117"/>
      <c r="NHE27" s="117"/>
      <c r="NHF27" s="117"/>
      <c r="NHG27" s="117"/>
      <c r="NHH27" s="117"/>
      <c r="NHI27" s="117"/>
      <c r="NHJ27" s="117"/>
      <c r="NHK27" s="117"/>
      <c r="NHL27" s="117"/>
      <c r="NHM27" s="117"/>
      <c r="NHN27" s="117"/>
      <c r="NHO27" s="117"/>
      <c r="NHP27" s="117"/>
      <c r="NHQ27" s="117"/>
      <c r="NHR27" s="117"/>
      <c r="NHS27" s="117"/>
      <c r="NHT27" s="117"/>
      <c r="NHU27" s="117"/>
      <c r="NHV27" s="117"/>
      <c r="NHW27" s="117"/>
      <c r="NHX27" s="117"/>
      <c r="NHY27" s="117"/>
      <c r="NHZ27" s="117"/>
      <c r="NIA27" s="117"/>
      <c r="NIB27" s="117"/>
      <c r="NIC27" s="117"/>
      <c r="NID27" s="117"/>
      <c r="NIE27" s="117"/>
      <c r="NIF27" s="117"/>
      <c r="NIG27" s="117"/>
      <c r="NIH27" s="117"/>
      <c r="NII27" s="117"/>
      <c r="NIJ27" s="117"/>
      <c r="NIK27" s="117"/>
      <c r="NIL27" s="117"/>
      <c r="NIM27" s="117"/>
      <c r="NIN27" s="117"/>
      <c r="NIO27" s="117"/>
      <c r="NIP27" s="117"/>
      <c r="NIQ27" s="117"/>
      <c r="NIR27" s="117"/>
      <c r="NIS27" s="117"/>
      <c r="NIT27" s="117"/>
      <c r="NIU27" s="117"/>
      <c r="NIV27" s="117"/>
      <c r="NIW27" s="117"/>
      <c r="NIX27" s="117"/>
      <c r="NIY27" s="117"/>
      <c r="NIZ27" s="117"/>
      <c r="NJA27" s="117"/>
      <c r="NJB27" s="117"/>
      <c r="NJC27" s="117"/>
      <c r="NJD27" s="117"/>
      <c r="NJE27" s="117"/>
      <c r="NJF27" s="117"/>
      <c r="NJG27" s="117"/>
      <c r="NJH27" s="117"/>
      <c r="NJI27" s="117"/>
      <c r="NJJ27" s="117"/>
      <c r="NJK27" s="117"/>
      <c r="NJL27" s="117"/>
      <c r="NJM27" s="117"/>
      <c r="NJN27" s="117"/>
      <c r="NJO27" s="117"/>
      <c r="NJP27" s="117"/>
      <c r="NJQ27" s="117"/>
      <c r="NJR27" s="117"/>
      <c r="NJS27" s="117"/>
      <c r="NJT27" s="117"/>
      <c r="NJU27" s="117"/>
      <c r="NJV27" s="117"/>
      <c r="NJW27" s="117"/>
      <c r="NJX27" s="117"/>
      <c r="NJY27" s="117"/>
      <c r="NJZ27" s="117"/>
      <c r="NKA27" s="117"/>
      <c r="NKB27" s="117"/>
      <c r="NKC27" s="117"/>
      <c r="NKD27" s="117"/>
      <c r="NKE27" s="117"/>
      <c r="NKF27" s="117"/>
      <c r="NKG27" s="117"/>
      <c r="NKH27" s="117"/>
      <c r="NKI27" s="117"/>
      <c r="NKJ27" s="117"/>
      <c r="NKK27" s="117"/>
      <c r="NKL27" s="117"/>
      <c r="NKM27" s="117"/>
      <c r="NKN27" s="117"/>
      <c r="NKO27" s="117"/>
      <c r="NKP27" s="117"/>
      <c r="NKQ27" s="117"/>
      <c r="NKR27" s="117"/>
      <c r="NKS27" s="117"/>
      <c r="NKT27" s="117"/>
      <c r="NKU27" s="117"/>
      <c r="NKV27" s="117"/>
      <c r="NKW27" s="117"/>
      <c r="NKX27" s="117"/>
      <c r="NKY27" s="117"/>
      <c r="NKZ27" s="117"/>
      <c r="NLA27" s="117"/>
      <c r="NLB27" s="117"/>
      <c r="NLC27" s="117"/>
      <c r="NLD27" s="117"/>
      <c r="NLE27" s="117"/>
      <c r="NLF27" s="117"/>
      <c r="NLG27" s="117"/>
      <c r="NLH27" s="117"/>
      <c r="NLI27" s="117"/>
      <c r="NLJ27" s="117"/>
      <c r="NLK27" s="117"/>
      <c r="NLL27" s="117"/>
      <c r="NLM27" s="117"/>
      <c r="NLN27" s="117"/>
      <c r="NLO27" s="117"/>
      <c r="NLP27" s="117"/>
      <c r="NLQ27" s="117"/>
      <c r="NLR27" s="117"/>
      <c r="NLS27" s="117"/>
      <c r="NLT27" s="117"/>
      <c r="NLU27" s="117"/>
      <c r="NLV27" s="117"/>
      <c r="NLW27" s="117"/>
      <c r="NLX27" s="117"/>
      <c r="NLY27" s="117"/>
      <c r="NLZ27" s="117"/>
      <c r="NMA27" s="117"/>
      <c r="NMB27" s="117"/>
      <c r="NMC27" s="117"/>
      <c r="NMD27" s="117"/>
      <c r="NME27" s="117"/>
      <c r="NMF27" s="117"/>
      <c r="NMG27" s="117"/>
      <c r="NMH27" s="117"/>
      <c r="NMI27" s="117"/>
      <c r="NMJ27" s="117"/>
      <c r="NMK27" s="117"/>
      <c r="NML27" s="117"/>
      <c r="NMM27" s="117"/>
      <c r="NMN27" s="117"/>
      <c r="NMO27" s="117"/>
      <c r="NMP27" s="117"/>
      <c r="NMQ27" s="117"/>
      <c r="NMR27" s="117"/>
      <c r="NMS27" s="117"/>
      <c r="NMT27" s="117"/>
      <c r="NMU27" s="117"/>
      <c r="NMV27" s="117"/>
      <c r="NMW27" s="117"/>
      <c r="NMX27" s="117"/>
      <c r="NMY27" s="117"/>
      <c r="NMZ27" s="117"/>
      <c r="NNA27" s="117"/>
      <c r="NNB27" s="117"/>
      <c r="NNC27" s="117"/>
      <c r="NND27" s="117"/>
      <c r="NNE27" s="117"/>
      <c r="NNF27" s="117"/>
      <c r="NNG27" s="117"/>
      <c r="NNH27" s="117"/>
      <c r="NNI27" s="117"/>
      <c r="NNJ27" s="117"/>
      <c r="NNK27" s="117"/>
      <c r="NNL27" s="117"/>
      <c r="NNM27" s="117"/>
      <c r="NNN27" s="117"/>
      <c r="NNO27" s="117"/>
      <c r="NNP27" s="117"/>
      <c r="NNQ27" s="117"/>
      <c r="NNR27" s="117"/>
      <c r="NNS27" s="117"/>
      <c r="NNT27" s="117"/>
      <c r="NNU27" s="117"/>
      <c r="NNV27" s="117"/>
      <c r="NNW27" s="117"/>
      <c r="NNX27" s="117"/>
      <c r="NNY27" s="117"/>
      <c r="NNZ27" s="117"/>
      <c r="NOA27" s="117"/>
      <c r="NOB27" s="117"/>
      <c r="NOC27" s="117"/>
      <c r="NOD27" s="117"/>
      <c r="NOE27" s="117"/>
      <c r="NOF27" s="117"/>
      <c r="NOG27" s="117"/>
      <c r="NOH27" s="117"/>
      <c r="NOI27" s="117"/>
      <c r="NOJ27" s="117"/>
      <c r="NOK27" s="117"/>
      <c r="NOL27" s="117"/>
      <c r="NOM27" s="117"/>
      <c r="NON27" s="117"/>
      <c r="NOO27" s="117"/>
      <c r="NOP27" s="117"/>
      <c r="NOQ27" s="117"/>
      <c r="NOR27" s="117"/>
      <c r="NOS27" s="117"/>
      <c r="NOT27" s="117"/>
      <c r="NOU27" s="117"/>
      <c r="NOV27" s="117"/>
      <c r="NOW27" s="117"/>
      <c r="NOX27" s="117"/>
      <c r="NOY27" s="117"/>
      <c r="NOZ27" s="117"/>
      <c r="NPA27" s="117"/>
      <c r="NPB27" s="117"/>
      <c r="NPC27" s="117"/>
      <c r="NPD27" s="117"/>
      <c r="NPE27" s="117"/>
      <c r="NPF27" s="117"/>
      <c r="NPG27" s="117"/>
      <c r="NPH27" s="117"/>
      <c r="NPI27" s="117"/>
      <c r="NPJ27" s="117"/>
      <c r="NPK27" s="117"/>
      <c r="NPL27" s="117"/>
      <c r="NPM27" s="117"/>
      <c r="NPN27" s="117"/>
      <c r="NPO27" s="117"/>
      <c r="NPP27" s="117"/>
      <c r="NPQ27" s="117"/>
      <c r="NPR27" s="117"/>
      <c r="NPS27" s="117"/>
      <c r="NPT27" s="117"/>
      <c r="NPU27" s="117"/>
      <c r="NPV27" s="117"/>
      <c r="NPW27" s="117"/>
      <c r="NPX27" s="117"/>
      <c r="NPY27" s="117"/>
      <c r="NPZ27" s="117"/>
      <c r="NQA27" s="117"/>
      <c r="NQB27" s="117"/>
      <c r="NQC27" s="117"/>
      <c r="NQD27" s="117"/>
      <c r="NQE27" s="117"/>
      <c r="NQF27" s="117"/>
      <c r="NQG27" s="117"/>
      <c r="NQH27" s="117"/>
      <c r="NQI27" s="117"/>
      <c r="NQJ27" s="117"/>
      <c r="NQK27" s="117"/>
      <c r="NQL27" s="117"/>
      <c r="NQM27" s="117"/>
      <c r="NQN27" s="117"/>
      <c r="NQO27" s="117"/>
      <c r="NQP27" s="117"/>
      <c r="NQQ27" s="117"/>
      <c r="NQR27" s="117"/>
      <c r="NQS27" s="117"/>
      <c r="NQT27" s="117"/>
      <c r="NQU27" s="117"/>
      <c r="NQV27" s="117"/>
      <c r="NQW27" s="117"/>
      <c r="NQX27" s="117"/>
      <c r="NQY27" s="117"/>
      <c r="NQZ27" s="117"/>
      <c r="NRA27" s="117"/>
      <c r="NRB27" s="117"/>
      <c r="NRC27" s="117"/>
      <c r="NRD27" s="117"/>
      <c r="NRE27" s="117"/>
      <c r="NRF27" s="117"/>
      <c r="NRG27" s="117"/>
      <c r="NRH27" s="117"/>
      <c r="NRI27" s="117"/>
      <c r="NRJ27" s="117"/>
      <c r="NRK27" s="117"/>
      <c r="NRL27" s="117"/>
      <c r="NRM27" s="117"/>
      <c r="NRN27" s="117"/>
      <c r="NRO27" s="117"/>
      <c r="NRP27" s="117"/>
      <c r="NRQ27" s="117"/>
      <c r="NRR27" s="117"/>
      <c r="NRS27" s="117"/>
      <c r="NRT27" s="117"/>
      <c r="NRU27" s="117"/>
      <c r="NRV27" s="117"/>
      <c r="NRW27" s="117"/>
      <c r="NRX27" s="117"/>
      <c r="NRY27" s="117"/>
      <c r="NRZ27" s="117"/>
      <c r="NSA27" s="117"/>
      <c r="NSB27" s="117"/>
      <c r="NSC27" s="117"/>
      <c r="NSD27" s="117"/>
      <c r="NSE27" s="117"/>
      <c r="NSF27" s="117"/>
      <c r="NSG27" s="117"/>
      <c r="NSH27" s="117"/>
      <c r="NSI27" s="117"/>
      <c r="NSJ27" s="117"/>
      <c r="NSK27" s="117"/>
      <c r="NSL27" s="117"/>
      <c r="NSM27" s="117"/>
      <c r="NSN27" s="117"/>
      <c r="NSO27" s="117"/>
      <c r="NSP27" s="117"/>
      <c r="NSQ27" s="117"/>
      <c r="NSR27" s="117"/>
      <c r="NSS27" s="117"/>
      <c r="NST27" s="117"/>
      <c r="NSU27" s="117"/>
      <c r="NSV27" s="117"/>
      <c r="NSW27" s="117"/>
      <c r="NSX27" s="117"/>
      <c r="NSY27" s="117"/>
      <c r="NSZ27" s="117"/>
      <c r="NTA27" s="117"/>
      <c r="NTB27" s="117"/>
      <c r="NTC27" s="117"/>
      <c r="NTD27" s="117"/>
      <c r="NTE27" s="117"/>
      <c r="NTF27" s="117"/>
      <c r="NTG27" s="117"/>
      <c r="NTH27" s="117"/>
      <c r="NTI27" s="117"/>
      <c r="NTJ27" s="117"/>
      <c r="NTK27" s="117"/>
      <c r="NTL27" s="117"/>
      <c r="NTM27" s="117"/>
      <c r="NTN27" s="117"/>
      <c r="NTO27" s="117"/>
      <c r="NTP27" s="117"/>
      <c r="NTQ27" s="117"/>
      <c r="NTR27" s="117"/>
      <c r="NTS27" s="117"/>
      <c r="NTT27" s="117"/>
      <c r="NTU27" s="117"/>
      <c r="NTV27" s="117"/>
      <c r="NTW27" s="117"/>
      <c r="NTX27" s="117"/>
      <c r="NTY27" s="117"/>
      <c r="NTZ27" s="117"/>
      <c r="NUA27" s="117"/>
      <c r="NUB27" s="117"/>
      <c r="NUC27" s="117"/>
      <c r="NUD27" s="117"/>
      <c r="NUE27" s="117"/>
      <c r="NUF27" s="117"/>
      <c r="NUG27" s="117"/>
      <c r="NUH27" s="117"/>
      <c r="NUI27" s="117"/>
      <c r="NUJ27" s="117"/>
      <c r="NUK27" s="117"/>
      <c r="NUL27" s="117"/>
      <c r="NUM27" s="117"/>
      <c r="NUN27" s="117"/>
      <c r="NUO27" s="117"/>
      <c r="NUP27" s="117"/>
      <c r="NUQ27" s="117"/>
      <c r="NUR27" s="117"/>
      <c r="NUS27" s="117"/>
      <c r="NUT27" s="117"/>
      <c r="NUU27" s="117"/>
      <c r="NUV27" s="117"/>
      <c r="NUW27" s="117"/>
      <c r="NUX27" s="117"/>
      <c r="NUY27" s="117"/>
      <c r="NUZ27" s="117"/>
      <c r="NVA27" s="117"/>
      <c r="NVB27" s="117"/>
      <c r="NVC27" s="117"/>
      <c r="NVD27" s="117"/>
      <c r="NVE27" s="117"/>
      <c r="NVF27" s="117"/>
      <c r="NVG27" s="117"/>
      <c r="NVH27" s="117"/>
      <c r="NVI27" s="117"/>
      <c r="NVJ27" s="117"/>
      <c r="NVK27" s="117"/>
      <c r="NVL27" s="117"/>
      <c r="NVM27" s="117"/>
      <c r="NVN27" s="117"/>
      <c r="NVO27" s="117"/>
      <c r="NVP27" s="117"/>
      <c r="NVQ27" s="117"/>
      <c r="NVR27" s="117"/>
      <c r="NVS27" s="117"/>
      <c r="NVT27" s="117"/>
      <c r="NVU27" s="117"/>
      <c r="NVV27" s="117"/>
      <c r="NVW27" s="117"/>
      <c r="NVX27" s="117"/>
      <c r="NVY27" s="117"/>
      <c r="NVZ27" s="117"/>
      <c r="NWA27" s="117"/>
      <c r="NWB27" s="117"/>
      <c r="NWC27" s="117"/>
      <c r="NWD27" s="117"/>
      <c r="NWE27" s="117"/>
      <c r="NWF27" s="117"/>
      <c r="NWG27" s="117"/>
      <c r="NWH27" s="117"/>
      <c r="NWI27" s="117"/>
      <c r="NWJ27" s="117"/>
      <c r="NWK27" s="117"/>
      <c r="NWL27" s="117"/>
      <c r="NWM27" s="117"/>
      <c r="NWN27" s="117"/>
      <c r="NWO27" s="117"/>
      <c r="NWP27" s="117"/>
      <c r="NWQ27" s="117"/>
      <c r="NWR27" s="117"/>
      <c r="NWS27" s="117"/>
      <c r="NWT27" s="117"/>
      <c r="NWU27" s="117"/>
      <c r="NWV27" s="117"/>
      <c r="NWW27" s="117"/>
      <c r="NWX27" s="117"/>
      <c r="NWY27" s="117"/>
      <c r="NWZ27" s="117"/>
      <c r="NXA27" s="117"/>
      <c r="NXB27" s="117"/>
      <c r="NXC27" s="117"/>
      <c r="NXD27" s="117"/>
      <c r="NXE27" s="117"/>
      <c r="NXF27" s="117"/>
      <c r="NXG27" s="117"/>
      <c r="NXH27" s="117"/>
      <c r="NXI27" s="117"/>
      <c r="NXJ27" s="117"/>
      <c r="NXK27" s="117"/>
      <c r="NXL27" s="117"/>
      <c r="NXM27" s="117"/>
      <c r="NXN27" s="117"/>
      <c r="NXO27" s="117"/>
      <c r="NXP27" s="117"/>
      <c r="NXQ27" s="117"/>
      <c r="NXR27" s="117"/>
      <c r="NXS27" s="117"/>
      <c r="NXT27" s="117"/>
      <c r="NXU27" s="117"/>
      <c r="NXV27" s="117"/>
      <c r="NXW27" s="117"/>
      <c r="NXX27" s="117"/>
      <c r="NXY27" s="117"/>
      <c r="NXZ27" s="117"/>
      <c r="NYA27" s="117"/>
      <c r="NYB27" s="117"/>
      <c r="NYC27" s="117"/>
      <c r="NYD27" s="117"/>
      <c r="NYE27" s="117"/>
      <c r="NYF27" s="117"/>
      <c r="NYG27" s="117"/>
      <c r="NYH27" s="117"/>
      <c r="NYI27" s="117"/>
      <c r="NYJ27" s="117"/>
      <c r="NYK27" s="117"/>
      <c r="NYL27" s="117"/>
      <c r="NYM27" s="117"/>
      <c r="NYN27" s="117"/>
      <c r="NYO27" s="117"/>
      <c r="NYP27" s="117"/>
      <c r="NYQ27" s="117"/>
      <c r="NYR27" s="117"/>
      <c r="NYS27" s="117"/>
      <c r="NYT27" s="117"/>
      <c r="NYU27" s="117"/>
      <c r="NYV27" s="117"/>
      <c r="NYW27" s="117"/>
      <c r="NYX27" s="117"/>
      <c r="NYY27" s="117"/>
      <c r="NYZ27" s="117"/>
      <c r="NZA27" s="117"/>
      <c r="NZB27" s="117"/>
      <c r="NZC27" s="117"/>
      <c r="NZD27" s="117"/>
      <c r="NZE27" s="117"/>
      <c r="NZF27" s="117"/>
      <c r="NZG27" s="117"/>
      <c r="NZH27" s="117"/>
      <c r="NZI27" s="117"/>
      <c r="NZJ27" s="117"/>
      <c r="NZK27" s="117"/>
      <c r="NZL27" s="117"/>
      <c r="NZM27" s="117"/>
      <c r="NZN27" s="117"/>
      <c r="NZO27" s="117"/>
      <c r="NZP27" s="117"/>
      <c r="NZQ27" s="117"/>
      <c r="NZR27" s="117"/>
      <c r="NZS27" s="117"/>
      <c r="NZT27" s="117"/>
      <c r="NZU27" s="117"/>
      <c r="NZV27" s="117"/>
      <c r="NZW27" s="117"/>
      <c r="NZX27" s="117"/>
      <c r="NZY27" s="117"/>
      <c r="NZZ27" s="117"/>
      <c r="OAA27" s="117"/>
      <c r="OAB27" s="117"/>
      <c r="OAC27" s="117"/>
      <c r="OAD27" s="117"/>
      <c r="OAE27" s="117"/>
      <c r="OAF27" s="117"/>
      <c r="OAG27" s="117"/>
      <c r="OAH27" s="117"/>
      <c r="OAI27" s="117"/>
      <c r="OAJ27" s="117"/>
      <c r="OAK27" s="117"/>
      <c r="OAL27" s="117"/>
      <c r="OAM27" s="117"/>
      <c r="OAN27" s="117"/>
      <c r="OAO27" s="117"/>
      <c r="OAP27" s="117"/>
      <c r="OAQ27" s="117"/>
      <c r="OAR27" s="117"/>
      <c r="OAS27" s="117"/>
      <c r="OAT27" s="117"/>
      <c r="OAU27" s="117"/>
      <c r="OAV27" s="117"/>
      <c r="OAW27" s="117"/>
      <c r="OAX27" s="117"/>
      <c r="OAY27" s="117"/>
      <c r="OAZ27" s="117"/>
      <c r="OBA27" s="117"/>
      <c r="OBB27" s="117"/>
      <c r="OBC27" s="117"/>
      <c r="OBD27" s="117"/>
      <c r="OBE27" s="117"/>
      <c r="OBF27" s="117"/>
      <c r="OBG27" s="117"/>
      <c r="OBH27" s="117"/>
      <c r="OBI27" s="117"/>
      <c r="OBJ27" s="117"/>
      <c r="OBK27" s="117"/>
      <c r="OBL27" s="117"/>
      <c r="OBM27" s="117"/>
      <c r="OBN27" s="117"/>
      <c r="OBO27" s="117"/>
      <c r="OBP27" s="117"/>
      <c r="OBQ27" s="117"/>
      <c r="OBR27" s="117"/>
      <c r="OBS27" s="117"/>
      <c r="OBT27" s="117"/>
      <c r="OBU27" s="117"/>
      <c r="OBV27" s="117"/>
      <c r="OBW27" s="117"/>
      <c r="OBX27" s="117"/>
      <c r="OBY27" s="117"/>
      <c r="OBZ27" s="117"/>
      <c r="OCA27" s="117"/>
      <c r="OCB27" s="117"/>
      <c r="OCC27" s="117"/>
      <c r="OCD27" s="117"/>
      <c r="OCE27" s="117"/>
      <c r="OCF27" s="117"/>
      <c r="OCG27" s="117"/>
      <c r="OCH27" s="117"/>
      <c r="OCI27" s="117"/>
      <c r="OCJ27" s="117"/>
      <c r="OCK27" s="117"/>
      <c r="OCL27" s="117"/>
      <c r="OCM27" s="117"/>
      <c r="OCN27" s="117"/>
      <c r="OCO27" s="117"/>
      <c r="OCP27" s="117"/>
      <c r="OCQ27" s="117"/>
      <c r="OCR27" s="117"/>
      <c r="OCS27" s="117"/>
      <c r="OCT27" s="117"/>
      <c r="OCU27" s="117"/>
      <c r="OCV27" s="117"/>
      <c r="OCW27" s="117"/>
      <c r="OCX27" s="117"/>
      <c r="OCY27" s="117"/>
      <c r="OCZ27" s="117"/>
      <c r="ODA27" s="117"/>
      <c r="ODB27" s="117"/>
      <c r="ODC27" s="117"/>
      <c r="ODD27" s="117"/>
      <c r="ODE27" s="117"/>
      <c r="ODF27" s="117"/>
      <c r="ODG27" s="117"/>
      <c r="ODH27" s="117"/>
      <c r="ODI27" s="117"/>
      <c r="ODJ27" s="117"/>
      <c r="ODK27" s="117"/>
      <c r="ODL27" s="117"/>
      <c r="ODM27" s="117"/>
      <c r="ODN27" s="117"/>
      <c r="ODO27" s="117"/>
      <c r="ODP27" s="117"/>
      <c r="ODQ27" s="117"/>
      <c r="ODR27" s="117"/>
      <c r="ODS27" s="117"/>
      <c r="ODT27" s="117"/>
      <c r="ODU27" s="117"/>
      <c r="ODV27" s="117"/>
      <c r="ODW27" s="117"/>
      <c r="ODX27" s="117"/>
      <c r="ODY27" s="117"/>
      <c r="ODZ27" s="117"/>
      <c r="OEA27" s="117"/>
      <c r="OEB27" s="117"/>
      <c r="OEC27" s="117"/>
      <c r="OED27" s="117"/>
      <c r="OEE27" s="117"/>
      <c r="OEF27" s="117"/>
      <c r="OEG27" s="117"/>
      <c r="OEH27" s="117"/>
      <c r="OEI27" s="117"/>
      <c r="OEJ27" s="117"/>
      <c r="OEK27" s="117"/>
      <c r="OEL27" s="117"/>
      <c r="OEM27" s="117"/>
      <c r="OEN27" s="117"/>
      <c r="OEO27" s="117"/>
      <c r="OEP27" s="117"/>
      <c r="OEQ27" s="117"/>
      <c r="OER27" s="117"/>
      <c r="OES27" s="117"/>
      <c r="OET27" s="117"/>
      <c r="OEU27" s="117"/>
      <c r="OEV27" s="117"/>
      <c r="OEW27" s="117"/>
      <c r="OEX27" s="117"/>
      <c r="OEY27" s="117"/>
      <c r="OEZ27" s="117"/>
      <c r="OFA27" s="117"/>
      <c r="OFB27" s="117"/>
      <c r="OFC27" s="117"/>
      <c r="OFD27" s="117"/>
      <c r="OFE27" s="117"/>
      <c r="OFF27" s="117"/>
      <c r="OFG27" s="117"/>
      <c r="OFH27" s="117"/>
      <c r="OFI27" s="117"/>
      <c r="OFJ27" s="117"/>
      <c r="OFK27" s="117"/>
      <c r="OFL27" s="117"/>
      <c r="OFM27" s="117"/>
      <c r="OFN27" s="117"/>
      <c r="OFO27" s="117"/>
      <c r="OFP27" s="117"/>
      <c r="OFQ27" s="117"/>
      <c r="OFR27" s="117"/>
      <c r="OFS27" s="117"/>
      <c r="OFT27" s="117"/>
      <c r="OFU27" s="117"/>
      <c r="OFV27" s="117"/>
      <c r="OFW27" s="117"/>
      <c r="OFX27" s="117"/>
      <c r="OFY27" s="117"/>
      <c r="OFZ27" s="117"/>
      <c r="OGA27" s="117"/>
      <c r="OGB27" s="117"/>
      <c r="OGC27" s="117"/>
      <c r="OGD27" s="117"/>
      <c r="OGE27" s="117"/>
      <c r="OGF27" s="117"/>
      <c r="OGG27" s="117"/>
      <c r="OGH27" s="117"/>
      <c r="OGI27" s="117"/>
      <c r="OGJ27" s="117"/>
      <c r="OGK27" s="117"/>
      <c r="OGL27" s="117"/>
      <c r="OGM27" s="117"/>
      <c r="OGN27" s="117"/>
      <c r="OGO27" s="117"/>
      <c r="OGP27" s="117"/>
      <c r="OGQ27" s="117"/>
      <c r="OGR27" s="117"/>
      <c r="OGS27" s="117"/>
      <c r="OGT27" s="117"/>
      <c r="OGU27" s="117"/>
      <c r="OGV27" s="117"/>
      <c r="OGW27" s="117"/>
      <c r="OGX27" s="117"/>
      <c r="OGY27" s="117"/>
      <c r="OGZ27" s="117"/>
      <c r="OHA27" s="117"/>
      <c r="OHB27" s="117"/>
      <c r="OHC27" s="117"/>
      <c r="OHD27" s="117"/>
      <c r="OHE27" s="117"/>
      <c r="OHF27" s="117"/>
      <c r="OHG27" s="117"/>
      <c r="OHH27" s="117"/>
      <c r="OHI27" s="117"/>
      <c r="OHJ27" s="117"/>
      <c r="OHK27" s="117"/>
      <c r="OHL27" s="117"/>
      <c r="OHM27" s="117"/>
      <c r="OHN27" s="117"/>
      <c r="OHO27" s="117"/>
      <c r="OHP27" s="117"/>
      <c r="OHQ27" s="117"/>
      <c r="OHR27" s="117"/>
      <c r="OHS27" s="117"/>
      <c r="OHT27" s="117"/>
      <c r="OHU27" s="117"/>
      <c r="OHV27" s="117"/>
      <c r="OHW27" s="117"/>
      <c r="OHX27" s="117"/>
      <c r="OHY27" s="117"/>
      <c r="OHZ27" s="117"/>
      <c r="OIA27" s="117"/>
      <c r="OIB27" s="117"/>
      <c r="OIC27" s="117"/>
      <c r="OID27" s="117"/>
      <c r="OIE27" s="117"/>
      <c r="OIF27" s="117"/>
      <c r="OIG27" s="117"/>
      <c r="OIH27" s="117"/>
      <c r="OII27" s="117"/>
      <c r="OIJ27" s="117"/>
      <c r="OIK27" s="117"/>
      <c r="OIL27" s="117"/>
      <c r="OIM27" s="117"/>
      <c r="OIN27" s="117"/>
      <c r="OIO27" s="117"/>
      <c r="OIP27" s="117"/>
      <c r="OIQ27" s="117"/>
      <c r="OIR27" s="117"/>
      <c r="OIS27" s="117"/>
      <c r="OIT27" s="117"/>
      <c r="OIU27" s="117"/>
      <c r="OIV27" s="117"/>
      <c r="OIW27" s="117"/>
      <c r="OIX27" s="117"/>
      <c r="OIY27" s="117"/>
      <c r="OIZ27" s="117"/>
      <c r="OJA27" s="117"/>
      <c r="OJB27" s="117"/>
      <c r="OJC27" s="117"/>
      <c r="OJD27" s="117"/>
      <c r="OJE27" s="117"/>
      <c r="OJF27" s="117"/>
      <c r="OJG27" s="117"/>
      <c r="OJH27" s="117"/>
      <c r="OJI27" s="117"/>
      <c r="OJJ27" s="117"/>
      <c r="OJK27" s="117"/>
      <c r="OJL27" s="117"/>
      <c r="OJM27" s="117"/>
      <c r="OJN27" s="117"/>
      <c r="OJO27" s="117"/>
      <c r="OJP27" s="117"/>
      <c r="OJQ27" s="117"/>
      <c r="OJR27" s="117"/>
      <c r="OJS27" s="117"/>
      <c r="OJT27" s="117"/>
      <c r="OJU27" s="117"/>
      <c r="OJV27" s="117"/>
      <c r="OJW27" s="117"/>
      <c r="OJX27" s="117"/>
      <c r="OJY27" s="117"/>
      <c r="OJZ27" s="117"/>
      <c r="OKA27" s="117"/>
      <c r="OKB27" s="117"/>
      <c r="OKC27" s="117"/>
      <c r="OKD27" s="117"/>
      <c r="OKE27" s="117"/>
      <c r="OKF27" s="117"/>
      <c r="OKG27" s="117"/>
      <c r="OKH27" s="117"/>
      <c r="OKI27" s="117"/>
      <c r="OKJ27" s="117"/>
      <c r="OKK27" s="117"/>
      <c r="OKL27" s="117"/>
      <c r="OKM27" s="117"/>
      <c r="OKN27" s="117"/>
      <c r="OKO27" s="117"/>
      <c r="OKP27" s="117"/>
      <c r="OKQ27" s="117"/>
      <c r="OKR27" s="117"/>
      <c r="OKS27" s="117"/>
      <c r="OKT27" s="117"/>
      <c r="OKU27" s="117"/>
      <c r="OKV27" s="117"/>
      <c r="OKW27" s="117"/>
      <c r="OKX27" s="117"/>
      <c r="OKY27" s="117"/>
      <c r="OKZ27" s="117"/>
      <c r="OLA27" s="117"/>
      <c r="OLB27" s="117"/>
      <c r="OLC27" s="117"/>
      <c r="OLD27" s="117"/>
      <c r="OLE27" s="117"/>
      <c r="OLF27" s="117"/>
      <c r="OLG27" s="117"/>
      <c r="OLH27" s="117"/>
      <c r="OLI27" s="117"/>
      <c r="OLJ27" s="117"/>
      <c r="OLK27" s="117"/>
      <c r="OLL27" s="117"/>
      <c r="OLM27" s="117"/>
      <c r="OLN27" s="117"/>
      <c r="OLO27" s="117"/>
      <c r="OLP27" s="117"/>
      <c r="OLQ27" s="117"/>
      <c r="OLR27" s="117"/>
      <c r="OLS27" s="117"/>
      <c r="OLT27" s="117"/>
      <c r="OLU27" s="117"/>
      <c r="OLV27" s="117"/>
      <c r="OLW27" s="117"/>
      <c r="OLX27" s="117"/>
      <c r="OLY27" s="117"/>
      <c r="OLZ27" s="117"/>
      <c r="OMA27" s="117"/>
      <c r="OMB27" s="117"/>
      <c r="OMC27" s="117"/>
      <c r="OMD27" s="117"/>
      <c r="OME27" s="117"/>
      <c r="OMF27" s="117"/>
      <c r="OMG27" s="117"/>
      <c r="OMH27" s="117"/>
      <c r="OMI27" s="117"/>
      <c r="OMJ27" s="117"/>
      <c r="OMK27" s="117"/>
      <c r="OML27" s="117"/>
      <c r="OMM27" s="117"/>
      <c r="OMN27" s="117"/>
      <c r="OMO27" s="117"/>
      <c r="OMP27" s="117"/>
      <c r="OMQ27" s="117"/>
      <c r="OMR27" s="117"/>
      <c r="OMS27" s="117"/>
      <c r="OMT27" s="117"/>
      <c r="OMU27" s="117"/>
      <c r="OMV27" s="117"/>
      <c r="OMW27" s="117"/>
      <c r="OMX27" s="117"/>
      <c r="OMY27" s="117"/>
      <c r="OMZ27" s="117"/>
      <c r="ONA27" s="117"/>
      <c r="ONB27" s="117"/>
      <c r="ONC27" s="117"/>
      <c r="OND27" s="117"/>
      <c r="ONE27" s="117"/>
      <c r="ONF27" s="117"/>
      <c r="ONG27" s="117"/>
      <c r="ONH27" s="117"/>
      <c r="ONI27" s="117"/>
      <c r="ONJ27" s="117"/>
      <c r="ONK27" s="117"/>
      <c r="ONL27" s="117"/>
      <c r="ONM27" s="117"/>
      <c r="ONN27" s="117"/>
      <c r="ONO27" s="117"/>
      <c r="ONP27" s="117"/>
      <c r="ONQ27" s="117"/>
      <c r="ONR27" s="117"/>
      <c r="ONS27" s="117"/>
      <c r="ONT27" s="117"/>
      <c r="ONU27" s="117"/>
      <c r="ONV27" s="117"/>
      <c r="ONW27" s="117"/>
      <c r="ONX27" s="117"/>
      <c r="ONY27" s="117"/>
      <c r="ONZ27" s="117"/>
      <c r="OOA27" s="117"/>
      <c r="OOB27" s="117"/>
      <c r="OOC27" s="117"/>
      <c r="OOD27" s="117"/>
      <c r="OOE27" s="117"/>
      <c r="OOF27" s="117"/>
      <c r="OOG27" s="117"/>
      <c r="OOH27" s="117"/>
      <c r="OOI27" s="117"/>
      <c r="OOJ27" s="117"/>
      <c r="OOK27" s="117"/>
      <c r="OOL27" s="117"/>
      <c r="OOM27" s="117"/>
      <c r="OON27" s="117"/>
      <c r="OOO27" s="117"/>
      <c r="OOP27" s="117"/>
      <c r="OOQ27" s="117"/>
      <c r="OOR27" s="117"/>
      <c r="OOS27" s="117"/>
      <c r="OOT27" s="117"/>
      <c r="OOU27" s="117"/>
      <c r="OOV27" s="117"/>
      <c r="OOW27" s="117"/>
      <c r="OOX27" s="117"/>
      <c r="OOY27" s="117"/>
      <c r="OOZ27" s="117"/>
      <c r="OPA27" s="117"/>
      <c r="OPB27" s="117"/>
      <c r="OPC27" s="117"/>
      <c r="OPD27" s="117"/>
      <c r="OPE27" s="117"/>
      <c r="OPF27" s="117"/>
      <c r="OPG27" s="117"/>
      <c r="OPH27" s="117"/>
      <c r="OPI27" s="117"/>
      <c r="OPJ27" s="117"/>
      <c r="OPK27" s="117"/>
      <c r="OPL27" s="117"/>
      <c r="OPM27" s="117"/>
      <c r="OPN27" s="117"/>
      <c r="OPO27" s="117"/>
      <c r="OPP27" s="117"/>
      <c r="OPQ27" s="117"/>
      <c r="OPR27" s="117"/>
      <c r="OPS27" s="117"/>
      <c r="OPT27" s="117"/>
      <c r="OPU27" s="117"/>
      <c r="OPV27" s="117"/>
      <c r="OPW27" s="117"/>
      <c r="OPX27" s="117"/>
      <c r="OPY27" s="117"/>
      <c r="OPZ27" s="117"/>
      <c r="OQA27" s="117"/>
      <c r="OQB27" s="117"/>
      <c r="OQC27" s="117"/>
      <c r="OQD27" s="117"/>
      <c r="OQE27" s="117"/>
      <c r="OQF27" s="117"/>
      <c r="OQG27" s="117"/>
      <c r="OQH27" s="117"/>
      <c r="OQI27" s="117"/>
      <c r="OQJ27" s="117"/>
      <c r="OQK27" s="117"/>
      <c r="OQL27" s="117"/>
      <c r="OQM27" s="117"/>
      <c r="OQN27" s="117"/>
      <c r="OQO27" s="117"/>
      <c r="OQP27" s="117"/>
      <c r="OQQ27" s="117"/>
      <c r="OQR27" s="117"/>
      <c r="OQS27" s="117"/>
      <c r="OQT27" s="117"/>
      <c r="OQU27" s="117"/>
      <c r="OQV27" s="117"/>
      <c r="OQW27" s="117"/>
      <c r="OQX27" s="117"/>
      <c r="OQY27" s="117"/>
      <c r="OQZ27" s="117"/>
      <c r="ORA27" s="117"/>
      <c r="ORB27" s="117"/>
      <c r="ORC27" s="117"/>
      <c r="ORD27" s="117"/>
      <c r="ORE27" s="117"/>
      <c r="ORF27" s="117"/>
      <c r="ORG27" s="117"/>
      <c r="ORH27" s="117"/>
      <c r="ORI27" s="117"/>
      <c r="ORJ27" s="117"/>
      <c r="ORK27" s="117"/>
      <c r="ORL27" s="117"/>
      <c r="ORM27" s="117"/>
      <c r="ORN27" s="117"/>
      <c r="ORO27" s="117"/>
      <c r="ORP27" s="117"/>
      <c r="ORQ27" s="117"/>
      <c r="ORR27" s="117"/>
      <c r="ORS27" s="117"/>
      <c r="ORT27" s="117"/>
      <c r="ORU27" s="117"/>
      <c r="ORV27" s="117"/>
      <c r="ORW27" s="117"/>
      <c r="ORX27" s="117"/>
      <c r="ORY27" s="117"/>
      <c r="ORZ27" s="117"/>
      <c r="OSA27" s="117"/>
      <c r="OSB27" s="117"/>
      <c r="OSC27" s="117"/>
      <c r="OSD27" s="117"/>
      <c r="OSE27" s="117"/>
      <c r="OSF27" s="117"/>
      <c r="OSG27" s="117"/>
      <c r="OSH27" s="117"/>
      <c r="OSI27" s="117"/>
      <c r="OSJ27" s="117"/>
      <c r="OSK27" s="117"/>
      <c r="OSL27" s="117"/>
      <c r="OSM27" s="117"/>
      <c r="OSN27" s="117"/>
      <c r="OSO27" s="117"/>
      <c r="OSP27" s="117"/>
      <c r="OSQ27" s="117"/>
      <c r="OSR27" s="117"/>
      <c r="OSS27" s="117"/>
      <c r="OST27" s="117"/>
      <c r="OSU27" s="117"/>
      <c r="OSV27" s="117"/>
      <c r="OSW27" s="117"/>
      <c r="OSX27" s="117"/>
      <c r="OSY27" s="117"/>
      <c r="OSZ27" s="117"/>
      <c r="OTA27" s="117"/>
      <c r="OTB27" s="117"/>
      <c r="OTC27" s="117"/>
      <c r="OTD27" s="117"/>
      <c r="OTE27" s="117"/>
      <c r="OTF27" s="117"/>
      <c r="OTG27" s="117"/>
      <c r="OTH27" s="117"/>
      <c r="OTI27" s="117"/>
      <c r="OTJ27" s="117"/>
      <c r="OTK27" s="117"/>
      <c r="OTL27" s="117"/>
      <c r="OTM27" s="117"/>
      <c r="OTN27" s="117"/>
      <c r="OTO27" s="117"/>
      <c r="OTP27" s="117"/>
      <c r="OTQ27" s="117"/>
      <c r="OTR27" s="117"/>
      <c r="OTS27" s="117"/>
      <c r="OTT27" s="117"/>
      <c r="OTU27" s="117"/>
      <c r="OTV27" s="117"/>
      <c r="OTW27" s="117"/>
      <c r="OTX27" s="117"/>
      <c r="OTY27" s="117"/>
      <c r="OTZ27" s="117"/>
      <c r="OUA27" s="117"/>
      <c r="OUB27" s="117"/>
      <c r="OUC27" s="117"/>
      <c r="OUD27" s="117"/>
      <c r="OUE27" s="117"/>
      <c r="OUF27" s="117"/>
      <c r="OUG27" s="117"/>
      <c r="OUH27" s="117"/>
      <c r="OUI27" s="117"/>
      <c r="OUJ27" s="117"/>
      <c r="OUK27" s="117"/>
      <c r="OUL27" s="117"/>
      <c r="OUM27" s="117"/>
      <c r="OUN27" s="117"/>
      <c r="OUO27" s="117"/>
      <c r="OUP27" s="117"/>
      <c r="OUQ27" s="117"/>
      <c r="OUR27" s="117"/>
      <c r="OUS27" s="117"/>
      <c r="OUT27" s="117"/>
      <c r="OUU27" s="117"/>
      <c r="OUV27" s="117"/>
      <c r="OUW27" s="117"/>
      <c r="OUX27" s="117"/>
      <c r="OUY27" s="117"/>
      <c r="OUZ27" s="117"/>
      <c r="OVA27" s="117"/>
      <c r="OVB27" s="117"/>
      <c r="OVC27" s="117"/>
      <c r="OVD27" s="117"/>
      <c r="OVE27" s="117"/>
      <c r="OVF27" s="117"/>
      <c r="OVG27" s="117"/>
      <c r="OVH27" s="117"/>
      <c r="OVI27" s="117"/>
      <c r="OVJ27" s="117"/>
      <c r="OVK27" s="117"/>
      <c r="OVL27" s="117"/>
      <c r="OVM27" s="117"/>
      <c r="OVN27" s="117"/>
      <c r="OVO27" s="117"/>
      <c r="OVP27" s="117"/>
      <c r="OVQ27" s="117"/>
      <c r="OVR27" s="117"/>
      <c r="OVS27" s="117"/>
      <c r="OVT27" s="117"/>
      <c r="OVU27" s="117"/>
      <c r="OVV27" s="117"/>
      <c r="OVW27" s="117"/>
      <c r="OVX27" s="117"/>
      <c r="OVY27" s="117"/>
      <c r="OVZ27" s="117"/>
      <c r="OWA27" s="117"/>
      <c r="OWB27" s="117"/>
      <c r="OWC27" s="117"/>
      <c r="OWD27" s="117"/>
      <c r="OWE27" s="117"/>
      <c r="OWF27" s="117"/>
      <c r="OWG27" s="117"/>
      <c r="OWH27" s="117"/>
      <c r="OWI27" s="117"/>
      <c r="OWJ27" s="117"/>
      <c r="OWK27" s="117"/>
      <c r="OWL27" s="117"/>
      <c r="OWM27" s="117"/>
      <c r="OWN27" s="117"/>
      <c r="OWO27" s="117"/>
      <c r="OWP27" s="117"/>
      <c r="OWQ27" s="117"/>
      <c r="OWR27" s="117"/>
      <c r="OWS27" s="117"/>
      <c r="OWT27" s="117"/>
      <c r="OWU27" s="117"/>
      <c r="OWV27" s="117"/>
      <c r="OWW27" s="117"/>
      <c r="OWX27" s="117"/>
      <c r="OWY27" s="117"/>
      <c r="OWZ27" s="117"/>
      <c r="OXA27" s="117"/>
      <c r="OXB27" s="117"/>
      <c r="OXC27" s="117"/>
      <c r="OXD27" s="117"/>
      <c r="OXE27" s="117"/>
      <c r="OXF27" s="117"/>
      <c r="OXG27" s="117"/>
      <c r="OXH27" s="117"/>
      <c r="OXI27" s="117"/>
      <c r="OXJ27" s="117"/>
      <c r="OXK27" s="117"/>
      <c r="OXL27" s="117"/>
      <c r="OXM27" s="117"/>
      <c r="OXN27" s="117"/>
      <c r="OXO27" s="117"/>
      <c r="OXP27" s="117"/>
      <c r="OXQ27" s="117"/>
      <c r="OXR27" s="117"/>
      <c r="OXS27" s="117"/>
      <c r="OXT27" s="117"/>
      <c r="OXU27" s="117"/>
      <c r="OXV27" s="117"/>
      <c r="OXW27" s="117"/>
      <c r="OXX27" s="117"/>
      <c r="OXY27" s="117"/>
      <c r="OXZ27" s="117"/>
      <c r="OYA27" s="117"/>
      <c r="OYB27" s="117"/>
      <c r="OYC27" s="117"/>
      <c r="OYD27" s="117"/>
      <c r="OYE27" s="117"/>
      <c r="OYF27" s="117"/>
      <c r="OYG27" s="117"/>
      <c r="OYH27" s="117"/>
      <c r="OYI27" s="117"/>
      <c r="OYJ27" s="117"/>
      <c r="OYK27" s="117"/>
      <c r="OYL27" s="117"/>
      <c r="OYM27" s="117"/>
      <c r="OYN27" s="117"/>
      <c r="OYO27" s="117"/>
      <c r="OYP27" s="117"/>
      <c r="OYQ27" s="117"/>
      <c r="OYR27" s="117"/>
      <c r="OYS27" s="117"/>
      <c r="OYT27" s="117"/>
      <c r="OYU27" s="117"/>
      <c r="OYV27" s="117"/>
      <c r="OYW27" s="117"/>
      <c r="OYX27" s="117"/>
      <c r="OYY27" s="117"/>
      <c r="OYZ27" s="117"/>
      <c r="OZA27" s="117"/>
      <c r="OZB27" s="117"/>
      <c r="OZC27" s="117"/>
      <c r="OZD27" s="117"/>
      <c r="OZE27" s="117"/>
      <c r="OZF27" s="117"/>
      <c r="OZG27" s="117"/>
      <c r="OZH27" s="117"/>
      <c r="OZI27" s="117"/>
      <c r="OZJ27" s="117"/>
      <c r="OZK27" s="117"/>
      <c r="OZL27" s="117"/>
      <c r="OZM27" s="117"/>
      <c r="OZN27" s="117"/>
      <c r="OZO27" s="117"/>
      <c r="OZP27" s="117"/>
      <c r="OZQ27" s="117"/>
      <c r="OZR27" s="117"/>
      <c r="OZS27" s="117"/>
      <c r="OZT27" s="117"/>
      <c r="OZU27" s="117"/>
      <c r="OZV27" s="117"/>
      <c r="OZW27" s="117"/>
      <c r="OZX27" s="117"/>
      <c r="OZY27" s="117"/>
      <c r="OZZ27" s="117"/>
      <c r="PAA27" s="117"/>
      <c r="PAB27" s="117"/>
      <c r="PAC27" s="117"/>
      <c r="PAD27" s="117"/>
      <c r="PAE27" s="117"/>
      <c r="PAF27" s="117"/>
      <c r="PAG27" s="117"/>
      <c r="PAH27" s="117"/>
      <c r="PAI27" s="117"/>
      <c r="PAJ27" s="117"/>
      <c r="PAK27" s="117"/>
      <c r="PAL27" s="117"/>
      <c r="PAM27" s="117"/>
      <c r="PAN27" s="117"/>
      <c r="PAO27" s="117"/>
      <c r="PAP27" s="117"/>
      <c r="PAQ27" s="117"/>
      <c r="PAR27" s="117"/>
      <c r="PAS27" s="117"/>
      <c r="PAT27" s="117"/>
      <c r="PAU27" s="117"/>
      <c r="PAV27" s="117"/>
      <c r="PAW27" s="117"/>
      <c r="PAX27" s="117"/>
      <c r="PAY27" s="117"/>
      <c r="PAZ27" s="117"/>
      <c r="PBA27" s="117"/>
      <c r="PBB27" s="117"/>
      <c r="PBC27" s="117"/>
      <c r="PBD27" s="117"/>
      <c r="PBE27" s="117"/>
      <c r="PBF27" s="117"/>
      <c r="PBG27" s="117"/>
      <c r="PBH27" s="117"/>
      <c r="PBI27" s="117"/>
      <c r="PBJ27" s="117"/>
      <c r="PBK27" s="117"/>
      <c r="PBL27" s="117"/>
      <c r="PBM27" s="117"/>
      <c r="PBN27" s="117"/>
      <c r="PBO27" s="117"/>
      <c r="PBP27" s="117"/>
      <c r="PBQ27" s="117"/>
      <c r="PBR27" s="117"/>
      <c r="PBS27" s="117"/>
      <c r="PBT27" s="117"/>
      <c r="PBU27" s="117"/>
      <c r="PBV27" s="117"/>
      <c r="PBW27" s="117"/>
      <c r="PBX27" s="117"/>
      <c r="PBY27" s="117"/>
      <c r="PBZ27" s="117"/>
      <c r="PCA27" s="117"/>
      <c r="PCB27" s="117"/>
      <c r="PCC27" s="117"/>
      <c r="PCD27" s="117"/>
      <c r="PCE27" s="117"/>
      <c r="PCF27" s="117"/>
      <c r="PCG27" s="117"/>
      <c r="PCH27" s="117"/>
      <c r="PCI27" s="117"/>
      <c r="PCJ27" s="117"/>
      <c r="PCK27" s="117"/>
      <c r="PCL27" s="117"/>
      <c r="PCM27" s="117"/>
      <c r="PCN27" s="117"/>
      <c r="PCO27" s="117"/>
      <c r="PCP27" s="117"/>
      <c r="PCQ27" s="117"/>
      <c r="PCR27" s="117"/>
      <c r="PCS27" s="117"/>
      <c r="PCT27" s="117"/>
      <c r="PCU27" s="117"/>
      <c r="PCV27" s="117"/>
      <c r="PCW27" s="117"/>
      <c r="PCX27" s="117"/>
      <c r="PCY27" s="117"/>
      <c r="PCZ27" s="117"/>
      <c r="PDA27" s="117"/>
      <c r="PDB27" s="117"/>
      <c r="PDC27" s="117"/>
      <c r="PDD27" s="117"/>
      <c r="PDE27" s="117"/>
      <c r="PDF27" s="117"/>
      <c r="PDG27" s="117"/>
      <c r="PDH27" s="117"/>
      <c r="PDI27" s="117"/>
      <c r="PDJ27" s="117"/>
      <c r="PDK27" s="117"/>
      <c r="PDL27" s="117"/>
      <c r="PDM27" s="117"/>
      <c r="PDN27" s="117"/>
      <c r="PDO27" s="117"/>
      <c r="PDP27" s="117"/>
      <c r="PDQ27" s="117"/>
      <c r="PDR27" s="117"/>
      <c r="PDS27" s="117"/>
      <c r="PDT27" s="117"/>
      <c r="PDU27" s="117"/>
      <c r="PDV27" s="117"/>
      <c r="PDW27" s="117"/>
      <c r="PDX27" s="117"/>
      <c r="PDY27" s="117"/>
      <c r="PDZ27" s="117"/>
      <c r="PEA27" s="117"/>
      <c r="PEB27" s="117"/>
      <c r="PEC27" s="117"/>
      <c r="PED27" s="117"/>
      <c r="PEE27" s="117"/>
      <c r="PEF27" s="117"/>
      <c r="PEG27" s="117"/>
      <c r="PEH27" s="117"/>
      <c r="PEI27" s="117"/>
      <c r="PEJ27" s="117"/>
      <c r="PEK27" s="117"/>
      <c r="PEL27" s="117"/>
      <c r="PEM27" s="117"/>
      <c r="PEN27" s="117"/>
      <c r="PEO27" s="117"/>
      <c r="PEP27" s="117"/>
      <c r="PEQ27" s="117"/>
      <c r="PER27" s="117"/>
      <c r="PES27" s="117"/>
      <c r="PET27" s="117"/>
      <c r="PEU27" s="117"/>
      <c r="PEV27" s="117"/>
      <c r="PEW27" s="117"/>
      <c r="PEX27" s="117"/>
      <c r="PEY27" s="117"/>
      <c r="PEZ27" s="117"/>
      <c r="PFA27" s="117"/>
      <c r="PFB27" s="117"/>
      <c r="PFC27" s="117"/>
      <c r="PFD27" s="117"/>
      <c r="PFE27" s="117"/>
      <c r="PFF27" s="117"/>
      <c r="PFG27" s="117"/>
      <c r="PFH27" s="117"/>
      <c r="PFI27" s="117"/>
      <c r="PFJ27" s="117"/>
      <c r="PFK27" s="117"/>
      <c r="PFL27" s="117"/>
      <c r="PFM27" s="117"/>
      <c r="PFN27" s="117"/>
      <c r="PFO27" s="117"/>
      <c r="PFP27" s="117"/>
      <c r="PFQ27" s="117"/>
      <c r="PFR27" s="117"/>
      <c r="PFS27" s="117"/>
      <c r="PFT27" s="117"/>
      <c r="PFU27" s="117"/>
      <c r="PFV27" s="117"/>
      <c r="PFW27" s="117"/>
      <c r="PFX27" s="117"/>
      <c r="PFY27" s="117"/>
      <c r="PFZ27" s="117"/>
      <c r="PGA27" s="117"/>
      <c r="PGB27" s="117"/>
      <c r="PGC27" s="117"/>
      <c r="PGD27" s="117"/>
      <c r="PGE27" s="117"/>
      <c r="PGF27" s="117"/>
      <c r="PGG27" s="117"/>
      <c r="PGH27" s="117"/>
      <c r="PGI27" s="117"/>
      <c r="PGJ27" s="117"/>
      <c r="PGK27" s="117"/>
      <c r="PGL27" s="117"/>
      <c r="PGM27" s="117"/>
      <c r="PGN27" s="117"/>
      <c r="PGO27" s="117"/>
      <c r="PGP27" s="117"/>
      <c r="PGQ27" s="117"/>
      <c r="PGR27" s="117"/>
      <c r="PGS27" s="117"/>
      <c r="PGT27" s="117"/>
      <c r="PGU27" s="117"/>
      <c r="PGV27" s="117"/>
      <c r="PGW27" s="117"/>
      <c r="PGX27" s="117"/>
      <c r="PGY27" s="117"/>
      <c r="PGZ27" s="117"/>
      <c r="PHA27" s="117"/>
      <c r="PHB27" s="117"/>
      <c r="PHC27" s="117"/>
      <c r="PHD27" s="117"/>
      <c r="PHE27" s="117"/>
      <c r="PHF27" s="117"/>
      <c r="PHG27" s="117"/>
      <c r="PHH27" s="117"/>
      <c r="PHI27" s="117"/>
      <c r="PHJ27" s="117"/>
      <c r="PHK27" s="117"/>
      <c r="PHL27" s="117"/>
      <c r="PHM27" s="117"/>
      <c r="PHN27" s="117"/>
      <c r="PHO27" s="117"/>
      <c r="PHP27" s="117"/>
      <c r="PHQ27" s="117"/>
      <c r="PHR27" s="117"/>
      <c r="PHS27" s="117"/>
      <c r="PHT27" s="117"/>
      <c r="PHU27" s="117"/>
      <c r="PHV27" s="117"/>
      <c r="PHW27" s="117"/>
      <c r="PHX27" s="117"/>
      <c r="PHY27" s="117"/>
      <c r="PHZ27" s="117"/>
      <c r="PIA27" s="117"/>
      <c r="PIB27" s="117"/>
      <c r="PIC27" s="117"/>
      <c r="PID27" s="117"/>
      <c r="PIE27" s="117"/>
      <c r="PIF27" s="117"/>
      <c r="PIG27" s="117"/>
      <c r="PIH27" s="117"/>
      <c r="PII27" s="117"/>
      <c r="PIJ27" s="117"/>
      <c r="PIK27" s="117"/>
      <c r="PIL27" s="117"/>
      <c r="PIM27" s="117"/>
      <c r="PIN27" s="117"/>
      <c r="PIO27" s="117"/>
      <c r="PIP27" s="117"/>
      <c r="PIQ27" s="117"/>
      <c r="PIR27" s="117"/>
      <c r="PIS27" s="117"/>
      <c r="PIT27" s="117"/>
      <c r="PIU27" s="117"/>
      <c r="PIV27" s="117"/>
      <c r="PIW27" s="117"/>
      <c r="PIX27" s="117"/>
      <c r="PIY27" s="117"/>
      <c r="PIZ27" s="117"/>
      <c r="PJA27" s="117"/>
      <c r="PJB27" s="117"/>
      <c r="PJC27" s="117"/>
      <c r="PJD27" s="117"/>
      <c r="PJE27" s="117"/>
      <c r="PJF27" s="117"/>
      <c r="PJG27" s="117"/>
      <c r="PJH27" s="117"/>
      <c r="PJI27" s="117"/>
      <c r="PJJ27" s="117"/>
      <c r="PJK27" s="117"/>
      <c r="PJL27" s="117"/>
      <c r="PJM27" s="117"/>
      <c r="PJN27" s="117"/>
      <c r="PJO27" s="117"/>
      <c r="PJP27" s="117"/>
      <c r="PJQ27" s="117"/>
      <c r="PJR27" s="117"/>
      <c r="PJS27" s="117"/>
      <c r="PJT27" s="117"/>
      <c r="PJU27" s="117"/>
      <c r="PJV27" s="117"/>
      <c r="PJW27" s="117"/>
      <c r="PJX27" s="117"/>
      <c r="PJY27" s="117"/>
      <c r="PJZ27" s="117"/>
      <c r="PKA27" s="117"/>
      <c r="PKB27" s="117"/>
      <c r="PKC27" s="117"/>
      <c r="PKD27" s="117"/>
      <c r="PKE27" s="117"/>
      <c r="PKF27" s="117"/>
      <c r="PKG27" s="117"/>
      <c r="PKH27" s="117"/>
      <c r="PKI27" s="117"/>
      <c r="PKJ27" s="117"/>
      <c r="PKK27" s="117"/>
      <c r="PKL27" s="117"/>
      <c r="PKM27" s="117"/>
      <c r="PKN27" s="117"/>
      <c r="PKO27" s="117"/>
      <c r="PKP27" s="117"/>
      <c r="PKQ27" s="117"/>
      <c r="PKR27" s="117"/>
      <c r="PKS27" s="117"/>
      <c r="PKT27" s="117"/>
      <c r="PKU27" s="117"/>
      <c r="PKV27" s="117"/>
      <c r="PKW27" s="117"/>
      <c r="PKX27" s="117"/>
      <c r="PKY27" s="117"/>
      <c r="PKZ27" s="117"/>
      <c r="PLA27" s="117"/>
      <c r="PLB27" s="117"/>
      <c r="PLC27" s="117"/>
      <c r="PLD27" s="117"/>
      <c r="PLE27" s="117"/>
      <c r="PLF27" s="117"/>
      <c r="PLG27" s="117"/>
      <c r="PLH27" s="117"/>
      <c r="PLI27" s="117"/>
      <c r="PLJ27" s="117"/>
      <c r="PLK27" s="117"/>
      <c r="PLL27" s="117"/>
      <c r="PLM27" s="117"/>
      <c r="PLN27" s="117"/>
      <c r="PLO27" s="117"/>
      <c r="PLP27" s="117"/>
      <c r="PLQ27" s="117"/>
      <c r="PLR27" s="117"/>
      <c r="PLS27" s="117"/>
      <c r="PLT27" s="117"/>
      <c r="PLU27" s="117"/>
      <c r="PLV27" s="117"/>
      <c r="PLW27" s="117"/>
      <c r="PLX27" s="117"/>
      <c r="PLY27" s="117"/>
      <c r="PLZ27" s="117"/>
      <c r="PMA27" s="117"/>
      <c r="PMB27" s="117"/>
      <c r="PMC27" s="117"/>
      <c r="PMD27" s="117"/>
      <c r="PME27" s="117"/>
      <c r="PMF27" s="117"/>
      <c r="PMG27" s="117"/>
      <c r="PMH27" s="117"/>
      <c r="PMI27" s="117"/>
      <c r="PMJ27" s="117"/>
      <c r="PMK27" s="117"/>
      <c r="PML27" s="117"/>
      <c r="PMM27" s="117"/>
      <c r="PMN27" s="117"/>
      <c r="PMO27" s="117"/>
      <c r="PMP27" s="117"/>
      <c r="PMQ27" s="117"/>
      <c r="PMR27" s="117"/>
      <c r="PMS27" s="117"/>
      <c r="PMT27" s="117"/>
      <c r="PMU27" s="117"/>
      <c r="PMV27" s="117"/>
      <c r="PMW27" s="117"/>
      <c r="PMX27" s="117"/>
      <c r="PMY27" s="117"/>
      <c r="PMZ27" s="117"/>
      <c r="PNA27" s="117"/>
      <c r="PNB27" s="117"/>
      <c r="PNC27" s="117"/>
      <c r="PND27" s="117"/>
      <c r="PNE27" s="117"/>
      <c r="PNF27" s="117"/>
      <c r="PNG27" s="117"/>
      <c r="PNH27" s="117"/>
      <c r="PNI27" s="117"/>
      <c r="PNJ27" s="117"/>
      <c r="PNK27" s="117"/>
      <c r="PNL27" s="117"/>
      <c r="PNM27" s="117"/>
      <c r="PNN27" s="117"/>
      <c r="PNO27" s="117"/>
      <c r="PNP27" s="117"/>
      <c r="PNQ27" s="117"/>
      <c r="PNR27" s="117"/>
      <c r="PNS27" s="117"/>
      <c r="PNT27" s="117"/>
      <c r="PNU27" s="117"/>
      <c r="PNV27" s="117"/>
      <c r="PNW27" s="117"/>
      <c r="PNX27" s="117"/>
      <c r="PNY27" s="117"/>
      <c r="PNZ27" s="117"/>
      <c r="POA27" s="117"/>
      <c r="POB27" s="117"/>
      <c r="POC27" s="117"/>
      <c r="POD27" s="117"/>
      <c r="POE27" s="117"/>
      <c r="POF27" s="117"/>
      <c r="POG27" s="117"/>
      <c r="POH27" s="117"/>
      <c r="POI27" s="117"/>
      <c r="POJ27" s="117"/>
      <c r="POK27" s="117"/>
      <c r="POL27" s="117"/>
      <c r="POM27" s="117"/>
      <c r="PON27" s="117"/>
      <c r="POO27" s="117"/>
      <c r="POP27" s="117"/>
      <c r="POQ27" s="117"/>
      <c r="POR27" s="117"/>
      <c r="POS27" s="117"/>
      <c r="POT27" s="117"/>
      <c r="POU27" s="117"/>
      <c r="POV27" s="117"/>
      <c r="POW27" s="117"/>
      <c r="POX27" s="117"/>
      <c r="POY27" s="117"/>
      <c r="POZ27" s="117"/>
      <c r="PPA27" s="117"/>
      <c r="PPB27" s="117"/>
      <c r="PPC27" s="117"/>
      <c r="PPD27" s="117"/>
      <c r="PPE27" s="117"/>
      <c r="PPF27" s="117"/>
      <c r="PPG27" s="117"/>
      <c r="PPH27" s="117"/>
      <c r="PPI27" s="117"/>
      <c r="PPJ27" s="117"/>
      <c r="PPK27" s="117"/>
      <c r="PPL27" s="117"/>
      <c r="PPM27" s="117"/>
      <c r="PPN27" s="117"/>
      <c r="PPO27" s="117"/>
      <c r="PPP27" s="117"/>
      <c r="PPQ27" s="117"/>
      <c r="PPR27" s="117"/>
      <c r="PPS27" s="117"/>
      <c r="PPT27" s="117"/>
      <c r="PPU27" s="117"/>
      <c r="PPV27" s="117"/>
      <c r="PPW27" s="117"/>
      <c r="PPX27" s="117"/>
      <c r="PPY27" s="117"/>
      <c r="PPZ27" s="117"/>
      <c r="PQA27" s="117"/>
      <c r="PQB27" s="117"/>
      <c r="PQC27" s="117"/>
      <c r="PQD27" s="117"/>
      <c r="PQE27" s="117"/>
      <c r="PQF27" s="117"/>
      <c r="PQG27" s="117"/>
      <c r="PQH27" s="117"/>
      <c r="PQI27" s="117"/>
      <c r="PQJ27" s="117"/>
      <c r="PQK27" s="117"/>
      <c r="PQL27" s="117"/>
      <c r="PQM27" s="117"/>
      <c r="PQN27" s="117"/>
      <c r="PQO27" s="117"/>
      <c r="PQP27" s="117"/>
      <c r="PQQ27" s="117"/>
      <c r="PQR27" s="117"/>
      <c r="PQS27" s="117"/>
      <c r="PQT27" s="117"/>
      <c r="PQU27" s="117"/>
      <c r="PQV27" s="117"/>
      <c r="PQW27" s="117"/>
      <c r="PQX27" s="117"/>
      <c r="PQY27" s="117"/>
      <c r="PQZ27" s="117"/>
      <c r="PRA27" s="117"/>
      <c r="PRB27" s="117"/>
      <c r="PRC27" s="117"/>
      <c r="PRD27" s="117"/>
      <c r="PRE27" s="117"/>
      <c r="PRF27" s="117"/>
      <c r="PRG27" s="117"/>
      <c r="PRH27" s="117"/>
      <c r="PRI27" s="117"/>
      <c r="PRJ27" s="117"/>
      <c r="PRK27" s="117"/>
      <c r="PRL27" s="117"/>
      <c r="PRM27" s="117"/>
      <c r="PRN27" s="117"/>
      <c r="PRO27" s="117"/>
      <c r="PRP27" s="117"/>
      <c r="PRQ27" s="117"/>
      <c r="PRR27" s="117"/>
      <c r="PRS27" s="117"/>
      <c r="PRT27" s="117"/>
      <c r="PRU27" s="117"/>
      <c r="PRV27" s="117"/>
      <c r="PRW27" s="117"/>
      <c r="PRX27" s="117"/>
      <c r="PRY27" s="117"/>
      <c r="PRZ27" s="117"/>
      <c r="PSA27" s="117"/>
      <c r="PSB27" s="117"/>
      <c r="PSC27" s="117"/>
      <c r="PSD27" s="117"/>
      <c r="PSE27" s="117"/>
      <c r="PSF27" s="117"/>
      <c r="PSG27" s="117"/>
      <c r="PSH27" s="117"/>
      <c r="PSI27" s="117"/>
      <c r="PSJ27" s="117"/>
      <c r="PSK27" s="117"/>
      <c r="PSL27" s="117"/>
      <c r="PSM27" s="117"/>
      <c r="PSN27" s="117"/>
      <c r="PSO27" s="117"/>
      <c r="PSP27" s="117"/>
      <c r="PSQ27" s="117"/>
      <c r="PSR27" s="117"/>
      <c r="PSS27" s="117"/>
      <c r="PST27" s="117"/>
      <c r="PSU27" s="117"/>
      <c r="PSV27" s="117"/>
      <c r="PSW27" s="117"/>
      <c r="PSX27" s="117"/>
      <c r="PSY27" s="117"/>
      <c r="PSZ27" s="117"/>
      <c r="PTA27" s="117"/>
      <c r="PTB27" s="117"/>
      <c r="PTC27" s="117"/>
      <c r="PTD27" s="117"/>
      <c r="PTE27" s="117"/>
      <c r="PTF27" s="117"/>
      <c r="PTG27" s="117"/>
      <c r="PTH27" s="117"/>
      <c r="PTI27" s="117"/>
      <c r="PTJ27" s="117"/>
      <c r="PTK27" s="117"/>
      <c r="PTL27" s="117"/>
      <c r="PTM27" s="117"/>
      <c r="PTN27" s="117"/>
      <c r="PTO27" s="117"/>
      <c r="PTP27" s="117"/>
      <c r="PTQ27" s="117"/>
      <c r="PTR27" s="117"/>
      <c r="PTS27" s="117"/>
      <c r="PTT27" s="117"/>
      <c r="PTU27" s="117"/>
      <c r="PTV27" s="117"/>
      <c r="PTW27" s="117"/>
      <c r="PTX27" s="117"/>
      <c r="PTY27" s="117"/>
      <c r="PTZ27" s="117"/>
      <c r="PUA27" s="117"/>
      <c r="PUB27" s="117"/>
      <c r="PUC27" s="117"/>
      <c r="PUD27" s="117"/>
      <c r="PUE27" s="117"/>
      <c r="PUF27" s="117"/>
      <c r="PUG27" s="117"/>
      <c r="PUH27" s="117"/>
      <c r="PUI27" s="117"/>
      <c r="PUJ27" s="117"/>
      <c r="PUK27" s="117"/>
      <c r="PUL27" s="117"/>
      <c r="PUM27" s="117"/>
      <c r="PUN27" s="117"/>
      <c r="PUO27" s="117"/>
      <c r="PUP27" s="117"/>
      <c r="PUQ27" s="117"/>
      <c r="PUR27" s="117"/>
      <c r="PUS27" s="117"/>
      <c r="PUT27" s="117"/>
      <c r="PUU27" s="117"/>
      <c r="PUV27" s="117"/>
      <c r="PUW27" s="117"/>
      <c r="PUX27" s="117"/>
      <c r="PUY27" s="117"/>
      <c r="PUZ27" s="117"/>
      <c r="PVA27" s="117"/>
      <c r="PVB27" s="117"/>
      <c r="PVC27" s="117"/>
      <c r="PVD27" s="117"/>
      <c r="PVE27" s="117"/>
      <c r="PVF27" s="117"/>
      <c r="PVG27" s="117"/>
      <c r="PVH27" s="117"/>
      <c r="PVI27" s="117"/>
      <c r="PVJ27" s="117"/>
      <c r="PVK27" s="117"/>
      <c r="PVL27" s="117"/>
      <c r="PVM27" s="117"/>
      <c r="PVN27" s="117"/>
      <c r="PVO27" s="117"/>
      <c r="PVP27" s="117"/>
      <c r="PVQ27" s="117"/>
      <c r="PVR27" s="117"/>
      <c r="PVS27" s="117"/>
      <c r="PVT27" s="117"/>
      <c r="PVU27" s="117"/>
      <c r="PVV27" s="117"/>
      <c r="PVW27" s="117"/>
      <c r="PVX27" s="117"/>
      <c r="PVY27" s="117"/>
      <c r="PVZ27" s="117"/>
      <c r="PWA27" s="117"/>
      <c r="PWB27" s="117"/>
      <c r="PWC27" s="117"/>
      <c r="PWD27" s="117"/>
      <c r="PWE27" s="117"/>
      <c r="PWF27" s="117"/>
      <c r="PWG27" s="117"/>
      <c r="PWH27" s="117"/>
      <c r="PWI27" s="117"/>
      <c r="PWJ27" s="117"/>
      <c r="PWK27" s="117"/>
      <c r="PWL27" s="117"/>
      <c r="PWM27" s="117"/>
      <c r="PWN27" s="117"/>
      <c r="PWO27" s="117"/>
      <c r="PWP27" s="117"/>
      <c r="PWQ27" s="117"/>
      <c r="PWR27" s="117"/>
      <c r="PWS27" s="117"/>
      <c r="PWT27" s="117"/>
      <c r="PWU27" s="117"/>
      <c r="PWV27" s="117"/>
      <c r="PWW27" s="117"/>
      <c r="PWX27" s="117"/>
      <c r="PWY27" s="117"/>
      <c r="PWZ27" s="117"/>
      <c r="PXA27" s="117"/>
      <c r="PXB27" s="117"/>
      <c r="PXC27" s="117"/>
      <c r="PXD27" s="117"/>
      <c r="PXE27" s="117"/>
      <c r="PXF27" s="117"/>
      <c r="PXG27" s="117"/>
      <c r="PXH27" s="117"/>
      <c r="PXI27" s="117"/>
      <c r="PXJ27" s="117"/>
      <c r="PXK27" s="117"/>
      <c r="PXL27" s="117"/>
      <c r="PXM27" s="117"/>
      <c r="PXN27" s="117"/>
      <c r="PXO27" s="117"/>
      <c r="PXP27" s="117"/>
      <c r="PXQ27" s="117"/>
      <c r="PXR27" s="117"/>
      <c r="PXS27" s="117"/>
      <c r="PXT27" s="117"/>
      <c r="PXU27" s="117"/>
      <c r="PXV27" s="117"/>
      <c r="PXW27" s="117"/>
      <c r="PXX27" s="117"/>
      <c r="PXY27" s="117"/>
      <c r="PXZ27" s="117"/>
      <c r="PYA27" s="117"/>
      <c r="PYB27" s="117"/>
      <c r="PYC27" s="117"/>
      <c r="PYD27" s="117"/>
      <c r="PYE27" s="117"/>
      <c r="PYF27" s="117"/>
      <c r="PYG27" s="117"/>
      <c r="PYH27" s="117"/>
      <c r="PYI27" s="117"/>
      <c r="PYJ27" s="117"/>
      <c r="PYK27" s="117"/>
      <c r="PYL27" s="117"/>
      <c r="PYM27" s="117"/>
      <c r="PYN27" s="117"/>
      <c r="PYO27" s="117"/>
      <c r="PYP27" s="117"/>
      <c r="PYQ27" s="117"/>
      <c r="PYR27" s="117"/>
      <c r="PYS27" s="117"/>
      <c r="PYT27" s="117"/>
      <c r="PYU27" s="117"/>
      <c r="PYV27" s="117"/>
      <c r="PYW27" s="117"/>
      <c r="PYX27" s="117"/>
      <c r="PYY27" s="117"/>
      <c r="PYZ27" s="117"/>
      <c r="PZA27" s="117"/>
      <c r="PZB27" s="117"/>
      <c r="PZC27" s="117"/>
      <c r="PZD27" s="117"/>
      <c r="PZE27" s="117"/>
      <c r="PZF27" s="117"/>
      <c r="PZG27" s="117"/>
      <c r="PZH27" s="117"/>
      <c r="PZI27" s="117"/>
      <c r="PZJ27" s="117"/>
      <c r="PZK27" s="117"/>
      <c r="PZL27" s="117"/>
      <c r="PZM27" s="117"/>
      <c r="PZN27" s="117"/>
      <c r="PZO27" s="117"/>
      <c r="PZP27" s="117"/>
      <c r="PZQ27" s="117"/>
      <c r="PZR27" s="117"/>
      <c r="PZS27" s="117"/>
      <c r="PZT27" s="117"/>
      <c r="PZU27" s="117"/>
      <c r="PZV27" s="117"/>
      <c r="PZW27" s="117"/>
      <c r="PZX27" s="117"/>
      <c r="PZY27" s="117"/>
      <c r="PZZ27" s="117"/>
      <c r="QAA27" s="117"/>
      <c r="QAB27" s="117"/>
      <c r="QAC27" s="117"/>
      <c r="QAD27" s="117"/>
      <c r="QAE27" s="117"/>
      <c r="QAF27" s="117"/>
      <c r="QAG27" s="117"/>
      <c r="QAH27" s="117"/>
      <c r="QAI27" s="117"/>
      <c r="QAJ27" s="117"/>
      <c r="QAK27" s="117"/>
      <c r="QAL27" s="117"/>
      <c r="QAM27" s="117"/>
      <c r="QAN27" s="117"/>
      <c r="QAO27" s="117"/>
      <c r="QAP27" s="117"/>
      <c r="QAQ27" s="117"/>
      <c r="QAR27" s="117"/>
      <c r="QAS27" s="117"/>
      <c r="QAT27" s="117"/>
      <c r="QAU27" s="117"/>
      <c r="QAV27" s="117"/>
      <c r="QAW27" s="117"/>
      <c r="QAX27" s="117"/>
      <c r="QAY27" s="117"/>
      <c r="QAZ27" s="117"/>
      <c r="QBA27" s="117"/>
      <c r="QBB27" s="117"/>
      <c r="QBC27" s="117"/>
      <c r="QBD27" s="117"/>
      <c r="QBE27" s="117"/>
      <c r="QBF27" s="117"/>
      <c r="QBG27" s="117"/>
      <c r="QBH27" s="117"/>
      <c r="QBI27" s="117"/>
      <c r="QBJ27" s="117"/>
      <c r="QBK27" s="117"/>
      <c r="QBL27" s="117"/>
      <c r="QBM27" s="117"/>
      <c r="QBN27" s="117"/>
      <c r="QBO27" s="117"/>
      <c r="QBP27" s="117"/>
      <c r="QBQ27" s="117"/>
      <c r="QBR27" s="117"/>
      <c r="QBS27" s="117"/>
      <c r="QBT27" s="117"/>
      <c r="QBU27" s="117"/>
      <c r="QBV27" s="117"/>
      <c r="QBW27" s="117"/>
      <c r="QBX27" s="117"/>
      <c r="QBY27" s="117"/>
      <c r="QBZ27" s="117"/>
      <c r="QCA27" s="117"/>
      <c r="QCB27" s="117"/>
      <c r="QCC27" s="117"/>
      <c r="QCD27" s="117"/>
      <c r="QCE27" s="117"/>
      <c r="QCF27" s="117"/>
      <c r="QCG27" s="117"/>
      <c r="QCH27" s="117"/>
      <c r="QCI27" s="117"/>
      <c r="QCJ27" s="117"/>
      <c r="QCK27" s="117"/>
      <c r="QCL27" s="117"/>
      <c r="QCM27" s="117"/>
      <c r="QCN27" s="117"/>
      <c r="QCO27" s="117"/>
      <c r="QCP27" s="117"/>
      <c r="QCQ27" s="117"/>
      <c r="QCR27" s="117"/>
      <c r="QCS27" s="117"/>
      <c r="QCT27" s="117"/>
      <c r="QCU27" s="117"/>
      <c r="QCV27" s="117"/>
      <c r="QCW27" s="117"/>
      <c r="QCX27" s="117"/>
      <c r="QCY27" s="117"/>
      <c r="QCZ27" s="117"/>
      <c r="QDA27" s="117"/>
      <c r="QDB27" s="117"/>
      <c r="QDC27" s="117"/>
      <c r="QDD27" s="117"/>
      <c r="QDE27" s="117"/>
      <c r="QDF27" s="117"/>
      <c r="QDG27" s="117"/>
      <c r="QDH27" s="117"/>
      <c r="QDI27" s="117"/>
      <c r="QDJ27" s="117"/>
      <c r="QDK27" s="117"/>
      <c r="QDL27" s="117"/>
      <c r="QDM27" s="117"/>
      <c r="QDN27" s="117"/>
      <c r="QDO27" s="117"/>
      <c r="QDP27" s="117"/>
      <c r="QDQ27" s="117"/>
      <c r="QDR27" s="117"/>
      <c r="QDS27" s="117"/>
      <c r="QDT27" s="117"/>
      <c r="QDU27" s="117"/>
      <c r="QDV27" s="117"/>
      <c r="QDW27" s="117"/>
      <c r="QDX27" s="117"/>
      <c r="QDY27" s="117"/>
      <c r="QDZ27" s="117"/>
      <c r="QEA27" s="117"/>
      <c r="QEB27" s="117"/>
      <c r="QEC27" s="117"/>
      <c r="QED27" s="117"/>
      <c r="QEE27" s="117"/>
      <c r="QEF27" s="117"/>
      <c r="QEG27" s="117"/>
      <c r="QEH27" s="117"/>
      <c r="QEI27" s="117"/>
      <c r="QEJ27" s="117"/>
      <c r="QEK27" s="117"/>
      <c r="QEL27" s="117"/>
      <c r="QEM27" s="117"/>
      <c r="QEN27" s="117"/>
      <c r="QEO27" s="117"/>
      <c r="QEP27" s="117"/>
      <c r="QEQ27" s="117"/>
      <c r="QER27" s="117"/>
      <c r="QES27" s="117"/>
      <c r="QET27" s="117"/>
      <c r="QEU27" s="117"/>
      <c r="QEV27" s="117"/>
      <c r="QEW27" s="117"/>
      <c r="QEX27" s="117"/>
      <c r="QEY27" s="117"/>
      <c r="QEZ27" s="117"/>
      <c r="QFA27" s="117"/>
      <c r="QFB27" s="117"/>
      <c r="QFC27" s="117"/>
      <c r="QFD27" s="117"/>
      <c r="QFE27" s="117"/>
      <c r="QFF27" s="117"/>
      <c r="QFG27" s="117"/>
      <c r="QFH27" s="117"/>
      <c r="QFI27" s="117"/>
      <c r="QFJ27" s="117"/>
      <c r="QFK27" s="117"/>
      <c r="QFL27" s="117"/>
      <c r="QFM27" s="117"/>
      <c r="QFN27" s="117"/>
      <c r="QFO27" s="117"/>
      <c r="QFP27" s="117"/>
      <c r="QFQ27" s="117"/>
      <c r="QFR27" s="117"/>
      <c r="QFS27" s="117"/>
      <c r="QFT27" s="117"/>
      <c r="QFU27" s="117"/>
      <c r="QFV27" s="117"/>
      <c r="QFW27" s="117"/>
      <c r="QFX27" s="117"/>
      <c r="QFY27" s="117"/>
      <c r="QFZ27" s="117"/>
      <c r="QGA27" s="117"/>
      <c r="QGB27" s="117"/>
      <c r="QGC27" s="117"/>
      <c r="QGD27" s="117"/>
      <c r="QGE27" s="117"/>
      <c r="QGF27" s="117"/>
      <c r="QGG27" s="117"/>
      <c r="QGH27" s="117"/>
      <c r="QGI27" s="117"/>
      <c r="QGJ27" s="117"/>
      <c r="QGK27" s="117"/>
      <c r="QGL27" s="117"/>
      <c r="QGM27" s="117"/>
      <c r="QGN27" s="117"/>
      <c r="QGO27" s="117"/>
      <c r="QGP27" s="117"/>
      <c r="QGQ27" s="117"/>
      <c r="QGR27" s="117"/>
      <c r="QGS27" s="117"/>
      <c r="QGT27" s="117"/>
      <c r="QGU27" s="117"/>
      <c r="QGV27" s="117"/>
      <c r="QGW27" s="117"/>
      <c r="QGX27" s="117"/>
      <c r="QGY27" s="117"/>
      <c r="QGZ27" s="117"/>
      <c r="QHA27" s="117"/>
      <c r="QHB27" s="117"/>
      <c r="QHC27" s="117"/>
      <c r="QHD27" s="117"/>
      <c r="QHE27" s="117"/>
      <c r="QHF27" s="117"/>
      <c r="QHG27" s="117"/>
      <c r="QHH27" s="117"/>
      <c r="QHI27" s="117"/>
      <c r="QHJ27" s="117"/>
      <c r="QHK27" s="117"/>
      <c r="QHL27" s="117"/>
      <c r="QHM27" s="117"/>
      <c r="QHN27" s="117"/>
      <c r="QHO27" s="117"/>
      <c r="QHP27" s="117"/>
      <c r="QHQ27" s="117"/>
      <c r="QHR27" s="117"/>
      <c r="QHS27" s="117"/>
      <c r="QHT27" s="117"/>
      <c r="QHU27" s="117"/>
      <c r="QHV27" s="117"/>
      <c r="QHW27" s="117"/>
      <c r="QHX27" s="117"/>
      <c r="QHY27" s="117"/>
      <c r="QHZ27" s="117"/>
      <c r="QIA27" s="117"/>
      <c r="QIB27" s="117"/>
      <c r="QIC27" s="117"/>
      <c r="QID27" s="117"/>
      <c r="QIE27" s="117"/>
      <c r="QIF27" s="117"/>
      <c r="QIG27" s="117"/>
      <c r="QIH27" s="117"/>
      <c r="QII27" s="117"/>
      <c r="QIJ27" s="117"/>
      <c r="QIK27" s="117"/>
      <c r="QIL27" s="117"/>
      <c r="QIM27" s="117"/>
      <c r="QIN27" s="117"/>
      <c r="QIO27" s="117"/>
      <c r="QIP27" s="117"/>
      <c r="QIQ27" s="117"/>
      <c r="QIR27" s="117"/>
      <c r="QIS27" s="117"/>
      <c r="QIT27" s="117"/>
      <c r="QIU27" s="117"/>
      <c r="QIV27" s="117"/>
      <c r="QIW27" s="117"/>
      <c r="QIX27" s="117"/>
      <c r="QIY27" s="117"/>
      <c r="QIZ27" s="117"/>
      <c r="QJA27" s="117"/>
      <c r="QJB27" s="117"/>
      <c r="QJC27" s="117"/>
      <c r="QJD27" s="117"/>
      <c r="QJE27" s="117"/>
      <c r="QJF27" s="117"/>
      <c r="QJG27" s="117"/>
      <c r="QJH27" s="117"/>
      <c r="QJI27" s="117"/>
      <c r="QJJ27" s="117"/>
      <c r="QJK27" s="117"/>
      <c r="QJL27" s="117"/>
      <c r="QJM27" s="117"/>
      <c r="QJN27" s="117"/>
      <c r="QJO27" s="117"/>
      <c r="QJP27" s="117"/>
      <c r="QJQ27" s="117"/>
      <c r="QJR27" s="117"/>
      <c r="QJS27" s="117"/>
      <c r="QJT27" s="117"/>
      <c r="QJU27" s="117"/>
      <c r="QJV27" s="117"/>
      <c r="QJW27" s="117"/>
      <c r="QJX27" s="117"/>
      <c r="QJY27" s="117"/>
      <c r="QJZ27" s="117"/>
      <c r="QKA27" s="117"/>
      <c r="QKB27" s="117"/>
      <c r="QKC27" s="117"/>
      <c r="QKD27" s="117"/>
      <c r="QKE27" s="117"/>
      <c r="QKF27" s="117"/>
      <c r="QKG27" s="117"/>
      <c r="QKH27" s="117"/>
      <c r="QKI27" s="117"/>
      <c r="QKJ27" s="117"/>
      <c r="QKK27" s="117"/>
      <c r="QKL27" s="117"/>
      <c r="QKM27" s="117"/>
      <c r="QKN27" s="117"/>
      <c r="QKO27" s="117"/>
      <c r="QKP27" s="117"/>
      <c r="QKQ27" s="117"/>
      <c r="QKR27" s="117"/>
      <c r="QKS27" s="117"/>
      <c r="QKT27" s="117"/>
      <c r="QKU27" s="117"/>
      <c r="QKV27" s="117"/>
      <c r="QKW27" s="117"/>
      <c r="QKX27" s="117"/>
      <c r="QKY27" s="117"/>
      <c r="QKZ27" s="117"/>
      <c r="QLA27" s="117"/>
      <c r="QLB27" s="117"/>
      <c r="QLC27" s="117"/>
      <c r="QLD27" s="117"/>
      <c r="QLE27" s="117"/>
      <c r="QLF27" s="117"/>
      <c r="QLG27" s="117"/>
      <c r="QLH27" s="117"/>
      <c r="QLI27" s="117"/>
      <c r="QLJ27" s="117"/>
      <c r="QLK27" s="117"/>
      <c r="QLL27" s="117"/>
      <c r="QLM27" s="117"/>
      <c r="QLN27" s="117"/>
      <c r="QLO27" s="117"/>
      <c r="QLP27" s="117"/>
      <c r="QLQ27" s="117"/>
      <c r="QLR27" s="117"/>
      <c r="QLS27" s="117"/>
      <c r="QLT27" s="117"/>
      <c r="QLU27" s="117"/>
      <c r="QLV27" s="117"/>
      <c r="QLW27" s="117"/>
      <c r="QLX27" s="117"/>
      <c r="QLY27" s="117"/>
      <c r="QLZ27" s="117"/>
      <c r="QMA27" s="117"/>
      <c r="QMB27" s="117"/>
      <c r="QMC27" s="117"/>
      <c r="QMD27" s="117"/>
      <c r="QME27" s="117"/>
      <c r="QMF27" s="117"/>
      <c r="QMG27" s="117"/>
      <c r="QMH27" s="117"/>
      <c r="QMI27" s="117"/>
      <c r="QMJ27" s="117"/>
      <c r="QMK27" s="117"/>
      <c r="QML27" s="117"/>
      <c r="QMM27" s="117"/>
      <c r="QMN27" s="117"/>
      <c r="QMO27" s="117"/>
      <c r="QMP27" s="117"/>
      <c r="QMQ27" s="117"/>
      <c r="QMR27" s="117"/>
      <c r="QMS27" s="117"/>
      <c r="QMT27" s="117"/>
      <c r="QMU27" s="117"/>
      <c r="QMV27" s="117"/>
      <c r="QMW27" s="117"/>
      <c r="QMX27" s="117"/>
      <c r="QMY27" s="117"/>
      <c r="QMZ27" s="117"/>
      <c r="QNA27" s="117"/>
      <c r="QNB27" s="117"/>
      <c r="QNC27" s="117"/>
      <c r="QND27" s="117"/>
      <c r="QNE27" s="117"/>
      <c r="QNF27" s="117"/>
      <c r="QNG27" s="117"/>
      <c r="QNH27" s="117"/>
      <c r="QNI27" s="117"/>
      <c r="QNJ27" s="117"/>
      <c r="QNK27" s="117"/>
      <c r="QNL27" s="117"/>
      <c r="QNM27" s="117"/>
      <c r="QNN27" s="117"/>
      <c r="QNO27" s="117"/>
      <c r="QNP27" s="117"/>
      <c r="QNQ27" s="117"/>
      <c r="QNR27" s="117"/>
      <c r="QNS27" s="117"/>
      <c r="QNT27" s="117"/>
      <c r="QNU27" s="117"/>
      <c r="QNV27" s="117"/>
      <c r="QNW27" s="117"/>
      <c r="QNX27" s="117"/>
      <c r="QNY27" s="117"/>
      <c r="QNZ27" s="117"/>
      <c r="QOA27" s="117"/>
      <c r="QOB27" s="117"/>
      <c r="QOC27" s="117"/>
      <c r="QOD27" s="117"/>
      <c r="QOE27" s="117"/>
      <c r="QOF27" s="117"/>
      <c r="QOG27" s="117"/>
      <c r="QOH27" s="117"/>
      <c r="QOI27" s="117"/>
      <c r="QOJ27" s="117"/>
      <c r="QOK27" s="117"/>
      <c r="QOL27" s="117"/>
      <c r="QOM27" s="117"/>
      <c r="QON27" s="117"/>
      <c r="QOO27" s="117"/>
      <c r="QOP27" s="117"/>
      <c r="QOQ27" s="117"/>
      <c r="QOR27" s="117"/>
      <c r="QOS27" s="117"/>
      <c r="QOT27" s="117"/>
      <c r="QOU27" s="117"/>
      <c r="QOV27" s="117"/>
      <c r="QOW27" s="117"/>
      <c r="QOX27" s="117"/>
      <c r="QOY27" s="117"/>
      <c r="QOZ27" s="117"/>
      <c r="QPA27" s="117"/>
      <c r="QPB27" s="117"/>
      <c r="QPC27" s="117"/>
      <c r="QPD27" s="117"/>
      <c r="QPE27" s="117"/>
      <c r="QPF27" s="117"/>
      <c r="QPG27" s="117"/>
      <c r="QPH27" s="117"/>
      <c r="QPI27" s="117"/>
      <c r="QPJ27" s="117"/>
      <c r="QPK27" s="117"/>
      <c r="QPL27" s="117"/>
      <c r="QPM27" s="117"/>
      <c r="QPN27" s="117"/>
      <c r="QPO27" s="117"/>
      <c r="QPP27" s="117"/>
      <c r="QPQ27" s="117"/>
      <c r="QPR27" s="117"/>
      <c r="QPS27" s="117"/>
      <c r="QPT27" s="117"/>
      <c r="QPU27" s="117"/>
      <c r="QPV27" s="117"/>
      <c r="QPW27" s="117"/>
      <c r="QPX27" s="117"/>
      <c r="QPY27" s="117"/>
      <c r="QPZ27" s="117"/>
      <c r="QQA27" s="117"/>
      <c r="QQB27" s="117"/>
      <c r="QQC27" s="117"/>
      <c r="QQD27" s="117"/>
      <c r="QQE27" s="117"/>
      <c r="QQF27" s="117"/>
      <c r="QQG27" s="117"/>
      <c r="QQH27" s="117"/>
      <c r="QQI27" s="117"/>
      <c r="QQJ27" s="117"/>
      <c r="QQK27" s="117"/>
      <c r="QQL27" s="117"/>
      <c r="QQM27" s="117"/>
      <c r="QQN27" s="117"/>
      <c r="QQO27" s="117"/>
      <c r="QQP27" s="117"/>
      <c r="QQQ27" s="117"/>
      <c r="QQR27" s="117"/>
      <c r="QQS27" s="117"/>
      <c r="QQT27" s="117"/>
      <c r="QQU27" s="117"/>
      <c r="QQV27" s="117"/>
      <c r="QQW27" s="117"/>
      <c r="QQX27" s="117"/>
      <c r="QQY27" s="117"/>
      <c r="QQZ27" s="117"/>
      <c r="QRA27" s="117"/>
      <c r="QRB27" s="117"/>
      <c r="QRC27" s="117"/>
      <c r="QRD27" s="117"/>
      <c r="QRE27" s="117"/>
      <c r="QRF27" s="117"/>
      <c r="QRG27" s="117"/>
      <c r="QRH27" s="117"/>
      <c r="QRI27" s="117"/>
      <c r="QRJ27" s="117"/>
      <c r="QRK27" s="117"/>
      <c r="QRL27" s="117"/>
      <c r="QRM27" s="117"/>
      <c r="QRN27" s="117"/>
      <c r="QRO27" s="117"/>
      <c r="QRP27" s="117"/>
      <c r="QRQ27" s="117"/>
      <c r="QRR27" s="117"/>
      <c r="QRS27" s="117"/>
      <c r="QRT27" s="117"/>
      <c r="QRU27" s="117"/>
      <c r="QRV27" s="117"/>
      <c r="QRW27" s="117"/>
      <c r="QRX27" s="117"/>
      <c r="QRY27" s="117"/>
      <c r="QRZ27" s="117"/>
      <c r="QSA27" s="117"/>
      <c r="QSB27" s="117"/>
      <c r="QSC27" s="117"/>
      <c r="QSD27" s="117"/>
      <c r="QSE27" s="117"/>
      <c r="QSF27" s="117"/>
      <c r="QSG27" s="117"/>
      <c r="QSH27" s="117"/>
      <c r="QSI27" s="117"/>
      <c r="QSJ27" s="117"/>
      <c r="QSK27" s="117"/>
      <c r="QSL27" s="117"/>
      <c r="QSM27" s="117"/>
      <c r="QSN27" s="117"/>
      <c r="QSO27" s="117"/>
      <c r="QSP27" s="117"/>
      <c r="QSQ27" s="117"/>
      <c r="QSR27" s="117"/>
      <c r="QSS27" s="117"/>
      <c r="QST27" s="117"/>
      <c r="QSU27" s="117"/>
      <c r="QSV27" s="117"/>
      <c r="QSW27" s="117"/>
      <c r="QSX27" s="117"/>
      <c r="QSY27" s="117"/>
      <c r="QSZ27" s="117"/>
      <c r="QTA27" s="117"/>
      <c r="QTB27" s="117"/>
      <c r="QTC27" s="117"/>
      <c r="QTD27" s="117"/>
      <c r="QTE27" s="117"/>
      <c r="QTF27" s="117"/>
      <c r="QTG27" s="117"/>
      <c r="QTH27" s="117"/>
      <c r="QTI27" s="117"/>
      <c r="QTJ27" s="117"/>
      <c r="QTK27" s="117"/>
      <c r="QTL27" s="117"/>
      <c r="QTM27" s="117"/>
      <c r="QTN27" s="117"/>
      <c r="QTO27" s="117"/>
      <c r="QTP27" s="117"/>
      <c r="QTQ27" s="117"/>
      <c r="QTR27" s="117"/>
      <c r="QTS27" s="117"/>
      <c r="QTT27" s="117"/>
      <c r="QTU27" s="117"/>
      <c r="QTV27" s="117"/>
      <c r="QTW27" s="117"/>
      <c r="QTX27" s="117"/>
      <c r="QTY27" s="117"/>
      <c r="QTZ27" s="117"/>
      <c r="QUA27" s="117"/>
      <c r="QUB27" s="117"/>
      <c r="QUC27" s="117"/>
      <c r="QUD27" s="117"/>
      <c r="QUE27" s="117"/>
      <c r="QUF27" s="117"/>
      <c r="QUG27" s="117"/>
      <c r="QUH27" s="117"/>
      <c r="QUI27" s="117"/>
      <c r="QUJ27" s="117"/>
      <c r="QUK27" s="117"/>
      <c r="QUL27" s="117"/>
      <c r="QUM27" s="117"/>
      <c r="QUN27" s="117"/>
      <c r="QUO27" s="117"/>
      <c r="QUP27" s="117"/>
      <c r="QUQ27" s="117"/>
      <c r="QUR27" s="117"/>
      <c r="QUS27" s="117"/>
      <c r="QUT27" s="117"/>
      <c r="QUU27" s="117"/>
      <c r="QUV27" s="117"/>
      <c r="QUW27" s="117"/>
      <c r="QUX27" s="117"/>
      <c r="QUY27" s="117"/>
      <c r="QUZ27" s="117"/>
      <c r="QVA27" s="117"/>
      <c r="QVB27" s="117"/>
      <c r="QVC27" s="117"/>
      <c r="QVD27" s="117"/>
      <c r="QVE27" s="117"/>
      <c r="QVF27" s="117"/>
      <c r="QVG27" s="117"/>
      <c r="QVH27" s="117"/>
      <c r="QVI27" s="117"/>
      <c r="QVJ27" s="117"/>
      <c r="QVK27" s="117"/>
      <c r="QVL27" s="117"/>
      <c r="QVM27" s="117"/>
      <c r="QVN27" s="117"/>
      <c r="QVO27" s="117"/>
      <c r="QVP27" s="117"/>
      <c r="QVQ27" s="117"/>
      <c r="QVR27" s="117"/>
      <c r="QVS27" s="117"/>
      <c r="QVT27" s="117"/>
      <c r="QVU27" s="117"/>
      <c r="QVV27" s="117"/>
      <c r="QVW27" s="117"/>
      <c r="QVX27" s="117"/>
      <c r="QVY27" s="117"/>
      <c r="QVZ27" s="117"/>
      <c r="QWA27" s="117"/>
      <c r="QWB27" s="117"/>
      <c r="QWC27" s="117"/>
      <c r="QWD27" s="117"/>
      <c r="QWE27" s="117"/>
      <c r="QWF27" s="117"/>
      <c r="QWG27" s="117"/>
      <c r="QWH27" s="117"/>
      <c r="QWI27" s="117"/>
      <c r="QWJ27" s="117"/>
      <c r="QWK27" s="117"/>
      <c r="QWL27" s="117"/>
      <c r="QWM27" s="117"/>
      <c r="QWN27" s="117"/>
      <c r="QWO27" s="117"/>
      <c r="QWP27" s="117"/>
      <c r="QWQ27" s="117"/>
      <c r="QWR27" s="117"/>
      <c r="QWS27" s="117"/>
      <c r="QWT27" s="117"/>
      <c r="QWU27" s="117"/>
      <c r="QWV27" s="117"/>
      <c r="QWW27" s="117"/>
      <c r="QWX27" s="117"/>
      <c r="QWY27" s="117"/>
      <c r="QWZ27" s="117"/>
      <c r="QXA27" s="117"/>
      <c r="QXB27" s="117"/>
      <c r="QXC27" s="117"/>
      <c r="QXD27" s="117"/>
      <c r="QXE27" s="117"/>
      <c r="QXF27" s="117"/>
      <c r="QXG27" s="117"/>
      <c r="QXH27" s="117"/>
      <c r="QXI27" s="117"/>
      <c r="QXJ27" s="117"/>
      <c r="QXK27" s="117"/>
      <c r="QXL27" s="117"/>
      <c r="QXM27" s="117"/>
      <c r="QXN27" s="117"/>
      <c r="QXO27" s="117"/>
      <c r="QXP27" s="117"/>
      <c r="QXQ27" s="117"/>
      <c r="QXR27" s="117"/>
      <c r="QXS27" s="117"/>
      <c r="QXT27" s="117"/>
      <c r="QXU27" s="117"/>
      <c r="QXV27" s="117"/>
      <c r="QXW27" s="117"/>
      <c r="QXX27" s="117"/>
      <c r="QXY27" s="117"/>
      <c r="QXZ27" s="117"/>
      <c r="QYA27" s="117"/>
      <c r="QYB27" s="117"/>
      <c r="QYC27" s="117"/>
      <c r="QYD27" s="117"/>
      <c r="QYE27" s="117"/>
      <c r="QYF27" s="117"/>
      <c r="QYG27" s="117"/>
      <c r="QYH27" s="117"/>
      <c r="QYI27" s="117"/>
      <c r="QYJ27" s="117"/>
      <c r="QYK27" s="117"/>
      <c r="QYL27" s="117"/>
      <c r="QYM27" s="117"/>
      <c r="QYN27" s="117"/>
      <c r="QYO27" s="117"/>
      <c r="QYP27" s="117"/>
      <c r="QYQ27" s="117"/>
      <c r="QYR27" s="117"/>
      <c r="QYS27" s="117"/>
      <c r="QYT27" s="117"/>
      <c r="QYU27" s="117"/>
      <c r="QYV27" s="117"/>
      <c r="QYW27" s="117"/>
      <c r="QYX27" s="117"/>
      <c r="QYY27" s="117"/>
      <c r="QYZ27" s="117"/>
      <c r="QZA27" s="117"/>
      <c r="QZB27" s="117"/>
      <c r="QZC27" s="117"/>
      <c r="QZD27" s="117"/>
      <c r="QZE27" s="117"/>
      <c r="QZF27" s="117"/>
      <c r="QZG27" s="117"/>
      <c r="QZH27" s="117"/>
      <c r="QZI27" s="117"/>
      <c r="QZJ27" s="117"/>
      <c r="QZK27" s="117"/>
      <c r="QZL27" s="117"/>
      <c r="QZM27" s="117"/>
      <c r="QZN27" s="117"/>
      <c r="QZO27" s="117"/>
      <c r="QZP27" s="117"/>
      <c r="QZQ27" s="117"/>
      <c r="QZR27" s="117"/>
      <c r="QZS27" s="117"/>
      <c r="QZT27" s="117"/>
      <c r="QZU27" s="117"/>
      <c r="QZV27" s="117"/>
      <c r="QZW27" s="117"/>
      <c r="QZX27" s="117"/>
      <c r="QZY27" s="117"/>
      <c r="QZZ27" s="117"/>
      <c r="RAA27" s="117"/>
      <c r="RAB27" s="117"/>
      <c r="RAC27" s="117"/>
      <c r="RAD27" s="117"/>
      <c r="RAE27" s="117"/>
      <c r="RAF27" s="117"/>
      <c r="RAG27" s="117"/>
      <c r="RAH27" s="117"/>
      <c r="RAI27" s="117"/>
      <c r="RAJ27" s="117"/>
      <c r="RAK27" s="117"/>
      <c r="RAL27" s="117"/>
      <c r="RAM27" s="117"/>
      <c r="RAN27" s="117"/>
      <c r="RAO27" s="117"/>
      <c r="RAP27" s="117"/>
      <c r="RAQ27" s="117"/>
      <c r="RAR27" s="117"/>
      <c r="RAS27" s="117"/>
      <c r="RAT27" s="117"/>
      <c r="RAU27" s="117"/>
      <c r="RAV27" s="117"/>
      <c r="RAW27" s="117"/>
      <c r="RAX27" s="117"/>
      <c r="RAY27" s="117"/>
      <c r="RAZ27" s="117"/>
      <c r="RBA27" s="117"/>
      <c r="RBB27" s="117"/>
      <c r="RBC27" s="117"/>
      <c r="RBD27" s="117"/>
      <c r="RBE27" s="117"/>
      <c r="RBF27" s="117"/>
      <c r="RBG27" s="117"/>
      <c r="RBH27" s="117"/>
      <c r="RBI27" s="117"/>
      <c r="RBJ27" s="117"/>
      <c r="RBK27" s="117"/>
      <c r="RBL27" s="117"/>
      <c r="RBM27" s="117"/>
      <c r="RBN27" s="117"/>
      <c r="RBO27" s="117"/>
      <c r="RBP27" s="117"/>
      <c r="RBQ27" s="117"/>
      <c r="RBR27" s="117"/>
      <c r="RBS27" s="117"/>
      <c r="RBT27" s="117"/>
      <c r="RBU27" s="117"/>
      <c r="RBV27" s="117"/>
      <c r="RBW27" s="117"/>
      <c r="RBX27" s="117"/>
      <c r="RBY27" s="117"/>
      <c r="RBZ27" s="117"/>
      <c r="RCA27" s="117"/>
      <c r="RCB27" s="117"/>
      <c r="RCC27" s="117"/>
      <c r="RCD27" s="117"/>
      <c r="RCE27" s="117"/>
      <c r="RCF27" s="117"/>
      <c r="RCG27" s="117"/>
      <c r="RCH27" s="117"/>
      <c r="RCI27" s="117"/>
      <c r="RCJ27" s="117"/>
      <c r="RCK27" s="117"/>
      <c r="RCL27" s="117"/>
      <c r="RCM27" s="117"/>
      <c r="RCN27" s="117"/>
      <c r="RCO27" s="117"/>
      <c r="RCP27" s="117"/>
      <c r="RCQ27" s="117"/>
      <c r="RCR27" s="117"/>
      <c r="RCS27" s="117"/>
      <c r="RCT27" s="117"/>
      <c r="RCU27" s="117"/>
      <c r="RCV27" s="117"/>
      <c r="RCW27" s="117"/>
      <c r="RCX27" s="117"/>
      <c r="RCY27" s="117"/>
      <c r="RCZ27" s="117"/>
      <c r="RDA27" s="117"/>
      <c r="RDB27" s="117"/>
      <c r="RDC27" s="117"/>
      <c r="RDD27" s="117"/>
      <c r="RDE27" s="117"/>
      <c r="RDF27" s="117"/>
      <c r="RDG27" s="117"/>
      <c r="RDH27" s="117"/>
      <c r="RDI27" s="117"/>
      <c r="RDJ27" s="117"/>
      <c r="RDK27" s="117"/>
      <c r="RDL27" s="117"/>
      <c r="RDM27" s="117"/>
      <c r="RDN27" s="117"/>
      <c r="RDO27" s="117"/>
      <c r="RDP27" s="117"/>
      <c r="RDQ27" s="117"/>
      <c r="RDR27" s="117"/>
      <c r="RDS27" s="117"/>
      <c r="RDT27" s="117"/>
      <c r="RDU27" s="117"/>
      <c r="RDV27" s="117"/>
      <c r="RDW27" s="117"/>
      <c r="RDX27" s="117"/>
      <c r="RDY27" s="117"/>
      <c r="RDZ27" s="117"/>
      <c r="REA27" s="117"/>
      <c r="REB27" s="117"/>
      <c r="REC27" s="117"/>
      <c r="RED27" s="117"/>
      <c r="REE27" s="117"/>
      <c r="REF27" s="117"/>
      <c r="REG27" s="117"/>
      <c r="REH27" s="117"/>
      <c r="REI27" s="117"/>
      <c r="REJ27" s="117"/>
      <c r="REK27" s="117"/>
      <c r="REL27" s="117"/>
      <c r="REM27" s="117"/>
      <c r="REN27" s="117"/>
      <c r="REO27" s="117"/>
      <c r="REP27" s="117"/>
      <c r="REQ27" s="117"/>
      <c r="RER27" s="117"/>
      <c r="RES27" s="117"/>
      <c r="RET27" s="117"/>
      <c r="REU27" s="117"/>
      <c r="REV27" s="117"/>
      <c r="REW27" s="117"/>
      <c r="REX27" s="117"/>
      <c r="REY27" s="117"/>
      <c r="REZ27" s="117"/>
      <c r="RFA27" s="117"/>
      <c r="RFB27" s="117"/>
      <c r="RFC27" s="117"/>
      <c r="RFD27" s="117"/>
      <c r="RFE27" s="117"/>
      <c r="RFF27" s="117"/>
      <c r="RFG27" s="117"/>
      <c r="RFH27" s="117"/>
      <c r="RFI27" s="117"/>
      <c r="RFJ27" s="117"/>
      <c r="RFK27" s="117"/>
      <c r="RFL27" s="117"/>
      <c r="RFM27" s="117"/>
      <c r="RFN27" s="117"/>
      <c r="RFO27" s="117"/>
      <c r="RFP27" s="117"/>
      <c r="RFQ27" s="117"/>
      <c r="RFR27" s="117"/>
      <c r="RFS27" s="117"/>
      <c r="RFT27" s="117"/>
      <c r="RFU27" s="117"/>
      <c r="RFV27" s="117"/>
      <c r="RFW27" s="117"/>
      <c r="RFX27" s="117"/>
      <c r="RFY27" s="117"/>
      <c r="RFZ27" s="117"/>
      <c r="RGA27" s="117"/>
      <c r="RGB27" s="117"/>
      <c r="RGC27" s="117"/>
      <c r="RGD27" s="117"/>
      <c r="RGE27" s="117"/>
      <c r="RGF27" s="117"/>
      <c r="RGG27" s="117"/>
      <c r="RGH27" s="117"/>
      <c r="RGI27" s="117"/>
      <c r="RGJ27" s="117"/>
      <c r="RGK27" s="117"/>
      <c r="RGL27" s="117"/>
      <c r="RGM27" s="117"/>
      <c r="RGN27" s="117"/>
      <c r="RGO27" s="117"/>
      <c r="RGP27" s="117"/>
      <c r="RGQ27" s="117"/>
      <c r="RGR27" s="117"/>
      <c r="RGS27" s="117"/>
      <c r="RGT27" s="117"/>
      <c r="RGU27" s="117"/>
      <c r="RGV27" s="117"/>
      <c r="RGW27" s="117"/>
      <c r="RGX27" s="117"/>
      <c r="RGY27" s="117"/>
      <c r="RGZ27" s="117"/>
      <c r="RHA27" s="117"/>
      <c r="RHB27" s="117"/>
      <c r="RHC27" s="117"/>
      <c r="RHD27" s="117"/>
      <c r="RHE27" s="117"/>
      <c r="RHF27" s="117"/>
      <c r="RHG27" s="117"/>
      <c r="RHH27" s="117"/>
      <c r="RHI27" s="117"/>
      <c r="RHJ27" s="117"/>
      <c r="RHK27" s="117"/>
      <c r="RHL27" s="117"/>
      <c r="RHM27" s="117"/>
      <c r="RHN27" s="117"/>
      <c r="RHO27" s="117"/>
      <c r="RHP27" s="117"/>
      <c r="RHQ27" s="117"/>
      <c r="RHR27" s="117"/>
      <c r="RHS27" s="117"/>
      <c r="RHT27" s="117"/>
      <c r="RHU27" s="117"/>
      <c r="RHV27" s="117"/>
      <c r="RHW27" s="117"/>
      <c r="RHX27" s="117"/>
      <c r="RHY27" s="117"/>
      <c r="RHZ27" s="117"/>
      <c r="RIA27" s="117"/>
      <c r="RIB27" s="117"/>
      <c r="RIC27" s="117"/>
      <c r="RID27" s="117"/>
      <c r="RIE27" s="117"/>
      <c r="RIF27" s="117"/>
      <c r="RIG27" s="117"/>
      <c r="RIH27" s="117"/>
      <c r="RII27" s="117"/>
      <c r="RIJ27" s="117"/>
      <c r="RIK27" s="117"/>
      <c r="RIL27" s="117"/>
      <c r="RIM27" s="117"/>
      <c r="RIN27" s="117"/>
      <c r="RIO27" s="117"/>
      <c r="RIP27" s="117"/>
      <c r="RIQ27" s="117"/>
      <c r="RIR27" s="117"/>
      <c r="RIS27" s="117"/>
      <c r="RIT27" s="117"/>
      <c r="RIU27" s="117"/>
      <c r="RIV27" s="117"/>
      <c r="RIW27" s="117"/>
      <c r="RIX27" s="117"/>
      <c r="RIY27" s="117"/>
      <c r="RIZ27" s="117"/>
      <c r="RJA27" s="117"/>
      <c r="RJB27" s="117"/>
      <c r="RJC27" s="117"/>
      <c r="RJD27" s="117"/>
      <c r="RJE27" s="117"/>
      <c r="RJF27" s="117"/>
      <c r="RJG27" s="117"/>
      <c r="RJH27" s="117"/>
      <c r="RJI27" s="117"/>
      <c r="RJJ27" s="117"/>
      <c r="RJK27" s="117"/>
      <c r="RJL27" s="117"/>
      <c r="RJM27" s="117"/>
      <c r="RJN27" s="117"/>
      <c r="RJO27" s="117"/>
      <c r="RJP27" s="117"/>
      <c r="RJQ27" s="117"/>
      <c r="RJR27" s="117"/>
      <c r="RJS27" s="117"/>
      <c r="RJT27" s="117"/>
      <c r="RJU27" s="117"/>
      <c r="RJV27" s="117"/>
      <c r="RJW27" s="117"/>
      <c r="RJX27" s="117"/>
      <c r="RJY27" s="117"/>
      <c r="RJZ27" s="117"/>
      <c r="RKA27" s="117"/>
      <c r="RKB27" s="117"/>
      <c r="RKC27" s="117"/>
      <c r="RKD27" s="117"/>
      <c r="RKE27" s="117"/>
      <c r="RKF27" s="117"/>
      <c r="RKG27" s="117"/>
      <c r="RKH27" s="117"/>
      <c r="RKI27" s="117"/>
      <c r="RKJ27" s="117"/>
      <c r="RKK27" s="117"/>
      <c r="RKL27" s="117"/>
      <c r="RKM27" s="117"/>
      <c r="RKN27" s="117"/>
      <c r="RKO27" s="117"/>
      <c r="RKP27" s="117"/>
      <c r="RKQ27" s="117"/>
      <c r="RKR27" s="117"/>
      <c r="RKS27" s="117"/>
      <c r="RKT27" s="117"/>
      <c r="RKU27" s="117"/>
      <c r="RKV27" s="117"/>
      <c r="RKW27" s="117"/>
      <c r="RKX27" s="117"/>
      <c r="RKY27" s="117"/>
      <c r="RKZ27" s="117"/>
      <c r="RLA27" s="117"/>
      <c r="RLB27" s="117"/>
      <c r="RLC27" s="117"/>
      <c r="RLD27" s="117"/>
      <c r="RLE27" s="117"/>
      <c r="RLF27" s="117"/>
      <c r="RLG27" s="117"/>
      <c r="RLH27" s="117"/>
      <c r="RLI27" s="117"/>
      <c r="RLJ27" s="117"/>
      <c r="RLK27" s="117"/>
      <c r="RLL27" s="117"/>
      <c r="RLM27" s="117"/>
      <c r="RLN27" s="117"/>
      <c r="RLO27" s="117"/>
      <c r="RLP27" s="117"/>
      <c r="RLQ27" s="117"/>
      <c r="RLR27" s="117"/>
      <c r="RLS27" s="117"/>
      <c r="RLT27" s="117"/>
      <c r="RLU27" s="117"/>
      <c r="RLV27" s="117"/>
      <c r="RLW27" s="117"/>
      <c r="RLX27" s="117"/>
      <c r="RLY27" s="117"/>
      <c r="RLZ27" s="117"/>
      <c r="RMA27" s="117"/>
      <c r="RMB27" s="117"/>
      <c r="RMC27" s="117"/>
      <c r="RMD27" s="117"/>
      <c r="RME27" s="117"/>
      <c r="RMF27" s="117"/>
      <c r="RMG27" s="117"/>
      <c r="RMH27" s="117"/>
      <c r="RMI27" s="117"/>
      <c r="RMJ27" s="117"/>
      <c r="RMK27" s="117"/>
      <c r="RML27" s="117"/>
      <c r="RMM27" s="117"/>
      <c r="RMN27" s="117"/>
      <c r="RMO27" s="117"/>
      <c r="RMP27" s="117"/>
      <c r="RMQ27" s="117"/>
      <c r="RMR27" s="117"/>
      <c r="RMS27" s="117"/>
      <c r="RMT27" s="117"/>
      <c r="RMU27" s="117"/>
      <c r="RMV27" s="117"/>
      <c r="RMW27" s="117"/>
      <c r="RMX27" s="117"/>
      <c r="RMY27" s="117"/>
      <c r="RMZ27" s="117"/>
      <c r="RNA27" s="117"/>
      <c r="RNB27" s="117"/>
      <c r="RNC27" s="117"/>
      <c r="RND27" s="117"/>
      <c r="RNE27" s="117"/>
      <c r="RNF27" s="117"/>
      <c r="RNG27" s="117"/>
      <c r="RNH27" s="117"/>
      <c r="RNI27" s="117"/>
      <c r="RNJ27" s="117"/>
      <c r="RNK27" s="117"/>
      <c r="RNL27" s="117"/>
      <c r="RNM27" s="117"/>
      <c r="RNN27" s="117"/>
      <c r="RNO27" s="117"/>
      <c r="RNP27" s="117"/>
      <c r="RNQ27" s="117"/>
      <c r="RNR27" s="117"/>
      <c r="RNS27" s="117"/>
      <c r="RNT27" s="117"/>
      <c r="RNU27" s="117"/>
      <c r="RNV27" s="117"/>
      <c r="RNW27" s="117"/>
      <c r="RNX27" s="117"/>
      <c r="RNY27" s="117"/>
      <c r="RNZ27" s="117"/>
      <c r="ROA27" s="117"/>
      <c r="ROB27" s="117"/>
      <c r="ROC27" s="117"/>
      <c r="ROD27" s="117"/>
      <c r="ROE27" s="117"/>
      <c r="ROF27" s="117"/>
      <c r="ROG27" s="117"/>
      <c r="ROH27" s="117"/>
      <c r="ROI27" s="117"/>
      <c r="ROJ27" s="117"/>
      <c r="ROK27" s="117"/>
      <c r="ROL27" s="117"/>
      <c r="ROM27" s="117"/>
      <c r="RON27" s="117"/>
      <c r="ROO27" s="117"/>
      <c r="ROP27" s="117"/>
      <c r="ROQ27" s="117"/>
      <c r="ROR27" s="117"/>
      <c r="ROS27" s="117"/>
      <c r="ROT27" s="117"/>
      <c r="ROU27" s="117"/>
      <c r="ROV27" s="117"/>
      <c r="ROW27" s="117"/>
      <c r="ROX27" s="117"/>
      <c r="ROY27" s="117"/>
      <c r="ROZ27" s="117"/>
      <c r="RPA27" s="117"/>
      <c r="RPB27" s="117"/>
      <c r="RPC27" s="117"/>
      <c r="RPD27" s="117"/>
      <c r="RPE27" s="117"/>
      <c r="RPF27" s="117"/>
      <c r="RPG27" s="117"/>
      <c r="RPH27" s="117"/>
      <c r="RPI27" s="117"/>
      <c r="RPJ27" s="117"/>
      <c r="RPK27" s="117"/>
      <c r="RPL27" s="117"/>
      <c r="RPM27" s="117"/>
      <c r="RPN27" s="117"/>
      <c r="RPO27" s="117"/>
      <c r="RPP27" s="117"/>
      <c r="RPQ27" s="117"/>
      <c r="RPR27" s="117"/>
      <c r="RPS27" s="117"/>
      <c r="RPT27" s="117"/>
      <c r="RPU27" s="117"/>
      <c r="RPV27" s="117"/>
      <c r="RPW27" s="117"/>
      <c r="RPX27" s="117"/>
      <c r="RPY27" s="117"/>
      <c r="RPZ27" s="117"/>
      <c r="RQA27" s="117"/>
      <c r="RQB27" s="117"/>
      <c r="RQC27" s="117"/>
      <c r="RQD27" s="117"/>
      <c r="RQE27" s="117"/>
      <c r="RQF27" s="117"/>
      <c r="RQG27" s="117"/>
      <c r="RQH27" s="117"/>
      <c r="RQI27" s="117"/>
      <c r="RQJ27" s="117"/>
      <c r="RQK27" s="117"/>
      <c r="RQL27" s="117"/>
      <c r="RQM27" s="117"/>
      <c r="RQN27" s="117"/>
      <c r="RQO27" s="117"/>
      <c r="RQP27" s="117"/>
      <c r="RQQ27" s="117"/>
      <c r="RQR27" s="117"/>
      <c r="RQS27" s="117"/>
      <c r="RQT27" s="117"/>
      <c r="RQU27" s="117"/>
      <c r="RQV27" s="117"/>
      <c r="RQW27" s="117"/>
      <c r="RQX27" s="117"/>
      <c r="RQY27" s="117"/>
      <c r="RQZ27" s="117"/>
      <c r="RRA27" s="117"/>
      <c r="RRB27" s="117"/>
      <c r="RRC27" s="117"/>
      <c r="RRD27" s="117"/>
      <c r="RRE27" s="117"/>
      <c r="RRF27" s="117"/>
      <c r="RRG27" s="117"/>
      <c r="RRH27" s="117"/>
      <c r="RRI27" s="117"/>
      <c r="RRJ27" s="117"/>
      <c r="RRK27" s="117"/>
      <c r="RRL27" s="117"/>
      <c r="RRM27" s="117"/>
      <c r="RRN27" s="117"/>
      <c r="RRO27" s="117"/>
      <c r="RRP27" s="117"/>
      <c r="RRQ27" s="117"/>
      <c r="RRR27" s="117"/>
      <c r="RRS27" s="117"/>
      <c r="RRT27" s="117"/>
      <c r="RRU27" s="117"/>
      <c r="RRV27" s="117"/>
      <c r="RRW27" s="117"/>
      <c r="RRX27" s="117"/>
      <c r="RRY27" s="117"/>
      <c r="RRZ27" s="117"/>
      <c r="RSA27" s="117"/>
      <c r="RSB27" s="117"/>
      <c r="RSC27" s="117"/>
      <c r="RSD27" s="117"/>
      <c r="RSE27" s="117"/>
      <c r="RSF27" s="117"/>
      <c r="RSG27" s="117"/>
      <c r="RSH27" s="117"/>
      <c r="RSI27" s="117"/>
      <c r="RSJ27" s="117"/>
      <c r="RSK27" s="117"/>
      <c r="RSL27" s="117"/>
      <c r="RSM27" s="117"/>
      <c r="RSN27" s="117"/>
      <c r="RSO27" s="117"/>
      <c r="RSP27" s="117"/>
      <c r="RSQ27" s="117"/>
      <c r="RSR27" s="117"/>
      <c r="RSS27" s="117"/>
      <c r="RST27" s="117"/>
      <c r="RSU27" s="117"/>
      <c r="RSV27" s="117"/>
      <c r="RSW27" s="117"/>
      <c r="RSX27" s="117"/>
      <c r="RSY27" s="117"/>
      <c r="RSZ27" s="117"/>
      <c r="RTA27" s="117"/>
      <c r="RTB27" s="117"/>
      <c r="RTC27" s="117"/>
      <c r="RTD27" s="117"/>
      <c r="RTE27" s="117"/>
      <c r="RTF27" s="117"/>
      <c r="RTG27" s="117"/>
      <c r="RTH27" s="117"/>
      <c r="RTI27" s="117"/>
      <c r="RTJ27" s="117"/>
      <c r="RTK27" s="117"/>
      <c r="RTL27" s="117"/>
      <c r="RTM27" s="117"/>
      <c r="RTN27" s="117"/>
      <c r="RTO27" s="117"/>
      <c r="RTP27" s="117"/>
      <c r="RTQ27" s="117"/>
      <c r="RTR27" s="117"/>
      <c r="RTS27" s="117"/>
      <c r="RTT27" s="117"/>
      <c r="RTU27" s="117"/>
      <c r="RTV27" s="117"/>
      <c r="RTW27" s="117"/>
      <c r="RTX27" s="117"/>
      <c r="RTY27" s="117"/>
      <c r="RTZ27" s="117"/>
      <c r="RUA27" s="117"/>
      <c r="RUB27" s="117"/>
      <c r="RUC27" s="117"/>
      <c r="RUD27" s="117"/>
      <c r="RUE27" s="117"/>
      <c r="RUF27" s="117"/>
      <c r="RUG27" s="117"/>
      <c r="RUH27" s="117"/>
      <c r="RUI27" s="117"/>
      <c r="RUJ27" s="117"/>
      <c r="RUK27" s="117"/>
      <c r="RUL27" s="117"/>
      <c r="RUM27" s="117"/>
      <c r="RUN27" s="117"/>
      <c r="RUO27" s="117"/>
      <c r="RUP27" s="117"/>
      <c r="RUQ27" s="117"/>
      <c r="RUR27" s="117"/>
      <c r="RUS27" s="117"/>
      <c r="RUT27" s="117"/>
      <c r="RUU27" s="117"/>
      <c r="RUV27" s="117"/>
      <c r="RUW27" s="117"/>
      <c r="RUX27" s="117"/>
      <c r="RUY27" s="117"/>
      <c r="RUZ27" s="117"/>
      <c r="RVA27" s="117"/>
      <c r="RVB27" s="117"/>
      <c r="RVC27" s="117"/>
      <c r="RVD27" s="117"/>
      <c r="RVE27" s="117"/>
      <c r="RVF27" s="117"/>
      <c r="RVG27" s="117"/>
      <c r="RVH27" s="117"/>
      <c r="RVI27" s="117"/>
      <c r="RVJ27" s="117"/>
      <c r="RVK27" s="117"/>
      <c r="RVL27" s="117"/>
      <c r="RVM27" s="117"/>
      <c r="RVN27" s="117"/>
      <c r="RVO27" s="117"/>
      <c r="RVP27" s="117"/>
      <c r="RVQ27" s="117"/>
      <c r="RVR27" s="117"/>
      <c r="RVS27" s="117"/>
      <c r="RVT27" s="117"/>
      <c r="RVU27" s="117"/>
      <c r="RVV27" s="117"/>
      <c r="RVW27" s="117"/>
      <c r="RVX27" s="117"/>
      <c r="RVY27" s="117"/>
      <c r="RVZ27" s="117"/>
      <c r="RWA27" s="117"/>
      <c r="RWB27" s="117"/>
      <c r="RWC27" s="117"/>
      <c r="RWD27" s="117"/>
      <c r="RWE27" s="117"/>
      <c r="RWF27" s="117"/>
      <c r="RWG27" s="117"/>
      <c r="RWH27" s="117"/>
      <c r="RWI27" s="117"/>
      <c r="RWJ27" s="117"/>
      <c r="RWK27" s="117"/>
      <c r="RWL27" s="117"/>
      <c r="RWM27" s="117"/>
      <c r="RWN27" s="117"/>
      <c r="RWO27" s="117"/>
      <c r="RWP27" s="117"/>
      <c r="RWQ27" s="117"/>
      <c r="RWR27" s="117"/>
      <c r="RWS27" s="117"/>
      <c r="RWT27" s="117"/>
      <c r="RWU27" s="117"/>
      <c r="RWV27" s="117"/>
      <c r="RWW27" s="117"/>
      <c r="RWX27" s="117"/>
      <c r="RWY27" s="117"/>
      <c r="RWZ27" s="117"/>
      <c r="RXA27" s="117"/>
      <c r="RXB27" s="117"/>
      <c r="RXC27" s="117"/>
      <c r="RXD27" s="117"/>
      <c r="RXE27" s="117"/>
      <c r="RXF27" s="117"/>
      <c r="RXG27" s="117"/>
      <c r="RXH27" s="117"/>
      <c r="RXI27" s="117"/>
      <c r="RXJ27" s="117"/>
      <c r="RXK27" s="117"/>
      <c r="RXL27" s="117"/>
      <c r="RXM27" s="117"/>
      <c r="RXN27" s="117"/>
      <c r="RXO27" s="117"/>
      <c r="RXP27" s="117"/>
      <c r="RXQ27" s="117"/>
      <c r="RXR27" s="117"/>
      <c r="RXS27" s="117"/>
      <c r="RXT27" s="117"/>
      <c r="RXU27" s="117"/>
      <c r="RXV27" s="117"/>
      <c r="RXW27" s="117"/>
      <c r="RXX27" s="117"/>
      <c r="RXY27" s="117"/>
      <c r="RXZ27" s="117"/>
      <c r="RYA27" s="117"/>
      <c r="RYB27" s="117"/>
      <c r="RYC27" s="117"/>
      <c r="RYD27" s="117"/>
      <c r="RYE27" s="117"/>
      <c r="RYF27" s="117"/>
      <c r="RYG27" s="117"/>
      <c r="RYH27" s="117"/>
      <c r="RYI27" s="117"/>
      <c r="RYJ27" s="117"/>
      <c r="RYK27" s="117"/>
      <c r="RYL27" s="117"/>
      <c r="RYM27" s="117"/>
      <c r="RYN27" s="117"/>
      <c r="RYO27" s="117"/>
      <c r="RYP27" s="117"/>
      <c r="RYQ27" s="117"/>
      <c r="RYR27" s="117"/>
      <c r="RYS27" s="117"/>
      <c r="RYT27" s="117"/>
      <c r="RYU27" s="117"/>
      <c r="RYV27" s="117"/>
      <c r="RYW27" s="117"/>
      <c r="RYX27" s="117"/>
      <c r="RYY27" s="117"/>
      <c r="RYZ27" s="117"/>
      <c r="RZA27" s="117"/>
      <c r="RZB27" s="117"/>
      <c r="RZC27" s="117"/>
      <c r="RZD27" s="117"/>
      <c r="RZE27" s="117"/>
      <c r="RZF27" s="117"/>
      <c r="RZG27" s="117"/>
      <c r="RZH27" s="117"/>
      <c r="RZI27" s="117"/>
      <c r="RZJ27" s="117"/>
      <c r="RZK27" s="117"/>
      <c r="RZL27" s="117"/>
      <c r="RZM27" s="117"/>
      <c r="RZN27" s="117"/>
      <c r="RZO27" s="117"/>
      <c r="RZP27" s="117"/>
      <c r="RZQ27" s="117"/>
      <c r="RZR27" s="117"/>
      <c r="RZS27" s="117"/>
      <c r="RZT27" s="117"/>
      <c r="RZU27" s="117"/>
      <c r="RZV27" s="117"/>
      <c r="RZW27" s="117"/>
      <c r="RZX27" s="117"/>
      <c r="RZY27" s="117"/>
      <c r="RZZ27" s="117"/>
      <c r="SAA27" s="117"/>
      <c r="SAB27" s="117"/>
      <c r="SAC27" s="117"/>
      <c r="SAD27" s="117"/>
      <c r="SAE27" s="117"/>
      <c r="SAF27" s="117"/>
      <c r="SAG27" s="117"/>
      <c r="SAH27" s="117"/>
      <c r="SAI27" s="117"/>
      <c r="SAJ27" s="117"/>
      <c r="SAK27" s="117"/>
      <c r="SAL27" s="117"/>
      <c r="SAM27" s="117"/>
      <c r="SAN27" s="117"/>
      <c r="SAO27" s="117"/>
      <c r="SAP27" s="117"/>
      <c r="SAQ27" s="117"/>
      <c r="SAR27" s="117"/>
      <c r="SAS27" s="117"/>
      <c r="SAT27" s="117"/>
      <c r="SAU27" s="117"/>
      <c r="SAV27" s="117"/>
      <c r="SAW27" s="117"/>
      <c r="SAX27" s="117"/>
      <c r="SAY27" s="117"/>
      <c r="SAZ27" s="117"/>
      <c r="SBA27" s="117"/>
      <c r="SBB27" s="117"/>
      <c r="SBC27" s="117"/>
      <c r="SBD27" s="117"/>
      <c r="SBE27" s="117"/>
      <c r="SBF27" s="117"/>
      <c r="SBG27" s="117"/>
      <c r="SBH27" s="117"/>
      <c r="SBI27" s="117"/>
      <c r="SBJ27" s="117"/>
      <c r="SBK27" s="117"/>
      <c r="SBL27" s="117"/>
      <c r="SBM27" s="117"/>
      <c r="SBN27" s="117"/>
      <c r="SBO27" s="117"/>
      <c r="SBP27" s="117"/>
      <c r="SBQ27" s="117"/>
      <c r="SBR27" s="117"/>
      <c r="SBS27" s="117"/>
      <c r="SBT27" s="117"/>
      <c r="SBU27" s="117"/>
      <c r="SBV27" s="117"/>
      <c r="SBW27" s="117"/>
      <c r="SBX27" s="117"/>
      <c r="SBY27" s="117"/>
      <c r="SBZ27" s="117"/>
      <c r="SCA27" s="117"/>
      <c r="SCB27" s="117"/>
      <c r="SCC27" s="117"/>
      <c r="SCD27" s="117"/>
      <c r="SCE27" s="117"/>
      <c r="SCF27" s="117"/>
      <c r="SCG27" s="117"/>
      <c r="SCH27" s="117"/>
      <c r="SCI27" s="117"/>
      <c r="SCJ27" s="117"/>
      <c r="SCK27" s="117"/>
      <c r="SCL27" s="117"/>
      <c r="SCM27" s="117"/>
      <c r="SCN27" s="117"/>
      <c r="SCO27" s="117"/>
      <c r="SCP27" s="117"/>
      <c r="SCQ27" s="117"/>
      <c r="SCR27" s="117"/>
      <c r="SCS27" s="117"/>
      <c r="SCT27" s="117"/>
      <c r="SCU27" s="117"/>
      <c r="SCV27" s="117"/>
      <c r="SCW27" s="117"/>
      <c r="SCX27" s="117"/>
      <c r="SCY27" s="117"/>
      <c r="SCZ27" s="117"/>
      <c r="SDA27" s="117"/>
      <c r="SDB27" s="117"/>
      <c r="SDC27" s="117"/>
      <c r="SDD27" s="117"/>
      <c r="SDE27" s="117"/>
      <c r="SDF27" s="117"/>
      <c r="SDG27" s="117"/>
      <c r="SDH27" s="117"/>
      <c r="SDI27" s="117"/>
      <c r="SDJ27" s="117"/>
      <c r="SDK27" s="117"/>
      <c r="SDL27" s="117"/>
      <c r="SDM27" s="117"/>
      <c r="SDN27" s="117"/>
      <c r="SDO27" s="117"/>
      <c r="SDP27" s="117"/>
      <c r="SDQ27" s="117"/>
      <c r="SDR27" s="117"/>
      <c r="SDS27" s="117"/>
      <c r="SDT27" s="117"/>
      <c r="SDU27" s="117"/>
      <c r="SDV27" s="117"/>
      <c r="SDW27" s="117"/>
      <c r="SDX27" s="117"/>
      <c r="SDY27" s="117"/>
      <c r="SDZ27" s="117"/>
      <c r="SEA27" s="117"/>
      <c r="SEB27" s="117"/>
      <c r="SEC27" s="117"/>
      <c r="SED27" s="117"/>
      <c r="SEE27" s="117"/>
      <c r="SEF27" s="117"/>
      <c r="SEG27" s="117"/>
      <c r="SEH27" s="117"/>
      <c r="SEI27" s="117"/>
      <c r="SEJ27" s="117"/>
      <c r="SEK27" s="117"/>
      <c r="SEL27" s="117"/>
      <c r="SEM27" s="117"/>
      <c r="SEN27" s="117"/>
      <c r="SEO27" s="117"/>
      <c r="SEP27" s="117"/>
      <c r="SEQ27" s="117"/>
      <c r="SER27" s="117"/>
      <c r="SES27" s="117"/>
      <c r="SET27" s="117"/>
      <c r="SEU27" s="117"/>
      <c r="SEV27" s="117"/>
      <c r="SEW27" s="117"/>
      <c r="SEX27" s="117"/>
      <c r="SEY27" s="117"/>
      <c r="SEZ27" s="117"/>
      <c r="SFA27" s="117"/>
      <c r="SFB27" s="117"/>
      <c r="SFC27" s="117"/>
      <c r="SFD27" s="117"/>
      <c r="SFE27" s="117"/>
      <c r="SFF27" s="117"/>
      <c r="SFG27" s="117"/>
      <c r="SFH27" s="117"/>
      <c r="SFI27" s="117"/>
      <c r="SFJ27" s="117"/>
      <c r="SFK27" s="117"/>
      <c r="SFL27" s="117"/>
      <c r="SFM27" s="117"/>
      <c r="SFN27" s="117"/>
      <c r="SFO27" s="117"/>
      <c r="SFP27" s="117"/>
      <c r="SFQ27" s="117"/>
      <c r="SFR27" s="117"/>
      <c r="SFS27" s="117"/>
      <c r="SFT27" s="117"/>
      <c r="SFU27" s="117"/>
      <c r="SFV27" s="117"/>
      <c r="SFW27" s="117"/>
      <c r="SFX27" s="117"/>
      <c r="SFY27" s="117"/>
      <c r="SFZ27" s="117"/>
      <c r="SGA27" s="117"/>
      <c r="SGB27" s="117"/>
      <c r="SGC27" s="117"/>
      <c r="SGD27" s="117"/>
      <c r="SGE27" s="117"/>
      <c r="SGF27" s="117"/>
      <c r="SGG27" s="117"/>
      <c r="SGH27" s="117"/>
      <c r="SGI27" s="117"/>
      <c r="SGJ27" s="117"/>
      <c r="SGK27" s="117"/>
      <c r="SGL27" s="117"/>
      <c r="SGM27" s="117"/>
      <c r="SGN27" s="117"/>
      <c r="SGO27" s="117"/>
      <c r="SGP27" s="117"/>
      <c r="SGQ27" s="117"/>
      <c r="SGR27" s="117"/>
      <c r="SGS27" s="117"/>
      <c r="SGT27" s="117"/>
      <c r="SGU27" s="117"/>
      <c r="SGV27" s="117"/>
      <c r="SGW27" s="117"/>
      <c r="SGX27" s="117"/>
      <c r="SGY27" s="117"/>
      <c r="SGZ27" s="117"/>
      <c r="SHA27" s="117"/>
      <c r="SHB27" s="117"/>
      <c r="SHC27" s="117"/>
      <c r="SHD27" s="117"/>
      <c r="SHE27" s="117"/>
      <c r="SHF27" s="117"/>
      <c r="SHG27" s="117"/>
      <c r="SHH27" s="117"/>
      <c r="SHI27" s="117"/>
      <c r="SHJ27" s="117"/>
      <c r="SHK27" s="117"/>
      <c r="SHL27" s="117"/>
      <c r="SHM27" s="117"/>
      <c r="SHN27" s="117"/>
      <c r="SHO27" s="117"/>
      <c r="SHP27" s="117"/>
      <c r="SHQ27" s="117"/>
      <c r="SHR27" s="117"/>
      <c r="SHS27" s="117"/>
      <c r="SHT27" s="117"/>
      <c r="SHU27" s="117"/>
      <c r="SHV27" s="117"/>
      <c r="SHW27" s="117"/>
      <c r="SHX27" s="117"/>
      <c r="SHY27" s="117"/>
      <c r="SHZ27" s="117"/>
      <c r="SIA27" s="117"/>
      <c r="SIB27" s="117"/>
      <c r="SIC27" s="117"/>
      <c r="SID27" s="117"/>
      <c r="SIE27" s="117"/>
      <c r="SIF27" s="117"/>
      <c r="SIG27" s="117"/>
      <c r="SIH27" s="117"/>
      <c r="SII27" s="117"/>
      <c r="SIJ27" s="117"/>
      <c r="SIK27" s="117"/>
      <c r="SIL27" s="117"/>
      <c r="SIM27" s="117"/>
      <c r="SIN27" s="117"/>
      <c r="SIO27" s="117"/>
      <c r="SIP27" s="117"/>
      <c r="SIQ27" s="117"/>
      <c r="SIR27" s="117"/>
      <c r="SIS27" s="117"/>
      <c r="SIT27" s="117"/>
      <c r="SIU27" s="117"/>
      <c r="SIV27" s="117"/>
      <c r="SIW27" s="117"/>
      <c r="SIX27" s="117"/>
      <c r="SIY27" s="117"/>
      <c r="SIZ27" s="117"/>
      <c r="SJA27" s="117"/>
      <c r="SJB27" s="117"/>
      <c r="SJC27" s="117"/>
      <c r="SJD27" s="117"/>
      <c r="SJE27" s="117"/>
      <c r="SJF27" s="117"/>
      <c r="SJG27" s="117"/>
      <c r="SJH27" s="117"/>
      <c r="SJI27" s="117"/>
      <c r="SJJ27" s="117"/>
      <c r="SJK27" s="117"/>
      <c r="SJL27" s="117"/>
      <c r="SJM27" s="117"/>
      <c r="SJN27" s="117"/>
      <c r="SJO27" s="117"/>
      <c r="SJP27" s="117"/>
      <c r="SJQ27" s="117"/>
      <c r="SJR27" s="117"/>
      <c r="SJS27" s="117"/>
      <c r="SJT27" s="117"/>
      <c r="SJU27" s="117"/>
      <c r="SJV27" s="117"/>
      <c r="SJW27" s="117"/>
      <c r="SJX27" s="117"/>
      <c r="SJY27" s="117"/>
      <c r="SJZ27" s="117"/>
      <c r="SKA27" s="117"/>
      <c r="SKB27" s="117"/>
      <c r="SKC27" s="117"/>
      <c r="SKD27" s="117"/>
      <c r="SKE27" s="117"/>
      <c r="SKF27" s="117"/>
      <c r="SKG27" s="117"/>
      <c r="SKH27" s="117"/>
      <c r="SKI27" s="117"/>
      <c r="SKJ27" s="117"/>
      <c r="SKK27" s="117"/>
      <c r="SKL27" s="117"/>
      <c r="SKM27" s="117"/>
      <c r="SKN27" s="117"/>
      <c r="SKO27" s="117"/>
      <c r="SKP27" s="117"/>
      <c r="SKQ27" s="117"/>
      <c r="SKR27" s="117"/>
      <c r="SKS27" s="117"/>
      <c r="SKT27" s="117"/>
      <c r="SKU27" s="117"/>
      <c r="SKV27" s="117"/>
      <c r="SKW27" s="117"/>
      <c r="SKX27" s="117"/>
      <c r="SKY27" s="117"/>
      <c r="SKZ27" s="117"/>
      <c r="SLA27" s="117"/>
      <c r="SLB27" s="117"/>
      <c r="SLC27" s="117"/>
      <c r="SLD27" s="117"/>
      <c r="SLE27" s="117"/>
      <c r="SLF27" s="117"/>
      <c r="SLG27" s="117"/>
      <c r="SLH27" s="117"/>
      <c r="SLI27" s="117"/>
      <c r="SLJ27" s="117"/>
      <c r="SLK27" s="117"/>
      <c r="SLL27" s="117"/>
      <c r="SLM27" s="117"/>
      <c r="SLN27" s="117"/>
      <c r="SLO27" s="117"/>
      <c r="SLP27" s="117"/>
      <c r="SLQ27" s="117"/>
      <c r="SLR27" s="117"/>
      <c r="SLS27" s="117"/>
      <c r="SLT27" s="117"/>
      <c r="SLU27" s="117"/>
      <c r="SLV27" s="117"/>
      <c r="SLW27" s="117"/>
      <c r="SLX27" s="117"/>
      <c r="SLY27" s="117"/>
      <c r="SLZ27" s="117"/>
      <c r="SMA27" s="117"/>
      <c r="SMB27" s="117"/>
      <c r="SMC27" s="117"/>
      <c r="SMD27" s="117"/>
      <c r="SME27" s="117"/>
      <c r="SMF27" s="117"/>
      <c r="SMG27" s="117"/>
      <c r="SMH27" s="117"/>
      <c r="SMI27" s="117"/>
      <c r="SMJ27" s="117"/>
      <c r="SMK27" s="117"/>
      <c r="SML27" s="117"/>
      <c r="SMM27" s="117"/>
      <c r="SMN27" s="117"/>
      <c r="SMO27" s="117"/>
      <c r="SMP27" s="117"/>
      <c r="SMQ27" s="117"/>
      <c r="SMR27" s="117"/>
      <c r="SMS27" s="117"/>
      <c r="SMT27" s="117"/>
      <c r="SMU27" s="117"/>
      <c r="SMV27" s="117"/>
      <c r="SMW27" s="117"/>
      <c r="SMX27" s="117"/>
      <c r="SMY27" s="117"/>
      <c r="SMZ27" s="117"/>
      <c r="SNA27" s="117"/>
      <c r="SNB27" s="117"/>
      <c r="SNC27" s="117"/>
      <c r="SND27" s="117"/>
      <c r="SNE27" s="117"/>
      <c r="SNF27" s="117"/>
      <c r="SNG27" s="117"/>
      <c r="SNH27" s="117"/>
      <c r="SNI27" s="117"/>
      <c r="SNJ27" s="117"/>
      <c r="SNK27" s="117"/>
      <c r="SNL27" s="117"/>
      <c r="SNM27" s="117"/>
      <c r="SNN27" s="117"/>
      <c r="SNO27" s="117"/>
      <c r="SNP27" s="117"/>
      <c r="SNQ27" s="117"/>
      <c r="SNR27" s="117"/>
      <c r="SNS27" s="117"/>
      <c r="SNT27" s="117"/>
      <c r="SNU27" s="117"/>
      <c r="SNV27" s="117"/>
      <c r="SNW27" s="117"/>
      <c r="SNX27" s="117"/>
      <c r="SNY27" s="117"/>
      <c r="SNZ27" s="117"/>
      <c r="SOA27" s="117"/>
      <c r="SOB27" s="117"/>
      <c r="SOC27" s="117"/>
      <c r="SOD27" s="117"/>
      <c r="SOE27" s="117"/>
      <c r="SOF27" s="117"/>
      <c r="SOG27" s="117"/>
      <c r="SOH27" s="117"/>
      <c r="SOI27" s="117"/>
      <c r="SOJ27" s="117"/>
      <c r="SOK27" s="117"/>
      <c r="SOL27" s="117"/>
      <c r="SOM27" s="117"/>
      <c r="SON27" s="117"/>
      <c r="SOO27" s="117"/>
      <c r="SOP27" s="117"/>
      <c r="SOQ27" s="117"/>
      <c r="SOR27" s="117"/>
      <c r="SOS27" s="117"/>
      <c r="SOT27" s="117"/>
      <c r="SOU27" s="117"/>
      <c r="SOV27" s="117"/>
      <c r="SOW27" s="117"/>
      <c r="SOX27" s="117"/>
      <c r="SOY27" s="117"/>
      <c r="SOZ27" s="117"/>
      <c r="SPA27" s="117"/>
      <c r="SPB27" s="117"/>
      <c r="SPC27" s="117"/>
      <c r="SPD27" s="117"/>
      <c r="SPE27" s="117"/>
      <c r="SPF27" s="117"/>
      <c r="SPG27" s="117"/>
      <c r="SPH27" s="117"/>
      <c r="SPI27" s="117"/>
      <c r="SPJ27" s="117"/>
      <c r="SPK27" s="117"/>
      <c r="SPL27" s="117"/>
      <c r="SPM27" s="117"/>
      <c r="SPN27" s="117"/>
      <c r="SPO27" s="117"/>
      <c r="SPP27" s="117"/>
      <c r="SPQ27" s="117"/>
      <c r="SPR27" s="117"/>
      <c r="SPS27" s="117"/>
      <c r="SPT27" s="117"/>
      <c r="SPU27" s="117"/>
      <c r="SPV27" s="117"/>
      <c r="SPW27" s="117"/>
      <c r="SPX27" s="117"/>
      <c r="SPY27" s="117"/>
      <c r="SPZ27" s="117"/>
      <c r="SQA27" s="117"/>
      <c r="SQB27" s="117"/>
      <c r="SQC27" s="117"/>
      <c r="SQD27" s="117"/>
      <c r="SQE27" s="117"/>
      <c r="SQF27" s="117"/>
      <c r="SQG27" s="117"/>
      <c r="SQH27" s="117"/>
      <c r="SQI27" s="117"/>
      <c r="SQJ27" s="117"/>
      <c r="SQK27" s="117"/>
      <c r="SQL27" s="117"/>
      <c r="SQM27" s="117"/>
      <c r="SQN27" s="117"/>
      <c r="SQO27" s="117"/>
      <c r="SQP27" s="117"/>
      <c r="SQQ27" s="117"/>
      <c r="SQR27" s="117"/>
      <c r="SQS27" s="117"/>
      <c r="SQT27" s="117"/>
      <c r="SQU27" s="117"/>
      <c r="SQV27" s="117"/>
      <c r="SQW27" s="117"/>
      <c r="SQX27" s="117"/>
      <c r="SQY27" s="117"/>
      <c r="SQZ27" s="117"/>
      <c r="SRA27" s="117"/>
      <c r="SRB27" s="117"/>
      <c r="SRC27" s="117"/>
      <c r="SRD27" s="117"/>
      <c r="SRE27" s="117"/>
      <c r="SRF27" s="117"/>
      <c r="SRG27" s="117"/>
      <c r="SRH27" s="117"/>
      <c r="SRI27" s="117"/>
      <c r="SRJ27" s="117"/>
      <c r="SRK27" s="117"/>
      <c r="SRL27" s="117"/>
      <c r="SRM27" s="117"/>
      <c r="SRN27" s="117"/>
      <c r="SRO27" s="117"/>
      <c r="SRP27" s="117"/>
      <c r="SRQ27" s="117"/>
      <c r="SRR27" s="117"/>
      <c r="SRS27" s="117"/>
      <c r="SRT27" s="117"/>
      <c r="SRU27" s="117"/>
      <c r="SRV27" s="117"/>
      <c r="SRW27" s="117"/>
      <c r="SRX27" s="117"/>
      <c r="SRY27" s="117"/>
      <c r="SRZ27" s="117"/>
      <c r="SSA27" s="117"/>
      <c r="SSB27" s="117"/>
      <c r="SSC27" s="117"/>
      <c r="SSD27" s="117"/>
      <c r="SSE27" s="117"/>
      <c r="SSF27" s="117"/>
      <c r="SSG27" s="117"/>
      <c r="SSH27" s="117"/>
      <c r="SSI27" s="117"/>
      <c r="SSJ27" s="117"/>
      <c r="SSK27" s="117"/>
      <c r="SSL27" s="117"/>
      <c r="SSM27" s="117"/>
      <c r="SSN27" s="117"/>
      <c r="SSO27" s="117"/>
      <c r="SSP27" s="117"/>
      <c r="SSQ27" s="117"/>
      <c r="SSR27" s="117"/>
      <c r="SSS27" s="117"/>
      <c r="SST27" s="117"/>
      <c r="SSU27" s="117"/>
      <c r="SSV27" s="117"/>
      <c r="SSW27" s="117"/>
      <c r="SSX27" s="117"/>
      <c r="SSY27" s="117"/>
      <c r="SSZ27" s="117"/>
      <c r="STA27" s="117"/>
      <c r="STB27" s="117"/>
      <c r="STC27" s="117"/>
      <c r="STD27" s="117"/>
      <c r="STE27" s="117"/>
      <c r="STF27" s="117"/>
      <c r="STG27" s="117"/>
      <c r="STH27" s="117"/>
      <c r="STI27" s="117"/>
      <c r="STJ27" s="117"/>
      <c r="STK27" s="117"/>
      <c r="STL27" s="117"/>
      <c r="STM27" s="117"/>
      <c r="STN27" s="117"/>
      <c r="STO27" s="117"/>
      <c r="STP27" s="117"/>
      <c r="STQ27" s="117"/>
      <c r="STR27" s="117"/>
      <c r="STS27" s="117"/>
      <c r="STT27" s="117"/>
      <c r="STU27" s="117"/>
      <c r="STV27" s="117"/>
      <c r="STW27" s="117"/>
      <c r="STX27" s="117"/>
      <c r="STY27" s="117"/>
      <c r="STZ27" s="117"/>
      <c r="SUA27" s="117"/>
      <c r="SUB27" s="117"/>
      <c r="SUC27" s="117"/>
      <c r="SUD27" s="117"/>
      <c r="SUE27" s="117"/>
      <c r="SUF27" s="117"/>
      <c r="SUG27" s="117"/>
      <c r="SUH27" s="117"/>
      <c r="SUI27" s="117"/>
      <c r="SUJ27" s="117"/>
      <c r="SUK27" s="117"/>
      <c r="SUL27" s="117"/>
      <c r="SUM27" s="117"/>
      <c r="SUN27" s="117"/>
      <c r="SUO27" s="117"/>
      <c r="SUP27" s="117"/>
      <c r="SUQ27" s="117"/>
      <c r="SUR27" s="117"/>
      <c r="SUS27" s="117"/>
      <c r="SUT27" s="117"/>
      <c r="SUU27" s="117"/>
      <c r="SUV27" s="117"/>
      <c r="SUW27" s="117"/>
      <c r="SUX27" s="117"/>
      <c r="SUY27" s="117"/>
      <c r="SUZ27" s="117"/>
      <c r="SVA27" s="117"/>
      <c r="SVB27" s="117"/>
      <c r="SVC27" s="117"/>
      <c r="SVD27" s="117"/>
      <c r="SVE27" s="117"/>
      <c r="SVF27" s="117"/>
      <c r="SVG27" s="117"/>
      <c r="SVH27" s="117"/>
      <c r="SVI27" s="117"/>
      <c r="SVJ27" s="117"/>
      <c r="SVK27" s="117"/>
      <c r="SVL27" s="117"/>
      <c r="SVM27" s="117"/>
      <c r="SVN27" s="117"/>
      <c r="SVO27" s="117"/>
      <c r="SVP27" s="117"/>
      <c r="SVQ27" s="117"/>
      <c r="SVR27" s="117"/>
      <c r="SVS27" s="117"/>
      <c r="SVT27" s="117"/>
      <c r="SVU27" s="117"/>
      <c r="SVV27" s="117"/>
      <c r="SVW27" s="117"/>
      <c r="SVX27" s="117"/>
      <c r="SVY27" s="117"/>
      <c r="SVZ27" s="117"/>
      <c r="SWA27" s="117"/>
      <c r="SWB27" s="117"/>
      <c r="SWC27" s="117"/>
      <c r="SWD27" s="117"/>
      <c r="SWE27" s="117"/>
      <c r="SWF27" s="117"/>
      <c r="SWG27" s="117"/>
      <c r="SWH27" s="117"/>
      <c r="SWI27" s="117"/>
      <c r="SWJ27" s="117"/>
      <c r="SWK27" s="117"/>
      <c r="SWL27" s="117"/>
      <c r="SWM27" s="117"/>
      <c r="SWN27" s="117"/>
      <c r="SWO27" s="117"/>
      <c r="SWP27" s="117"/>
      <c r="SWQ27" s="117"/>
      <c r="SWR27" s="117"/>
      <c r="SWS27" s="117"/>
      <c r="SWT27" s="117"/>
      <c r="SWU27" s="117"/>
      <c r="SWV27" s="117"/>
      <c r="SWW27" s="117"/>
      <c r="SWX27" s="117"/>
      <c r="SWY27" s="117"/>
      <c r="SWZ27" s="117"/>
      <c r="SXA27" s="117"/>
      <c r="SXB27" s="117"/>
      <c r="SXC27" s="117"/>
      <c r="SXD27" s="117"/>
      <c r="SXE27" s="117"/>
      <c r="SXF27" s="117"/>
      <c r="SXG27" s="117"/>
      <c r="SXH27" s="117"/>
      <c r="SXI27" s="117"/>
      <c r="SXJ27" s="117"/>
      <c r="SXK27" s="117"/>
      <c r="SXL27" s="117"/>
      <c r="SXM27" s="117"/>
      <c r="SXN27" s="117"/>
      <c r="SXO27" s="117"/>
      <c r="SXP27" s="117"/>
      <c r="SXQ27" s="117"/>
      <c r="SXR27" s="117"/>
      <c r="SXS27" s="117"/>
      <c r="SXT27" s="117"/>
      <c r="SXU27" s="117"/>
      <c r="SXV27" s="117"/>
      <c r="SXW27" s="117"/>
      <c r="SXX27" s="117"/>
      <c r="SXY27" s="117"/>
      <c r="SXZ27" s="117"/>
      <c r="SYA27" s="117"/>
      <c r="SYB27" s="117"/>
      <c r="SYC27" s="117"/>
      <c r="SYD27" s="117"/>
      <c r="SYE27" s="117"/>
      <c r="SYF27" s="117"/>
      <c r="SYG27" s="117"/>
      <c r="SYH27" s="117"/>
      <c r="SYI27" s="117"/>
      <c r="SYJ27" s="117"/>
      <c r="SYK27" s="117"/>
      <c r="SYL27" s="117"/>
      <c r="SYM27" s="117"/>
      <c r="SYN27" s="117"/>
      <c r="SYO27" s="117"/>
      <c r="SYP27" s="117"/>
      <c r="SYQ27" s="117"/>
      <c r="SYR27" s="117"/>
      <c r="SYS27" s="117"/>
      <c r="SYT27" s="117"/>
      <c r="SYU27" s="117"/>
      <c r="SYV27" s="117"/>
      <c r="SYW27" s="117"/>
      <c r="SYX27" s="117"/>
      <c r="SYY27" s="117"/>
      <c r="SYZ27" s="117"/>
      <c r="SZA27" s="117"/>
      <c r="SZB27" s="117"/>
      <c r="SZC27" s="117"/>
      <c r="SZD27" s="117"/>
      <c r="SZE27" s="117"/>
      <c r="SZF27" s="117"/>
      <c r="SZG27" s="117"/>
      <c r="SZH27" s="117"/>
      <c r="SZI27" s="117"/>
      <c r="SZJ27" s="117"/>
      <c r="SZK27" s="117"/>
      <c r="SZL27" s="117"/>
      <c r="SZM27" s="117"/>
      <c r="SZN27" s="117"/>
      <c r="SZO27" s="117"/>
      <c r="SZP27" s="117"/>
      <c r="SZQ27" s="117"/>
      <c r="SZR27" s="117"/>
      <c r="SZS27" s="117"/>
      <c r="SZT27" s="117"/>
      <c r="SZU27" s="117"/>
      <c r="SZV27" s="117"/>
      <c r="SZW27" s="117"/>
      <c r="SZX27" s="117"/>
      <c r="SZY27" s="117"/>
      <c r="SZZ27" s="117"/>
      <c r="TAA27" s="117"/>
      <c r="TAB27" s="117"/>
      <c r="TAC27" s="117"/>
      <c r="TAD27" s="117"/>
      <c r="TAE27" s="117"/>
      <c r="TAF27" s="117"/>
      <c r="TAG27" s="117"/>
      <c r="TAH27" s="117"/>
      <c r="TAI27" s="117"/>
      <c r="TAJ27" s="117"/>
      <c r="TAK27" s="117"/>
      <c r="TAL27" s="117"/>
      <c r="TAM27" s="117"/>
      <c r="TAN27" s="117"/>
      <c r="TAO27" s="117"/>
      <c r="TAP27" s="117"/>
      <c r="TAQ27" s="117"/>
      <c r="TAR27" s="117"/>
      <c r="TAS27" s="117"/>
      <c r="TAT27" s="117"/>
      <c r="TAU27" s="117"/>
      <c r="TAV27" s="117"/>
      <c r="TAW27" s="117"/>
      <c r="TAX27" s="117"/>
      <c r="TAY27" s="117"/>
      <c r="TAZ27" s="117"/>
      <c r="TBA27" s="117"/>
      <c r="TBB27" s="117"/>
      <c r="TBC27" s="117"/>
      <c r="TBD27" s="117"/>
      <c r="TBE27" s="117"/>
      <c r="TBF27" s="117"/>
      <c r="TBG27" s="117"/>
      <c r="TBH27" s="117"/>
      <c r="TBI27" s="117"/>
      <c r="TBJ27" s="117"/>
      <c r="TBK27" s="117"/>
      <c r="TBL27" s="117"/>
      <c r="TBM27" s="117"/>
      <c r="TBN27" s="117"/>
      <c r="TBO27" s="117"/>
      <c r="TBP27" s="117"/>
      <c r="TBQ27" s="117"/>
      <c r="TBR27" s="117"/>
      <c r="TBS27" s="117"/>
      <c r="TBT27" s="117"/>
      <c r="TBU27" s="117"/>
      <c r="TBV27" s="117"/>
      <c r="TBW27" s="117"/>
      <c r="TBX27" s="117"/>
      <c r="TBY27" s="117"/>
      <c r="TBZ27" s="117"/>
      <c r="TCA27" s="117"/>
      <c r="TCB27" s="117"/>
      <c r="TCC27" s="117"/>
      <c r="TCD27" s="117"/>
      <c r="TCE27" s="117"/>
      <c r="TCF27" s="117"/>
      <c r="TCG27" s="117"/>
      <c r="TCH27" s="117"/>
      <c r="TCI27" s="117"/>
      <c r="TCJ27" s="117"/>
      <c r="TCK27" s="117"/>
      <c r="TCL27" s="117"/>
      <c r="TCM27" s="117"/>
      <c r="TCN27" s="117"/>
      <c r="TCO27" s="117"/>
      <c r="TCP27" s="117"/>
      <c r="TCQ27" s="117"/>
      <c r="TCR27" s="117"/>
      <c r="TCS27" s="117"/>
      <c r="TCT27" s="117"/>
      <c r="TCU27" s="117"/>
      <c r="TCV27" s="117"/>
      <c r="TCW27" s="117"/>
      <c r="TCX27" s="117"/>
      <c r="TCY27" s="117"/>
      <c r="TCZ27" s="117"/>
      <c r="TDA27" s="117"/>
      <c r="TDB27" s="117"/>
      <c r="TDC27" s="117"/>
      <c r="TDD27" s="117"/>
      <c r="TDE27" s="117"/>
      <c r="TDF27" s="117"/>
      <c r="TDG27" s="117"/>
      <c r="TDH27" s="117"/>
      <c r="TDI27" s="117"/>
      <c r="TDJ27" s="117"/>
      <c r="TDK27" s="117"/>
      <c r="TDL27" s="117"/>
      <c r="TDM27" s="117"/>
      <c r="TDN27" s="117"/>
      <c r="TDO27" s="117"/>
      <c r="TDP27" s="117"/>
      <c r="TDQ27" s="117"/>
      <c r="TDR27" s="117"/>
      <c r="TDS27" s="117"/>
      <c r="TDT27" s="117"/>
      <c r="TDU27" s="117"/>
      <c r="TDV27" s="117"/>
      <c r="TDW27" s="117"/>
      <c r="TDX27" s="117"/>
      <c r="TDY27" s="117"/>
      <c r="TDZ27" s="117"/>
      <c r="TEA27" s="117"/>
      <c r="TEB27" s="117"/>
      <c r="TEC27" s="117"/>
      <c r="TED27" s="117"/>
      <c r="TEE27" s="117"/>
      <c r="TEF27" s="117"/>
      <c r="TEG27" s="117"/>
      <c r="TEH27" s="117"/>
      <c r="TEI27" s="117"/>
      <c r="TEJ27" s="117"/>
      <c r="TEK27" s="117"/>
      <c r="TEL27" s="117"/>
      <c r="TEM27" s="117"/>
      <c r="TEN27" s="117"/>
      <c r="TEO27" s="117"/>
      <c r="TEP27" s="117"/>
      <c r="TEQ27" s="117"/>
      <c r="TER27" s="117"/>
      <c r="TES27" s="117"/>
      <c r="TET27" s="117"/>
      <c r="TEU27" s="117"/>
      <c r="TEV27" s="117"/>
      <c r="TEW27" s="117"/>
      <c r="TEX27" s="117"/>
      <c r="TEY27" s="117"/>
      <c r="TEZ27" s="117"/>
      <c r="TFA27" s="117"/>
      <c r="TFB27" s="117"/>
      <c r="TFC27" s="117"/>
      <c r="TFD27" s="117"/>
      <c r="TFE27" s="117"/>
      <c r="TFF27" s="117"/>
      <c r="TFG27" s="117"/>
      <c r="TFH27" s="117"/>
      <c r="TFI27" s="117"/>
      <c r="TFJ27" s="117"/>
      <c r="TFK27" s="117"/>
      <c r="TFL27" s="117"/>
      <c r="TFM27" s="117"/>
      <c r="TFN27" s="117"/>
      <c r="TFO27" s="117"/>
      <c r="TFP27" s="117"/>
      <c r="TFQ27" s="117"/>
      <c r="TFR27" s="117"/>
      <c r="TFS27" s="117"/>
      <c r="TFT27" s="117"/>
      <c r="TFU27" s="117"/>
      <c r="TFV27" s="117"/>
      <c r="TFW27" s="117"/>
      <c r="TFX27" s="117"/>
      <c r="TFY27" s="117"/>
      <c r="TFZ27" s="117"/>
      <c r="TGA27" s="117"/>
      <c r="TGB27" s="117"/>
      <c r="TGC27" s="117"/>
      <c r="TGD27" s="117"/>
      <c r="TGE27" s="117"/>
      <c r="TGF27" s="117"/>
      <c r="TGG27" s="117"/>
      <c r="TGH27" s="117"/>
      <c r="TGI27" s="117"/>
      <c r="TGJ27" s="117"/>
      <c r="TGK27" s="117"/>
      <c r="TGL27" s="117"/>
      <c r="TGM27" s="117"/>
      <c r="TGN27" s="117"/>
      <c r="TGO27" s="117"/>
      <c r="TGP27" s="117"/>
      <c r="TGQ27" s="117"/>
      <c r="TGR27" s="117"/>
      <c r="TGS27" s="117"/>
      <c r="TGT27" s="117"/>
      <c r="TGU27" s="117"/>
      <c r="TGV27" s="117"/>
      <c r="TGW27" s="117"/>
      <c r="TGX27" s="117"/>
      <c r="TGY27" s="117"/>
      <c r="TGZ27" s="117"/>
      <c r="THA27" s="117"/>
      <c r="THB27" s="117"/>
      <c r="THC27" s="117"/>
      <c r="THD27" s="117"/>
      <c r="THE27" s="117"/>
      <c r="THF27" s="117"/>
      <c r="THG27" s="117"/>
      <c r="THH27" s="117"/>
      <c r="THI27" s="117"/>
      <c r="THJ27" s="117"/>
      <c r="THK27" s="117"/>
      <c r="THL27" s="117"/>
      <c r="THM27" s="117"/>
      <c r="THN27" s="117"/>
      <c r="THO27" s="117"/>
      <c r="THP27" s="117"/>
      <c r="THQ27" s="117"/>
      <c r="THR27" s="117"/>
      <c r="THS27" s="117"/>
      <c r="THT27" s="117"/>
      <c r="THU27" s="117"/>
      <c r="THV27" s="117"/>
      <c r="THW27" s="117"/>
      <c r="THX27" s="117"/>
      <c r="THY27" s="117"/>
      <c r="THZ27" s="117"/>
      <c r="TIA27" s="117"/>
      <c r="TIB27" s="117"/>
      <c r="TIC27" s="117"/>
      <c r="TID27" s="117"/>
      <c r="TIE27" s="117"/>
      <c r="TIF27" s="117"/>
      <c r="TIG27" s="117"/>
      <c r="TIH27" s="117"/>
      <c r="TII27" s="117"/>
      <c r="TIJ27" s="117"/>
      <c r="TIK27" s="117"/>
      <c r="TIL27" s="117"/>
      <c r="TIM27" s="117"/>
      <c r="TIN27" s="117"/>
      <c r="TIO27" s="117"/>
      <c r="TIP27" s="117"/>
      <c r="TIQ27" s="117"/>
      <c r="TIR27" s="117"/>
      <c r="TIS27" s="117"/>
      <c r="TIT27" s="117"/>
      <c r="TIU27" s="117"/>
      <c r="TIV27" s="117"/>
      <c r="TIW27" s="117"/>
      <c r="TIX27" s="117"/>
      <c r="TIY27" s="117"/>
      <c r="TIZ27" s="117"/>
      <c r="TJA27" s="117"/>
      <c r="TJB27" s="117"/>
      <c r="TJC27" s="117"/>
      <c r="TJD27" s="117"/>
      <c r="TJE27" s="117"/>
      <c r="TJF27" s="117"/>
      <c r="TJG27" s="117"/>
      <c r="TJH27" s="117"/>
      <c r="TJI27" s="117"/>
      <c r="TJJ27" s="117"/>
      <c r="TJK27" s="117"/>
      <c r="TJL27" s="117"/>
      <c r="TJM27" s="117"/>
      <c r="TJN27" s="117"/>
      <c r="TJO27" s="117"/>
      <c r="TJP27" s="117"/>
      <c r="TJQ27" s="117"/>
      <c r="TJR27" s="117"/>
      <c r="TJS27" s="117"/>
      <c r="TJT27" s="117"/>
      <c r="TJU27" s="117"/>
      <c r="TJV27" s="117"/>
      <c r="TJW27" s="117"/>
      <c r="TJX27" s="117"/>
      <c r="TJY27" s="117"/>
      <c r="TJZ27" s="117"/>
      <c r="TKA27" s="117"/>
      <c r="TKB27" s="117"/>
      <c r="TKC27" s="117"/>
      <c r="TKD27" s="117"/>
      <c r="TKE27" s="117"/>
      <c r="TKF27" s="117"/>
      <c r="TKG27" s="117"/>
      <c r="TKH27" s="117"/>
      <c r="TKI27" s="117"/>
      <c r="TKJ27" s="117"/>
      <c r="TKK27" s="117"/>
      <c r="TKL27" s="117"/>
      <c r="TKM27" s="117"/>
      <c r="TKN27" s="117"/>
      <c r="TKO27" s="117"/>
      <c r="TKP27" s="117"/>
      <c r="TKQ27" s="117"/>
      <c r="TKR27" s="117"/>
      <c r="TKS27" s="117"/>
      <c r="TKT27" s="117"/>
      <c r="TKU27" s="117"/>
      <c r="TKV27" s="117"/>
      <c r="TKW27" s="117"/>
      <c r="TKX27" s="117"/>
      <c r="TKY27" s="117"/>
      <c r="TKZ27" s="117"/>
      <c r="TLA27" s="117"/>
      <c r="TLB27" s="117"/>
      <c r="TLC27" s="117"/>
      <c r="TLD27" s="117"/>
      <c r="TLE27" s="117"/>
      <c r="TLF27" s="117"/>
      <c r="TLG27" s="117"/>
      <c r="TLH27" s="117"/>
      <c r="TLI27" s="117"/>
      <c r="TLJ27" s="117"/>
      <c r="TLK27" s="117"/>
      <c r="TLL27" s="117"/>
      <c r="TLM27" s="117"/>
      <c r="TLN27" s="117"/>
      <c r="TLO27" s="117"/>
      <c r="TLP27" s="117"/>
      <c r="TLQ27" s="117"/>
      <c r="TLR27" s="117"/>
      <c r="TLS27" s="117"/>
      <c r="TLT27" s="117"/>
      <c r="TLU27" s="117"/>
      <c r="TLV27" s="117"/>
      <c r="TLW27" s="117"/>
      <c r="TLX27" s="117"/>
      <c r="TLY27" s="117"/>
      <c r="TLZ27" s="117"/>
      <c r="TMA27" s="117"/>
      <c r="TMB27" s="117"/>
      <c r="TMC27" s="117"/>
      <c r="TMD27" s="117"/>
      <c r="TME27" s="117"/>
      <c r="TMF27" s="117"/>
      <c r="TMG27" s="117"/>
      <c r="TMH27" s="117"/>
      <c r="TMI27" s="117"/>
      <c r="TMJ27" s="117"/>
      <c r="TMK27" s="117"/>
      <c r="TML27" s="117"/>
      <c r="TMM27" s="117"/>
      <c r="TMN27" s="117"/>
      <c r="TMO27" s="117"/>
      <c r="TMP27" s="117"/>
      <c r="TMQ27" s="117"/>
      <c r="TMR27" s="117"/>
      <c r="TMS27" s="117"/>
      <c r="TMT27" s="117"/>
      <c r="TMU27" s="117"/>
      <c r="TMV27" s="117"/>
      <c r="TMW27" s="117"/>
      <c r="TMX27" s="117"/>
      <c r="TMY27" s="117"/>
      <c r="TMZ27" s="117"/>
      <c r="TNA27" s="117"/>
      <c r="TNB27" s="117"/>
      <c r="TNC27" s="117"/>
      <c r="TND27" s="117"/>
      <c r="TNE27" s="117"/>
      <c r="TNF27" s="117"/>
      <c r="TNG27" s="117"/>
      <c r="TNH27" s="117"/>
      <c r="TNI27" s="117"/>
      <c r="TNJ27" s="117"/>
      <c r="TNK27" s="117"/>
      <c r="TNL27" s="117"/>
      <c r="TNM27" s="117"/>
      <c r="TNN27" s="117"/>
      <c r="TNO27" s="117"/>
      <c r="TNP27" s="117"/>
      <c r="TNQ27" s="117"/>
      <c r="TNR27" s="117"/>
      <c r="TNS27" s="117"/>
      <c r="TNT27" s="117"/>
      <c r="TNU27" s="117"/>
      <c r="TNV27" s="117"/>
      <c r="TNW27" s="117"/>
      <c r="TNX27" s="117"/>
      <c r="TNY27" s="117"/>
      <c r="TNZ27" s="117"/>
      <c r="TOA27" s="117"/>
      <c r="TOB27" s="117"/>
      <c r="TOC27" s="117"/>
      <c r="TOD27" s="117"/>
      <c r="TOE27" s="117"/>
      <c r="TOF27" s="117"/>
      <c r="TOG27" s="117"/>
      <c r="TOH27" s="117"/>
      <c r="TOI27" s="117"/>
      <c r="TOJ27" s="117"/>
      <c r="TOK27" s="117"/>
      <c r="TOL27" s="117"/>
      <c r="TOM27" s="117"/>
      <c r="TON27" s="117"/>
      <c r="TOO27" s="117"/>
      <c r="TOP27" s="117"/>
      <c r="TOQ27" s="117"/>
      <c r="TOR27" s="117"/>
      <c r="TOS27" s="117"/>
      <c r="TOT27" s="117"/>
      <c r="TOU27" s="117"/>
      <c r="TOV27" s="117"/>
      <c r="TOW27" s="117"/>
      <c r="TOX27" s="117"/>
      <c r="TOY27" s="117"/>
      <c r="TOZ27" s="117"/>
      <c r="TPA27" s="117"/>
      <c r="TPB27" s="117"/>
      <c r="TPC27" s="117"/>
      <c r="TPD27" s="117"/>
      <c r="TPE27" s="117"/>
      <c r="TPF27" s="117"/>
      <c r="TPG27" s="117"/>
      <c r="TPH27" s="117"/>
      <c r="TPI27" s="117"/>
      <c r="TPJ27" s="117"/>
      <c r="TPK27" s="117"/>
      <c r="TPL27" s="117"/>
      <c r="TPM27" s="117"/>
      <c r="TPN27" s="117"/>
      <c r="TPO27" s="117"/>
      <c r="TPP27" s="117"/>
      <c r="TPQ27" s="117"/>
      <c r="TPR27" s="117"/>
      <c r="TPS27" s="117"/>
      <c r="TPT27" s="117"/>
      <c r="TPU27" s="117"/>
      <c r="TPV27" s="117"/>
      <c r="TPW27" s="117"/>
      <c r="TPX27" s="117"/>
      <c r="TPY27" s="117"/>
      <c r="TPZ27" s="117"/>
      <c r="TQA27" s="117"/>
      <c r="TQB27" s="117"/>
      <c r="TQC27" s="117"/>
      <c r="TQD27" s="117"/>
      <c r="TQE27" s="117"/>
      <c r="TQF27" s="117"/>
      <c r="TQG27" s="117"/>
      <c r="TQH27" s="117"/>
      <c r="TQI27" s="117"/>
      <c r="TQJ27" s="117"/>
      <c r="TQK27" s="117"/>
      <c r="TQL27" s="117"/>
      <c r="TQM27" s="117"/>
      <c r="TQN27" s="117"/>
      <c r="TQO27" s="117"/>
      <c r="TQP27" s="117"/>
      <c r="TQQ27" s="117"/>
      <c r="TQR27" s="117"/>
      <c r="TQS27" s="117"/>
      <c r="TQT27" s="117"/>
      <c r="TQU27" s="117"/>
      <c r="TQV27" s="117"/>
      <c r="TQW27" s="117"/>
      <c r="TQX27" s="117"/>
      <c r="TQY27" s="117"/>
      <c r="TQZ27" s="117"/>
      <c r="TRA27" s="117"/>
      <c r="TRB27" s="117"/>
      <c r="TRC27" s="117"/>
      <c r="TRD27" s="117"/>
      <c r="TRE27" s="117"/>
      <c r="TRF27" s="117"/>
      <c r="TRG27" s="117"/>
      <c r="TRH27" s="117"/>
      <c r="TRI27" s="117"/>
      <c r="TRJ27" s="117"/>
      <c r="TRK27" s="117"/>
      <c r="TRL27" s="117"/>
      <c r="TRM27" s="117"/>
      <c r="TRN27" s="117"/>
      <c r="TRO27" s="117"/>
      <c r="TRP27" s="117"/>
      <c r="TRQ27" s="117"/>
      <c r="TRR27" s="117"/>
      <c r="TRS27" s="117"/>
      <c r="TRT27" s="117"/>
      <c r="TRU27" s="117"/>
      <c r="TRV27" s="117"/>
      <c r="TRW27" s="117"/>
      <c r="TRX27" s="117"/>
      <c r="TRY27" s="117"/>
      <c r="TRZ27" s="117"/>
      <c r="TSA27" s="117"/>
      <c r="TSB27" s="117"/>
      <c r="TSC27" s="117"/>
      <c r="TSD27" s="117"/>
      <c r="TSE27" s="117"/>
      <c r="TSF27" s="117"/>
      <c r="TSG27" s="117"/>
      <c r="TSH27" s="117"/>
      <c r="TSI27" s="117"/>
      <c r="TSJ27" s="117"/>
      <c r="TSK27" s="117"/>
      <c r="TSL27" s="117"/>
      <c r="TSM27" s="117"/>
      <c r="TSN27" s="117"/>
      <c r="TSO27" s="117"/>
      <c r="TSP27" s="117"/>
      <c r="TSQ27" s="117"/>
      <c r="TSR27" s="117"/>
      <c r="TSS27" s="117"/>
      <c r="TST27" s="117"/>
      <c r="TSU27" s="117"/>
      <c r="TSV27" s="117"/>
      <c r="TSW27" s="117"/>
      <c r="TSX27" s="117"/>
      <c r="TSY27" s="117"/>
      <c r="TSZ27" s="117"/>
      <c r="TTA27" s="117"/>
      <c r="TTB27" s="117"/>
      <c r="TTC27" s="117"/>
      <c r="TTD27" s="117"/>
      <c r="TTE27" s="117"/>
      <c r="TTF27" s="117"/>
      <c r="TTG27" s="117"/>
      <c r="TTH27" s="117"/>
      <c r="TTI27" s="117"/>
      <c r="TTJ27" s="117"/>
      <c r="TTK27" s="117"/>
      <c r="TTL27" s="117"/>
      <c r="TTM27" s="117"/>
      <c r="TTN27" s="117"/>
      <c r="TTO27" s="117"/>
      <c r="TTP27" s="117"/>
      <c r="TTQ27" s="117"/>
      <c r="TTR27" s="117"/>
      <c r="TTS27" s="117"/>
      <c r="TTT27" s="117"/>
      <c r="TTU27" s="117"/>
      <c r="TTV27" s="117"/>
      <c r="TTW27" s="117"/>
      <c r="TTX27" s="117"/>
      <c r="TTY27" s="117"/>
      <c r="TTZ27" s="117"/>
      <c r="TUA27" s="117"/>
      <c r="TUB27" s="117"/>
      <c r="TUC27" s="117"/>
      <c r="TUD27" s="117"/>
      <c r="TUE27" s="117"/>
      <c r="TUF27" s="117"/>
      <c r="TUG27" s="117"/>
      <c r="TUH27" s="117"/>
      <c r="TUI27" s="117"/>
      <c r="TUJ27" s="117"/>
      <c r="TUK27" s="117"/>
      <c r="TUL27" s="117"/>
      <c r="TUM27" s="117"/>
      <c r="TUN27" s="117"/>
      <c r="TUO27" s="117"/>
      <c r="TUP27" s="117"/>
      <c r="TUQ27" s="117"/>
      <c r="TUR27" s="117"/>
      <c r="TUS27" s="117"/>
      <c r="TUT27" s="117"/>
      <c r="TUU27" s="117"/>
      <c r="TUV27" s="117"/>
      <c r="TUW27" s="117"/>
      <c r="TUX27" s="117"/>
      <c r="TUY27" s="117"/>
      <c r="TUZ27" s="117"/>
      <c r="TVA27" s="117"/>
      <c r="TVB27" s="117"/>
      <c r="TVC27" s="117"/>
      <c r="TVD27" s="117"/>
      <c r="TVE27" s="117"/>
      <c r="TVF27" s="117"/>
      <c r="TVG27" s="117"/>
      <c r="TVH27" s="117"/>
      <c r="TVI27" s="117"/>
      <c r="TVJ27" s="117"/>
      <c r="TVK27" s="117"/>
      <c r="TVL27" s="117"/>
      <c r="TVM27" s="117"/>
      <c r="TVN27" s="117"/>
      <c r="TVO27" s="117"/>
      <c r="TVP27" s="117"/>
      <c r="TVQ27" s="117"/>
      <c r="TVR27" s="117"/>
      <c r="TVS27" s="117"/>
      <c r="TVT27" s="117"/>
      <c r="TVU27" s="117"/>
      <c r="TVV27" s="117"/>
      <c r="TVW27" s="117"/>
      <c r="TVX27" s="117"/>
      <c r="TVY27" s="117"/>
      <c r="TVZ27" s="117"/>
      <c r="TWA27" s="117"/>
      <c r="TWB27" s="117"/>
      <c r="TWC27" s="117"/>
      <c r="TWD27" s="117"/>
      <c r="TWE27" s="117"/>
      <c r="TWF27" s="117"/>
      <c r="TWG27" s="117"/>
      <c r="TWH27" s="117"/>
      <c r="TWI27" s="117"/>
      <c r="TWJ27" s="117"/>
      <c r="TWK27" s="117"/>
      <c r="TWL27" s="117"/>
      <c r="TWM27" s="117"/>
      <c r="TWN27" s="117"/>
      <c r="TWO27" s="117"/>
      <c r="TWP27" s="117"/>
      <c r="TWQ27" s="117"/>
      <c r="TWR27" s="117"/>
      <c r="TWS27" s="117"/>
      <c r="TWT27" s="117"/>
      <c r="TWU27" s="117"/>
      <c r="TWV27" s="117"/>
      <c r="TWW27" s="117"/>
      <c r="TWX27" s="117"/>
      <c r="TWY27" s="117"/>
      <c r="TWZ27" s="117"/>
      <c r="TXA27" s="117"/>
      <c r="TXB27" s="117"/>
      <c r="TXC27" s="117"/>
      <c r="TXD27" s="117"/>
      <c r="TXE27" s="117"/>
      <c r="TXF27" s="117"/>
      <c r="TXG27" s="117"/>
      <c r="TXH27" s="117"/>
      <c r="TXI27" s="117"/>
      <c r="TXJ27" s="117"/>
      <c r="TXK27" s="117"/>
      <c r="TXL27" s="117"/>
      <c r="TXM27" s="117"/>
      <c r="TXN27" s="117"/>
      <c r="TXO27" s="117"/>
      <c r="TXP27" s="117"/>
      <c r="TXQ27" s="117"/>
      <c r="TXR27" s="117"/>
      <c r="TXS27" s="117"/>
      <c r="TXT27" s="117"/>
      <c r="TXU27" s="117"/>
      <c r="TXV27" s="117"/>
      <c r="TXW27" s="117"/>
      <c r="TXX27" s="117"/>
      <c r="TXY27" s="117"/>
      <c r="TXZ27" s="117"/>
      <c r="TYA27" s="117"/>
      <c r="TYB27" s="117"/>
      <c r="TYC27" s="117"/>
      <c r="TYD27" s="117"/>
      <c r="TYE27" s="117"/>
      <c r="TYF27" s="117"/>
      <c r="TYG27" s="117"/>
      <c r="TYH27" s="117"/>
      <c r="TYI27" s="117"/>
      <c r="TYJ27" s="117"/>
      <c r="TYK27" s="117"/>
      <c r="TYL27" s="117"/>
      <c r="TYM27" s="117"/>
      <c r="TYN27" s="117"/>
      <c r="TYO27" s="117"/>
      <c r="TYP27" s="117"/>
      <c r="TYQ27" s="117"/>
      <c r="TYR27" s="117"/>
      <c r="TYS27" s="117"/>
      <c r="TYT27" s="117"/>
      <c r="TYU27" s="117"/>
      <c r="TYV27" s="117"/>
      <c r="TYW27" s="117"/>
      <c r="TYX27" s="117"/>
      <c r="TYY27" s="117"/>
      <c r="TYZ27" s="117"/>
      <c r="TZA27" s="117"/>
      <c r="TZB27" s="117"/>
      <c r="TZC27" s="117"/>
      <c r="TZD27" s="117"/>
      <c r="TZE27" s="117"/>
      <c r="TZF27" s="117"/>
      <c r="TZG27" s="117"/>
      <c r="TZH27" s="117"/>
      <c r="TZI27" s="117"/>
      <c r="TZJ27" s="117"/>
      <c r="TZK27" s="117"/>
      <c r="TZL27" s="117"/>
      <c r="TZM27" s="117"/>
      <c r="TZN27" s="117"/>
      <c r="TZO27" s="117"/>
      <c r="TZP27" s="117"/>
      <c r="TZQ27" s="117"/>
      <c r="TZR27" s="117"/>
      <c r="TZS27" s="117"/>
      <c r="TZT27" s="117"/>
      <c r="TZU27" s="117"/>
      <c r="TZV27" s="117"/>
      <c r="TZW27" s="117"/>
      <c r="TZX27" s="117"/>
      <c r="TZY27" s="117"/>
      <c r="TZZ27" s="117"/>
      <c r="UAA27" s="117"/>
      <c r="UAB27" s="117"/>
      <c r="UAC27" s="117"/>
      <c r="UAD27" s="117"/>
      <c r="UAE27" s="117"/>
      <c r="UAF27" s="117"/>
      <c r="UAG27" s="117"/>
      <c r="UAH27" s="117"/>
      <c r="UAI27" s="117"/>
      <c r="UAJ27" s="117"/>
      <c r="UAK27" s="117"/>
      <c r="UAL27" s="117"/>
      <c r="UAM27" s="117"/>
      <c r="UAN27" s="117"/>
      <c r="UAO27" s="117"/>
      <c r="UAP27" s="117"/>
      <c r="UAQ27" s="117"/>
      <c r="UAR27" s="117"/>
      <c r="UAS27" s="117"/>
      <c r="UAT27" s="117"/>
      <c r="UAU27" s="117"/>
      <c r="UAV27" s="117"/>
      <c r="UAW27" s="117"/>
      <c r="UAX27" s="117"/>
      <c r="UAY27" s="117"/>
      <c r="UAZ27" s="117"/>
      <c r="UBA27" s="117"/>
      <c r="UBB27" s="117"/>
      <c r="UBC27" s="117"/>
      <c r="UBD27" s="117"/>
      <c r="UBE27" s="117"/>
      <c r="UBF27" s="117"/>
      <c r="UBG27" s="117"/>
      <c r="UBH27" s="117"/>
      <c r="UBI27" s="117"/>
      <c r="UBJ27" s="117"/>
      <c r="UBK27" s="117"/>
      <c r="UBL27" s="117"/>
      <c r="UBM27" s="117"/>
      <c r="UBN27" s="117"/>
      <c r="UBO27" s="117"/>
      <c r="UBP27" s="117"/>
      <c r="UBQ27" s="117"/>
      <c r="UBR27" s="117"/>
      <c r="UBS27" s="117"/>
      <c r="UBT27" s="117"/>
      <c r="UBU27" s="117"/>
      <c r="UBV27" s="117"/>
      <c r="UBW27" s="117"/>
      <c r="UBX27" s="117"/>
      <c r="UBY27" s="117"/>
      <c r="UBZ27" s="117"/>
      <c r="UCA27" s="117"/>
      <c r="UCB27" s="117"/>
      <c r="UCC27" s="117"/>
      <c r="UCD27" s="117"/>
      <c r="UCE27" s="117"/>
      <c r="UCF27" s="117"/>
      <c r="UCG27" s="117"/>
      <c r="UCH27" s="117"/>
      <c r="UCI27" s="117"/>
      <c r="UCJ27" s="117"/>
      <c r="UCK27" s="117"/>
      <c r="UCL27" s="117"/>
      <c r="UCM27" s="117"/>
      <c r="UCN27" s="117"/>
      <c r="UCO27" s="117"/>
      <c r="UCP27" s="117"/>
      <c r="UCQ27" s="117"/>
      <c r="UCR27" s="117"/>
      <c r="UCS27" s="117"/>
      <c r="UCT27" s="117"/>
      <c r="UCU27" s="117"/>
      <c r="UCV27" s="117"/>
      <c r="UCW27" s="117"/>
      <c r="UCX27" s="117"/>
      <c r="UCY27" s="117"/>
      <c r="UCZ27" s="117"/>
      <c r="UDA27" s="117"/>
      <c r="UDB27" s="117"/>
      <c r="UDC27" s="117"/>
      <c r="UDD27" s="117"/>
      <c r="UDE27" s="117"/>
      <c r="UDF27" s="117"/>
      <c r="UDG27" s="117"/>
      <c r="UDH27" s="117"/>
      <c r="UDI27" s="117"/>
      <c r="UDJ27" s="117"/>
      <c r="UDK27" s="117"/>
      <c r="UDL27" s="117"/>
      <c r="UDM27" s="117"/>
      <c r="UDN27" s="117"/>
      <c r="UDO27" s="117"/>
      <c r="UDP27" s="117"/>
      <c r="UDQ27" s="117"/>
      <c r="UDR27" s="117"/>
      <c r="UDS27" s="117"/>
      <c r="UDT27" s="117"/>
      <c r="UDU27" s="117"/>
      <c r="UDV27" s="117"/>
      <c r="UDW27" s="117"/>
      <c r="UDX27" s="117"/>
      <c r="UDY27" s="117"/>
      <c r="UDZ27" s="117"/>
      <c r="UEA27" s="117"/>
      <c r="UEB27" s="117"/>
      <c r="UEC27" s="117"/>
      <c r="UED27" s="117"/>
      <c r="UEE27" s="117"/>
      <c r="UEF27" s="117"/>
      <c r="UEG27" s="117"/>
      <c r="UEH27" s="117"/>
      <c r="UEI27" s="117"/>
      <c r="UEJ27" s="117"/>
      <c r="UEK27" s="117"/>
      <c r="UEL27" s="117"/>
      <c r="UEM27" s="117"/>
      <c r="UEN27" s="117"/>
      <c r="UEO27" s="117"/>
      <c r="UEP27" s="117"/>
      <c r="UEQ27" s="117"/>
      <c r="UER27" s="117"/>
      <c r="UES27" s="117"/>
      <c r="UET27" s="117"/>
      <c r="UEU27" s="117"/>
      <c r="UEV27" s="117"/>
      <c r="UEW27" s="117"/>
      <c r="UEX27" s="117"/>
      <c r="UEY27" s="117"/>
      <c r="UEZ27" s="117"/>
      <c r="UFA27" s="117"/>
      <c r="UFB27" s="117"/>
      <c r="UFC27" s="117"/>
      <c r="UFD27" s="117"/>
      <c r="UFE27" s="117"/>
      <c r="UFF27" s="117"/>
      <c r="UFG27" s="117"/>
      <c r="UFH27" s="117"/>
      <c r="UFI27" s="117"/>
      <c r="UFJ27" s="117"/>
      <c r="UFK27" s="117"/>
      <c r="UFL27" s="117"/>
      <c r="UFM27" s="117"/>
      <c r="UFN27" s="117"/>
      <c r="UFO27" s="117"/>
      <c r="UFP27" s="117"/>
      <c r="UFQ27" s="117"/>
      <c r="UFR27" s="117"/>
      <c r="UFS27" s="117"/>
      <c r="UFT27" s="117"/>
      <c r="UFU27" s="117"/>
      <c r="UFV27" s="117"/>
      <c r="UFW27" s="117"/>
      <c r="UFX27" s="117"/>
      <c r="UFY27" s="117"/>
      <c r="UFZ27" s="117"/>
      <c r="UGA27" s="117"/>
      <c r="UGB27" s="117"/>
      <c r="UGC27" s="117"/>
      <c r="UGD27" s="117"/>
      <c r="UGE27" s="117"/>
      <c r="UGF27" s="117"/>
      <c r="UGG27" s="117"/>
      <c r="UGH27" s="117"/>
      <c r="UGI27" s="117"/>
      <c r="UGJ27" s="117"/>
      <c r="UGK27" s="117"/>
      <c r="UGL27" s="117"/>
      <c r="UGM27" s="117"/>
      <c r="UGN27" s="117"/>
      <c r="UGO27" s="117"/>
      <c r="UGP27" s="117"/>
      <c r="UGQ27" s="117"/>
      <c r="UGR27" s="117"/>
      <c r="UGS27" s="117"/>
      <c r="UGT27" s="117"/>
      <c r="UGU27" s="117"/>
      <c r="UGV27" s="117"/>
      <c r="UGW27" s="117"/>
      <c r="UGX27" s="117"/>
      <c r="UGY27" s="117"/>
      <c r="UGZ27" s="117"/>
      <c r="UHA27" s="117"/>
      <c r="UHB27" s="117"/>
      <c r="UHC27" s="117"/>
      <c r="UHD27" s="117"/>
      <c r="UHE27" s="117"/>
      <c r="UHF27" s="117"/>
      <c r="UHG27" s="117"/>
      <c r="UHH27" s="117"/>
      <c r="UHI27" s="117"/>
      <c r="UHJ27" s="117"/>
      <c r="UHK27" s="117"/>
      <c r="UHL27" s="117"/>
      <c r="UHM27" s="117"/>
      <c r="UHN27" s="117"/>
      <c r="UHO27" s="117"/>
      <c r="UHP27" s="117"/>
      <c r="UHQ27" s="117"/>
      <c r="UHR27" s="117"/>
      <c r="UHS27" s="117"/>
      <c r="UHT27" s="117"/>
      <c r="UHU27" s="117"/>
      <c r="UHV27" s="117"/>
      <c r="UHW27" s="117"/>
      <c r="UHX27" s="117"/>
      <c r="UHY27" s="117"/>
      <c r="UHZ27" s="117"/>
      <c r="UIA27" s="117"/>
      <c r="UIB27" s="117"/>
      <c r="UIC27" s="117"/>
      <c r="UID27" s="117"/>
      <c r="UIE27" s="117"/>
      <c r="UIF27" s="117"/>
      <c r="UIG27" s="117"/>
      <c r="UIH27" s="117"/>
      <c r="UII27" s="117"/>
      <c r="UIJ27" s="117"/>
      <c r="UIK27" s="117"/>
      <c r="UIL27" s="117"/>
      <c r="UIM27" s="117"/>
      <c r="UIN27" s="117"/>
      <c r="UIO27" s="117"/>
      <c r="UIP27" s="117"/>
      <c r="UIQ27" s="117"/>
      <c r="UIR27" s="117"/>
      <c r="UIS27" s="117"/>
      <c r="UIT27" s="117"/>
      <c r="UIU27" s="117"/>
      <c r="UIV27" s="117"/>
      <c r="UIW27" s="117"/>
      <c r="UIX27" s="117"/>
      <c r="UIY27" s="117"/>
      <c r="UIZ27" s="117"/>
      <c r="UJA27" s="117"/>
      <c r="UJB27" s="117"/>
      <c r="UJC27" s="117"/>
      <c r="UJD27" s="117"/>
      <c r="UJE27" s="117"/>
      <c r="UJF27" s="117"/>
      <c r="UJG27" s="117"/>
      <c r="UJH27" s="117"/>
      <c r="UJI27" s="117"/>
      <c r="UJJ27" s="117"/>
      <c r="UJK27" s="117"/>
      <c r="UJL27" s="117"/>
      <c r="UJM27" s="117"/>
      <c r="UJN27" s="117"/>
      <c r="UJO27" s="117"/>
      <c r="UJP27" s="117"/>
      <c r="UJQ27" s="117"/>
      <c r="UJR27" s="117"/>
      <c r="UJS27" s="117"/>
      <c r="UJT27" s="117"/>
      <c r="UJU27" s="117"/>
      <c r="UJV27" s="117"/>
      <c r="UJW27" s="117"/>
      <c r="UJX27" s="117"/>
      <c r="UJY27" s="117"/>
      <c r="UJZ27" s="117"/>
      <c r="UKA27" s="117"/>
      <c r="UKB27" s="117"/>
      <c r="UKC27" s="117"/>
      <c r="UKD27" s="117"/>
      <c r="UKE27" s="117"/>
      <c r="UKF27" s="117"/>
      <c r="UKG27" s="117"/>
      <c r="UKH27" s="117"/>
      <c r="UKI27" s="117"/>
      <c r="UKJ27" s="117"/>
      <c r="UKK27" s="117"/>
      <c r="UKL27" s="117"/>
      <c r="UKM27" s="117"/>
      <c r="UKN27" s="117"/>
      <c r="UKO27" s="117"/>
      <c r="UKP27" s="117"/>
      <c r="UKQ27" s="117"/>
      <c r="UKR27" s="117"/>
      <c r="UKS27" s="117"/>
      <c r="UKT27" s="117"/>
      <c r="UKU27" s="117"/>
      <c r="UKV27" s="117"/>
      <c r="UKW27" s="117"/>
      <c r="UKX27" s="117"/>
      <c r="UKY27" s="117"/>
      <c r="UKZ27" s="117"/>
      <c r="ULA27" s="117"/>
      <c r="ULB27" s="117"/>
      <c r="ULC27" s="117"/>
      <c r="ULD27" s="117"/>
      <c r="ULE27" s="117"/>
      <c r="ULF27" s="117"/>
      <c r="ULG27" s="117"/>
      <c r="ULH27" s="117"/>
      <c r="ULI27" s="117"/>
      <c r="ULJ27" s="117"/>
      <c r="ULK27" s="117"/>
      <c r="ULL27" s="117"/>
      <c r="ULM27" s="117"/>
      <c r="ULN27" s="117"/>
      <c r="ULO27" s="117"/>
      <c r="ULP27" s="117"/>
      <c r="ULQ27" s="117"/>
      <c r="ULR27" s="117"/>
      <c r="ULS27" s="117"/>
      <c r="ULT27" s="117"/>
      <c r="ULU27" s="117"/>
      <c r="ULV27" s="117"/>
      <c r="ULW27" s="117"/>
      <c r="ULX27" s="117"/>
      <c r="ULY27" s="117"/>
      <c r="ULZ27" s="117"/>
      <c r="UMA27" s="117"/>
      <c r="UMB27" s="117"/>
      <c r="UMC27" s="117"/>
      <c r="UMD27" s="117"/>
      <c r="UME27" s="117"/>
      <c r="UMF27" s="117"/>
      <c r="UMG27" s="117"/>
      <c r="UMH27" s="117"/>
      <c r="UMI27" s="117"/>
      <c r="UMJ27" s="117"/>
      <c r="UMK27" s="117"/>
      <c r="UML27" s="117"/>
      <c r="UMM27" s="117"/>
      <c r="UMN27" s="117"/>
      <c r="UMO27" s="117"/>
      <c r="UMP27" s="117"/>
      <c r="UMQ27" s="117"/>
      <c r="UMR27" s="117"/>
      <c r="UMS27" s="117"/>
      <c r="UMT27" s="117"/>
      <c r="UMU27" s="117"/>
      <c r="UMV27" s="117"/>
      <c r="UMW27" s="117"/>
      <c r="UMX27" s="117"/>
      <c r="UMY27" s="117"/>
      <c r="UMZ27" s="117"/>
      <c r="UNA27" s="117"/>
      <c r="UNB27" s="117"/>
      <c r="UNC27" s="117"/>
      <c r="UND27" s="117"/>
      <c r="UNE27" s="117"/>
      <c r="UNF27" s="117"/>
      <c r="UNG27" s="117"/>
      <c r="UNH27" s="117"/>
      <c r="UNI27" s="117"/>
      <c r="UNJ27" s="117"/>
      <c r="UNK27" s="117"/>
      <c r="UNL27" s="117"/>
      <c r="UNM27" s="117"/>
      <c r="UNN27" s="117"/>
      <c r="UNO27" s="117"/>
      <c r="UNP27" s="117"/>
      <c r="UNQ27" s="117"/>
      <c r="UNR27" s="117"/>
      <c r="UNS27" s="117"/>
      <c r="UNT27" s="117"/>
      <c r="UNU27" s="117"/>
      <c r="UNV27" s="117"/>
      <c r="UNW27" s="117"/>
      <c r="UNX27" s="117"/>
      <c r="UNY27" s="117"/>
      <c r="UNZ27" s="117"/>
      <c r="UOA27" s="117"/>
      <c r="UOB27" s="117"/>
      <c r="UOC27" s="117"/>
      <c r="UOD27" s="117"/>
      <c r="UOE27" s="117"/>
      <c r="UOF27" s="117"/>
      <c r="UOG27" s="117"/>
      <c r="UOH27" s="117"/>
      <c r="UOI27" s="117"/>
      <c r="UOJ27" s="117"/>
      <c r="UOK27" s="117"/>
      <c r="UOL27" s="117"/>
      <c r="UOM27" s="117"/>
      <c r="UON27" s="117"/>
      <c r="UOO27" s="117"/>
      <c r="UOP27" s="117"/>
      <c r="UOQ27" s="117"/>
      <c r="UOR27" s="117"/>
      <c r="UOS27" s="117"/>
      <c r="UOT27" s="117"/>
      <c r="UOU27" s="117"/>
      <c r="UOV27" s="117"/>
      <c r="UOW27" s="117"/>
      <c r="UOX27" s="117"/>
      <c r="UOY27" s="117"/>
      <c r="UOZ27" s="117"/>
      <c r="UPA27" s="117"/>
      <c r="UPB27" s="117"/>
      <c r="UPC27" s="117"/>
      <c r="UPD27" s="117"/>
      <c r="UPE27" s="117"/>
      <c r="UPF27" s="117"/>
      <c r="UPG27" s="117"/>
      <c r="UPH27" s="117"/>
      <c r="UPI27" s="117"/>
      <c r="UPJ27" s="117"/>
      <c r="UPK27" s="117"/>
      <c r="UPL27" s="117"/>
      <c r="UPM27" s="117"/>
      <c r="UPN27" s="117"/>
      <c r="UPO27" s="117"/>
      <c r="UPP27" s="117"/>
      <c r="UPQ27" s="117"/>
      <c r="UPR27" s="117"/>
      <c r="UPS27" s="117"/>
      <c r="UPT27" s="117"/>
      <c r="UPU27" s="117"/>
      <c r="UPV27" s="117"/>
      <c r="UPW27" s="117"/>
      <c r="UPX27" s="117"/>
      <c r="UPY27" s="117"/>
      <c r="UPZ27" s="117"/>
      <c r="UQA27" s="117"/>
      <c r="UQB27" s="117"/>
      <c r="UQC27" s="117"/>
      <c r="UQD27" s="117"/>
      <c r="UQE27" s="117"/>
      <c r="UQF27" s="117"/>
      <c r="UQG27" s="117"/>
      <c r="UQH27" s="117"/>
      <c r="UQI27" s="117"/>
      <c r="UQJ27" s="117"/>
      <c r="UQK27" s="117"/>
      <c r="UQL27" s="117"/>
      <c r="UQM27" s="117"/>
      <c r="UQN27" s="117"/>
      <c r="UQO27" s="117"/>
      <c r="UQP27" s="117"/>
      <c r="UQQ27" s="117"/>
      <c r="UQR27" s="117"/>
      <c r="UQS27" s="117"/>
      <c r="UQT27" s="117"/>
      <c r="UQU27" s="117"/>
      <c r="UQV27" s="117"/>
      <c r="UQW27" s="117"/>
      <c r="UQX27" s="117"/>
      <c r="UQY27" s="117"/>
      <c r="UQZ27" s="117"/>
      <c r="URA27" s="117"/>
      <c r="URB27" s="117"/>
      <c r="URC27" s="117"/>
      <c r="URD27" s="117"/>
      <c r="URE27" s="117"/>
      <c r="URF27" s="117"/>
      <c r="URG27" s="117"/>
      <c r="URH27" s="117"/>
      <c r="URI27" s="117"/>
      <c r="URJ27" s="117"/>
      <c r="URK27" s="117"/>
      <c r="URL27" s="117"/>
      <c r="URM27" s="117"/>
      <c r="URN27" s="117"/>
      <c r="URO27" s="117"/>
      <c r="URP27" s="117"/>
      <c r="URQ27" s="117"/>
      <c r="URR27" s="117"/>
      <c r="URS27" s="117"/>
      <c r="URT27" s="117"/>
      <c r="URU27" s="117"/>
      <c r="URV27" s="117"/>
      <c r="URW27" s="117"/>
      <c r="URX27" s="117"/>
      <c r="URY27" s="117"/>
      <c r="URZ27" s="117"/>
      <c r="USA27" s="117"/>
      <c r="USB27" s="117"/>
      <c r="USC27" s="117"/>
      <c r="USD27" s="117"/>
      <c r="USE27" s="117"/>
      <c r="USF27" s="117"/>
      <c r="USG27" s="117"/>
      <c r="USH27" s="117"/>
      <c r="USI27" s="117"/>
      <c r="USJ27" s="117"/>
      <c r="USK27" s="117"/>
      <c r="USL27" s="117"/>
      <c r="USM27" s="117"/>
      <c r="USN27" s="117"/>
      <c r="USO27" s="117"/>
      <c r="USP27" s="117"/>
      <c r="USQ27" s="117"/>
      <c r="USR27" s="117"/>
      <c r="USS27" s="117"/>
      <c r="UST27" s="117"/>
      <c r="USU27" s="117"/>
      <c r="USV27" s="117"/>
      <c r="USW27" s="117"/>
      <c r="USX27" s="117"/>
      <c r="USY27" s="117"/>
      <c r="USZ27" s="117"/>
      <c r="UTA27" s="117"/>
      <c r="UTB27" s="117"/>
      <c r="UTC27" s="117"/>
      <c r="UTD27" s="117"/>
      <c r="UTE27" s="117"/>
      <c r="UTF27" s="117"/>
      <c r="UTG27" s="117"/>
      <c r="UTH27" s="117"/>
      <c r="UTI27" s="117"/>
      <c r="UTJ27" s="117"/>
      <c r="UTK27" s="117"/>
      <c r="UTL27" s="117"/>
      <c r="UTM27" s="117"/>
      <c r="UTN27" s="117"/>
      <c r="UTO27" s="117"/>
      <c r="UTP27" s="117"/>
      <c r="UTQ27" s="117"/>
      <c r="UTR27" s="117"/>
      <c r="UTS27" s="117"/>
      <c r="UTT27" s="117"/>
      <c r="UTU27" s="117"/>
      <c r="UTV27" s="117"/>
      <c r="UTW27" s="117"/>
      <c r="UTX27" s="117"/>
      <c r="UTY27" s="117"/>
      <c r="UTZ27" s="117"/>
      <c r="UUA27" s="117"/>
      <c r="UUB27" s="117"/>
      <c r="UUC27" s="117"/>
      <c r="UUD27" s="117"/>
      <c r="UUE27" s="117"/>
      <c r="UUF27" s="117"/>
      <c r="UUG27" s="117"/>
      <c r="UUH27" s="117"/>
      <c r="UUI27" s="117"/>
      <c r="UUJ27" s="117"/>
      <c r="UUK27" s="117"/>
      <c r="UUL27" s="117"/>
      <c r="UUM27" s="117"/>
      <c r="UUN27" s="117"/>
      <c r="UUO27" s="117"/>
      <c r="UUP27" s="117"/>
      <c r="UUQ27" s="117"/>
      <c r="UUR27" s="117"/>
      <c r="UUS27" s="117"/>
      <c r="UUT27" s="117"/>
      <c r="UUU27" s="117"/>
      <c r="UUV27" s="117"/>
      <c r="UUW27" s="117"/>
      <c r="UUX27" s="117"/>
      <c r="UUY27" s="117"/>
      <c r="UUZ27" s="117"/>
      <c r="UVA27" s="117"/>
      <c r="UVB27" s="117"/>
      <c r="UVC27" s="117"/>
      <c r="UVD27" s="117"/>
      <c r="UVE27" s="117"/>
      <c r="UVF27" s="117"/>
      <c r="UVG27" s="117"/>
      <c r="UVH27" s="117"/>
      <c r="UVI27" s="117"/>
      <c r="UVJ27" s="117"/>
      <c r="UVK27" s="117"/>
      <c r="UVL27" s="117"/>
      <c r="UVM27" s="117"/>
      <c r="UVN27" s="117"/>
      <c r="UVO27" s="117"/>
      <c r="UVP27" s="117"/>
      <c r="UVQ27" s="117"/>
      <c r="UVR27" s="117"/>
      <c r="UVS27" s="117"/>
      <c r="UVT27" s="117"/>
      <c r="UVU27" s="117"/>
      <c r="UVV27" s="117"/>
      <c r="UVW27" s="117"/>
      <c r="UVX27" s="117"/>
      <c r="UVY27" s="117"/>
      <c r="UVZ27" s="117"/>
      <c r="UWA27" s="117"/>
      <c r="UWB27" s="117"/>
      <c r="UWC27" s="117"/>
      <c r="UWD27" s="117"/>
      <c r="UWE27" s="117"/>
      <c r="UWF27" s="117"/>
      <c r="UWG27" s="117"/>
      <c r="UWH27" s="117"/>
      <c r="UWI27" s="117"/>
      <c r="UWJ27" s="117"/>
      <c r="UWK27" s="117"/>
      <c r="UWL27" s="117"/>
      <c r="UWM27" s="117"/>
      <c r="UWN27" s="117"/>
      <c r="UWO27" s="117"/>
      <c r="UWP27" s="117"/>
      <c r="UWQ27" s="117"/>
      <c r="UWR27" s="117"/>
      <c r="UWS27" s="117"/>
      <c r="UWT27" s="117"/>
      <c r="UWU27" s="117"/>
      <c r="UWV27" s="117"/>
      <c r="UWW27" s="117"/>
      <c r="UWX27" s="117"/>
      <c r="UWY27" s="117"/>
      <c r="UWZ27" s="117"/>
      <c r="UXA27" s="117"/>
      <c r="UXB27" s="117"/>
      <c r="UXC27" s="117"/>
      <c r="UXD27" s="117"/>
      <c r="UXE27" s="117"/>
      <c r="UXF27" s="117"/>
      <c r="UXG27" s="117"/>
      <c r="UXH27" s="117"/>
      <c r="UXI27" s="117"/>
      <c r="UXJ27" s="117"/>
      <c r="UXK27" s="117"/>
      <c r="UXL27" s="117"/>
      <c r="UXM27" s="117"/>
      <c r="UXN27" s="117"/>
      <c r="UXO27" s="117"/>
      <c r="UXP27" s="117"/>
      <c r="UXQ27" s="117"/>
      <c r="UXR27" s="117"/>
      <c r="UXS27" s="117"/>
      <c r="UXT27" s="117"/>
      <c r="UXU27" s="117"/>
      <c r="UXV27" s="117"/>
      <c r="UXW27" s="117"/>
      <c r="UXX27" s="117"/>
      <c r="UXY27" s="117"/>
      <c r="UXZ27" s="117"/>
      <c r="UYA27" s="117"/>
      <c r="UYB27" s="117"/>
      <c r="UYC27" s="117"/>
      <c r="UYD27" s="117"/>
      <c r="UYE27" s="117"/>
      <c r="UYF27" s="117"/>
      <c r="UYG27" s="117"/>
      <c r="UYH27" s="117"/>
      <c r="UYI27" s="117"/>
      <c r="UYJ27" s="117"/>
      <c r="UYK27" s="117"/>
      <c r="UYL27" s="117"/>
      <c r="UYM27" s="117"/>
      <c r="UYN27" s="117"/>
      <c r="UYO27" s="117"/>
      <c r="UYP27" s="117"/>
      <c r="UYQ27" s="117"/>
      <c r="UYR27" s="117"/>
      <c r="UYS27" s="117"/>
      <c r="UYT27" s="117"/>
      <c r="UYU27" s="117"/>
      <c r="UYV27" s="117"/>
      <c r="UYW27" s="117"/>
      <c r="UYX27" s="117"/>
      <c r="UYY27" s="117"/>
      <c r="UYZ27" s="117"/>
      <c r="UZA27" s="117"/>
      <c r="UZB27" s="117"/>
      <c r="UZC27" s="117"/>
      <c r="UZD27" s="117"/>
      <c r="UZE27" s="117"/>
      <c r="UZF27" s="117"/>
      <c r="UZG27" s="117"/>
      <c r="UZH27" s="117"/>
      <c r="UZI27" s="117"/>
      <c r="UZJ27" s="117"/>
      <c r="UZK27" s="117"/>
      <c r="UZL27" s="117"/>
      <c r="UZM27" s="117"/>
      <c r="UZN27" s="117"/>
      <c r="UZO27" s="117"/>
      <c r="UZP27" s="117"/>
      <c r="UZQ27" s="117"/>
      <c r="UZR27" s="117"/>
      <c r="UZS27" s="117"/>
      <c r="UZT27" s="117"/>
      <c r="UZU27" s="117"/>
      <c r="UZV27" s="117"/>
      <c r="UZW27" s="117"/>
      <c r="UZX27" s="117"/>
      <c r="UZY27" s="117"/>
      <c r="UZZ27" s="117"/>
      <c r="VAA27" s="117"/>
      <c r="VAB27" s="117"/>
      <c r="VAC27" s="117"/>
      <c r="VAD27" s="117"/>
      <c r="VAE27" s="117"/>
      <c r="VAF27" s="117"/>
      <c r="VAG27" s="117"/>
      <c r="VAH27" s="117"/>
      <c r="VAI27" s="117"/>
      <c r="VAJ27" s="117"/>
      <c r="VAK27" s="117"/>
      <c r="VAL27" s="117"/>
      <c r="VAM27" s="117"/>
      <c r="VAN27" s="117"/>
      <c r="VAO27" s="117"/>
      <c r="VAP27" s="117"/>
      <c r="VAQ27" s="117"/>
      <c r="VAR27" s="117"/>
      <c r="VAS27" s="117"/>
      <c r="VAT27" s="117"/>
      <c r="VAU27" s="117"/>
      <c r="VAV27" s="117"/>
      <c r="VAW27" s="117"/>
      <c r="VAX27" s="117"/>
      <c r="VAY27" s="117"/>
      <c r="VAZ27" s="117"/>
      <c r="VBA27" s="117"/>
      <c r="VBB27" s="117"/>
      <c r="VBC27" s="117"/>
      <c r="VBD27" s="117"/>
      <c r="VBE27" s="117"/>
      <c r="VBF27" s="117"/>
      <c r="VBG27" s="117"/>
      <c r="VBH27" s="117"/>
      <c r="VBI27" s="117"/>
      <c r="VBJ27" s="117"/>
      <c r="VBK27" s="117"/>
      <c r="VBL27" s="117"/>
      <c r="VBM27" s="117"/>
      <c r="VBN27" s="117"/>
      <c r="VBO27" s="117"/>
      <c r="VBP27" s="117"/>
      <c r="VBQ27" s="117"/>
      <c r="VBR27" s="117"/>
      <c r="VBS27" s="117"/>
      <c r="VBT27" s="117"/>
      <c r="VBU27" s="117"/>
      <c r="VBV27" s="117"/>
      <c r="VBW27" s="117"/>
      <c r="VBX27" s="117"/>
      <c r="VBY27" s="117"/>
      <c r="VBZ27" s="117"/>
      <c r="VCA27" s="117"/>
      <c r="VCB27" s="117"/>
      <c r="VCC27" s="117"/>
      <c r="VCD27" s="117"/>
      <c r="VCE27" s="117"/>
      <c r="VCF27" s="117"/>
      <c r="VCG27" s="117"/>
      <c r="VCH27" s="117"/>
      <c r="VCI27" s="117"/>
      <c r="VCJ27" s="117"/>
      <c r="VCK27" s="117"/>
      <c r="VCL27" s="117"/>
      <c r="VCM27" s="117"/>
      <c r="VCN27" s="117"/>
      <c r="VCO27" s="117"/>
      <c r="VCP27" s="117"/>
      <c r="VCQ27" s="117"/>
      <c r="VCR27" s="117"/>
      <c r="VCS27" s="117"/>
      <c r="VCT27" s="117"/>
      <c r="VCU27" s="117"/>
      <c r="VCV27" s="117"/>
      <c r="VCW27" s="117"/>
      <c r="VCX27" s="117"/>
      <c r="VCY27" s="117"/>
      <c r="VCZ27" s="117"/>
      <c r="VDA27" s="117"/>
      <c r="VDB27" s="117"/>
      <c r="VDC27" s="117"/>
      <c r="VDD27" s="117"/>
      <c r="VDE27" s="117"/>
      <c r="VDF27" s="117"/>
      <c r="VDG27" s="117"/>
      <c r="VDH27" s="117"/>
      <c r="VDI27" s="117"/>
      <c r="VDJ27" s="117"/>
      <c r="VDK27" s="117"/>
      <c r="VDL27" s="117"/>
      <c r="VDM27" s="117"/>
      <c r="VDN27" s="117"/>
      <c r="VDO27" s="117"/>
      <c r="VDP27" s="117"/>
      <c r="VDQ27" s="117"/>
      <c r="VDR27" s="117"/>
      <c r="VDS27" s="117"/>
      <c r="VDT27" s="117"/>
      <c r="VDU27" s="117"/>
      <c r="VDV27" s="117"/>
      <c r="VDW27" s="117"/>
      <c r="VDX27" s="117"/>
      <c r="VDY27" s="117"/>
      <c r="VDZ27" s="117"/>
      <c r="VEA27" s="117"/>
      <c r="VEB27" s="117"/>
      <c r="VEC27" s="117"/>
      <c r="VED27" s="117"/>
      <c r="VEE27" s="117"/>
      <c r="VEF27" s="117"/>
      <c r="VEG27" s="117"/>
      <c r="VEH27" s="117"/>
      <c r="VEI27" s="117"/>
      <c r="VEJ27" s="117"/>
      <c r="VEK27" s="117"/>
      <c r="VEL27" s="117"/>
      <c r="VEM27" s="117"/>
      <c r="VEN27" s="117"/>
      <c r="VEO27" s="117"/>
      <c r="VEP27" s="117"/>
      <c r="VEQ27" s="117"/>
      <c r="VER27" s="117"/>
      <c r="VES27" s="117"/>
      <c r="VET27" s="117"/>
      <c r="VEU27" s="117"/>
      <c r="VEV27" s="117"/>
      <c r="VEW27" s="117"/>
      <c r="VEX27" s="117"/>
      <c r="VEY27" s="117"/>
      <c r="VEZ27" s="117"/>
      <c r="VFA27" s="117"/>
      <c r="VFB27" s="117"/>
      <c r="VFC27" s="117"/>
      <c r="VFD27" s="117"/>
      <c r="VFE27" s="117"/>
      <c r="VFF27" s="117"/>
      <c r="VFG27" s="117"/>
      <c r="VFH27" s="117"/>
      <c r="VFI27" s="117"/>
      <c r="VFJ27" s="117"/>
      <c r="VFK27" s="117"/>
      <c r="VFL27" s="117"/>
      <c r="VFM27" s="117"/>
      <c r="VFN27" s="117"/>
      <c r="VFO27" s="117"/>
      <c r="VFP27" s="117"/>
      <c r="VFQ27" s="117"/>
      <c r="VFR27" s="117"/>
      <c r="VFS27" s="117"/>
      <c r="VFT27" s="117"/>
      <c r="VFU27" s="117"/>
      <c r="VFV27" s="117"/>
      <c r="VFW27" s="117"/>
      <c r="VFX27" s="117"/>
      <c r="VFY27" s="117"/>
      <c r="VFZ27" s="117"/>
      <c r="VGA27" s="117"/>
      <c r="VGB27" s="117"/>
      <c r="VGC27" s="117"/>
      <c r="VGD27" s="117"/>
      <c r="VGE27" s="117"/>
      <c r="VGF27" s="117"/>
      <c r="VGG27" s="117"/>
      <c r="VGH27" s="117"/>
      <c r="VGI27" s="117"/>
      <c r="VGJ27" s="117"/>
      <c r="VGK27" s="117"/>
      <c r="VGL27" s="117"/>
      <c r="VGM27" s="117"/>
      <c r="VGN27" s="117"/>
      <c r="VGO27" s="117"/>
      <c r="VGP27" s="117"/>
      <c r="VGQ27" s="117"/>
      <c r="VGR27" s="117"/>
      <c r="VGS27" s="117"/>
      <c r="VGT27" s="117"/>
      <c r="VGU27" s="117"/>
      <c r="VGV27" s="117"/>
      <c r="VGW27" s="117"/>
      <c r="VGX27" s="117"/>
      <c r="VGY27" s="117"/>
      <c r="VGZ27" s="117"/>
      <c r="VHA27" s="117"/>
      <c r="VHB27" s="117"/>
      <c r="VHC27" s="117"/>
      <c r="VHD27" s="117"/>
      <c r="VHE27" s="117"/>
      <c r="VHF27" s="117"/>
      <c r="VHG27" s="117"/>
      <c r="VHH27" s="117"/>
      <c r="VHI27" s="117"/>
      <c r="VHJ27" s="117"/>
      <c r="VHK27" s="117"/>
      <c r="VHL27" s="117"/>
      <c r="VHM27" s="117"/>
      <c r="VHN27" s="117"/>
      <c r="VHO27" s="117"/>
      <c r="VHP27" s="117"/>
      <c r="VHQ27" s="117"/>
      <c r="VHR27" s="117"/>
      <c r="VHS27" s="117"/>
      <c r="VHT27" s="117"/>
      <c r="VHU27" s="117"/>
      <c r="VHV27" s="117"/>
      <c r="VHW27" s="117"/>
      <c r="VHX27" s="117"/>
      <c r="VHY27" s="117"/>
      <c r="VHZ27" s="117"/>
      <c r="VIA27" s="117"/>
      <c r="VIB27" s="117"/>
      <c r="VIC27" s="117"/>
      <c r="VID27" s="117"/>
      <c r="VIE27" s="117"/>
      <c r="VIF27" s="117"/>
      <c r="VIG27" s="117"/>
      <c r="VIH27" s="117"/>
      <c r="VII27" s="117"/>
      <c r="VIJ27" s="117"/>
      <c r="VIK27" s="117"/>
      <c r="VIL27" s="117"/>
      <c r="VIM27" s="117"/>
      <c r="VIN27" s="117"/>
      <c r="VIO27" s="117"/>
      <c r="VIP27" s="117"/>
      <c r="VIQ27" s="117"/>
      <c r="VIR27" s="117"/>
      <c r="VIS27" s="117"/>
      <c r="VIT27" s="117"/>
      <c r="VIU27" s="117"/>
      <c r="VIV27" s="117"/>
      <c r="VIW27" s="117"/>
      <c r="VIX27" s="117"/>
      <c r="VIY27" s="117"/>
      <c r="VIZ27" s="117"/>
      <c r="VJA27" s="117"/>
      <c r="VJB27" s="117"/>
      <c r="VJC27" s="117"/>
      <c r="VJD27" s="117"/>
      <c r="VJE27" s="117"/>
      <c r="VJF27" s="117"/>
      <c r="VJG27" s="117"/>
      <c r="VJH27" s="117"/>
      <c r="VJI27" s="117"/>
      <c r="VJJ27" s="117"/>
      <c r="VJK27" s="117"/>
      <c r="VJL27" s="117"/>
      <c r="VJM27" s="117"/>
      <c r="VJN27" s="117"/>
      <c r="VJO27" s="117"/>
      <c r="VJP27" s="117"/>
      <c r="VJQ27" s="117"/>
      <c r="VJR27" s="117"/>
      <c r="VJS27" s="117"/>
      <c r="VJT27" s="117"/>
      <c r="VJU27" s="117"/>
      <c r="VJV27" s="117"/>
      <c r="VJW27" s="117"/>
      <c r="VJX27" s="117"/>
      <c r="VJY27" s="117"/>
      <c r="VJZ27" s="117"/>
      <c r="VKA27" s="117"/>
      <c r="VKB27" s="117"/>
      <c r="VKC27" s="117"/>
      <c r="VKD27" s="117"/>
      <c r="VKE27" s="117"/>
      <c r="VKF27" s="117"/>
      <c r="VKG27" s="117"/>
      <c r="VKH27" s="117"/>
      <c r="VKI27" s="117"/>
      <c r="VKJ27" s="117"/>
      <c r="VKK27" s="117"/>
      <c r="VKL27" s="117"/>
      <c r="VKM27" s="117"/>
      <c r="VKN27" s="117"/>
      <c r="VKO27" s="117"/>
      <c r="VKP27" s="117"/>
      <c r="VKQ27" s="117"/>
      <c r="VKR27" s="117"/>
      <c r="VKS27" s="117"/>
      <c r="VKT27" s="117"/>
      <c r="VKU27" s="117"/>
      <c r="VKV27" s="117"/>
      <c r="VKW27" s="117"/>
      <c r="VKX27" s="117"/>
      <c r="VKY27" s="117"/>
      <c r="VKZ27" s="117"/>
      <c r="VLA27" s="117"/>
      <c r="VLB27" s="117"/>
      <c r="VLC27" s="117"/>
      <c r="VLD27" s="117"/>
      <c r="VLE27" s="117"/>
      <c r="VLF27" s="117"/>
      <c r="VLG27" s="117"/>
      <c r="VLH27" s="117"/>
      <c r="VLI27" s="117"/>
      <c r="VLJ27" s="117"/>
      <c r="VLK27" s="117"/>
      <c r="VLL27" s="117"/>
      <c r="VLM27" s="117"/>
      <c r="VLN27" s="117"/>
      <c r="VLO27" s="117"/>
      <c r="VLP27" s="117"/>
      <c r="VLQ27" s="117"/>
      <c r="VLR27" s="117"/>
      <c r="VLS27" s="117"/>
      <c r="VLT27" s="117"/>
      <c r="VLU27" s="117"/>
      <c r="VLV27" s="117"/>
      <c r="VLW27" s="117"/>
      <c r="VLX27" s="117"/>
      <c r="VLY27" s="117"/>
      <c r="VLZ27" s="117"/>
      <c r="VMA27" s="117"/>
      <c r="VMB27" s="117"/>
      <c r="VMC27" s="117"/>
      <c r="VMD27" s="117"/>
      <c r="VME27" s="117"/>
      <c r="VMF27" s="117"/>
      <c r="VMG27" s="117"/>
      <c r="VMH27" s="117"/>
      <c r="VMI27" s="117"/>
      <c r="VMJ27" s="117"/>
      <c r="VMK27" s="117"/>
      <c r="VML27" s="117"/>
      <c r="VMM27" s="117"/>
      <c r="VMN27" s="117"/>
      <c r="VMO27" s="117"/>
      <c r="VMP27" s="117"/>
      <c r="VMQ27" s="117"/>
      <c r="VMR27" s="117"/>
      <c r="VMS27" s="117"/>
      <c r="VMT27" s="117"/>
      <c r="VMU27" s="117"/>
      <c r="VMV27" s="117"/>
      <c r="VMW27" s="117"/>
      <c r="VMX27" s="117"/>
      <c r="VMY27" s="117"/>
      <c r="VMZ27" s="117"/>
      <c r="VNA27" s="117"/>
      <c r="VNB27" s="117"/>
      <c r="VNC27" s="117"/>
      <c r="VND27" s="117"/>
      <c r="VNE27" s="117"/>
      <c r="VNF27" s="117"/>
      <c r="VNG27" s="117"/>
      <c r="VNH27" s="117"/>
      <c r="VNI27" s="117"/>
      <c r="VNJ27" s="117"/>
      <c r="VNK27" s="117"/>
      <c r="VNL27" s="117"/>
      <c r="VNM27" s="117"/>
      <c r="VNN27" s="117"/>
      <c r="VNO27" s="117"/>
      <c r="VNP27" s="117"/>
      <c r="VNQ27" s="117"/>
      <c r="VNR27" s="117"/>
      <c r="VNS27" s="117"/>
      <c r="VNT27" s="117"/>
      <c r="VNU27" s="117"/>
      <c r="VNV27" s="117"/>
      <c r="VNW27" s="117"/>
      <c r="VNX27" s="117"/>
      <c r="VNY27" s="117"/>
      <c r="VNZ27" s="117"/>
      <c r="VOA27" s="117"/>
      <c r="VOB27" s="117"/>
      <c r="VOC27" s="117"/>
      <c r="VOD27" s="117"/>
      <c r="VOE27" s="117"/>
      <c r="VOF27" s="117"/>
      <c r="VOG27" s="117"/>
      <c r="VOH27" s="117"/>
      <c r="VOI27" s="117"/>
      <c r="VOJ27" s="117"/>
      <c r="VOK27" s="117"/>
      <c r="VOL27" s="117"/>
      <c r="VOM27" s="117"/>
      <c r="VON27" s="117"/>
      <c r="VOO27" s="117"/>
      <c r="VOP27" s="117"/>
      <c r="VOQ27" s="117"/>
      <c r="VOR27" s="117"/>
      <c r="VOS27" s="117"/>
      <c r="VOT27" s="117"/>
      <c r="VOU27" s="117"/>
      <c r="VOV27" s="117"/>
      <c r="VOW27" s="117"/>
      <c r="VOX27" s="117"/>
      <c r="VOY27" s="117"/>
      <c r="VOZ27" s="117"/>
      <c r="VPA27" s="117"/>
      <c r="VPB27" s="117"/>
      <c r="VPC27" s="117"/>
      <c r="VPD27" s="117"/>
      <c r="VPE27" s="117"/>
      <c r="VPF27" s="117"/>
      <c r="VPG27" s="117"/>
      <c r="VPH27" s="117"/>
      <c r="VPI27" s="117"/>
      <c r="VPJ27" s="117"/>
      <c r="VPK27" s="117"/>
      <c r="VPL27" s="117"/>
      <c r="VPM27" s="117"/>
      <c r="VPN27" s="117"/>
      <c r="VPO27" s="117"/>
      <c r="VPP27" s="117"/>
      <c r="VPQ27" s="117"/>
      <c r="VPR27" s="117"/>
      <c r="VPS27" s="117"/>
      <c r="VPT27" s="117"/>
      <c r="VPU27" s="117"/>
      <c r="VPV27" s="117"/>
      <c r="VPW27" s="117"/>
      <c r="VPX27" s="117"/>
      <c r="VPY27" s="117"/>
      <c r="VPZ27" s="117"/>
      <c r="VQA27" s="117"/>
      <c r="VQB27" s="117"/>
      <c r="VQC27" s="117"/>
      <c r="VQD27" s="117"/>
      <c r="VQE27" s="117"/>
      <c r="VQF27" s="117"/>
      <c r="VQG27" s="117"/>
      <c r="VQH27" s="117"/>
      <c r="VQI27" s="117"/>
      <c r="VQJ27" s="117"/>
      <c r="VQK27" s="117"/>
      <c r="VQL27" s="117"/>
      <c r="VQM27" s="117"/>
      <c r="VQN27" s="117"/>
      <c r="VQO27" s="117"/>
      <c r="VQP27" s="117"/>
      <c r="VQQ27" s="117"/>
      <c r="VQR27" s="117"/>
      <c r="VQS27" s="117"/>
      <c r="VQT27" s="117"/>
      <c r="VQU27" s="117"/>
      <c r="VQV27" s="117"/>
      <c r="VQW27" s="117"/>
      <c r="VQX27" s="117"/>
      <c r="VQY27" s="117"/>
      <c r="VQZ27" s="117"/>
      <c r="VRA27" s="117"/>
      <c r="VRB27" s="117"/>
      <c r="VRC27" s="117"/>
      <c r="VRD27" s="117"/>
      <c r="VRE27" s="117"/>
      <c r="VRF27" s="117"/>
      <c r="VRG27" s="117"/>
      <c r="VRH27" s="117"/>
      <c r="VRI27" s="117"/>
      <c r="VRJ27" s="117"/>
      <c r="VRK27" s="117"/>
      <c r="VRL27" s="117"/>
      <c r="VRM27" s="117"/>
      <c r="VRN27" s="117"/>
      <c r="VRO27" s="117"/>
      <c r="VRP27" s="117"/>
      <c r="VRQ27" s="117"/>
      <c r="VRR27" s="117"/>
      <c r="VRS27" s="117"/>
      <c r="VRT27" s="117"/>
      <c r="VRU27" s="117"/>
      <c r="VRV27" s="117"/>
      <c r="VRW27" s="117"/>
      <c r="VRX27" s="117"/>
      <c r="VRY27" s="117"/>
      <c r="VRZ27" s="117"/>
      <c r="VSA27" s="117"/>
      <c r="VSB27" s="117"/>
      <c r="VSC27" s="117"/>
      <c r="VSD27" s="117"/>
      <c r="VSE27" s="117"/>
      <c r="VSF27" s="117"/>
      <c r="VSG27" s="117"/>
      <c r="VSH27" s="117"/>
      <c r="VSI27" s="117"/>
      <c r="VSJ27" s="117"/>
      <c r="VSK27" s="117"/>
      <c r="VSL27" s="117"/>
      <c r="VSM27" s="117"/>
      <c r="VSN27" s="117"/>
      <c r="VSO27" s="117"/>
      <c r="VSP27" s="117"/>
      <c r="VSQ27" s="117"/>
      <c r="VSR27" s="117"/>
      <c r="VSS27" s="117"/>
      <c r="VST27" s="117"/>
      <c r="VSU27" s="117"/>
      <c r="VSV27" s="117"/>
      <c r="VSW27" s="117"/>
      <c r="VSX27" s="117"/>
      <c r="VSY27" s="117"/>
      <c r="VSZ27" s="117"/>
      <c r="VTA27" s="117"/>
      <c r="VTB27" s="117"/>
      <c r="VTC27" s="117"/>
      <c r="VTD27" s="117"/>
      <c r="VTE27" s="117"/>
      <c r="VTF27" s="117"/>
      <c r="VTG27" s="117"/>
      <c r="VTH27" s="117"/>
      <c r="VTI27" s="117"/>
      <c r="VTJ27" s="117"/>
      <c r="VTK27" s="117"/>
      <c r="VTL27" s="117"/>
      <c r="VTM27" s="117"/>
      <c r="VTN27" s="117"/>
      <c r="VTO27" s="117"/>
      <c r="VTP27" s="117"/>
      <c r="VTQ27" s="117"/>
      <c r="VTR27" s="117"/>
      <c r="VTS27" s="117"/>
      <c r="VTT27" s="117"/>
      <c r="VTU27" s="117"/>
      <c r="VTV27" s="117"/>
      <c r="VTW27" s="117"/>
      <c r="VTX27" s="117"/>
      <c r="VTY27" s="117"/>
      <c r="VTZ27" s="117"/>
      <c r="VUA27" s="117"/>
      <c r="VUB27" s="117"/>
      <c r="VUC27" s="117"/>
      <c r="VUD27" s="117"/>
      <c r="VUE27" s="117"/>
      <c r="VUF27" s="117"/>
      <c r="VUG27" s="117"/>
      <c r="VUH27" s="117"/>
      <c r="VUI27" s="117"/>
      <c r="VUJ27" s="117"/>
      <c r="VUK27" s="117"/>
      <c r="VUL27" s="117"/>
      <c r="VUM27" s="117"/>
      <c r="VUN27" s="117"/>
      <c r="VUO27" s="117"/>
      <c r="VUP27" s="117"/>
      <c r="VUQ27" s="117"/>
      <c r="VUR27" s="117"/>
      <c r="VUS27" s="117"/>
      <c r="VUT27" s="117"/>
      <c r="VUU27" s="117"/>
      <c r="VUV27" s="117"/>
      <c r="VUW27" s="117"/>
      <c r="VUX27" s="117"/>
      <c r="VUY27" s="117"/>
      <c r="VUZ27" s="117"/>
      <c r="VVA27" s="117"/>
      <c r="VVB27" s="117"/>
      <c r="VVC27" s="117"/>
      <c r="VVD27" s="117"/>
      <c r="VVE27" s="117"/>
      <c r="VVF27" s="117"/>
      <c r="VVG27" s="117"/>
      <c r="VVH27" s="117"/>
      <c r="VVI27" s="117"/>
      <c r="VVJ27" s="117"/>
      <c r="VVK27" s="117"/>
      <c r="VVL27" s="117"/>
      <c r="VVM27" s="117"/>
      <c r="VVN27" s="117"/>
      <c r="VVO27" s="117"/>
      <c r="VVP27" s="117"/>
      <c r="VVQ27" s="117"/>
      <c r="VVR27" s="117"/>
      <c r="VVS27" s="117"/>
      <c r="VVT27" s="117"/>
      <c r="VVU27" s="117"/>
      <c r="VVV27" s="117"/>
      <c r="VVW27" s="117"/>
      <c r="VVX27" s="117"/>
      <c r="VVY27" s="117"/>
      <c r="VVZ27" s="117"/>
      <c r="VWA27" s="117"/>
      <c r="VWB27" s="117"/>
      <c r="VWC27" s="117"/>
      <c r="VWD27" s="117"/>
      <c r="VWE27" s="117"/>
      <c r="VWF27" s="117"/>
      <c r="VWG27" s="117"/>
      <c r="VWH27" s="117"/>
      <c r="VWI27" s="117"/>
      <c r="VWJ27" s="117"/>
      <c r="VWK27" s="117"/>
      <c r="VWL27" s="117"/>
      <c r="VWM27" s="117"/>
      <c r="VWN27" s="117"/>
      <c r="VWO27" s="117"/>
      <c r="VWP27" s="117"/>
      <c r="VWQ27" s="117"/>
      <c r="VWR27" s="117"/>
      <c r="VWS27" s="117"/>
      <c r="VWT27" s="117"/>
      <c r="VWU27" s="117"/>
      <c r="VWV27" s="117"/>
      <c r="VWW27" s="117"/>
      <c r="VWX27" s="117"/>
      <c r="VWY27" s="117"/>
      <c r="VWZ27" s="117"/>
      <c r="VXA27" s="117"/>
      <c r="VXB27" s="117"/>
      <c r="VXC27" s="117"/>
      <c r="VXD27" s="117"/>
      <c r="VXE27" s="117"/>
      <c r="VXF27" s="117"/>
      <c r="VXG27" s="117"/>
      <c r="VXH27" s="117"/>
      <c r="VXI27" s="117"/>
      <c r="VXJ27" s="117"/>
      <c r="VXK27" s="117"/>
      <c r="VXL27" s="117"/>
      <c r="VXM27" s="117"/>
      <c r="VXN27" s="117"/>
      <c r="VXO27" s="117"/>
      <c r="VXP27" s="117"/>
      <c r="VXQ27" s="117"/>
      <c r="VXR27" s="117"/>
      <c r="VXS27" s="117"/>
      <c r="VXT27" s="117"/>
      <c r="VXU27" s="117"/>
      <c r="VXV27" s="117"/>
      <c r="VXW27" s="117"/>
      <c r="VXX27" s="117"/>
      <c r="VXY27" s="117"/>
      <c r="VXZ27" s="117"/>
      <c r="VYA27" s="117"/>
      <c r="VYB27" s="117"/>
      <c r="VYC27" s="117"/>
      <c r="VYD27" s="117"/>
      <c r="VYE27" s="117"/>
      <c r="VYF27" s="117"/>
      <c r="VYG27" s="117"/>
      <c r="VYH27" s="117"/>
      <c r="VYI27" s="117"/>
      <c r="VYJ27" s="117"/>
      <c r="VYK27" s="117"/>
      <c r="VYL27" s="117"/>
      <c r="VYM27" s="117"/>
      <c r="VYN27" s="117"/>
      <c r="VYO27" s="117"/>
      <c r="VYP27" s="117"/>
      <c r="VYQ27" s="117"/>
      <c r="VYR27" s="117"/>
      <c r="VYS27" s="117"/>
      <c r="VYT27" s="117"/>
      <c r="VYU27" s="117"/>
      <c r="VYV27" s="117"/>
      <c r="VYW27" s="117"/>
      <c r="VYX27" s="117"/>
      <c r="VYY27" s="117"/>
      <c r="VYZ27" s="117"/>
      <c r="VZA27" s="117"/>
      <c r="VZB27" s="117"/>
      <c r="VZC27" s="117"/>
      <c r="VZD27" s="117"/>
      <c r="VZE27" s="117"/>
      <c r="VZF27" s="117"/>
      <c r="VZG27" s="117"/>
      <c r="VZH27" s="117"/>
      <c r="VZI27" s="117"/>
      <c r="VZJ27" s="117"/>
      <c r="VZK27" s="117"/>
      <c r="VZL27" s="117"/>
      <c r="VZM27" s="117"/>
      <c r="VZN27" s="117"/>
      <c r="VZO27" s="117"/>
      <c r="VZP27" s="117"/>
      <c r="VZQ27" s="117"/>
      <c r="VZR27" s="117"/>
      <c r="VZS27" s="117"/>
      <c r="VZT27" s="117"/>
      <c r="VZU27" s="117"/>
      <c r="VZV27" s="117"/>
      <c r="VZW27" s="117"/>
      <c r="VZX27" s="117"/>
      <c r="VZY27" s="117"/>
      <c r="VZZ27" s="117"/>
      <c r="WAA27" s="117"/>
      <c r="WAB27" s="117"/>
      <c r="WAC27" s="117"/>
      <c r="WAD27" s="117"/>
      <c r="WAE27" s="117"/>
      <c r="WAF27" s="117"/>
      <c r="WAG27" s="117"/>
      <c r="WAH27" s="117"/>
      <c r="WAI27" s="117"/>
      <c r="WAJ27" s="117"/>
      <c r="WAK27" s="117"/>
      <c r="WAL27" s="117"/>
      <c r="WAM27" s="117"/>
      <c r="WAN27" s="117"/>
      <c r="WAO27" s="117"/>
      <c r="WAP27" s="117"/>
      <c r="WAQ27" s="117"/>
      <c r="WAR27" s="117"/>
      <c r="WAS27" s="117"/>
      <c r="WAT27" s="117"/>
      <c r="WAU27" s="117"/>
      <c r="WAV27" s="117"/>
      <c r="WAW27" s="117"/>
      <c r="WAX27" s="117"/>
      <c r="WAY27" s="117"/>
      <c r="WAZ27" s="117"/>
      <c r="WBA27" s="117"/>
      <c r="WBB27" s="117"/>
      <c r="WBC27" s="117"/>
      <c r="WBD27" s="117"/>
      <c r="WBE27" s="117"/>
      <c r="WBF27" s="117"/>
      <c r="WBG27" s="117"/>
      <c r="WBH27" s="117"/>
      <c r="WBI27" s="117"/>
      <c r="WBJ27" s="117"/>
      <c r="WBK27" s="117"/>
      <c r="WBL27" s="117"/>
      <c r="WBM27" s="117"/>
      <c r="WBN27" s="117"/>
      <c r="WBO27" s="117"/>
      <c r="WBP27" s="117"/>
      <c r="WBQ27" s="117"/>
      <c r="WBR27" s="117"/>
      <c r="WBS27" s="117"/>
      <c r="WBT27" s="117"/>
      <c r="WBU27" s="117"/>
      <c r="WBV27" s="117"/>
      <c r="WBW27" s="117"/>
      <c r="WBX27" s="117"/>
      <c r="WBY27" s="117"/>
      <c r="WBZ27" s="117"/>
      <c r="WCA27" s="117"/>
      <c r="WCB27" s="117"/>
      <c r="WCC27" s="117"/>
      <c r="WCD27" s="117"/>
      <c r="WCE27" s="117"/>
      <c r="WCF27" s="117"/>
      <c r="WCG27" s="117"/>
      <c r="WCH27" s="117"/>
      <c r="WCI27" s="117"/>
      <c r="WCJ27" s="117"/>
      <c r="WCK27" s="117"/>
      <c r="WCL27" s="117"/>
      <c r="WCM27" s="117"/>
      <c r="WCN27" s="117"/>
      <c r="WCO27" s="117"/>
      <c r="WCP27" s="117"/>
      <c r="WCQ27" s="117"/>
      <c r="WCR27" s="117"/>
      <c r="WCS27" s="117"/>
      <c r="WCT27" s="117"/>
      <c r="WCU27" s="117"/>
      <c r="WCV27" s="117"/>
      <c r="WCW27" s="117"/>
      <c r="WCX27" s="117"/>
      <c r="WCY27" s="117"/>
      <c r="WCZ27" s="117"/>
      <c r="WDA27" s="117"/>
      <c r="WDB27" s="117"/>
      <c r="WDC27" s="117"/>
      <c r="WDD27" s="117"/>
      <c r="WDE27" s="117"/>
      <c r="WDF27" s="117"/>
      <c r="WDG27" s="117"/>
      <c r="WDH27" s="117"/>
      <c r="WDI27" s="117"/>
      <c r="WDJ27" s="117"/>
      <c r="WDK27" s="117"/>
      <c r="WDL27" s="117"/>
      <c r="WDM27" s="117"/>
      <c r="WDN27" s="117"/>
      <c r="WDO27" s="117"/>
      <c r="WDP27" s="117"/>
      <c r="WDQ27" s="117"/>
      <c r="WDR27" s="117"/>
      <c r="WDS27" s="117"/>
      <c r="WDT27" s="117"/>
      <c r="WDU27" s="117"/>
      <c r="WDV27" s="117"/>
      <c r="WDW27" s="117"/>
      <c r="WDX27" s="117"/>
      <c r="WDY27" s="117"/>
      <c r="WDZ27" s="117"/>
      <c r="WEA27" s="117"/>
      <c r="WEB27" s="117"/>
      <c r="WEC27" s="117"/>
      <c r="WED27" s="117"/>
      <c r="WEE27" s="117"/>
      <c r="WEF27" s="117"/>
      <c r="WEG27" s="117"/>
      <c r="WEH27" s="117"/>
      <c r="WEI27" s="117"/>
      <c r="WEJ27" s="117"/>
      <c r="WEK27" s="117"/>
      <c r="WEL27" s="117"/>
      <c r="WEM27" s="117"/>
      <c r="WEN27" s="117"/>
      <c r="WEO27" s="117"/>
      <c r="WEP27" s="117"/>
      <c r="WEQ27" s="117"/>
      <c r="WER27" s="117"/>
      <c r="WES27" s="117"/>
      <c r="WET27" s="117"/>
      <c r="WEU27" s="117"/>
      <c r="WEV27" s="117"/>
      <c r="WEW27" s="117"/>
      <c r="WEX27" s="117"/>
      <c r="WEY27" s="117"/>
      <c r="WEZ27" s="117"/>
      <c r="WFA27" s="117"/>
      <c r="WFB27" s="117"/>
      <c r="WFC27" s="117"/>
      <c r="WFD27" s="117"/>
      <c r="WFE27" s="117"/>
      <c r="WFF27" s="117"/>
      <c r="WFG27" s="117"/>
      <c r="WFH27" s="117"/>
      <c r="WFI27" s="117"/>
      <c r="WFJ27" s="117"/>
      <c r="WFK27" s="117"/>
      <c r="WFL27" s="117"/>
      <c r="WFM27" s="117"/>
      <c r="WFN27" s="117"/>
      <c r="WFO27" s="117"/>
      <c r="WFP27" s="117"/>
      <c r="WFQ27" s="117"/>
      <c r="WFR27" s="117"/>
      <c r="WFS27" s="117"/>
      <c r="WFT27" s="117"/>
      <c r="WFU27" s="117"/>
      <c r="WFV27" s="117"/>
      <c r="WFW27" s="117"/>
      <c r="WFX27" s="117"/>
      <c r="WFY27" s="117"/>
      <c r="WFZ27" s="117"/>
      <c r="WGA27" s="117"/>
      <c r="WGB27" s="117"/>
      <c r="WGC27" s="117"/>
      <c r="WGD27" s="117"/>
      <c r="WGE27" s="117"/>
      <c r="WGF27" s="117"/>
      <c r="WGG27" s="117"/>
      <c r="WGH27" s="117"/>
      <c r="WGI27" s="117"/>
      <c r="WGJ27" s="117"/>
      <c r="WGK27" s="117"/>
      <c r="WGL27" s="117"/>
      <c r="WGM27" s="117"/>
      <c r="WGN27" s="117"/>
      <c r="WGO27" s="117"/>
      <c r="WGP27" s="117"/>
      <c r="WGQ27" s="117"/>
      <c r="WGR27" s="117"/>
      <c r="WGS27" s="117"/>
      <c r="WGT27" s="117"/>
      <c r="WGU27" s="117"/>
      <c r="WGV27" s="117"/>
      <c r="WGW27" s="117"/>
      <c r="WGX27" s="117"/>
      <c r="WGY27" s="117"/>
      <c r="WGZ27" s="117"/>
      <c r="WHA27" s="117"/>
      <c r="WHB27" s="117"/>
      <c r="WHC27" s="117"/>
      <c r="WHD27" s="117"/>
      <c r="WHE27" s="117"/>
      <c r="WHF27" s="117"/>
      <c r="WHG27" s="117"/>
      <c r="WHH27" s="117"/>
      <c r="WHI27" s="117"/>
      <c r="WHJ27" s="117"/>
      <c r="WHK27" s="117"/>
      <c r="WHL27" s="117"/>
      <c r="WHM27" s="117"/>
      <c r="WHN27" s="117"/>
      <c r="WHO27" s="117"/>
      <c r="WHP27" s="117"/>
      <c r="WHQ27" s="117"/>
      <c r="WHR27" s="117"/>
      <c r="WHS27" s="117"/>
      <c r="WHT27" s="117"/>
      <c r="WHU27" s="117"/>
      <c r="WHV27" s="117"/>
      <c r="WHW27" s="117"/>
      <c r="WHX27" s="117"/>
      <c r="WHY27" s="117"/>
      <c r="WHZ27" s="117"/>
      <c r="WIA27" s="117"/>
      <c r="WIB27" s="117"/>
      <c r="WIC27" s="117"/>
      <c r="WID27" s="117"/>
      <c r="WIE27" s="117"/>
      <c r="WIF27" s="117"/>
      <c r="WIG27" s="117"/>
      <c r="WIH27" s="117"/>
      <c r="WII27" s="117"/>
      <c r="WIJ27" s="117"/>
      <c r="WIK27" s="117"/>
      <c r="WIL27" s="117"/>
      <c r="WIM27" s="117"/>
      <c r="WIN27" s="117"/>
      <c r="WIO27" s="117"/>
      <c r="WIP27" s="117"/>
      <c r="WIQ27" s="117"/>
      <c r="WIR27" s="117"/>
      <c r="WIS27" s="117"/>
      <c r="WIT27" s="117"/>
      <c r="WIU27" s="117"/>
      <c r="WIV27" s="117"/>
      <c r="WIW27" s="117"/>
      <c r="WIX27" s="117"/>
      <c r="WIY27" s="117"/>
      <c r="WIZ27" s="117"/>
      <c r="WJA27" s="117"/>
      <c r="WJB27" s="117"/>
      <c r="WJC27" s="117"/>
      <c r="WJD27" s="117"/>
      <c r="WJE27" s="117"/>
      <c r="WJF27" s="117"/>
      <c r="WJG27" s="117"/>
      <c r="WJH27" s="117"/>
      <c r="WJI27" s="117"/>
      <c r="WJJ27" s="117"/>
      <c r="WJK27" s="117"/>
      <c r="WJL27" s="117"/>
      <c r="WJM27" s="117"/>
      <c r="WJN27" s="117"/>
      <c r="WJO27" s="117"/>
      <c r="WJP27" s="117"/>
      <c r="WJQ27" s="117"/>
      <c r="WJR27" s="117"/>
      <c r="WJS27" s="117"/>
      <c r="WJT27" s="117"/>
      <c r="WJU27" s="117"/>
      <c r="WJV27" s="117"/>
      <c r="WJW27" s="117"/>
      <c r="WJX27" s="117"/>
      <c r="WJY27" s="117"/>
      <c r="WJZ27" s="117"/>
      <c r="WKA27" s="117"/>
      <c r="WKB27" s="117"/>
      <c r="WKC27" s="117"/>
      <c r="WKD27" s="117"/>
      <c r="WKE27" s="117"/>
      <c r="WKF27" s="117"/>
      <c r="WKG27" s="117"/>
      <c r="WKH27" s="117"/>
      <c r="WKI27" s="117"/>
      <c r="WKJ27" s="117"/>
      <c r="WKK27" s="117"/>
      <c r="WKL27" s="117"/>
      <c r="WKM27" s="117"/>
      <c r="WKN27" s="117"/>
      <c r="WKO27" s="117"/>
      <c r="WKP27" s="117"/>
      <c r="WKQ27" s="117"/>
      <c r="WKR27" s="117"/>
      <c r="WKS27" s="117"/>
      <c r="WKT27" s="117"/>
      <c r="WKU27" s="117"/>
      <c r="WKV27" s="117"/>
      <c r="WKW27" s="117"/>
      <c r="WKX27" s="117"/>
      <c r="WKY27" s="117"/>
      <c r="WKZ27" s="117"/>
      <c r="WLA27" s="117"/>
      <c r="WLB27" s="117"/>
      <c r="WLC27" s="117"/>
      <c r="WLD27" s="117"/>
      <c r="WLE27" s="117"/>
      <c r="WLF27" s="117"/>
      <c r="WLG27" s="117"/>
      <c r="WLH27" s="117"/>
      <c r="WLI27" s="117"/>
      <c r="WLJ27" s="117"/>
      <c r="WLK27" s="117"/>
      <c r="WLL27" s="117"/>
      <c r="WLM27" s="117"/>
      <c r="WLN27" s="117"/>
      <c r="WLO27" s="117"/>
      <c r="WLP27" s="117"/>
      <c r="WLQ27" s="117"/>
      <c r="WLR27" s="117"/>
      <c r="WLS27" s="117"/>
      <c r="WLT27" s="117"/>
      <c r="WLU27" s="117"/>
      <c r="WLV27" s="117"/>
      <c r="WLW27" s="117"/>
      <c r="WLX27" s="117"/>
      <c r="WLY27" s="117"/>
      <c r="WLZ27" s="117"/>
      <c r="WMA27" s="117"/>
      <c r="WMB27" s="117"/>
      <c r="WMC27" s="117"/>
      <c r="WMD27" s="117"/>
      <c r="WME27" s="117"/>
      <c r="WMF27" s="117"/>
      <c r="WMG27" s="117"/>
      <c r="WMH27" s="117"/>
      <c r="WMI27" s="117"/>
      <c r="WMJ27" s="117"/>
      <c r="WMK27" s="117"/>
      <c r="WML27" s="117"/>
      <c r="WMM27" s="117"/>
      <c r="WMN27" s="117"/>
      <c r="WMO27" s="117"/>
      <c r="WMP27" s="117"/>
      <c r="WMQ27" s="117"/>
      <c r="WMR27" s="117"/>
      <c r="WMS27" s="117"/>
      <c r="WMT27" s="117"/>
      <c r="WMU27" s="117"/>
      <c r="WMV27" s="117"/>
      <c r="WMW27" s="117"/>
      <c r="WMX27" s="117"/>
      <c r="WMY27" s="117"/>
      <c r="WMZ27" s="117"/>
      <c r="WNA27" s="117"/>
      <c r="WNB27" s="117"/>
      <c r="WNC27" s="117"/>
      <c r="WND27" s="117"/>
      <c r="WNE27" s="117"/>
      <c r="WNF27" s="117"/>
      <c r="WNG27" s="117"/>
      <c r="WNH27" s="117"/>
      <c r="WNI27" s="117"/>
      <c r="WNJ27" s="117"/>
      <c r="WNK27" s="117"/>
      <c r="WNL27" s="117"/>
      <c r="WNM27" s="117"/>
      <c r="WNN27" s="117"/>
      <c r="WNO27" s="117"/>
      <c r="WNP27" s="117"/>
      <c r="WNQ27" s="117"/>
      <c r="WNR27" s="117"/>
      <c r="WNS27" s="117"/>
      <c r="WNT27" s="117"/>
      <c r="WNU27" s="117"/>
      <c r="WNV27" s="117"/>
      <c r="WNW27" s="117"/>
      <c r="WNX27" s="117"/>
      <c r="WNY27" s="117"/>
      <c r="WNZ27" s="117"/>
      <c r="WOA27" s="117"/>
      <c r="WOB27" s="117"/>
      <c r="WOC27" s="117"/>
      <c r="WOD27" s="117"/>
      <c r="WOE27" s="117"/>
      <c r="WOF27" s="117"/>
      <c r="WOG27" s="117"/>
      <c r="WOH27" s="117"/>
      <c r="WOI27" s="117"/>
      <c r="WOJ27" s="117"/>
      <c r="WOK27" s="117"/>
      <c r="WOL27" s="117"/>
      <c r="WOM27" s="117"/>
      <c r="WON27" s="117"/>
      <c r="WOO27" s="117"/>
      <c r="WOP27" s="117"/>
      <c r="WOQ27" s="117"/>
      <c r="WOR27" s="117"/>
      <c r="WOS27" s="117"/>
      <c r="WOT27" s="117"/>
      <c r="WOU27" s="117"/>
      <c r="WOV27" s="117"/>
      <c r="WOW27" s="117"/>
      <c r="WOX27" s="117"/>
      <c r="WOY27" s="117"/>
      <c r="WOZ27" s="117"/>
      <c r="WPA27" s="117"/>
      <c r="WPB27" s="117"/>
      <c r="WPC27" s="117"/>
      <c r="WPD27" s="117"/>
      <c r="WPE27" s="117"/>
      <c r="WPF27" s="117"/>
      <c r="WPG27" s="117"/>
      <c r="WPH27" s="117"/>
      <c r="WPI27" s="117"/>
      <c r="WPJ27" s="117"/>
      <c r="WPK27" s="117"/>
      <c r="WPL27" s="117"/>
      <c r="WPM27" s="117"/>
      <c r="WPN27" s="117"/>
      <c r="WPO27" s="117"/>
      <c r="WPP27" s="117"/>
      <c r="WPQ27" s="117"/>
      <c r="WPR27" s="117"/>
      <c r="WPS27" s="117"/>
      <c r="WPT27" s="117"/>
      <c r="WPU27" s="117"/>
      <c r="WPV27" s="117"/>
      <c r="WPW27" s="117"/>
      <c r="WPX27" s="117"/>
      <c r="WPY27" s="117"/>
      <c r="WPZ27" s="117"/>
      <c r="WQA27" s="117"/>
      <c r="WQB27" s="117"/>
      <c r="WQC27" s="117"/>
      <c r="WQD27" s="117"/>
      <c r="WQE27" s="117"/>
      <c r="WQF27" s="117"/>
      <c r="WQG27" s="117"/>
      <c r="WQH27" s="117"/>
      <c r="WQI27" s="117"/>
      <c r="WQJ27" s="117"/>
      <c r="WQK27" s="117"/>
      <c r="WQL27" s="117"/>
      <c r="WQM27" s="117"/>
      <c r="WQN27" s="117"/>
      <c r="WQO27" s="117"/>
      <c r="WQP27" s="117"/>
      <c r="WQQ27" s="117"/>
      <c r="WQR27" s="117"/>
      <c r="WQS27" s="117"/>
      <c r="WQT27" s="117"/>
      <c r="WQU27" s="117"/>
      <c r="WQV27" s="117"/>
      <c r="WQW27" s="117"/>
      <c r="WQX27" s="117"/>
      <c r="WQY27" s="117"/>
      <c r="WQZ27" s="117"/>
      <c r="WRA27" s="117"/>
      <c r="WRB27" s="117"/>
      <c r="WRC27" s="117"/>
      <c r="WRD27" s="117"/>
      <c r="WRE27" s="117"/>
      <c r="WRF27" s="117"/>
      <c r="WRG27" s="117"/>
      <c r="WRH27" s="117"/>
      <c r="WRI27" s="117"/>
      <c r="WRJ27" s="117"/>
      <c r="WRK27" s="117"/>
      <c r="WRL27" s="117"/>
      <c r="WRM27" s="117"/>
      <c r="WRN27" s="117"/>
      <c r="WRO27" s="117"/>
      <c r="WRP27" s="117"/>
      <c r="WRQ27" s="117"/>
      <c r="WRR27" s="117"/>
      <c r="WRS27" s="117"/>
      <c r="WRT27" s="117"/>
      <c r="WRU27" s="117"/>
      <c r="WRV27" s="117"/>
      <c r="WRW27" s="117"/>
      <c r="WRX27" s="117"/>
      <c r="WRY27" s="117"/>
      <c r="WRZ27" s="117"/>
      <c r="WSA27" s="117"/>
      <c r="WSB27" s="117"/>
      <c r="WSC27" s="117"/>
      <c r="WSD27" s="117"/>
      <c r="WSE27" s="117"/>
      <c r="WSF27" s="117"/>
      <c r="WSG27" s="117"/>
      <c r="WSH27" s="117"/>
      <c r="WSI27" s="117"/>
      <c r="WSJ27" s="117"/>
      <c r="WSK27" s="117"/>
      <c r="WSL27" s="117"/>
      <c r="WSM27" s="117"/>
      <c r="WSN27" s="117"/>
      <c r="WSO27" s="117"/>
      <c r="WSP27" s="117"/>
      <c r="WSQ27" s="117"/>
      <c r="WSR27" s="117"/>
      <c r="WSS27" s="117"/>
      <c r="WST27" s="117"/>
      <c r="WSU27" s="117"/>
      <c r="WSV27" s="117"/>
      <c r="WSW27" s="117"/>
      <c r="WSX27" s="117"/>
      <c r="WSY27" s="117"/>
      <c r="WSZ27" s="117"/>
      <c r="WTA27" s="117"/>
      <c r="WTB27" s="117"/>
      <c r="WTC27" s="117"/>
      <c r="WTD27" s="117"/>
      <c r="WTE27" s="117"/>
      <c r="WTF27" s="117"/>
      <c r="WTG27" s="117"/>
      <c r="WTH27" s="117"/>
      <c r="WTI27" s="117"/>
      <c r="WTJ27" s="117"/>
      <c r="WTK27" s="117"/>
      <c r="WTL27" s="117"/>
      <c r="WTM27" s="117"/>
      <c r="WTN27" s="117"/>
      <c r="WTO27" s="117"/>
      <c r="WTP27" s="117"/>
      <c r="WTQ27" s="117"/>
      <c r="WTR27" s="117"/>
      <c r="WTS27" s="117"/>
      <c r="WTT27" s="117"/>
      <c r="WTU27" s="117"/>
      <c r="WTV27" s="117"/>
      <c r="WTW27" s="117"/>
      <c r="WTX27" s="117"/>
      <c r="WTY27" s="117"/>
      <c r="WTZ27" s="117"/>
      <c r="WUA27" s="117"/>
      <c r="WUB27" s="117"/>
      <c r="WUC27" s="117"/>
      <c r="WUD27" s="117"/>
      <c r="WUE27" s="117"/>
      <c r="WUF27" s="117"/>
      <c r="WUG27" s="117"/>
      <c r="WUH27" s="117"/>
      <c r="WUI27" s="117"/>
      <c r="WUJ27" s="117"/>
      <c r="WUK27" s="117"/>
      <c r="WUL27" s="117"/>
      <c r="WUM27" s="117"/>
      <c r="WUN27" s="117"/>
      <c r="WUO27" s="117"/>
      <c r="WUP27" s="117"/>
      <c r="WUQ27" s="117"/>
      <c r="WUR27" s="117"/>
      <c r="WUS27" s="117"/>
      <c r="WUT27" s="117"/>
      <c r="WUU27" s="117"/>
      <c r="WUV27" s="117"/>
      <c r="WUW27" s="117"/>
      <c r="WUX27" s="117"/>
      <c r="WUY27" s="117"/>
      <c r="WUZ27" s="117"/>
      <c r="WVA27" s="117"/>
      <c r="WVB27" s="117"/>
      <c r="WVC27" s="117"/>
      <c r="WVD27" s="117"/>
      <c r="WVE27" s="117"/>
      <c r="WVF27" s="117"/>
      <c r="WVG27" s="117"/>
      <c r="WVH27" s="117"/>
      <c r="WVI27" s="117"/>
      <c r="WVJ27" s="117"/>
      <c r="WVK27" s="117"/>
      <c r="WVL27" s="117"/>
      <c r="WVM27" s="117"/>
      <c r="WVN27" s="117"/>
      <c r="WVO27" s="117"/>
      <c r="WVP27" s="117"/>
      <c r="WVQ27" s="117"/>
      <c r="WVR27" s="117"/>
      <c r="WVS27" s="117"/>
      <c r="WVT27" s="117"/>
      <c r="WVU27" s="117"/>
      <c r="WVV27" s="117"/>
      <c r="WVW27" s="117"/>
      <c r="WVX27" s="117"/>
      <c r="WVY27" s="117"/>
      <c r="WVZ27" s="117"/>
      <c r="WWA27" s="117"/>
      <c r="WWB27" s="117"/>
      <c r="WWC27" s="117"/>
      <c r="WWD27" s="117"/>
      <c r="WWE27" s="117"/>
      <c r="WWF27" s="117"/>
      <c r="WWG27" s="117"/>
      <c r="WWH27" s="117"/>
      <c r="WWI27" s="117"/>
      <c r="WWJ27" s="117"/>
      <c r="WWK27" s="117"/>
      <c r="WWL27" s="117"/>
      <c r="WWM27" s="117"/>
      <c r="WWN27" s="117"/>
      <c r="WWO27" s="117"/>
      <c r="WWP27" s="117"/>
      <c r="WWQ27" s="117"/>
      <c r="WWR27" s="117"/>
      <c r="WWS27" s="117"/>
      <c r="WWT27" s="117"/>
      <c r="WWU27" s="117"/>
      <c r="WWV27" s="117"/>
      <c r="WWW27" s="117"/>
      <c r="WWX27" s="117"/>
      <c r="WWY27" s="117"/>
      <c r="WWZ27" s="117"/>
      <c r="WXA27" s="117"/>
      <c r="WXB27" s="117"/>
      <c r="WXC27" s="117"/>
      <c r="WXD27" s="117"/>
      <c r="WXE27" s="117"/>
      <c r="WXF27" s="117"/>
      <c r="WXG27" s="117"/>
      <c r="WXH27" s="117"/>
      <c r="WXI27" s="117"/>
      <c r="WXJ27" s="117"/>
      <c r="WXK27" s="117"/>
      <c r="WXL27" s="117"/>
      <c r="WXM27" s="117"/>
      <c r="WXN27" s="117"/>
      <c r="WXO27" s="117"/>
      <c r="WXP27" s="117"/>
      <c r="WXQ27" s="117"/>
      <c r="WXR27" s="117"/>
      <c r="WXS27" s="117"/>
      <c r="WXT27" s="117"/>
      <c r="WXU27" s="117"/>
      <c r="WXV27" s="117"/>
      <c r="WXW27" s="117"/>
      <c r="WXX27" s="117"/>
      <c r="WXY27" s="117"/>
      <c r="WXZ27" s="117"/>
      <c r="WYA27" s="117"/>
      <c r="WYB27" s="117"/>
      <c r="WYC27" s="117"/>
      <c r="WYD27" s="117"/>
      <c r="WYE27" s="117"/>
      <c r="WYF27" s="117"/>
      <c r="WYG27" s="117"/>
      <c r="WYH27" s="117"/>
      <c r="WYI27" s="117"/>
      <c r="WYJ27" s="117"/>
      <c r="WYK27" s="117"/>
      <c r="WYL27" s="117"/>
      <c r="WYM27" s="117"/>
      <c r="WYN27" s="117"/>
      <c r="WYO27" s="117"/>
      <c r="WYP27" s="117"/>
      <c r="WYQ27" s="117"/>
      <c r="WYR27" s="117"/>
      <c r="WYS27" s="117"/>
      <c r="WYT27" s="117"/>
      <c r="WYU27" s="117"/>
      <c r="WYV27" s="117"/>
      <c r="WYW27" s="117"/>
      <c r="WYX27" s="117"/>
      <c r="WYY27" s="117"/>
      <c r="WYZ27" s="117"/>
      <c r="WZA27" s="117"/>
      <c r="WZB27" s="117"/>
      <c r="WZC27" s="117"/>
      <c r="WZD27" s="117"/>
      <c r="WZE27" s="117"/>
      <c r="WZF27" s="117"/>
      <c r="WZG27" s="117"/>
      <c r="WZH27" s="117"/>
      <c r="WZI27" s="117"/>
      <c r="WZJ27" s="117"/>
      <c r="WZK27" s="117"/>
      <c r="WZL27" s="117"/>
      <c r="WZM27" s="117"/>
      <c r="WZN27" s="117"/>
      <c r="WZO27" s="117"/>
      <c r="WZP27" s="117"/>
      <c r="WZQ27" s="117"/>
      <c r="WZR27" s="117"/>
      <c r="WZS27" s="117"/>
      <c r="WZT27" s="117"/>
      <c r="WZU27" s="117"/>
      <c r="WZV27" s="117"/>
      <c r="WZW27" s="117"/>
      <c r="WZX27" s="117"/>
      <c r="WZY27" s="117"/>
      <c r="WZZ27" s="117"/>
      <c r="XAA27" s="117"/>
      <c r="XAB27" s="117"/>
      <c r="XAC27" s="117"/>
      <c r="XAD27" s="117"/>
      <c r="XAE27" s="117"/>
      <c r="XAF27" s="117"/>
      <c r="XAG27" s="117"/>
      <c r="XAH27" s="117"/>
      <c r="XAI27" s="117"/>
      <c r="XAJ27" s="117"/>
      <c r="XAK27" s="117"/>
      <c r="XAL27" s="117"/>
      <c r="XAM27" s="117"/>
      <c r="XAN27" s="117"/>
      <c r="XAO27" s="117"/>
      <c r="XAP27" s="117"/>
      <c r="XAQ27" s="117"/>
      <c r="XAR27" s="117"/>
      <c r="XAS27" s="117"/>
      <c r="XAT27" s="117"/>
      <c r="XAU27" s="117"/>
      <c r="XAV27" s="117"/>
      <c r="XAW27" s="117"/>
      <c r="XAX27" s="117"/>
      <c r="XAY27" s="117"/>
      <c r="XAZ27" s="117"/>
      <c r="XBA27" s="117"/>
      <c r="XBB27" s="117"/>
      <c r="XBC27" s="117"/>
      <c r="XBD27" s="117"/>
      <c r="XBE27" s="117"/>
      <c r="XBF27" s="117"/>
      <c r="XBG27" s="117"/>
      <c r="XBH27" s="117"/>
      <c r="XBI27" s="117"/>
      <c r="XBJ27" s="117"/>
      <c r="XBK27" s="117"/>
      <c r="XBL27" s="117"/>
      <c r="XBM27" s="117"/>
      <c r="XBN27" s="117"/>
      <c r="XBO27" s="117"/>
      <c r="XBP27" s="117"/>
      <c r="XBQ27" s="117"/>
      <c r="XBR27" s="117"/>
      <c r="XBS27" s="117"/>
      <c r="XBT27" s="117"/>
      <c r="XBU27" s="117"/>
      <c r="XBV27" s="117"/>
      <c r="XBW27" s="117"/>
      <c r="XBX27" s="117"/>
      <c r="XBY27" s="117"/>
      <c r="XBZ27" s="117"/>
      <c r="XCA27" s="117"/>
      <c r="XCB27" s="117"/>
      <c r="XCC27" s="117"/>
      <c r="XCD27" s="117"/>
      <c r="XCE27" s="117"/>
      <c r="XCF27" s="117"/>
      <c r="XCG27" s="117"/>
      <c r="XCH27" s="117"/>
      <c r="XCI27" s="117"/>
      <c r="XCJ27" s="117"/>
      <c r="XCK27" s="117"/>
      <c r="XCL27" s="117"/>
      <c r="XCM27" s="117"/>
      <c r="XCN27" s="117"/>
      <c r="XCO27" s="117"/>
      <c r="XCP27" s="117"/>
      <c r="XCQ27" s="117"/>
      <c r="XCR27" s="117"/>
      <c r="XCS27" s="117"/>
      <c r="XCT27" s="117"/>
      <c r="XCU27" s="117"/>
      <c r="XCV27" s="117"/>
      <c r="XCW27" s="117"/>
      <c r="XCX27" s="117"/>
      <c r="XCY27" s="117"/>
      <c r="XCZ27" s="117"/>
      <c r="XDA27" s="117"/>
      <c r="XDB27" s="117"/>
      <c r="XDC27" s="117"/>
      <c r="XDD27" s="117"/>
      <c r="XDE27" s="117"/>
      <c r="XDF27" s="117"/>
      <c r="XDG27" s="117"/>
      <c r="XDH27" s="117"/>
      <c r="XDI27" s="117"/>
      <c r="XDJ27" s="117"/>
      <c r="XDK27" s="117"/>
      <c r="XDL27" s="117"/>
      <c r="XDM27" s="117"/>
      <c r="XDN27" s="117"/>
      <c r="XDO27" s="117"/>
      <c r="XDP27" s="117"/>
      <c r="XDQ27" s="117"/>
      <c r="XDR27" s="117"/>
      <c r="XDS27" s="117"/>
      <c r="XDT27" s="117"/>
      <c r="XDU27" s="117"/>
      <c r="XDV27" s="117"/>
      <c r="XDW27" s="117"/>
      <c r="XDX27" s="117"/>
      <c r="XDY27" s="117"/>
      <c r="XDZ27" s="117"/>
      <c r="XEA27" s="117"/>
      <c r="XEB27" s="117"/>
      <c r="XEC27" s="117"/>
      <c r="XED27" s="117"/>
      <c r="XEE27" s="117"/>
      <c r="XEF27" s="117"/>
      <c r="XEG27" s="117"/>
      <c r="XEH27" s="117"/>
      <c r="XEI27" s="117"/>
      <c r="XEJ27" s="117"/>
      <c r="XEK27" s="117"/>
      <c r="XEL27" s="117"/>
      <c r="XEM27" s="117"/>
      <c r="XEN27" s="117"/>
      <c r="XEO27" s="117"/>
      <c r="XEP27" s="117"/>
      <c r="XEQ27" s="117"/>
      <c r="XER27" s="117"/>
      <c r="XES27" s="117"/>
      <c r="XET27" s="117"/>
      <c r="XEU27" s="117"/>
      <c r="XEV27" s="117"/>
      <c r="XEW27" s="117"/>
    </row>
    <row r="28" s="79" customFormat="1" ht="26" customHeight="1" spans="1:31">
      <c r="A28" s="95">
        <v>22</v>
      </c>
      <c r="B28" s="95" t="s">
        <v>101</v>
      </c>
      <c r="C28" s="95">
        <v>6</v>
      </c>
      <c r="D28" s="97" t="s">
        <v>102</v>
      </c>
      <c r="E28" s="99" t="s">
        <v>103</v>
      </c>
      <c r="F28" s="99" t="s">
        <v>103</v>
      </c>
      <c r="G28" s="95">
        <v>5</v>
      </c>
      <c r="H28" s="95" t="s">
        <v>43</v>
      </c>
      <c r="I28" s="95">
        <v>149.145</v>
      </c>
      <c r="J28" s="95">
        <v>1</v>
      </c>
      <c r="K28" s="95" t="s">
        <v>104</v>
      </c>
      <c r="L28" s="95"/>
      <c r="M28" s="95" t="s">
        <v>44</v>
      </c>
      <c r="N28" s="108" t="s">
        <v>50</v>
      </c>
      <c r="O28" s="95"/>
      <c r="P28" s="95"/>
      <c r="Q28" s="95"/>
      <c r="R28" s="95"/>
      <c r="S28" s="95">
        <v>14</v>
      </c>
      <c r="T28" s="95">
        <v>122</v>
      </c>
      <c r="U28" s="108">
        <v>136</v>
      </c>
      <c r="V28" s="108">
        <v>136</v>
      </c>
      <c r="W28" s="95">
        <v>3</v>
      </c>
      <c r="X28" s="108">
        <v>408</v>
      </c>
      <c r="Y28" s="95"/>
      <c r="Z28" s="95"/>
      <c r="AA28" s="95"/>
      <c r="AB28" s="95" t="s">
        <v>46</v>
      </c>
      <c r="AC28" s="118">
        <v>45030</v>
      </c>
      <c r="AD28" s="120"/>
      <c r="AE28" s="63"/>
    </row>
    <row r="29" s="79" customFormat="1" ht="26" customHeight="1" spans="1:31">
      <c r="A29" s="95">
        <v>23</v>
      </c>
      <c r="B29" s="98" t="s">
        <v>101</v>
      </c>
      <c r="C29" s="98">
        <v>3</v>
      </c>
      <c r="D29" s="100" t="s">
        <v>105</v>
      </c>
      <c r="E29" s="101" t="s">
        <v>106</v>
      </c>
      <c r="F29" s="101" t="s">
        <v>106</v>
      </c>
      <c r="G29" s="98">
        <v>4</v>
      </c>
      <c r="H29" s="98" t="s">
        <v>43</v>
      </c>
      <c r="I29" s="98">
        <v>120</v>
      </c>
      <c r="J29" s="98"/>
      <c r="K29" s="98"/>
      <c r="L29" s="98"/>
      <c r="M29" s="98" t="s">
        <v>44</v>
      </c>
      <c r="N29" s="108" t="s">
        <v>58</v>
      </c>
      <c r="O29" s="98"/>
      <c r="P29" s="98"/>
      <c r="Q29" s="98"/>
      <c r="R29" s="98"/>
      <c r="S29" s="98"/>
      <c r="T29" s="98">
        <v>120</v>
      </c>
      <c r="U29" s="108">
        <v>120</v>
      </c>
      <c r="V29" s="108">
        <v>120</v>
      </c>
      <c r="W29" s="98">
        <v>3</v>
      </c>
      <c r="X29" s="108">
        <v>360</v>
      </c>
      <c r="Y29" s="98"/>
      <c r="Z29" s="98"/>
      <c r="AA29" s="98"/>
      <c r="AB29" s="95" t="s">
        <v>46</v>
      </c>
      <c r="AC29" s="118">
        <v>45030</v>
      </c>
      <c r="AD29" s="120"/>
      <c r="AE29" s="63"/>
    </row>
    <row r="30" s="79" customFormat="1" ht="26" customHeight="1" spans="1:31">
      <c r="A30" s="95">
        <v>24</v>
      </c>
      <c r="B30" s="95" t="s">
        <v>101</v>
      </c>
      <c r="C30" s="95">
        <v>3</v>
      </c>
      <c r="D30" s="97" t="s">
        <v>105</v>
      </c>
      <c r="E30" s="99" t="s">
        <v>107</v>
      </c>
      <c r="F30" s="99" t="s">
        <v>107</v>
      </c>
      <c r="G30" s="95">
        <v>5</v>
      </c>
      <c r="H30" s="95" t="s">
        <v>43</v>
      </c>
      <c r="I30" s="95">
        <v>120</v>
      </c>
      <c r="J30" s="95"/>
      <c r="K30" s="95"/>
      <c r="L30" s="95"/>
      <c r="M30" s="95" t="s">
        <v>44</v>
      </c>
      <c r="N30" s="108" t="s">
        <v>58</v>
      </c>
      <c r="O30" s="95"/>
      <c r="P30" s="95"/>
      <c r="Q30" s="95"/>
      <c r="R30" s="95"/>
      <c r="S30" s="95"/>
      <c r="T30" s="95">
        <v>120</v>
      </c>
      <c r="U30" s="108">
        <v>120</v>
      </c>
      <c r="V30" s="108">
        <v>120</v>
      </c>
      <c r="W30" s="95">
        <v>3</v>
      </c>
      <c r="X30" s="108">
        <v>360</v>
      </c>
      <c r="Y30" s="95"/>
      <c r="Z30" s="95"/>
      <c r="AA30" s="95"/>
      <c r="AB30" s="95" t="s">
        <v>46</v>
      </c>
      <c r="AC30" s="118">
        <v>45030</v>
      </c>
      <c r="AD30" s="120"/>
      <c r="AE30" s="63"/>
    </row>
    <row r="31" s="79" customFormat="1" ht="26" customHeight="1" spans="1:31">
      <c r="A31" s="95">
        <v>25</v>
      </c>
      <c r="B31" s="95" t="s">
        <v>101</v>
      </c>
      <c r="C31" s="95">
        <v>2</v>
      </c>
      <c r="D31" s="97" t="s">
        <v>108</v>
      </c>
      <c r="E31" s="99" t="s">
        <v>109</v>
      </c>
      <c r="F31" s="99" t="s">
        <v>109</v>
      </c>
      <c r="G31" s="95">
        <v>3</v>
      </c>
      <c r="H31" s="95" t="s">
        <v>43</v>
      </c>
      <c r="I31" s="95">
        <v>70</v>
      </c>
      <c r="J31" s="95"/>
      <c r="K31" s="95"/>
      <c r="L31" s="95"/>
      <c r="M31" s="95" t="s">
        <v>44</v>
      </c>
      <c r="N31" s="108" t="s">
        <v>50</v>
      </c>
      <c r="O31" s="95"/>
      <c r="P31" s="95"/>
      <c r="Q31" s="95"/>
      <c r="R31" s="95"/>
      <c r="S31" s="95">
        <v>40</v>
      </c>
      <c r="T31" s="95">
        <v>70</v>
      </c>
      <c r="U31" s="108">
        <v>110</v>
      </c>
      <c r="V31" s="108">
        <v>110</v>
      </c>
      <c r="W31" s="95">
        <v>3</v>
      </c>
      <c r="X31" s="108">
        <v>330</v>
      </c>
      <c r="Y31" s="95"/>
      <c r="Z31" s="95"/>
      <c r="AA31" s="95"/>
      <c r="AB31" s="95" t="s">
        <v>46</v>
      </c>
      <c r="AC31" s="118">
        <v>45030</v>
      </c>
      <c r="AD31" s="120"/>
      <c r="AE31" s="63"/>
    </row>
    <row r="32" s="78" customFormat="1" ht="26" customHeight="1" spans="1:31">
      <c r="A32" s="95">
        <v>26</v>
      </c>
      <c r="B32" s="95" t="s">
        <v>101</v>
      </c>
      <c r="C32" s="95">
        <v>2</v>
      </c>
      <c r="D32" s="96" t="s">
        <v>108</v>
      </c>
      <c r="E32" s="99" t="s">
        <v>110</v>
      </c>
      <c r="F32" s="99" t="s">
        <v>110</v>
      </c>
      <c r="G32" s="95">
        <v>4</v>
      </c>
      <c r="H32" s="95" t="s">
        <v>43</v>
      </c>
      <c r="I32" s="95">
        <v>70</v>
      </c>
      <c r="J32" s="95"/>
      <c r="K32" s="95"/>
      <c r="L32" s="95"/>
      <c r="M32" s="95" t="s">
        <v>44</v>
      </c>
      <c r="N32" s="108" t="s">
        <v>50</v>
      </c>
      <c r="O32" s="95"/>
      <c r="P32" s="95"/>
      <c r="Q32" s="95"/>
      <c r="R32" s="95"/>
      <c r="S32" s="95">
        <v>40</v>
      </c>
      <c r="T32" s="95">
        <v>70</v>
      </c>
      <c r="U32" s="108">
        <v>110</v>
      </c>
      <c r="V32" s="108">
        <v>110</v>
      </c>
      <c r="W32" s="95">
        <v>3</v>
      </c>
      <c r="X32" s="108">
        <v>330</v>
      </c>
      <c r="Y32" s="95"/>
      <c r="Z32" s="95"/>
      <c r="AA32" s="95"/>
      <c r="AB32" s="95" t="s">
        <v>46</v>
      </c>
      <c r="AC32" s="118">
        <v>45030</v>
      </c>
      <c r="AD32" s="95"/>
      <c r="AE32" s="30"/>
    </row>
    <row r="33" ht="26" customHeight="1" spans="1:31">
      <c r="A33" s="95">
        <v>27</v>
      </c>
      <c r="B33" s="95" t="s">
        <v>111</v>
      </c>
      <c r="C33" s="95" t="s">
        <v>112</v>
      </c>
      <c r="D33" s="97" t="s">
        <v>113</v>
      </c>
      <c r="E33" s="99" t="s">
        <v>114</v>
      </c>
      <c r="F33" s="99" t="s">
        <v>114</v>
      </c>
      <c r="G33" s="95">
        <v>5</v>
      </c>
      <c r="H33" s="95" t="s">
        <v>43</v>
      </c>
      <c r="I33" s="95">
        <v>132.93</v>
      </c>
      <c r="J33" s="95"/>
      <c r="K33" s="95"/>
      <c r="L33" s="95"/>
      <c r="M33" s="95" t="s">
        <v>44</v>
      </c>
      <c r="N33" s="108" t="s">
        <v>45</v>
      </c>
      <c r="O33" s="95"/>
      <c r="P33" s="95"/>
      <c r="Q33" s="95"/>
      <c r="R33" s="95"/>
      <c r="S33" s="95">
        <v>90.4</v>
      </c>
      <c r="T33" s="95"/>
      <c r="U33" s="108">
        <v>90.4</v>
      </c>
      <c r="V33" s="108">
        <v>90.4</v>
      </c>
      <c r="W33" s="95">
        <v>3</v>
      </c>
      <c r="X33" s="108">
        <v>271.2</v>
      </c>
      <c r="Y33" s="102"/>
      <c r="Z33" s="102"/>
      <c r="AA33" s="102"/>
      <c r="AB33" s="95" t="s">
        <v>46</v>
      </c>
      <c r="AC33" s="121">
        <v>45054</v>
      </c>
      <c r="AD33" s="122"/>
      <c r="AE33" s="58"/>
    </row>
    <row r="34" ht="26" customHeight="1" spans="1:31">
      <c r="A34" s="95">
        <v>28</v>
      </c>
      <c r="B34" s="95" t="s">
        <v>111</v>
      </c>
      <c r="C34" s="95" t="s">
        <v>112</v>
      </c>
      <c r="D34" s="97" t="s">
        <v>113</v>
      </c>
      <c r="E34" s="99" t="s">
        <v>115</v>
      </c>
      <c r="F34" s="99" t="s">
        <v>115</v>
      </c>
      <c r="G34" s="95">
        <v>3</v>
      </c>
      <c r="H34" s="95" t="s">
        <v>43</v>
      </c>
      <c r="I34" s="95">
        <v>132.93</v>
      </c>
      <c r="J34" s="95"/>
      <c r="K34" s="95"/>
      <c r="L34" s="95"/>
      <c r="M34" s="95" t="s">
        <v>44</v>
      </c>
      <c r="N34" s="108" t="s">
        <v>45</v>
      </c>
      <c r="O34" s="95"/>
      <c r="P34" s="95"/>
      <c r="Q34" s="95"/>
      <c r="R34" s="95"/>
      <c r="S34" s="95">
        <v>80</v>
      </c>
      <c r="T34" s="95"/>
      <c r="U34" s="108">
        <v>80</v>
      </c>
      <c r="V34" s="108">
        <v>80</v>
      </c>
      <c r="W34" s="95">
        <v>3</v>
      </c>
      <c r="X34" s="108">
        <v>240</v>
      </c>
      <c r="Y34" s="102"/>
      <c r="Z34" s="102"/>
      <c r="AA34" s="102"/>
      <c r="AB34" s="95" t="s">
        <v>46</v>
      </c>
      <c r="AC34" s="121">
        <v>45054</v>
      </c>
      <c r="AD34" s="122"/>
      <c r="AE34" s="58"/>
    </row>
    <row r="35" ht="26" customHeight="1" spans="1:31">
      <c r="A35" s="95">
        <v>29</v>
      </c>
      <c r="B35" s="102" t="s">
        <v>111</v>
      </c>
      <c r="C35" s="102" t="s">
        <v>112</v>
      </c>
      <c r="D35" s="97" t="s">
        <v>116</v>
      </c>
      <c r="E35" s="99" t="s">
        <v>117</v>
      </c>
      <c r="F35" s="99" t="s">
        <v>117</v>
      </c>
      <c r="G35" s="102">
        <v>4</v>
      </c>
      <c r="H35" s="102" t="s">
        <v>43</v>
      </c>
      <c r="I35" s="102">
        <v>100</v>
      </c>
      <c r="J35" s="102"/>
      <c r="K35" s="102"/>
      <c r="L35" s="102"/>
      <c r="M35" s="95" t="s">
        <v>44</v>
      </c>
      <c r="N35" s="108" t="s">
        <v>45</v>
      </c>
      <c r="O35" s="95"/>
      <c r="P35" s="95"/>
      <c r="Q35" s="95"/>
      <c r="R35" s="95"/>
      <c r="S35" s="95">
        <v>110</v>
      </c>
      <c r="T35" s="95"/>
      <c r="U35" s="108">
        <v>110</v>
      </c>
      <c r="V35" s="108">
        <v>110</v>
      </c>
      <c r="W35" s="95">
        <v>3</v>
      </c>
      <c r="X35" s="108">
        <v>330</v>
      </c>
      <c r="Y35" s="102"/>
      <c r="Z35" s="102"/>
      <c r="AA35" s="102"/>
      <c r="AB35" s="95" t="s">
        <v>46</v>
      </c>
      <c r="AC35" s="121">
        <v>45054</v>
      </c>
      <c r="AD35" s="122" t="s">
        <v>118</v>
      </c>
      <c r="AE35" s="58"/>
    </row>
    <row r="36" ht="26" customHeight="1" spans="1:31">
      <c r="A36" s="95">
        <v>30</v>
      </c>
      <c r="B36" s="102" t="s">
        <v>111</v>
      </c>
      <c r="C36" s="102" t="s">
        <v>119</v>
      </c>
      <c r="D36" s="97" t="s">
        <v>120</v>
      </c>
      <c r="E36" s="99" t="s">
        <v>121</v>
      </c>
      <c r="F36" s="99" t="s">
        <v>121</v>
      </c>
      <c r="G36" s="102">
        <v>4</v>
      </c>
      <c r="H36" s="102" t="s">
        <v>43</v>
      </c>
      <c r="I36" s="102">
        <v>89.9</v>
      </c>
      <c r="J36" s="102"/>
      <c r="K36" s="102"/>
      <c r="L36" s="102"/>
      <c r="M36" s="95" t="s">
        <v>44</v>
      </c>
      <c r="N36" s="108" t="s">
        <v>45</v>
      </c>
      <c r="O36" s="95"/>
      <c r="P36" s="95"/>
      <c r="Q36" s="95"/>
      <c r="R36" s="95"/>
      <c r="S36" s="95">
        <v>120</v>
      </c>
      <c r="T36" s="95"/>
      <c r="U36" s="108">
        <v>120</v>
      </c>
      <c r="V36" s="108">
        <v>120</v>
      </c>
      <c r="W36" s="102">
        <v>3</v>
      </c>
      <c r="X36" s="108">
        <v>360</v>
      </c>
      <c r="Y36" s="102"/>
      <c r="Z36" s="102"/>
      <c r="AA36" s="102"/>
      <c r="AB36" s="95" t="s">
        <v>46</v>
      </c>
      <c r="AC36" s="121">
        <v>45054</v>
      </c>
      <c r="AD36" s="122"/>
      <c r="AE36" s="58"/>
    </row>
    <row r="37" s="80" customFormat="1" ht="26" customHeight="1" spans="1:31">
      <c r="A37" s="95">
        <v>31</v>
      </c>
      <c r="B37" s="102" t="s">
        <v>111</v>
      </c>
      <c r="C37" s="102" t="s">
        <v>119</v>
      </c>
      <c r="D37" s="97" t="s">
        <v>120</v>
      </c>
      <c r="E37" s="99" t="s">
        <v>122</v>
      </c>
      <c r="F37" s="99" t="s">
        <v>122</v>
      </c>
      <c r="G37" s="102">
        <v>3</v>
      </c>
      <c r="H37" s="102" t="s">
        <v>43</v>
      </c>
      <c r="I37" s="102">
        <v>89.9</v>
      </c>
      <c r="J37" s="102"/>
      <c r="K37" s="102"/>
      <c r="L37" s="102"/>
      <c r="M37" s="95" t="s">
        <v>44</v>
      </c>
      <c r="N37" s="108" t="s">
        <v>45</v>
      </c>
      <c r="O37" s="95"/>
      <c r="P37" s="95"/>
      <c r="Q37" s="95"/>
      <c r="R37" s="95"/>
      <c r="S37" s="95">
        <v>120</v>
      </c>
      <c r="T37" s="95"/>
      <c r="U37" s="108">
        <v>120</v>
      </c>
      <c r="V37" s="108">
        <v>120</v>
      </c>
      <c r="W37" s="102">
        <v>3</v>
      </c>
      <c r="X37" s="108">
        <v>360</v>
      </c>
      <c r="Y37" s="102"/>
      <c r="Z37" s="102"/>
      <c r="AA37" s="102"/>
      <c r="AB37" s="95" t="s">
        <v>46</v>
      </c>
      <c r="AC37" s="121">
        <v>45054</v>
      </c>
      <c r="AD37" s="102"/>
      <c r="AE37" s="59"/>
    </row>
    <row r="38" s="80" customFormat="1" ht="26" customHeight="1" spans="1:31">
      <c r="A38" s="95">
        <v>32</v>
      </c>
      <c r="B38" s="102" t="s">
        <v>111</v>
      </c>
      <c r="C38" s="102" t="s">
        <v>119</v>
      </c>
      <c r="D38" s="97" t="s">
        <v>120</v>
      </c>
      <c r="E38" s="99" t="s">
        <v>123</v>
      </c>
      <c r="F38" s="99" t="s">
        <v>123</v>
      </c>
      <c r="G38" s="102">
        <v>4</v>
      </c>
      <c r="H38" s="102" t="s">
        <v>43</v>
      </c>
      <c r="I38" s="102">
        <v>89.9</v>
      </c>
      <c r="J38" s="102"/>
      <c r="K38" s="102"/>
      <c r="L38" s="102"/>
      <c r="M38" s="95" t="s">
        <v>44</v>
      </c>
      <c r="N38" s="108" t="s">
        <v>45</v>
      </c>
      <c r="O38" s="95"/>
      <c r="P38" s="95"/>
      <c r="Q38" s="95"/>
      <c r="R38" s="95"/>
      <c r="S38" s="95">
        <v>105</v>
      </c>
      <c r="T38" s="95"/>
      <c r="U38" s="108">
        <v>105</v>
      </c>
      <c r="V38" s="108">
        <v>105</v>
      </c>
      <c r="W38" s="102">
        <v>3</v>
      </c>
      <c r="X38" s="108">
        <v>315</v>
      </c>
      <c r="Y38" s="102"/>
      <c r="Z38" s="102"/>
      <c r="AA38" s="102"/>
      <c r="AB38" s="95" t="s">
        <v>46</v>
      </c>
      <c r="AC38" s="121">
        <v>45054</v>
      </c>
      <c r="AD38" s="102"/>
      <c r="AE38" s="59"/>
    </row>
    <row r="39" s="80" customFormat="1" ht="26" customHeight="1" spans="1:31">
      <c r="A39" s="95">
        <v>33</v>
      </c>
      <c r="B39" s="102" t="s">
        <v>40</v>
      </c>
      <c r="C39" s="102">
        <v>4</v>
      </c>
      <c r="D39" s="97" t="s">
        <v>124</v>
      </c>
      <c r="E39" s="103" t="s">
        <v>125</v>
      </c>
      <c r="F39" s="103" t="s">
        <v>125</v>
      </c>
      <c r="G39" s="102">
        <v>4</v>
      </c>
      <c r="H39" s="102" t="s">
        <v>43</v>
      </c>
      <c r="I39" s="102">
        <v>36</v>
      </c>
      <c r="J39" s="102">
        <v>1</v>
      </c>
      <c r="K39" s="102" t="s">
        <v>73</v>
      </c>
      <c r="L39" s="102"/>
      <c r="M39" s="102" t="s">
        <v>44</v>
      </c>
      <c r="N39" s="108" t="s">
        <v>50</v>
      </c>
      <c r="O39" s="102"/>
      <c r="P39" s="102"/>
      <c r="Q39" s="102"/>
      <c r="R39" s="102"/>
      <c r="S39" s="102">
        <v>46</v>
      </c>
      <c r="T39" s="102">
        <v>36</v>
      </c>
      <c r="U39" s="108">
        <v>82</v>
      </c>
      <c r="V39" s="108">
        <v>82</v>
      </c>
      <c r="W39" s="102">
        <v>3</v>
      </c>
      <c r="X39" s="108">
        <v>246</v>
      </c>
      <c r="Y39" s="102"/>
      <c r="Z39" s="102"/>
      <c r="AA39" s="102"/>
      <c r="AB39" s="95" t="s">
        <v>46</v>
      </c>
      <c r="AC39" s="121">
        <v>45068</v>
      </c>
      <c r="AD39" s="102"/>
      <c r="AE39" s="59"/>
    </row>
    <row r="40" s="80" customFormat="1" ht="26" customHeight="1" spans="1:31">
      <c r="A40" s="95">
        <v>34</v>
      </c>
      <c r="B40" s="102" t="s">
        <v>126</v>
      </c>
      <c r="C40" s="102">
        <v>9</v>
      </c>
      <c r="D40" s="97" t="s">
        <v>127</v>
      </c>
      <c r="E40" s="103" t="s">
        <v>128</v>
      </c>
      <c r="F40" s="103" t="s">
        <v>128</v>
      </c>
      <c r="G40" s="102">
        <v>4</v>
      </c>
      <c r="H40" s="102" t="s">
        <v>43</v>
      </c>
      <c r="I40" s="102">
        <v>149.4</v>
      </c>
      <c r="J40" s="102">
        <v>1</v>
      </c>
      <c r="K40" s="102" t="s">
        <v>73</v>
      </c>
      <c r="L40" s="102"/>
      <c r="M40" s="102" t="s">
        <v>44</v>
      </c>
      <c r="N40" s="108" t="s">
        <v>58</v>
      </c>
      <c r="O40" s="102"/>
      <c r="P40" s="102"/>
      <c r="Q40" s="102"/>
      <c r="R40" s="102"/>
      <c r="S40" s="102"/>
      <c r="T40" s="102">
        <v>110</v>
      </c>
      <c r="U40" s="108">
        <v>110</v>
      </c>
      <c r="V40" s="108">
        <v>110</v>
      </c>
      <c r="W40" s="102">
        <v>3</v>
      </c>
      <c r="X40" s="108">
        <v>330</v>
      </c>
      <c r="Y40" s="102"/>
      <c r="Z40" s="102"/>
      <c r="AA40" s="102"/>
      <c r="AB40" s="95" t="s">
        <v>46</v>
      </c>
      <c r="AC40" s="121">
        <v>45068</v>
      </c>
      <c r="AD40" s="102"/>
      <c r="AE40" s="59"/>
    </row>
    <row r="41" s="80" customFormat="1" ht="26" customHeight="1" spans="1:31">
      <c r="A41" s="95">
        <v>35</v>
      </c>
      <c r="B41" s="102" t="s">
        <v>129</v>
      </c>
      <c r="C41" s="102">
        <v>4</v>
      </c>
      <c r="D41" s="97" t="s">
        <v>130</v>
      </c>
      <c r="E41" s="103" t="s">
        <v>131</v>
      </c>
      <c r="F41" s="103" t="s">
        <v>131</v>
      </c>
      <c r="G41" s="102">
        <v>4</v>
      </c>
      <c r="H41" s="102" t="s">
        <v>43</v>
      </c>
      <c r="I41" s="102">
        <v>169.56</v>
      </c>
      <c r="J41" s="102">
        <v>1</v>
      </c>
      <c r="K41" s="102"/>
      <c r="L41" s="102"/>
      <c r="M41" s="102" t="s">
        <v>44</v>
      </c>
      <c r="N41" s="108" t="s">
        <v>58</v>
      </c>
      <c r="O41" s="102"/>
      <c r="P41" s="102"/>
      <c r="Q41" s="102"/>
      <c r="R41" s="102"/>
      <c r="S41" s="102"/>
      <c r="T41" s="102">
        <v>150</v>
      </c>
      <c r="U41" s="108">
        <v>150</v>
      </c>
      <c r="V41" s="108">
        <v>150</v>
      </c>
      <c r="W41" s="102">
        <v>3</v>
      </c>
      <c r="X41" s="108">
        <v>450</v>
      </c>
      <c r="Y41" s="102"/>
      <c r="Z41" s="102"/>
      <c r="AA41" s="102"/>
      <c r="AB41" s="95" t="s">
        <v>46</v>
      </c>
      <c r="AC41" s="121">
        <v>45068</v>
      </c>
      <c r="AD41" s="102"/>
      <c r="AE41" s="59"/>
    </row>
    <row r="42" s="80" customFormat="1" ht="26" customHeight="1" spans="1:31">
      <c r="A42" s="95">
        <v>36</v>
      </c>
      <c r="B42" s="102" t="s">
        <v>129</v>
      </c>
      <c r="C42" s="102">
        <v>4</v>
      </c>
      <c r="D42" s="97" t="s">
        <v>132</v>
      </c>
      <c r="E42" s="103" t="s">
        <v>133</v>
      </c>
      <c r="F42" s="103" t="s">
        <v>133</v>
      </c>
      <c r="G42" s="102">
        <v>5</v>
      </c>
      <c r="H42" s="102" t="s">
        <v>43</v>
      </c>
      <c r="I42" s="102">
        <v>279.56</v>
      </c>
      <c r="J42" s="102">
        <v>1</v>
      </c>
      <c r="K42" s="102" t="s">
        <v>78</v>
      </c>
      <c r="L42" s="102"/>
      <c r="M42" s="102" t="s">
        <v>44</v>
      </c>
      <c r="N42" s="108" t="s">
        <v>58</v>
      </c>
      <c r="O42" s="102"/>
      <c r="P42" s="102"/>
      <c r="Q42" s="102"/>
      <c r="R42" s="102"/>
      <c r="S42" s="102"/>
      <c r="T42" s="102">
        <v>150</v>
      </c>
      <c r="U42" s="108">
        <v>150</v>
      </c>
      <c r="V42" s="108">
        <v>150</v>
      </c>
      <c r="W42" s="102">
        <v>3</v>
      </c>
      <c r="X42" s="108">
        <v>450</v>
      </c>
      <c r="Y42" s="102"/>
      <c r="Z42" s="102"/>
      <c r="AA42" s="102"/>
      <c r="AB42" s="95" t="s">
        <v>46</v>
      </c>
      <c r="AC42" s="121">
        <v>45068</v>
      </c>
      <c r="AD42" s="102"/>
      <c r="AE42" s="59"/>
    </row>
    <row r="43" s="80" customFormat="1" ht="26" customHeight="1" spans="1:31">
      <c r="A43" s="95">
        <v>37</v>
      </c>
      <c r="B43" s="102" t="s">
        <v>129</v>
      </c>
      <c r="C43" s="102">
        <v>1</v>
      </c>
      <c r="D43" s="97" t="s">
        <v>134</v>
      </c>
      <c r="E43" s="103" t="s">
        <v>135</v>
      </c>
      <c r="F43" s="103" t="s">
        <v>135</v>
      </c>
      <c r="G43" s="102">
        <v>5</v>
      </c>
      <c r="H43" s="102" t="s">
        <v>43</v>
      </c>
      <c r="I43" s="102">
        <v>76</v>
      </c>
      <c r="J43" s="102">
        <v>1</v>
      </c>
      <c r="K43" s="102" t="s">
        <v>78</v>
      </c>
      <c r="L43" s="102"/>
      <c r="M43" s="102" t="s">
        <v>44</v>
      </c>
      <c r="N43" s="108" t="s">
        <v>50</v>
      </c>
      <c r="O43" s="102"/>
      <c r="P43" s="102"/>
      <c r="Q43" s="102"/>
      <c r="R43" s="102"/>
      <c r="S43" s="102">
        <v>44</v>
      </c>
      <c r="T43" s="102">
        <v>76</v>
      </c>
      <c r="U43" s="108">
        <v>120</v>
      </c>
      <c r="V43" s="108">
        <v>120</v>
      </c>
      <c r="W43" s="102">
        <v>3</v>
      </c>
      <c r="X43" s="108">
        <v>360</v>
      </c>
      <c r="Y43" s="102"/>
      <c r="Z43" s="102"/>
      <c r="AA43" s="102"/>
      <c r="AB43" s="95" t="s">
        <v>46</v>
      </c>
      <c r="AC43" s="121">
        <v>45068</v>
      </c>
      <c r="AD43" s="102"/>
      <c r="AE43" s="59"/>
    </row>
    <row r="44" s="80" customFormat="1" ht="26" customHeight="1" spans="1:31">
      <c r="A44" s="95">
        <v>38</v>
      </c>
      <c r="B44" s="102" t="s">
        <v>129</v>
      </c>
      <c r="C44" s="102">
        <v>1</v>
      </c>
      <c r="D44" s="97" t="s">
        <v>134</v>
      </c>
      <c r="E44" s="103" t="s">
        <v>136</v>
      </c>
      <c r="F44" s="103" t="s">
        <v>136</v>
      </c>
      <c r="G44" s="102">
        <v>4</v>
      </c>
      <c r="H44" s="102" t="s">
        <v>43</v>
      </c>
      <c r="I44" s="102">
        <v>76</v>
      </c>
      <c r="J44" s="102">
        <v>1</v>
      </c>
      <c r="K44" s="102" t="s">
        <v>104</v>
      </c>
      <c r="L44" s="102"/>
      <c r="M44" s="102" t="s">
        <v>44</v>
      </c>
      <c r="N44" s="108" t="s">
        <v>50</v>
      </c>
      <c r="O44" s="102"/>
      <c r="P44" s="102"/>
      <c r="Q44" s="102"/>
      <c r="R44" s="102"/>
      <c r="S44" s="102">
        <v>44</v>
      </c>
      <c r="T44" s="102">
        <v>76</v>
      </c>
      <c r="U44" s="108">
        <v>120</v>
      </c>
      <c r="V44" s="108">
        <v>120</v>
      </c>
      <c r="W44" s="102">
        <v>3</v>
      </c>
      <c r="X44" s="108">
        <v>360</v>
      </c>
      <c r="Y44" s="102"/>
      <c r="Z44" s="102"/>
      <c r="AA44" s="102"/>
      <c r="AB44" s="95" t="s">
        <v>46</v>
      </c>
      <c r="AC44" s="121">
        <v>45068</v>
      </c>
      <c r="AD44" s="102"/>
      <c r="AE44" s="59"/>
    </row>
    <row r="45" s="80" customFormat="1" ht="26" customHeight="1" spans="1:31">
      <c r="A45" s="95">
        <v>39</v>
      </c>
      <c r="B45" s="102" t="s">
        <v>129</v>
      </c>
      <c r="C45" s="102">
        <v>5</v>
      </c>
      <c r="D45" s="97" t="s">
        <v>137</v>
      </c>
      <c r="E45" s="103" t="s">
        <v>138</v>
      </c>
      <c r="F45" s="103" t="s">
        <v>138</v>
      </c>
      <c r="G45" s="102">
        <v>4</v>
      </c>
      <c r="H45" s="102" t="s">
        <v>43</v>
      </c>
      <c r="I45" s="102">
        <v>130</v>
      </c>
      <c r="J45" s="102">
        <v>1</v>
      </c>
      <c r="K45" s="102" t="s">
        <v>78</v>
      </c>
      <c r="L45" s="102"/>
      <c r="M45" s="102" t="s">
        <v>44</v>
      </c>
      <c r="N45" s="108" t="s">
        <v>50</v>
      </c>
      <c r="O45" s="102"/>
      <c r="P45" s="102"/>
      <c r="Q45" s="102"/>
      <c r="R45" s="102"/>
      <c r="S45" s="113">
        <v>44</v>
      </c>
      <c r="T45" s="113">
        <v>76</v>
      </c>
      <c r="U45" s="108">
        <v>150</v>
      </c>
      <c r="V45" s="108">
        <v>150</v>
      </c>
      <c r="W45" s="102">
        <v>3</v>
      </c>
      <c r="X45" s="108">
        <v>450</v>
      </c>
      <c r="Y45" s="102"/>
      <c r="Z45" s="102"/>
      <c r="AA45" s="102"/>
      <c r="AB45" s="95" t="s">
        <v>46</v>
      </c>
      <c r="AC45" s="121">
        <v>45068</v>
      </c>
      <c r="AD45" s="102"/>
      <c r="AE45" s="59"/>
    </row>
    <row r="46" s="80" customFormat="1" ht="26" customHeight="1" spans="1:31">
      <c r="A46" s="95">
        <v>40</v>
      </c>
      <c r="B46" s="102" t="s">
        <v>65</v>
      </c>
      <c r="C46" s="102">
        <v>4</v>
      </c>
      <c r="D46" s="97" t="s">
        <v>139</v>
      </c>
      <c r="E46" s="102" t="s">
        <v>140</v>
      </c>
      <c r="F46" s="102" t="s">
        <v>140</v>
      </c>
      <c r="G46" s="102">
        <v>4</v>
      </c>
      <c r="H46" s="102" t="s">
        <v>43</v>
      </c>
      <c r="I46" s="102">
        <v>157.37</v>
      </c>
      <c r="J46" s="102">
        <v>2</v>
      </c>
      <c r="K46" s="102" t="s">
        <v>78</v>
      </c>
      <c r="L46" s="102"/>
      <c r="M46" s="102" t="s">
        <v>44</v>
      </c>
      <c r="N46" s="108" t="s">
        <v>50</v>
      </c>
      <c r="O46" s="102"/>
      <c r="P46" s="102"/>
      <c r="Q46" s="102"/>
      <c r="R46" s="102"/>
      <c r="S46" s="102">
        <v>81</v>
      </c>
      <c r="T46" s="102">
        <v>39</v>
      </c>
      <c r="U46" s="108">
        <v>120</v>
      </c>
      <c r="V46" s="108">
        <v>120</v>
      </c>
      <c r="W46" s="102">
        <v>3</v>
      </c>
      <c r="X46" s="108">
        <v>360</v>
      </c>
      <c r="Y46" s="102"/>
      <c r="Z46" s="121">
        <v>44671</v>
      </c>
      <c r="AA46" s="102"/>
      <c r="AB46" s="95" t="s">
        <v>46</v>
      </c>
      <c r="AC46" s="121">
        <v>45099</v>
      </c>
      <c r="AD46" s="102"/>
      <c r="AE46" s="59"/>
    </row>
    <row r="47" s="80" customFormat="1" ht="26" customHeight="1" spans="1:31">
      <c r="A47" s="95">
        <v>41</v>
      </c>
      <c r="B47" s="102" t="s">
        <v>65</v>
      </c>
      <c r="C47" s="102">
        <v>4</v>
      </c>
      <c r="D47" s="97" t="s">
        <v>141</v>
      </c>
      <c r="E47" s="104" t="s">
        <v>142</v>
      </c>
      <c r="F47" s="104" t="s">
        <v>142</v>
      </c>
      <c r="G47" s="102">
        <v>7</v>
      </c>
      <c r="H47" s="102" t="s">
        <v>43</v>
      </c>
      <c r="I47" s="102">
        <v>157.37</v>
      </c>
      <c r="J47" s="102">
        <v>2</v>
      </c>
      <c r="K47" s="102" t="s">
        <v>78</v>
      </c>
      <c r="L47" s="102"/>
      <c r="M47" s="102" t="s">
        <v>44</v>
      </c>
      <c r="N47" s="108" t="s">
        <v>50</v>
      </c>
      <c r="O47" s="102"/>
      <c r="P47" s="102"/>
      <c r="Q47" s="102"/>
      <c r="R47" s="102"/>
      <c r="S47" s="102">
        <v>70</v>
      </c>
      <c r="T47" s="102">
        <v>50</v>
      </c>
      <c r="U47" s="108">
        <v>120</v>
      </c>
      <c r="V47" s="108">
        <v>120</v>
      </c>
      <c r="W47" s="102">
        <v>3</v>
      </c>
      <c r="X47" s="108">
        <v>360</v>
      </c>
      <c r="Y47" s="102"/>
      <c r="Z47" s="121">
        <v>44671</v>
      </c>
      <c r="AA47" s="102"/>
      <c r="AB47" s="95" t="s">
        <v>46</v>
      </c>
      <c r="AC47" s="121">
        <v>45099</v>
      </c>
      <c r="AD47" s="102"/>
      <c r="AE47" s="59"/>
    </row>
    <row r="48" s="80" customFormat="1" ht="26" customHeight="1" spans="1:31">
      <c r="A48" s="95">
        <v>42</v>
      </c>
      <c r="B48" s="102" t="s">
        <v>65</v>
      </c>
      <c r="C48" s="102">
        <v>7</v>
      </c>
      <c r="D48" s="97" t="s">
        <v>143</v>
      </c>
      <c r="E48" s="102" t="s">
        <v>144</v>
      </c>
      <c r="F48" s="102" t="s">
        <v>144</v>
      </c>
      <c r="G48" s="102">
        <v>6</v>
      </c>
      <c r="H48" s="102" t="s">
        <v>43</v>
      </c>
      <c r="I48" s="102">
        <v>52.78</v>
      </c>
      <c r="J48" s="102">
        <v>3</v>
      </c>
      <c r="K48" s="102" t="s">
        <v>78</v>
      </c>
      <c r="L48" s="102"/>
      <c r="M48" s="102" t="s">
        <v>44</v>
      </c>
      <c r="N48" s="108" t="s">
        <v>50</v>
      </c>
      <c r="O48" s="102"/>
      <c r="P48" s="102"/>
      <c r="Q48" s="102"/>
      <c r="R48" s="102"/>
      <c r="S48" s="102">
        <v>59.7</v>
      </c>
      <c r="T48" s="102">
        <v>60.3</v>
      </c>
      <c r="U48" s="108">
        <v>120</v>
      </c>
      <c r="V48" s="108">
        <v>120</v>
      </c>
      <c r="W48" s="102">
        <v>3</v>
      </c>
      <c r="X48" s="108">
        <v>360</v>
      </c>
      <c r="Y48" s="102"/>
      <c r="Z48" s="121">
        <v>44671</v>
      </c>
      <c r="AA48" s="102"/>
      <c r="AB48" s="95" t="s">
        <v>46</v>
      </c>
      <c r="AC48" s="121">
        <v>45099</v>
      </c>
      <c r="AD48" s="102"/>
      <c r="AE48" s="59"/>
    </row>
    <row r="49" s="80" customFormat="1" ht="26" customHeight="1" spans="1:31">
      <c r="A49" s="95">
        <v>43</v>
      </c>
      <c r="B49" s="102" t="s">
        <v>65</v>
      </c>
      <c r="C49" s="102">
        <v>7</v>
      </c>
      <c r="D49" s="97" t="s">
        <v>145</v>
      </c>
      <c r="E49" s="102" t="s">
        <v>146</v>
      </c>
      <c r="F49" s="102" t="s">
        <v>146</v>
      </c>
      <c r="G49" s="102">
        <v>6</v>
      </c>
      <c r="H49" s="102" t="s">
        <v>43</v>
      </c>
      <c r="I49" s="102">
        <v>116.2</v>
      </c>
      <c r="J49" s="102">
        <v>1</v>
      </c>
      <c r="K49" s="102" t="s">
        <v>78</v>
      </c>
      <c r="L49" s="102"/>
      <c r="M49" s="102" t="s">
        <v>44</v>
      </c>
      <c r="N49" s="108" t="s">
        <v>50</v>
      </c>
      <c r="O49" s="102"/>
      <c r="P49" s="102"/>
      <c r="Q49" s="102"/>
      <c r="R49" s="102"/>
      <c r="S49" s="102">
        <v>13</v>
      </c>
      <c r="T49" s="102">
        <v>97</v>
      </c>
      <c r="U49" s="108">
        <v>110</v>
      </c>
      <c r="V49" s="108">
        <v>110</v>
      </c>
      <c r="W49" s="102">
        <v>3</v>
      </c>
      <c r="X49" s="108">
        <v>330</v>
      </c>
      <c r="Y49" s="102"/>
      <c r="Z49" s="121">
        <v>44671</v>
      </c>
      <c r="AA49" s="102"/>
      <c r="AB49" s="95" t="s">
        <v>46</v>
      </c>
      <c r="AC49" s="121">
        <v>45099</v>
      </c>
      <c r="AD49" s="102"/>
      <c r="AE49" s="59"/>
    </row>
    <row r="50" s="80" customFormat="1" ht="26" customHeight="1" spans="1:31">
      <c r="A50" s="95">
        <v>44</v>
      </c>
      <c r="B50" s="102" t="s">
        <v>65</v>
      </c>
      <c r="C50" s="102">
        <v>4</v>
      </c>
      <c r="D50" s="97" t="s">
        <v>147</v>
      </c>
      <c r="E50" s="102" t="s">
        <v>148</v>
      </c>
      <c r="F50" s="102" t="s">
        <v>148</v>
      </c>
      <c r="G50" s="102">
        <v>3</v>
      </c>
      <c r="H50" s="102" t="s">
        <v>43</v>
      </c>
      <c r="I50" s="102">
        <v>135.8</v>
      </c>
      <c r="J50" s="102">
        <v>1</v>
      </c>
      <c r="K50" s="102" t="s">
        <v>78</v>
      </c>
      <c r="L50" s="102"/>
      <c r="M50" s="102" t="s">
        <v>44</v>
      </c>
      <c r="N50" s="108" t="s">
        <v>50</v>
      </c>
      <c r="O50" s="102"/>
      <c r="P50" s="102"/>
      <c r="Q50" s="102"/>
      <c r="R50" s="102"/>
      <c r="S50" s="102">
        <v>30.58</v>
      </c>
      <c r="T50" s="102">
        <v>69.42</v>
      </c>
      <c r="U50" s="108">
        <v>100</v>
      </c>
      <c r="V50" s="108">
        <v>100</v>
      </c>
      <c r="W50" s="102">
        <v>3</v>
      </c>
      <c r="X50" s="108">
        <v>300</v>
      </c>
      <c r="Y50" s="102"/>
      <c r="Z50" s="121">
        <v>44671</v>
      </c>
      <c r="AA50" s="102"/>
      <c r="AB50" s="95" t="s">
        <v>46</v>
      </c>
      <c r="AC50" s="121">
        <v>45099</v>
      </c>
      <c r="AD50" s="102"/>
      <c r="AE50" s="59"/>
    </row>
    <row r="51" s="80" customFormat="1" ht="26" customHeight="1" spans="1:31">
      <c r="A51" s="95">
        <v>45</v>
      </c>
      <c r="B51" s="102" t="s">
        <v>65</v>
      </c>
      <c r="C51" s="102">
        <v>6</v>
      </c>
      <c r="D51" s="97" t="s">
        <v>149</v>
      </c>
      <c r="E51" s="102" t="s">
        <v>150</v>
      </c>
      <c r="F51" s="102" t="s">
        <v>150</v>
      </c>
      <c r="G51" s="102">
        <v>3</v>
      </c>
      <c r="H51" s="102" t="s">
        <v>43</v>
      </c>
      <c r="I51" s="102">
        <v>51.87</v>
      </c>
      <c r="J51" s="102">
        <v>1</v>
      </c>
      <c r="K51" s="102" t="s">
        <v>151</v>
      </c>
      <c r="L51" s="102"/>
      <c r="M51" s="102" t="s">
        <v>44</v>
      </c>
      <c r="N51" s="108" t="s">
        <v>50</v>
      </c>
      <c r="O51" s="102"/>
      <c r="P51" s="102"/>
      <c r="Q51" s="102"/>
      <c r="R51" s="102"/>
      <c r="S51" s="102">
        <v>45.64</v>
      </c>
      <c r="T51" s="102">
        <v>34.36</v>
      </c>
      <c r="U51" s="108">
        <v>80</v>
      </c>
      <c r="V51" s="108">
        <v>80</v>
      </c>
      <c r="W51" s="102">
        <v>3</v>
      </c>
      <c r="X51" s="108">
        <v>240</v>
      </c>
      <c r="Y51" s="102"/>
      <c r="Z51" s="121">
        <v>44663</v>
      </c>
      <c r="AA51" s="102"/>
      <c r="AB51" s="95" t="s">
        <v>46</v>
      </c>
      <c r="AC51" s="121">
        <v>45099</v>
      </c>
      <c r="AD51" s="102"/>
      <c r="AE51" s="59"/>
    </row>
    <row r="52" s="80" customFormat="1" ht="26" customHeight="1" spans="1:31">
      <c r="A52" s="95">
        <v>46</v>
      </c>
      <c r="B52" s="102" t="s">
        <v>65</v>
      </c>
      <c r="C52" s="102">
        <v>6</v>
      </c>
      <c r="D52" s="97" t="s">
        <v>149</v>
      </c>
      <c r="E52" s="102" t="s">
        <v>152</v>
      </c>
      <c r="F52" s="102" t="s">
        <v>152</v>
      </c>
      <c r="G52" s="102">
        <v>4</v>
      </c>
      <c r="H52" s="102" t="s">
        <v>43</v>
      </c>
      <c r="I52" s="102">
        <v>94.87</v>
      </c>
      <c r="J52" s="102">
        <v>1</v>
      </c>
      <c r="K52" s="102" t="s">
        <v>153</v>
      </c>
      <c r="L52" s="102"/>
      <c r="M52" s="102" t="s">
        <v>44</v>
      </c>
      <c r="N52" s="108" t="s">
        <v>50</v>
      </c>
      <c r="O52" s="102"/>
      <c r="P52" s="102"/>
      <c r="Q52" s="102"/>
      <c r="R52" s="102"/>
      <c r="S52" s="102">
        <v>26.8</v>
      </c>
      <c r="T52" s="102">
        <v>53.2</v>
      </c>
      <c r="U52" s="108">
        <v>80</v>
      </c>
      <c r="V52" s="108">
        <v>80</v>
      </c>
      <c r="W52" s="102">
        <v>3</v>
      </c>
      <c r="X52" s="108">
        <v>240</v>
      </c>
      <c r="Y52" s="102"/>
      <c r="Z52" s="102"/>
      <c r="AA52" s="102"/>
      <c r="AB52" s="95" t="s">
        <v>46</v>
      </c>
      <c r="AC52" s="121">
        <v>45099</v>
      </c>
      <c r="AD52" s="102"/>
      <c r="AE52" s="59"/>
    </row>
    <row r="53" s="80" customFormat="1" ht="26" customHeight="1" spans="1:31">
      <c r="A53" s="95">
        <v>47</v>
      </c>
      <c r="B53" s="102" t="s">
        <v>65</v>
      </c>
      <c r="C53" s="102">
        <v>4</v>
      </c>
      <c r="D53" s="97" t="s">
        <v>154</v>
      </c>
      <c r="E53" s="102" t="s">
        <v>155</v>
      </c>
      <c r="F53" s="102" t="s">
        <v>155</v>
      </c>
      <c r="G53" s="102">
        <v>4</v>
      </c>
      <c r="H53" s="102" t="s">
        <v>43</v>
      </c>
      <c r="I53" s="102">
        <v>135.8</v>
      </c>
      <c r="J53" s="102">
        <v>1</v>
      </c>
      <c r="K53" s="102" t="s">
        <v>78</v>
      </c>
      <c r="L53" s="102"/>
      <c r="M53" s="102" t="s">
        <v>44</v>
      </c>
      <c r="N53" s="108" t="s">
        <v>50</v>
      </c>
      <c r="O53" s="102"/>
      <c r="P53" s="102"/>
      <c r="Q53" s="102"/>
      <c r="R53" s="102"/>
      <c r="S53" s="102">
        <v>73</v>
      </c>
      <c r="T53" s="102">
        <v>27</v>
      </c>
      <c r="U53" s="108">
        <v>100</v>
      </c>
      <c r="V53" s="108">
        <v>100</v>
      </c>
      <c r="W53" s="102">
        <v>3</v>
      </c>
      <c r="X53" s="108">
        <v>300</v>
      </c>
      <c r="Y53" s="102"/>
      <c r="Z53" s="121">
        <v>44671</v>
      </c>
      <c r="AA53" s="102"/>
      <c r="AB53" s="95" t="s">
        <v>46</v>
      </c>
      <c r="AC53" s="121">
        <v>45099</v>
      </c>
      <c r="AD53" s="102"/>
      <c r="AE53" s="59"/>
    </row>
    <row r="54" s="80" customFormat="1" ht="26" customHeight="1" spans="1:31">
      <c r="A54" s="95">
        <v>48</v>
      </c>
      <c r="B54" s="102" t="s">
        <v>65</v>
      </c>
      <c r="C54" s="102">
        <v>4</v>
      </c>
      <c r="D54" s="97" t="s">
        <v>154</v>
      </c>
      <c r="E54" s="102" t="s">
        <v>156</v>
      </c>
      <c r="F54" s="102" t="s">
        <v>156</v>
      </c>
      <c r="G54" s="102">
        <v>3</v>
      </c>
      <c r="H54" s="102" t="s">
        <v>43</v>
      </c>
      <c r="I54" s="102">
        <v>110</v>
      </c>
      <c r="J54" s="102">
        <v>1</v>
      </c>
      <c r="K54" s="102" t="s">
        <v>151</v>
      </c>
      <c r="L54" s="102"/>
      <c r="M54" s="102" t="s">
        <v>44</v>
      </c>
      <c r="N54" s="108" t="s">
        <v>58</v>
      </c>
      <c r="O54" s="102"/>
      <c r="P54" s="102"/>
      <c r="Q54" s="102"/>
      <c r="R54" s="102"/>
      <c r="S54" s="102">
        <v>0</v>
      </c>
      <c r="T54" s="102">
        <v>110</v>
      </c>
      <c r="U54" s="108">
        <v>110</v>
      </c>
      <c r="V54" s="108">
        <v>110</v>
      </c>
      <c r="W54" s="102">
        <v>3</v>
      </c>
      <c r="X54" s="108">
        <v>330</v>
      </c>
      <c r="Y54" s="102"/>
      <c r="Z54" s="121">
        <v>44671</v>
      </c>
      <c r="AA54" s="102"/>
      <c r="AB54" s="95" t="s">
        <v>46</v>
      </c>
      <c r="AC54" s="121">
        <v>45099</v>
      </c>
      <c r="AD54" s="102"/>
      <c r="AE54" s="59"/>
    </row>
    <row r="55" s="80" customFormat="1" ht="26" customHeight="1" spans="1:31">
      <c r="A55" s="95">
        <v>49</v>
      </c>
      <c r="B55" s="102" t="s">
        <v>65</v>
      </c>
      <c r="C55" s="102">
        <v>8</v>
      </c>
      <c r="D55" s="97" t="s">
        <v>157</v>
      </c>
      <c r="E55" s="102" t="s">
        <v>158</v>
      </c>
      <c r="F55" s="102" t="s">
        <v>158</v>
      </c>
      <c r="G55" s="102">
        <v>4</v>
      </c>
      <c r="H55" s="102" t="s">
        <v>43</v>
      </c>
      <c r="I55" s="102">
        <v>116</v>
      </c>
      <c r="J55" s="102">
        <v>2</v>
      </c>
      <c r="K55" s="102" t="s">
        <v>78</v>
      </c>
      <c r="L55" s="102"/>
      <c r="M55" s="102" t="s">
        <v>44</v>
      </c>
      <c r="N55" s="108" t="s">
        <v>50</v>
      </c>
      <c r="O55" s="102"/>
      <c r="P55" s="102"/>
      <c r="Q55" s="102"/>
      <c r="R55" s="102"/>
      <c r="S55" s="95">
        <v>55.4</v>
      </c>
      <c r="T55" s="95">
        <v>64.6</v>
      </c>
      <c r="U55" s="108">
        <v>120</v>
      </c>
      <c r="V55" s="108">
        <v>120</v>
      </c>
      <c r="W55" s="102">
        <v>3</v>
      </c>
      <c r="X55" s="108">
        <v>360</v>
      </c>
      <c r="Y55" s="102"/>
      <c r="Z55" s="121">
        <v>44671</v>
      </c>
      <c r="AA55" s="102"/>
      <c r="AB55" s="95" t="s">
        <v>46</v>
      </c>
      <c r="AC55" s="121">
        <v>45099</v>
      </c>
      <c r="AD55" s="102"/>
      <c r="AE55" s="59"/>
    </row>
    <row r="56" s="80" customFormat="1" ht="26" customHeight="1" spans="1:31">
      <c r="A56" s="95">
        <v>50</v>
      </c>
      <c r="B56" s="102" t="s">
        <v>65</v>
      </c>
      <c r="C56" s="102">
        <v>8</v>
      </c>
      <c r="D56" s="97" t="s">
        <v>159</v>
      </c>
      <c r="E56" s="102" t="s">
        <v>160</v>
      </c>
      <c r="F56" s="102" t="s">
        <v>160</v>
      </c>
      <c r="G56" s="102">
        <v>5</v>
      </c>
      <c r="H56" s="102" t="s">
        <v>43</v>
      </c>
      <c r="I56" s="102">
        <v>165</v>
      </c>
      <c r="J56" s="102">
        <v>1</v>
      </c>
      <c r="K56" s="102" t="s">
        <v>68</v>
      </c>
      <c r="L56" s="102"/>
      <c r="M56" s="102" t="s">
        <v>44</v>
      </c>
      <c r="N56" s="108" t="s">
        <v>50</v>
      </c>
      <c r="O56" s="102"/>
      <c r="P56" s="102"/>
      <c r="Q56" s="102"/>
      <c r="R56" s="102"/>
      <c r="S56" s="102">
        <v>31</v>
      </c>
      <c r="T56" s="102">
        <v>49</v>
      </c>
      <c r="U56" s="108">
        <v>80</v>
      </c>
      <c r="V56" s="108">
        <v>80</v>
      </c>
      <c r="W56" s="102">
        <v>3</v>
      </c>
      <c r="X56" s="108">
        <v>240</v>
      </c>
      <c r="Y56" s="102"/>
      <c r="Z56" s="121">
        <v>44798</v>
      </c>
      <c r="AA56" s="102"/>
      <c r="AB56" s="95" t="s">
        <v>46</v>
      </c>
      <c r="AC56" s="121">
        <v>45099</v>
      </c>
      <c r="AD56" s="102"/>
      <c r="AE56" s="59"/>
    </row>
    <row r="57" s="80" customFormat="1" ht="26" customHeight="1" spans="1:31">
      <c r="A57" s="95">
        <v>51</v>
      </c>
      <c r="B57" s="102" t="s">
        <v>65</v>
      </c>
      <c r="C57" s="102">
        <v>8</v>
      </c>
      <c r="D57" s="97" t="s">
        <v>159</v>
      </c>
      <c r="E57" s="102" t="s">
        <v>161</v>
      </c>
      <c r="F57" s="102" t="s">
        <v>161</v>
      </c>
      <c r="G57" s="102">
        <v>4</v>
      </c>
      <c r="H57" s="102" t="s">
        <v>43</v>
      </c>
      <c r="I57" s="102">
        <v>165</v>
      </c>
      <c r="J57" s="102">
        <v>1</v>
      </c>
      <c r="K57" s="102" t="s">
        <v>68</v>
      </c>
      <c r="L57" s="102"/>
      <c r="M57" s="102" t="s">
        <v>44</v>
      </c>
      <c r="N57" s="108" t="s">
        <v>50</v>
      </c>
      <c r="O57" s="102"/>
      <c r="P57" s="102"/>
      <c r="Q57" s="102"/>
      <c r="R57" s="102"/>
      <c r="S57" s="102">
        <v>14.3</v>
      </c>
      <c r="T57" s="102">
        <v>65.7</v>
      </c>
      <c r="U57" s="108">
        <v>80</v>
      </c>
      <c r="V57" s="108">
        <v>80</v>
      </c>
      <c r="W57" s="102">
        <v>3</v>
      </c>
      <c r="X57" s="108">
        <v>240</v>
      </c>
      <c r="Y57" s="102"/>
      <c r="Z57" s="121">
        <v>44798</v>
      </c>
      <c r="AA57" s="102"/>
      <c r="AB57" s="95" t="s">
        <v>46</v>
      </c>
      <c r="AC57" s="121">
        <v>45099</v>
      </c>
      <c r="AD57" s="102"/>
      <c r="AE57" s="59"/>
    </row>
    <row r="58" s="80" customFormat="1" ht="26" customHeight="1" spans="1:31">
      <c r="A58" s="95">
        <v>52</v>
      </c>
      <c r="B58" s="102" t="s">
        <v>65</v>
      </c>
      <c r="C58" s="102">
        <v>8</v>
      </c>
      <c r="D58" s="97" t="s">
        <v>162</v>
      </c>
      <c r="E58" s="102" t="s">
        <v>163</v>
      </c>
      <c r="F58" s="102" t="s">
        <v>163</v>
      </c>
      <c r="G58" s="102">
        <v>4</v>
      </c>
      <c r="H58" s="102" t="s">
        <v>43</v>
      </c>
      <c r="I58" s="102">
        <v>123.47</v>
      </c>
      <c r="J58" s="102">
        <v>3</v>
      </c>
      <c r="K58" s="102" t="s">
        <v>78</v>
      </c>
      <c r="L58" s="102"/>
      <c r="M58" s="102" t="s">
        <v>44</v>
      </c>
      <c r="N58" s="108" t="s">
        <v>50</v>
      </c>
      <c r="O58" s="102"/>
      <c r="P58" s="102"/>
      <c r="Q58" s="102"/>
      <c r="R58" s="102"/>
      <c r="S58" s="102">
        <v>34.14</v>
      </c>
      <c r="T58" s="102">
        <v>85.86</v>
      </c>
      <c r="U58" s="108">
        <v>120</v>
      </c>
      <c r="V58" s="108">
        <v>120</v>
      </c>
      <c r="W58" s="102">
        <v>3</v>
      </c>
      <c r="X58" s="108">
        <v>360</v>
      </c>
      <c r="Y58" s="102"/>
      <c r="Z58" s="121">
        <v>44671</v>
      </c>
      <c r="AA58" s="102"/>
      <c r="AB58" s="95" t="s">
        <v>46</v>
      </c>
      <c r="AC58" s="121">
        <v>45099</v>
      </c>
      <c r="AD58" s="102"/>
      <c r="AE58" s="59"/>
    </row>
    <row r="59" s="80" customFormat="1" ht="26" customHeight="1" spans="1:31">
      <c r="A59" s="95">
        <v>53</v>
      </c>
      <c r="B59" s="102" t="s">
        <v>65</v>
      </c>
      <c r="C59" s="102">
        <v>11</v>
      </c>
      <c r="D59" s="97" t="s">
        <v>164</v>
      </c>
      <c r="E59" s="102" t="s">
        <v>165</v>
      </c>
      <c r="F59" s="102" t="s">
        <v>165</v>
      </c>
      <c r="G59" s="102">
        <v>4</v>
      </c>
      <c r="H59" s="102" t="s">
        <v>43</v>
      </c>
      <c r="I59" s="102">
        <v>72.15</v>
      </c>
      <c r="J59" s="102">
        <v>2</v>
      </c>
      <c r="K59" s="102" t="s">
        <v>78</v>
      </c>
      <c r="L59" s="102"/>
      <c r="M59" s="102" t="s">
        <v>44</v>
      </c>
      <c r="N59" s="108"/>
      <c r="O59" s="102"/>
      <c r="P59" s="102"/>
      <c r="Q59" s="102"/>
      <c r="R59" s="102"/>
      <c r="S59" s="102"/>
      <c r="T59" s="102">
        <v>55</v>
      </c>
      <c r="U59" s="108">
        <v>55</v>
      </c>
      <c r="V59" s="108">
        <v>55</v>
      </c>
      <c r="W59" s="102">
        <v>3</v>
      </c>
      <c r="X59" s="108">
        <v>165</v>
      </c>
      <c r="Y59" s="102"/>
      <c r="Z59" s="121"/>
      <c r="AA59" s="102"/>
      <c r="AB59" s="95" t="s">
        <v>46</v>
      </c>
      <c r="AC59" s="121">
        <v>45099</v>
      </c>
      <c r="AD59" s="102"/>
      <c r="AE59" s="59"/>
    </row>
    <row r="60" s="80" customFormat="1" ht="26" customHeight="1" spans="1:31">
      <c r="A60" s="95">
        <v>54</v>
      </c>
      <c r="B60" s="102" t="s">
        <v>70</v>
      </c>
      <c r="C60" s="102">
        <v>2</v>
      </c>
      <c r="D60" s="97" t="s">
        <v>166</v>
      </c>
      <c r="E60" s="102" t="s">
        <v>167</v>
      </c>
      <c r="F60" s="102" t="s">
        <v>167</v>
      </c>
      <c r="G60" s="102">
        <v>7</v>
      </c>
      <c r="H60" s="102" t="s">
        <v>43</v>
      </c>
      <c r="I60" s="102">
        <v>130</v>
      </c>
      <c r="J60" s="102">
        <v>1</v>
      </c>
      <c r="K60" s="102" t="s">
        <v>104</v>
      </c>
      <c r="L60" s="102"/>
      <c r="M60" s="102" t="s">
        <v>44</v>
      </c>
      <c r="N60" s="108" t="s">
        <v>50</v>
      </c>
      <c r="O60" s="102"/>
      <c r="P60" s="102"/>
      <c r="Q60" s="102"/>
      <c r="R60" s="102"/>
      <c r="S60" s="102">
        <v>35</v>
      </c>
      <c r="T60" s="102">
        <v>85</v>
      </c>
      <c r="U60" s="108">
        <v>120</v>
      </c>
      <c r="V60" s="108">
        <v>120</v>
      </c>
      <c r="W60" s="102">
        <v>3</v>
      </c>
      <c r="X60" s="108">
        <v>360</v>
      </c>
      <c r="Y60" s="102"/>
      <c r="Z60" s="121"/>
      <c r="AA60" s="102"/>
      <c r="AB60" s="95" t="s">
        <v>46</v>
      </c>
      <c r="AC60" s="121">
        <v>45099</v>
      </c>
      <c r="AD60" s="102"/>
      <c r="AE60" s="59"/>
    </row>
    <row r="61" s="80" customFormat="1" ht="26" customHeight="1" spans="1:31">
      <c r="A61" s="95">
        <v>55</v>
      </c>
      <c r="B61" s="102" t="s">
        <v>70</v>
      </c>
      <c r="C61" s="102">
        <v>4</v>
      </c>
      <c r="D61" s="97" t="s">
        <v>168</v>
      </c>
      <c r="E61" s="102" t="s">
        <v>169</v>
      </c>
      <c r="F61" s="102" t="s">
        <v>169</v>
      </c>
      <c r="G61" s="102">
        <v>3</v>
      </c>
      <c r="H61" s="102" t="s">
        <v>43</v>
      </c>
      <c r="I61" s="102">
        <v>113.76</v>
      </c>
      <c r="J61" s="102">
        <v>2</v>
      </c>
      <c r="K61" s="102" t="s">
        <v>104</v>
      </c>
      <c r="L61" s="102"/>
      <c r="M61" s="102" t="s">
        <v>44</v>
      </c>
      <c r="N61" s="108" t="s">
        <v>50</v>
      </c>
      <c r="O61" s="102"/>
      <c r="P61" s="102"/>
      <c r="Q61" s="102"/>
      <c r="R61" s="102"/>
      <c r="S61" s="102">
        <v>28</v>
      </c>
      <c r="T61" s="102">
        <v>52</v>
      </c>
      <c r="U61" s="108">
        <v>80</v>
      </c>
      <c r="V61" s="108">
        <v>80</v>
      </c>
      <c r="W61" s="102">
        <v>3</v>
      </c>
      <c r="X61" s="108">
        <v>240</v>
      </c>
      <c r="Y61" s="102"/>
      <c r="Z61" s="121"/>
      <c r="AA61" s="102"/>
      <c r="AB61" s="95" t="s">
        <v>46</v>
      </c>
      <c r="AC61" s="121">
        <v>45099</v>
      </c>
      <c r="AD61" s="102"/>
      <c r="AE61" s="59"/>
    </row>
    <row r="62" s="80" customFormat="1" ht="26" customHeight="1" spans="1:31">
      <c r="A62" s="95">
        <v>56</v>
      </c>
      <c r="B62" s="102" t="s">
        <v>70</v>
      </c>
      <c r="C62" s="102">
        <v>3</v>
      </c>
      <c r="D62" s="97" t="s">
        <v>170</v>
      </c>
      <c r="E62" s="102" t="s">
        <v>171</v>
      </c>
      <c r="F62" s="102" t="s">
        <v>171</v>
      </c>
      <c r="G62" s="102">
        <v>7</v>
      </c>
      <c r="H62" s="102" t="s">
        <v>43</v>
      </c>
      <c r="I62" s="102">
        <v>136</v>
      </c>
      <c r="J62" s="102">
        <v>1</v>
      </c>
      <c r="K62" s="102" t="s">
        <v>104</v>
      </c>
      <c r="L62" s="102"/>
      <c r="M62" s="102" t="s">
        <v>44</v>
      </c>
      <c r="N62" s="108" t="s">
        <v>58</v>
      </c>
      <c r="O62" s="102"/>
      <c r="P62" s="102"/>
      <c r="Q62" s="102"/>
      <c r="R62" s="102"/>
      <c r="S62" s="102"/>
      <c r="T62" s="102">
        <v>120</v>
      </c>
      <c r="U62" s="108">
        <v>120</v>
      </c>
      <c r="V62" s="108">
        <v>120</v>
      </c>
      <c r="W62" s="102">
        <v>3</v>
      </c>
      <c r="X62" s="108">
        <v>360</v>
      </c>
      <c r="Y62" s="102"/>
      <c r="Z62" s="121"/>
      <c r="AA62" s="102"/>
      <c r="AB62" s="95" t="s">
        <v>46</v>
      </c>
      <c r="AC62" s="121">
        <v>45099</v>
      </c>
      <c r="AD62" s="102"/>
      <c r="AE62" s="59"/>
    </row>
    <row r="63" s="80" customFormat="1" ht="26" customHeight="1" spans="1:31">
      <c r="A63" s="95">
        <v>57</v>
      </c>
      <c r="B63" s="102" t="s">
        <v>70</v>
      </c>
      <c r="C63" s="102">
        <v>7</v>
      </c>
      <c r="D63" s="97" t="s">
        <v>172</v>
      </c>
      <c r="E63" s="102" t="s">
        <v>173</v>
      </c>
      <c r="F63" s="102" t="s">
        <v>173</v>
      </c>
      <c r="G63" s="102">
        <v>6</v>
      </c>
      <c r="H63" s="102" t="s">
        <v>43</v>
      </c>
      <c r="I63" s="102">
        <v>157.14</v>
      </c>
      <c r="J63" s="102">
        <v>1</v>
      </c>
      <c r="K63" s="102" t="s">
        <v>104</v>
      </c>
      <c r="L63" s="102"/>
      <c r="M63" s="102" t="s">
        <v>44</v>
      </c>
      <c r="N63" s="108" t="s">
        <v>50</v>
      </c>
      <c r="O63" s="102"/>
      <c r="P63" s="102"/>
      <c r="Q63" s="102"/>
      <c r="R63" s="102"/>
      <c r="S63" s="102">
        <v>4</v>
      </c>
      <c r="T63" s="102">
        <v>116</v>
      </c>
      <c r="U63" s="108">
        <v>120</v>
      </c>
      <c r="V63" s="108">
        <v>120</v>
      </c>
      <c r="W63" s="102">
        <v>3</v>
      </c>
      <c r="X63" s="108">
        <v>360</v>
      </c>
      <c r="Y63" s="102"/>
      <c r="Z63" s="121"/>
      <c r="AA63" s="102"/>
      <c r="AB63" s="95" t="s">
        <v>46</v>
      </c>
      <c r="AC63" s="121">
        <v>45099</v>
      </c>
      <c r="AD63" s="102"/>
      <c r="AE63" s="59"/>
    </row>
    <row r="64" s="80" customFormat="1" ht="26" customHeight="1" spans="1:31">
      <c r="A64" s="95">
        <v>58</v>
      </c>
      <c r="B64" s="102" t="s">
        <v>70</v>
      </c>
      <c r="C64" s="102">
        <v>8</v>
      </c>
      <c r="D64" s="97" t="s">
        <v>174</v>
      </c>
      <c r="E64" s="102" t="s">
        <v>175</v>
      </c>
      <c r="F64" s="102" t="s">
        <v>175</v>
      </c>
      <c r="G64" s="102">
        <v>4</v>
      </c>
      <c r="H64" s="102" t="s">
        <v>43</v>
      </c>
      <c r="I64" s="102">
        <v>175.86</v>
      </c>
      <c r="J64" s="102">
        <v>2</v>
      </c>
      <c r="K64" s="102" t="s">
        <v>104</v>
      </c>
      <c r="L64" s="102"/>
      <c r="M64" s="102" t="s">
        <v>44</v>
      </c>
      <c r="N64" s="108" t="s">
        <v>50</v>
      </c>
      <c r="O64" s="102"/>
      <c r="P64" s="102"/>
      <c r="Q64" s="102"/>
      <c r="R64" s="102"/>
      <c r="S64" s="102">
        <v>2</v>
      </c>
      <c r="T64" s="102">
        <v>118</v>
      </c>
      <c r="U64" s="108">
        <v>120</v>
      </c>
      <c r="V64" s="108">
        <v>120</v>
      </c>
      <c r="W64" s="102">
        <v>3</v>
      </c>
      <c r="X64" s="108">
        <v>360</v>
      </c>
      <c r="Y64" s="102"/>
      <c r="Z64" s="121"/>
      <c r="AA64" s="102"/>
      <c r="AB64" s="95" t="s">
        <v>46</v>
      </c>
      <c r="AC64" s="121">
        <v>45099</v>
      </c>
      <c r="AD64" s="102"/>
      <c r="AE64" s="59"/>
    </row>
    <row r="65" s="80" customFormat="1" ht="26" customHeight="1" spans="1:31">
      <c r="A65" s="95">
        <v>59</v>
      </c>
      <c r="B65" s="102" t="s">
        <v>176</v>
      </c>
      <c r="C65" s="102">
        <v>10</v>
      </c>
      <c r="D65" s="97" t="s">
        <v>177</v>
      </c>
      <c r="E65" s="102" t="s">
        <v>178</v>
      </c>
      <c r="F65" s="102" t="s">
        <v>178</v>
      </c>
      <c r="G65" s="102">
        <v>4</v>
      </c>
      <c r="H65" s="102" t="s">
        <v>43</v>
      </c>
      <c r="I65" s="102">
        <v>221.2</v>
      </c>
      <c r="J65" s="102">
        <v>2</v>
      </c>
      <c r="K65" s="102" t="s">
        <v>87</v>
      </c>
      <c r="L65" s="102"/>
      <c r="M65" s="102" t="s">
        <v>44</v>
      </c>
      <c r="N65" s="108" t="s">
        <v>50</v>
      </c>
      <c r="O65" s="102"/>
      <c r="P65" s="102"/>
      <c r="Q65" s="102"/>
      <c r="R65" s="102"/>
      <c r="S65" s="102">
        <v>10</v>
      </c>
      <c r="T65" s="102">
        <v>140</v>
      </c>
      <c r="U65" s="108">
        <v>150</v>
      </c>
      <c r="V65" s="108">
        <v>150</v>
      </c>
      <c r="W65" s="102">
        <v>3</v>
      </c>
      <c r="X65" s="108">
        <v>450</v>
      </c>
      <c r="Y65" s="102"/>
      <c r="Z65" s="121">
        <v>44979</v>
      </c>
      <c r="AA65" s="102"/>
      <c r="AB65" s="95" t="s">
        <v>46</v>
      </c>
      <c r="AC65" s="121">
        <v>45099</v>
      </c>
      <c r="AD65" s="102"/>
      <c r="AE65" s="59"/>
    </row>
    <row r="66" s="80" customFormat="1" ht="26" customHeight="1" spans="1:31">
      <c r="A66" s="95">
        <v>60</v>
      </c>
      <c r="B66" s="102" t="s">
        <v>176</v>
      </c>
      <c r="C66" s="102">
        <v>10</v>
      </c>
      <c r="D66" s="97" t="s">
        <v>179</v>
      </c>
      <c r="E66" s="102" t="s">
        <v>180</v>
      </c>
      <c r="F66" s="102" t="s">
        <v>180</v>
      </c>
      <c r="G66" s="102">
        <v>4</v>
      </c>
      <c r="H66" s="102" t="s">
        <v>43</v>
      </c>
      <c r="I66" s="102">
        <v>140</v>
      </c>
      <c r="J66" s="102">
        <v>3</v>
      </c>
      <c r="K66" s="102" t="s">
        <v>181</v>
      </c>
      <c r="L66" s="102" t="s">
        <v>182</v>
      </c>
      <c r="M66" s="102" t="s">
        <v>44</v>
      </c>
      <c r="N66" s="108" t="s">
        <v>50</v>
      </c>
      <c r="O66" s="102"/>
      <c r="P66" s="102"/>
      <c r="Q66" s="102"/>
      <c r="R66" s="102"/>
      <c r="S66" s="102">
        <v>41</v>
      </c>
      <c r="T66" s="102">
        <v>79</v>
      </c>
      <c r="U66" s="108">
        <v>120</v>
      </c>
      <c r="V66" s="108">
        <v>120</v>
      </c>
      <c r="W66" s="102">
        <v>3</v>
      </c>
      <c r="X66" s="108">
        <v>360</v>
      </c>
      <c r="Y66" s="102"/>
      <c r="Z66" s="121">
        <v>44979</v>
      </c>
      <c r="AA66" s="102"/>
      <c r="AB66" s="95" t="s">
        <v>46</v>
      </c>
      <c r="AC66" s="121">
        <v>45099</v>
      </c>
      <c r="AD66" s="102"/>
      <c r="AE66" s="59"/>
    </row>
    <row r="67" s="80" customFormat="1" ht="26" customHeight="1" spans="1:31">
      <c r="A67" s="95">
        <v>61</v>
      </c>
      <c r="B67" s="102" t="s">
        <v>176</v>
      </c>
      <c r="C67" s="102">
        <v>8</v>
      </c>
      <c r="D67" s="97" t="s">
        <v>183</v>
      </c>
      <c r="E67" s="102" t="s">
        <v>184</v>
      </c>
      <c r="F67" s="102" t="s">
        <v>184</v>
      </c>
      <c r="G67" s="102">
        <v>4</v>
      </c>
      <c r="H67" s="102" t="s">
        <v>43</v>
      </c>
      <c r="I67" s="102">
        <v>137</v>
      </c>
      <c r="J67" s="102">
        <v>1</v>
      </c>
      <c r="K67" s="102" t="s">
        <v>68</v>
      </c>
      <c r="L67" s="102" t="s">
        <v>182</v>
      </c>
      <c r="M67" s="102" t="s">
        <v>44</v>
      </c>
      <c r="N67" s="108" t="s">
        <v>58</v>
      </c>
      <c r="O67" s="102"/>
      <c r="P67" s="102"/>
      <c r="Q67" s="102"/>
      <c r="R67" s="102"/>
      <c r="S67" s="102"/>
      <c r="T67" s="102">
        <v>120</v>
      </c>
      <c r="U67" s="108">
        <v>120</v>
      </c>
      <c r="V67" s="108">
        <v>120</v>
      </c>
      <c r="W67" s="102">
        <v>3</v>
      </c>
      <c r="X67" s="108">
        <v>360</v>
      </c>
      <c r="Y67" s="102"/>
      <c r="Z67" s="121">
        <v>44979</v>
      </c>
      <c r="AA67" s="102"/>
      <c r="AB67" s="95" t="s">
        <v>46</v>
      </c>
      <c r="AC67" s="121">
        <v>45099</v>
      </c>
      <c r="AD67" s="102"/>
      <c r="AE67" s="59"/>
    </row>
    <row r="68" s="80" customFormat="1" ht="26" customHeight="1" spans="1:31">
      <c r="A68" s="95">
        <v>62</v>
      </c>
      <c r="B68" s="102" t="s">
        <v>176</v>
      </c>
      <c r="C68" s="102">
        <v>7</v>
      </c>
      <c r="D68" s="97" t="s">
        <v>185</v>
      </c>
      <c r="E68" s="102" t="s">
        <v>186</v>
      </c>
      <c r="F68" s="102" t="s">
        <v>186</v>
      </c>
      <c r="G68" s="102">
        <v>6</v>
      </c>
      <c r="H68" s="102" t="s">
        <v>43</v>
      </c>
      <c r="I68" s="102">
        <v>158.2</v>
      </c>
      <c r="J68" s="102">
        <v>2</v>
      </c>
      <c r="K68" s="102" t="s">
        <v>181</v>
      </c>
      <c r="L68" s="102" t="s">
        <v>182</v>
      </c>
      <c r="M68" s="102" t="s">
        <v>44</v>
      </c>
      <c r="N68" s="108" t="s">
        <v>58</v>
      </c>
      <c r="O68" s="102"/>
      <c r="P68" s="102"/>
      <c r="Q68" s="102"/>
      <c r="R68" s="102"/>
      <c r="S68" s="102"/>
      <c r="T68" s="102">
        <v>140</v>
      </c>
      <c r="U68" s="108">
        <v>140</v>
      </c>
      <c r="V68" s="108">
        <v>140</v>
      </c>
      <c r="W68" s="102">
        <v>3</v>
      </c>
      <c r="X68" s="108">
        <v>420</v>
      </c>
      <c r="Y68" s="102"/>
      <c r="Z68" s="121">
        <v>44979</v>
      </c>
      <c r="AA68" s="102"/>
      <c r="AB68" s="95" t="s">
        <v>46</v>
      </c>
      <c r="AC68" s="121">
        <v>45099</v>
      </c>
      <c r="AD68" s="102"/>
      <c r="AE68" s="59"/>
    </row>
    <row r="69" s="80" customFormat="1" ht="26" customHeight="1" spans="1:31">
      <c r="A69" s="95">
        <v>63</v>
      </c>
      <c r="B69" s="102" t="s">
        <v>176</v>
      </c>
      <c r="C69" s="102">
        <v>7</v>
      </c>
      <c r="D69" s="97" t="s">
        <v>187</v>
      </c>
      <c r="E69" s="102" t="s">
        <v>188</v>
      </c>
      <c r="F69" s="102" t="s">
        <v>188</v>
      </c>
      <c r="G69" s="102">
        <v>10</v>
      </c>
      <c r="H69" s="102" t="s">
        <v>43</v>
      </c>
      <c r="I69" s="102">
        <v>149.5</v>
      </c>
      <c r="J69" s="102">
        <v>3</v>
      </c>
      <c r="K69" s="102" t="s">
        <v>78</v>
      </c>
      <c r="L69" s="102" t="s">
        <v>182</v>
      </c>
      <c r="M69" s="102" t="s">
        <v>44</v>
      </c>
      <c r="N69" s="108" t="s">
        <v>50</v>
      </c>
      <c r="O69" s="102"/>
      <c r="P69" s="102"/>
      <c r="Q69" s="102"/>
      <c r="R69" s="102"/>
      <c r="S69" s="102">
        <v>0.5</v>
      </c>
      <c r="T69" s="102">
        <v>149.5</v>
      </c>
      <c r="U69" s="108">
        <v>150</v>
      </c>
      <c r="V69" s="108">
        <v>150</v>
      </c>
      <c r="W69" s="102">
        <v>3</v>
      </c>
      <c r="X69" s="108">
        <v>450</v>
      </c>
      <c r="Y69" s="102"/>
      <c r="Z69" s="121">
        <v>44979</v>
      </c>
      <c r="AA69" s="102"/>
      <c r="AB69" s="95" t="s">
        <v>46</v>
      </c>
      <c r="AC69" s="121">
        <v>45099</v>
      </c>
      <c r="AD69" s="102"/>
      <c r="AE69" s="59"/>
    </row>
    <row r="70" s="80" customFormat="1" ht="26" customHeight="1" spans="1:31">
      <c r="A70" s="95">
        <v>64</v>
      </c>
      <c r="B70" s="102" t="s">
        <v>176</v>
      </c>
      <c r="C70" s="102">
        <v>4</v>
      </c>
      <c r="D70" s="97" t="s">
        <v>189</v>
      </c>
      <c r="E70" s="102" t="s">
        <v>190</v>
      </c>
      <c r="F70" s="102" t="s">
        <v>190</v>
      </c>
      <c r="G70" s="102">
        <v>6</v>
      </c>
      <c r="H70" s="102" t="s">
        <v>43</v>
      </c>
      <c r="I70" s="102">
        <v>112</v>
      </c>
      <c r="J70" s="102">
        <v>3</v>
      </c>
      <c r="K70" s="102" t="s">
        <v>78</v>
      </c>
      <c r="L70" s="102" t="s">
        <v>182</v>
      </c>
      <c r="M70" s="102" t="s">
        <v>44</v>
      </c>
      <c r="N70" s="108" t="s">
        <v>50</v>
      </c>
      <c r="O70" s="102"/>
      <c r="P70" s="102"/>
      <c r="Q70" s="102"/>
      <c r="R70" s="102"/>
      <c r="S70" s="102">
        <v>48</v>
      </c>
      <c r="T70" s="102">
        <v>102</v>
      </c>
      <c r="U70" s="108">
        <v>150</v>
      </c>
      <c r="V70" s="108">
        <v>150</v>
      </c>
      <c r="W70" s="102">
        <v>3</v>
      </c>
      <c r="X70" s="108">
        <v>450</v>
      </c>
      <c r="Y70" s="102"/>
      <c r="Z70" s="121">
        <v>44979</v>
      </c>
      <c r="AA70" s="102"/>
      <c r="AB70" s="95" t="s">
        <v>46</v>
      </c>
      <c r="AC70" s="121">
        <v>45099</v>
      </c>
      <c r="AD70" s="102"/>
      <c r="AE70" s="59"/>
    </row>
    <row r="71" s="80" customFormat="1" ht="26" customHeight="1" spans="1:31">
      <c r="A71" s="95">
        <v>65</v>
      </c>
      <c r="B71" s="102" t="s">
        <v>53</v>
      </c>
      <c r="C71" s="102">
        <v>3</v>
      </c>
      <c r="D71" s="97" t="s">
        <v>191</v>
      </c>
      <c r="E71" s="102" t="s">
        <v>192</v>
      </c>
      <c r="F71" s="102" t="s">
        <v>192</v>
      </c>
      <c r="G71" s="102">
        <v>2</v>
      </c>
      <c r="H71" s="102" t="s">
        <v>43</v>
      </c>
      <c r="I71" s="102">
        <v>100.6</v>
      </c>
      <c r="J71" s="102">
        <v>1</v>
      </c>
      <c r="K71" s="102" t="s">
        <v>78</v>
      </c>
      <c r="L71" s="102"/>
      <c r="M71" s="102" t="s">
        <v>44</v>
      </c>
      <c r="N71" s="108" t="s">
        <v>50</v>
      </c>
      <c r="O71" s="102"/>
      <c r="P71" s="102"/>
      <c r="Q71" s="102"/>
      <c r="R71" s="102"/>
      <c r="S71" s="102">
        <v>31</v>
      </c>
      <c r="T71" s="102">
        <v>79</v>
      </c>
      <c r="U71" s="108">
        <v>110</v>
      </c>
      <c r="V71" s="108">
        <v>110</v>
      </c>
      <c r="W71" s="102">
        <v>3</v>
      </c>
      <c r="X71" s="108">
        <v>330</v>
      </c>
      <c r="Y71" s="102"/>
      <c r="Z71" s="121"/>
      <c r="AA71" s="102"/>
      <c r="AB71" s="95" t="s">
        <v>46</v>
      </c>
      <c r="AC71" s="121">
        <v>45099</v>
      </c>
      <c r="AD71" s="102"/>
      <c r="AE71" s="59"/>
    </row>
    <row r="72" s="80" customFormat="1" ht="26" customHeight="1" spans="1:31">
      <c r="A72" s="95">
        <v>66</v>
      </c>
      <c r="B72" s="102" t="s">
        <v>53</v>
      </c>
      <c r="C72" s="102">
        <v>4</v>
      </c>
      <c r="D72" s="97" t="s">
        <v>193</v>
      </c>
      <c r="E72" s="102" t="s">
        <v>194</v>
      </c>
      <c r="F72" s="102" t="s">
        <v>194</v>
      </c>
      <c r="G72" s="102">
        <v>5</v>
      </c>
      <c r="H72" s="102" t="s">
        <v>43</v>
      </c>
      <c r="I72" s="102">
        <v>0</v>
      </c>
      <c r="J72" s="102">
        <v>0</v>
      </c>
      <c r="K72" s="102" t="s">
        <v>44</v>
      </c>
      <c r="L72" s="102"/>
      <c r="M72" s="102" t="s">
        <v>44</v>
      </c>
      <c r="N72" s="108" t="s">
        <v>45</v>
      </c>
      <c r="O72" s="102"/>
      <c r="P72" s="102"/>
      <c r="Q72" s="102"/>
      <c r="R72" s="102"/>
      <c r="S72" s="102">
        <v>120</v>
      </c>
      <c r="T72" s="102"/>
      <c r="U72" s="108">
        <v>120</v>
      </c>
      <c r="V72" s="108">
        <v>120</v>
      </c>
      <c r="W72" s="102">
        <v>3</v>
      </c>
      <c r="X72" s="108">
        <v>360</v>
      </c>
      <c r="Y72" s="102"/>
      <c r="Z72" s="121"/>
      <c r="AA72" s="102"/>
      <c r="AB72" s="95" t="s">
        <v>46</v>
      </c>
      <c r="AC72" s="121">
        <v>45099</v>
      </c>
      <c r="AD72" s="102" t="s">
        <v>195</v>
      </c>
      <c r="AE72" s="59"/>
    </row>
    <row r="73" s="80" customFormat="1" ht="26" customHeight="1" spans="1:31">
      <c r="A73" s="95">
        <v>67</v>
      </c>
      <c r="B73" s="102" t="s">
        <v>53</v>
      </c>
      <c r="C73" s="102">
        <v>1</v>
      </c>
      <c r="D73" s="97" t="s">
        <v>196</v>
      </c>
      <c r="E73" s="102" t="s">
        <v>197</v>
      </c>
      <c r="F73" s="102" t="s">
        <v>197</v>
      </c>
      <c r="G73" s="102">
        <v>3</v>
      </c>
      <c r="H73" s="102" t="s">
        <v>43</v>
      </c>
      <c r="I73" s="102">
        <v>77.7</v>
      </c>
      <c r="J73" s="102">
        <v>2</v>
      </c>
      <c r="K73" s="102"/>
      <c r="L73" s="102"/>
      <c r="M73" s="102"/>
      <c r="N73" s="108" t="s">
        <v>50</v>
      </c>
      <c r="O73" s="102"/>
      <c r="P73" s="102"/>
      <c r="Q73" s="102"/>
      <c r="R73" s="102"/>
      <c r="S73" s="102">
        <v>60</v>
      </c>
      <c r="T73" s="102">
        <v>40</v>
      </c>
      <c r="U73" s="108">
        <v>100</v>
      </c>
      <c r="V73" s="108">
        <v>100</v>
      </c>
      <c r="W73" s="102">
        <v>3</v>
      </c>
      <c r="X73" s="108">
        <v>300</v>
      </c>
      <c r="Y73" s="102"/>
      <c r="Z73" s="121"/>
      <c r="AA73" s="102"/>
      <c r="AB73" s="95" t="s">
        <v>46</v>
      </c>
      <c r="AC73" s="121">
        <v>45099</v>
      </c>
      <c r="AD73" s="102"/>
      <c r="AE73" s="59"/>
    </row>
    <row r="74" s="80" customFormat="1" ht="26" customHeight="1" spans="1:31">
      <c r="A74" s="95">
        <v>68</v>
      </c>
      <c r="B74" s="102" t="s">
        <v>53</v>
      </c>
      <c r="C74" s="102">
        <v>1</v>
      </c>
      <c r="D74" s="97" t="s">
        <v>196</v>
      </c>
      <c r="E74" s="102" t="s">
        <v>198</v>
      </c>
      <c r="F74" s="102" t="s">
        <v>198</v>
      </c>
      <c r="G74" s="102">
        <v>4</v>
      </c>
      <c r="H74" s="102" t="s">
        <v>43</v>
      </c>
      <c r="I74" s="102">
        <v>99</v>
      </c>
      <c r="J74" s="102">
        <v>2</v>
      </c>
      <c r="K74" s="102" t="s">
        <v>153</v>
      </c>
      <c r="L74" s="102"/>
      <c r="M74" s="102" t="s">
        <v>44</v>
      </c>
      <c r="N74" s="108" t="s">
        <v>58</v>
      </c>
      <c r="O74" s="102"/>
      <c r="P74" s="102"/>
      <c r="Q74" s="102"/>
      <c r="R74" s="102"/>
      <c r="S74" s="102"/>
      <c r="T74" s="102">
        <v>100</v>
      </c>
      <c r="U74" s="108">
        <v>100</v>
      </c>
      <c r="V74" s="108">
        <v>100</v>
      </c>
      <c r="W74" s="102">
        <v>3</v>
      </c>
      <c r="X74" s="108">
        <v>300</v>
      </c>
      <c r="Y74" s="102"/>
      <c r="Z74" s="121"/>
      <c r="AA74" s="102"/>
      <c r="AB74" s="95" t="s">
        <v>46</v>
      </c>
      <c r="AC74" s="121">
        <v>45099</v>
      </c>
      <c r="AD74" s="102"/>
      <c r="AE74" s="59"/>
    </row>
    <row r="75" s="80" customFormat="1" ht="26" customHeight="1" spans="1:31">
      <c r="A75" s="95">
        <v>69</v>
      </c>
      <c r="B75" s="102" t="s">
        <v>53</v>
      </c>
      <c r="C75" s="102">
        <v>2</v>
      </c>
      <c r="D75" s="97" t="s">
        <v>199</v>
      </c>
      <c r="E75" s="102" t="s">
        <v>200</v>
      </c>
      <c r="F75" s="102" t="s">
        <v>200</v>
      </c>
      <c r="G75" s="102">
        <v>3</v>
      </c>
      <c r="H75" s="102" t="s">
        <v>43</v>
      </c>
      <c r="I75" s="102">
        <v>100</v>
      </c>
      <c r="J75" s="102">
        <v>1</v>
      </c>
      <c r="K75" s="102" t="s">
        <v>78</v>
      </c>
      <c r="L75" s="102"/>
      <c r="M75" s="102"/>
      <c r="N75" s="108" t="s">
        <v>50</v>
      </c>
      <c r="O75" s="102"/>
      <c r="P75" s="102"/>
      <c r="Q75" s="102"/>
      <c r="R75" s="102"/>
      <c r="S75" s="102">
        <v>10</v>
      </c>
      <c r="T75" s="102">
        <v>100</v>
      </c>
      <c r="U75" s="108">
        <v>110</v>
      </c>
      <c r="V75" s="108">
        <v>110</v>
      </c>
      <c r="W75" s="102">
        <v>3</v>
      </c>
      <c r="X75" s="108">
        <v>330</v>
      </c>
      <c r="Y75" s="102"/>
      <c r="Z75" s="121"/>
      <c r="AA75" s="102"/>
      <c r="AB75" s="95" t="s">
        <v>46</v>
      </c>
      <c r="AC75" s="121">
        <v>45099</v>
      </c>
      <c r="AD75" s="102"/>
      <c r="AE75" s="59"/>
    </row>
    <row r="76" s="80" customFormat="1" ht="26" customHeight="1" spans="1:31">
      <c r="A76" s="95">
        <v>70</v>
      </c>
      <c r="B76" s="102" t="s">
        <v>53</v>
      </c>
      <c r="C76" s="102">
        <v>2</v>
      </c>
      <c r="D76" s="97" t="s">
        <v>201</v>
      </c>
      <c r="E76" s="102" t="s">
        <v>202</v>
      </c>
      <c r="F76" s="102" t="s">
        <v>202</v>
      </c>
      <c r="G76" s="102">
        <v>4</v>
      </c>
      <c r="H76" s="102" t="s">
        <v>43</v>
      </c>
      <c r="I76" s="102">
        <v>128.5</v>
      </c>
      <c r="J76" s="102">
        <v>1</v>
      </c>
      <c r="K76" s="102" t="s">
        <v>78</v>
      </c>
      <c r="L76" s="102"/>
      <c r="M76" s="102" t="s">
        <v>44</v>
      </c>
      <c r="N76" s="108" t="s">
        <v>50</v>
      </c>
      <c r="O76" s="102"/>
      <c r="P76" s="102"/>
      <c r="Q76" s="102"/>
      <c r="R76" s="102"/>
      <c r="S76" s="102">
        <v>8</v>
      </c>
      <c r="T76" s="102">
        <v>112</v>
      </c>
      <c r="U76" s="108">
        <v>120</v>
      </c>
      <c r="V76" s="108">
        <v>120</v>
      </c>
      <c r="W76" s="102">
        <v>3</v>
      </c>
      <c r="X76" s="108">
        <v>360</v>
      </c>
      <c r="Y76" s="102"/>
      <c r="Z76" s="121"/>
      <c r="AA76" s="102"/>
      <c r="AB76" s="95" t="s">
        <v>46</v>
      </c>
      <c r="AC76" s="121">
        <v>45099</v>
      </c>
      <c r="AD76" s="102"/>
      <c r="AE76" s="59"/>
    </row>
    <row r="77" s="80" customFormat="1" ht="26" customHeight="1" spans="1:31">
      <c r="A77" s="95">
        <v>71</v>
      </c>
      <c r="B77" s="102" t="s">
        <v>95</v>
      </c>
      <c r="C77" s="102">
        <v>23</v>
      </c>
      <c r="D77" s="97" t="s">
        <v>203</v>
      </c>
      <c r="E77" s="102" t="s">
        <v>204</v>
      </c>
      <c r="F77" s="102" t="s">
        <v>204</v>
      </c>
      <c r="G77" s="102">
        <v>4</v>
      </c>
      <c r="H77" s="102" t="s">
        <v>43</v>
      </c>
      <c r="I77" s="102">
        <v>157.7</v>
      </c>
      <c r="J77" s="102"/>
      <c r="K77" s="102" t="s">
        <v>205</v>
      </c>
      <c r="L77" s="102"/>
      <c r="M77" s="102" t="s">
        <v>44</v>
      </c>
      <c r="N77" s="108" t="s">
        <v>50</v>
      </c>
      <c r="O77" s="102"/>
      <c r="P77" s="102"/>
      <c r="Q77" s="102"/>
      <c r="R77" s="102"/>
      <c r="S77" s="102">
        <v>21.6</v>
      </c>
      <c r="T77" s="102">
        <v>98.4</v>
      </c>
      <c r="U77" s="108">
        <v>120</v>
      </c>
      <c r="V77" s="108">
        <v>120</v>
      </c>
      <c r="W77" s="102">
        <v>3</v>
      </c>
      <c r="X77" s="108">
        <v>360</v>
      </c>
      <c r="Y77" s="102"/>
      <c r="Z77" s="121"/>
      <c r="AA77" s="102"/>
      <c r="AB77" s="95" t="s">
        <v>46</v>
      </c>
      <c r="AC77" s="121">
        <v>45099</v>
      </c>
      <c r="AD77" s="102"/>
      <c r="AE77" s="59"/>
    </row>
    <row r="78" s="80" customFormat="1" ht="26" customHeight="1" spans="1:31">
      <c r="A78" s="95">
        <v>72</v>
      </c>
      <c r="B78" s="123" t="s">
        <v>206</v>
      </c>
      <c r="C78" s="123">
        <v>14</v>
      </c>
      <c r="D78" s="97" t="s">
        <v>207</v>
      </c>
      <c r="E78" s="124" t="s">
        <v>208</v>
      </c>
      <c r="F78" s="124" t="s">
        <v>208</v>
      </c>
      <c r="G78" s="123">
        <v>4</v>
      </c>
      <c r="H78" s="123" t="s">
        <v>43</v>
      </c>
      <c r="I78" s="123">
        <v>20</v>
      </c>
      <c r="J78" s="123"/>
      <c r="K78" s="123"/>
      <c r="L78" s="123"/>
      <c r="M78" s="123" t="s">
        <v>44</v>
      </c>
      <c r="N78" s="132" t="s">
        <v>45</v>
      </c>
      <c r="O78" s="123"/>
      <c r="P78" s="123"/>
      <c r="Q78" s="123"/>
      <c r="R78" s="123"/>
      <c r="S78" s="123">
        <v>63</v>
      </c>
      <c r="T78" s="123"/>
      <c r="U78" s="132">
        <v>63</v>
      </c>
      <c r="V78" s="132">
        <v>63</v>
      </c>
      <c r="W78" s="123">
        <v>3</v>
      </c>
      <c r="X78" s="132">
        <v>189</v>
      </c>
      <c r="Y78" s="123"/>
      <c r="Z78" s="135"/>
      <c r="AA78" s="136"/>
      <c r="AB78" s="95" t="s">
        <v>46</v>
      </c>
      <c r="AC78" s="121">
        <v>45110</v>
      </c>
      <c r="AD78" s="102" t="s">
        <v>209</v>
      </c>
      <c r="AE78" s="59"/>
    </row>
    <row r="79" s="80" customFormat="1" ht="26" customHeight="1" spans="1:31">
      <c r="A79" s="95">
        <v>73</v>
      </c>
      <c r="B79" s="123" t="s">
        <v>206</v>
      </c>
      <c r="C79" s="123">
        <v>21</v>
      </c>
      <c r="D79" s="97" t="s">
        <v>210</v>
      </c>
      <c r="E79" s="124" t="s">
        <v>211</v>
      </c>
      <c r="F79" s="124" t="s">
        <v>211</v>
      </c>
      <c r="G79" s="123">
        <v>6</v>
      </c>
      <c r="H79" s="123" t="s">
        <v>43</v>
      </c>
      <c r="I79" s="123">
        <v>120</v>
      </c>
      <c r="J79" s="123"/>
      <c r="K79" s="123" t="s">
        <v>151</v>
      </c>
      <c r="L79" s="123"/>
      <c r="M79" s="123" t="s">
        <v>44</v>
      </c>
      <c r="N79" s="132" t="s">
        <v>50</v>
      </c>
      <c r="O79" s="123"/>
      <c r="P79" s="123"/>
      <c r="Q79" s="123"/>
      <c r="R79" s="123"/>
      <c r="S79" s="123">
        <v>30</v>
      </c>
      <c r="T79" s="123">
        <v>90</v>
      </c>
      <c r="U79" s="132">
        <v>120</v>
      </c>
      <c r="V79" s="132">
        <v>120</v>
      </c>
      <c r="W79" s="123">
        <v>3</v>
      </c>
      <c r="X79" s="132">
        <v>360</v>
      </c>
      <c r="Y79" s="123"/>
      <c r="Z79" s="135"/>
      <c r="AA79" s="136"/>
      <c r="AB79" s="95" t="s">
        <v>46</v>
      </c>
      <c r="AC79" s="121">
        <v>45110</v>
      </c>
      <c r="AD79" s="102"/>
      <c r="AE79" s="59"/>
    </row>
    <row r="80" s="80" customFormat="1" ht="26" customHeight="1" spans="1:31">
      <c r="A80" s="95">
        <v>74</v>
      </c>
      <c r="B80" s="123" t="s">
        <v>206</v>
      </c>
      <c r="C80" s="123">
        <v>21</v>
      </c>
      <c r="D80" s="97" t="s">
        <v>212</v>
      </c>
      <c r="E80" s="124" t="s">
        <v>213</v>
      </c>
      <c r="F80" s="124" t="s">
        <v>213</v>
      </c>
      <c r="G80" s="123">
        <v>4</v>
      </c>
      <c r="H80" s="123" t="s">
        <v>43</v>
      </c>
      <c r="I80" s="123">
        <v>100</v>
      </c>
      <c r="J80" s="123"/>
      <c r="K80" s="123" t="s">
        <v>151</v>
      </c>
      <c r="L80" s="123"/>
      <c r="M80" s="123" t="s">
        <v>44</v>
      </c>
      <c r="N80" s="132" t="s">
        <v>50</v>
      </c>
      <c r="O80" s="123"/>
      <c r="P80" s="123"/>
      <c r="Q80" s="123"/>
      <c r="R80" s="123"/>
      <c r="S80" s="123">
        <v>41</v>
      </c>
      <c r="T80" s="123">
        <v>49</v>
      </c>
      <c r="U80" s="132">
        <v>90</v>
      </c>
      <c r="V80" s="132">
        <v>90</v>
      </c>
      <c r="W80" s="123">
        <v>3</v>
      </c>
      <c r="X80" s="132">
        <v>270</v>
      </c>
      <c r="Y80" s="123"/>
      <c r="Z80" s="135"/>
      <c r="AA80" s="136"/>
      <c r="AB80" s="95" t="s">
        <v>46</v>
      </c>
      <c r="AC80" s="121">
        <v>45110</v>
      </c>
      <c r="AD80" s="102"/>
      <c r="AE80" s="59"/>
    </row>
    <row r="81" s="80" customFormat="1" ht="26" customHeight="1" spans="1:31">
      <c r="A81" s="95">
        <v>75</v>
      </c>
      <c r="B81" s="123" t="s">
        <v>206</v>
      </c>
      <c r="C81" s="123">
        <v>22</v>
      </c>
      <c r="D81" s="97" t="s">
        <v>214</v>
      </c>
      <c r="E81" s="124" t="s">
        <v>215</v>
      </c>
      <c r="F81" s="124" t="s">
        <v>215</v>
      </c>
      <c r="G81" s="123">
        <v>4</v>
      </c>
      <c r="H81" s="123" t="s">
        <v>43</v>
      </c>
      <c r="I81" s="123">
        <v>110</v>
      </c>
      <c r="J81" s="123">
        <v>1</v>
      </c>
      <c r="K81" s="123" t="s">
        <v>151</v>
      </c>
      <c r="L81" s="123"/>
      <c r="M81" s="123" t="s">
        <v>44</v>
      </c>
      <c r="N81" s="132" t="s">
        <v>50</v>
      </c>
      <c r="O81" s="123"/>
      <c r="P81" s="123"/>
      <c r="Q81" s="123"/>
      <c r="R81" s="123"/>
      <c r="S81" s="123">
        <v>72</v>
      </c>
      <c r="T81" s="123">
        <v>48</v>
      </c>
      <c r="U81" s="132">
        <v>120</v>
      </c>
      <c r="V81" s="132">
        <v>120</v>
      </c>
      <c r="W81" s="123">
        <v>3</v>
      </c>
      <c r="X81" s="132">
        <v>360</v>
      </c>
      <c r="Y81" s="123"/>
      <c r="Z81" s="135"/>
      <c r="AA81" s="136"/>
      <c r="AB81" s="95" t="s">
        <v>46</v>
      </c>
      <c r="AC81" s="121">
        <v>45110</v>
      </c>
      <c r="AD81" s="102" t="s">
        <v>216</v>
      </c>
      <c r="AE81" s="59"/>
    </row>
    <row r="82" s="80" customFormat="1" ht="26" customHeight="1" spans="1:31">
      <c r="A82" s="95">
        <v>76</v>
      </c>
      <c r="B82" s="123" t="s">
        <v>206</v>
      </c>
      <c r="C82" s="123">
        <v>17</v>
      </c>
      <c r="D82" s="97" t="s">
        <v>217</v>
      </c>
      <c r="E82" s="124" t="s">
        <v>218</v>
      </c>
      <c r="F82" s="124" t="s">
        <v>218</v>
      </c>
      <c r="G82" s="123">
        <v>6</v>
      </c>
      <c r="H82" s="123" t="s">
        <v>43</v>
      </c>
      <c r="I82" s="123">
        <v>157</v>
      </c>
      <c r="J82" s="123"/>
      <c r="K82" s="123" t="s">
        <v>151</v>
      </c>
      <c r="L82" s="123"/>
      <c r="M82" s="123" t="s">
        <v>44</v>
      </c>
      <c r="N82" s="132" t="s">
        <v>50</v>
      </c>
      <c r="O82" s="123"/>
      <c r="P82" s="123"/>
      <c r="Q82" s="123"/>
      <c r="R82" s="123"/>
      <c r="S82" s="123">
        <v>86</v>
      </c>
      <c r="T82" s="123">
        <v>34</v>
      </c>
      <c r="U82" s="132">
        <v>120</v>
      </c>
      <c r="V82" s="132">
        <v>120</v>
      </c>
      <c r="W82" s="123">
        <v>3</v>
      </c>
      <c r="X82" s="132">
        <v>360</v>
      </c>
      <c r="Y82" s="123"/>
      <c r="Z82" s="135"/>
      <c r="AA82" s="136"/>
      <c r="AB82" s="95" t="s">
        <v>46</v>
      </c>
      <c r="AC82" s="121">
        <v>45110</v>
      </c>
      <c r="AD82" s="102"/>
      <c r="AE82" s="59"/>
    </row>
    <row r="83" s="80" customFormat="1" ht="26" customHeight="1" spans="1:31">
      <c r="A83" s="95">
        <v>77</v>
      </c>
      <c r="B83" s="123" t="s">
        <v>206</v>
      </c>
      <c r="C83" s="123">
        <v>17</v>
      </c>
      <c r="D83" s="97" t="s">
        <v>217</v>
      </c>
      <c r="E83" s="124" t="s">
        <v>219</v>
      </c>
      <c r="F83" s="124" t="s">
        <v>219</v>
      </c>
      <c r="G83" s="123">
        <v>6</v>
      </c>
      <c r="H83" s="123" t="s">
        <v>43</v>
      </c>
      <c r="I83" s="123">
        <v>157</v>
      </c>
      <c r="J83" s="123"/>
      <c r="K83" s="123" t="s">
        <v>151</v>
      </c>
      <c r="L83" s="123"/>
      <c r="M83" s="123" t="s">
        <v>44</v>
      </c>
      <c r="N83" s="132" t="s">
        <v>50</v>
      </c>
      <c r="O83" s="123"/>
      <c r="P83" s="123"/>
      <c r="Q83" s="123"/>
      <c r="R83" s="123"/>
      <c r="S83" s="123">
        <v>85</v>
      </c>
      <c r="T83" s="123">
        <v>35</v>
      </c>
      <c r="U83" s="132">
        <v>120</v>
      </c>
      <c r="V83" s="132">
        <v>120</v>
      </c>
      <c r="W83" s="123">
        <v>3</v>
      </c>
      <c r="X83" s="132">
        <v>360</v>
      </c>
      <c r="Y83" s="123"/>
      <c r="Z83" s="135"/>
      <c r="AA83" s="136"/>
      <c r="AB83" s="95" t="s">
        <v>46</v>
      </c>
      <c r="AC83" s="121">
        <v>45110</v>
      </c>
      <c r="AD83" s="102"/>
      <c r="AE83" s="59"/>
    </row>
    <row r="84" s="80" customFormat="1" ht="26" customHeight="1" spans="1:31">
      <c r="A84" s="95">
        <v>78</v>
      </c>
      <c r="B84" s="123" t="s">
        <v>206</v>
      </c>
      <c r="C84" s="123">
        <v>4</v>
      </c>
      <c r="D84" s="97" t="s">
        <v>220</v>
      </c>
      <c r="E84" s="124" t="s">
        <v>221</v>
      </c>
      <c r="F84" s="124" t="s">
        <v>221</v>
      </c>
      <c r="G84" s="123">
        <v>5</v>
      </c>
      <c r="H84" s="123" t="s">
        <v>43</v>
      </c>
      <c r="I84" s="123">
        <v>66</v>
      </c>
      <c r="J84" s="123"/>
      <c r="K84" s="123" t="s">
        <v>151</v>
      </c>
      <c r="L84" s="123"/>
      <c r="M84" s="123" t="s">
        <v>44</v>
      </c>
      <c r="N84" s="132" t="s">
        <v>50</v>
      </c>
      <c r="O84" s="123"/>
      <c r="P84" s="123"/>
      <c r="Q84" s="123"/>
      <c r="R84" s="123"/>
      <c r="S84" s="123">
        <v>37</v>
      </c>
      <c r="T84" s="123">
        <v>63</v>
      </c>
      <c r="U84" s="132">
        <v>100</v>
      </c>
      <c r="V84" s="132">
        <v>100</v>
      </c>
      <c r="W84" s="123">
        <v>3</v>
      </c>
      <c r="X84" s="132">
        <v>300</v>
      </c>
      <c r="Y84" s="123"/>
      <c r="Z84" s="135"/>
      <c r="AA84" s="136"/>
      <c r="AB84" s="95" t="s">
        <v>46</v>
      </c>
      <c r="AC84" s="121">
        <v>45110</v>
      </c>
      <c r="AD84" s="102" t="s">
        <v>216</v>
      </c>
      <c r="AE84" s="59"/>
    </row>
    <row r="85" s="80" customFormat="1" ht="26" customHeight="1" spans="1:31">
      <c r="A85" s="95">
        <v>79</v>
      </c>
      <c r="B85" s="124" t="s">
        <v>206</v>
      </c>
      <c r="C85" s="124">
        <v>16</v>
      </c>
      <c r="D85" s="125" t="s">
        <v>222</v>
      </c>
      <c r="E85" s="124" t="s">
        <v>223</v>
      </c>
      <c r="F85" s="124" t="s">
        <v>223</v>
      </c>
      <c r="G85" s="124">
        <v>4</v>
      </c>
      <c r="H85" s="124" t="s">
        <v>43</v>
      </c>
      <c r="I85" s="124">
        <v>68</v>
      </c>
      <c r="J85" s="124"/>
      <c r="K85" s="124" t="s">
        <v>151</v>
      </c>
      <c r="L85" s="124"/>
      <c r="M85" s="124" t="s">
        <v>44</v>
      </c>
      <c r="N85" s="132" t="s">
        <v>50</v>
      </c>
      <c r="O85" s="124"/>
      <c r="P85" s="124"/>
      <c r="Q85" s="124"/>
      <c r="R85" s="124"/>
      <c r="S85" s="124">
        <v>7</v>
      </c>
      <c r="T85" s="124">
        <v>73</v>
      </c>
      <c r="U85" s="132">
        <v>80</v>
      </c>
      <c r="V85" s="132">
        <v>80</v>
      </c>
      <c r="W85" s="124">
        <v>3</v>
      </c>
      <c r="X85" s="132">
        <v>240</v>
      </c>
      <c r="Y85" s="124"/>
      <c r="Z85" s="137"/>
      <c r="AA85" s="138"/>
      <c r="AB85" s="95" t="s">
        <v>46</v>
      </c>
      <c r="AC85" s="121">
        <v>45110</v>
      </c>
      <c r="AD85" s="102"/>
      <c r="AE85" s="59"/>
    </row>
    <row r="86" s="80" customFormat="1" ht="26" customHeight="1" spans="1:31">
      <c r="A86" s="95">
        <v>80</v>
      </c>
      <c r="B86" s="123" t="s">
        <v>206</v>
      </c>
      <c r="C86" s="123">
        <v>16</v>
      </c>
      <c r="D86" s="97" t="s">
        <v>222</v>
      </c>
      <c r="E86" s="124" t="s">
        <v>224</v>
      </c>
      <c r="F86" s="124" t="s">
        <v>224</v>
      </c>
      <c r="G86" s="123">
        <v>1</v>
      </c>
      <c r="H86" s="123" t="s">
        <v>43</v>
      </c>
      <c r="I86" s="123">
        <v>68</v>
      </c>
      <c r="J86" s="123"/>
      <c r="K86" s="123" t="s">
        <v>151</v>
      </c>
      <c r="L86" s="123"/>
      <c r="M86" s="123" t="s">
        <v>44</v>
      </c>
      <c r="N86" s="132" t="s">
        <v>50</v>
      </c>
      <c r="O86" s="123"/>
      <c r="P86" s="123"/>
      <c r="Q86" s="123"/>
      <c r="R86" s="123"/>
      <c r="S86" s="123">
        <v>30</v>
      </c>
      <c r="T86" s="123">
        <v>50</v>
      </c>
      <c r="U86" s="132">
        <v>80</v>
      </c>
      <c r="V86" s="132">
        <v>80</v>
      </c>
      <c r="W86" s="123">
        <v>3</v>
      </c>
      <c r="X86" s="132">
        <v>240</v>
      </c>
      <c r="Y86" s="123"/>
      <c r="Z86" s="135"/>
      <c r="AA86" s="136"/>
      <c r="AB86" s="95" t="s">
        <v>46</v>
      </c>
      <c r="AC86" s="121">
        <v>45110</v>
      </c>
      <c r="AD86" s="102"/>
      <c r="AE86" s="59"/>
    </row>
    <row r="87" s="80" customFormat="1" ht="26" customHeight="1" spans="1:31">
      <c r="A87" s="95">
        <v>81</v>
      </c>
      <c r="B87" s="123" t="s">
        <v>206</v>
      </c>
      <c r="C87" s="123">
        <v>18</v>
      </c>
      <c r="D87" s="97" t="s">
        <v>225</v>
      </c>
      <c r="E87" s="124" t="s">
        <v>226</v>
      </c>
      <c r="F87" s="124" t="s">
        <v>226</v>
      </c>
      <c r="G87" s="123">
        <v>4</v>
      </c>
      <c r="H87" s="123" t="s">
        <v>43</v>
      </c>
      <c r="I87" s="123">
        <v>70</v>
      </c>
      <c r="J87" s="123"/>
      <c r="K87" s="123" t="s">
        <v>151</v>
      </c>
      <c r="L87" s="123"/>
      <c r="M87" s="123" t="s">
        <v>44</v>
      </c>
      <c r="N87" s="132" t="s">
        <v>50</v>
      </c>
      <c r="O87" s="123"/>
      <c r="P87" s="123"/>
      <c r="Q87" s="123"/>
      <c r="R87" s="123"/>
      <c r="S87" s="123">
        <v>53</v>
      </c>
      <c r="T87" s="123">
        <v>67</v>
      </c>
      <c r="U87" s="132">
        <v>120</v>
      </c>
      <c r="V87" s="132">
        <v>120</v>
      </c>
      <c r="W87" s="123">
        <v>3</v>
      </c>
      <c r="X87" s="132">
        <v>360</v>
      </c>
      <c r="Y87" s="123"/>
      <c r="Z87" s="135"/>
      <c r="AA87" s="136"/>
      <c r="AB87" s="95" t="s">
        <v>46</v>
      </c>
      <c r="AC87" s="121">
        <v>45110</v>
      </c>
      <c r="AD87" s="102"/>
      <c r="AE87" s="59"/>
    </row>
    <row r="88" s="80" customFormat="1" ht="26" customHeight="1" spans="1:31">
      <c r="A88" s="95">
        <v>82</v>
      </c>
      <c r="B88" s="123" t="s">
        <v>206</v>
      </c>
      <c r="C88" s="123">
        <v>18</v>
      </c>
      <c r="D88" s="97" t="s">
        <v>225</v>
      </c>
      <c r="E88" s="124" t="s">
        <v>227</v>
      </c>
      <c r="F88" s="124" t="s">
        <v>227</v>
      </c>
      <c r="G88" s="123">
        <v>4</v>
      </c>
      <c r="H88" s="123" t="s">
        <v>43</v>
      </c>
      <c r="I88" s="123">
        <v>60</v>
      </c>
      <c r="J88" s="123"/>
      <c r="K88" s="123" t="s">
        <v>151</v>
      </c>
      <c r="L88" s="123"/>
      <c r="M88" s="123" t="s">
        <v>44</v>
      </c>
      <c r="N88" s="132" t="s">
        <v>50</v>
      </c>
      <c r="O88" s="123"/>
      <c r="P88" s="123"/>
      <c r="Q88" s="123"/>
      <c r="R88" s="123"/>
      <c r="S88" s="123">
        <v>38</v>
      </c>
      <c r="T88" s="123">
        <v>62</v>
      </c>
      <c r="U88" s="132">
        <v>100</v>
      </c>
      <c r="V88" s="132">
        <v>100</v>
      </c>
      <c r="W88" s="123">
        <v>3</v>
      </c>
      <c r="X88" s="132">
        <v>300</v>
      </c>
      <c r="Y88" s="123"/>
      <c r="Z88" s="135"/>
      <c r="AA88" s="136"/>
      <c r="AB88" s="95" t="s">
        <v>46</v>
      </c>
      <c r="AC88" s="121">
        <v>45110</v>
      </c>
      <c r="AD88" s="102"/>
      <c r="AE88" s="59"/>
    </row>
    <row r="89" s="80" customFormat="1" ht="26" customHeight="1" spans="1:31">
      <c r="A89" s="95">
        <v>83</v>
      </c>
      <c r="B89" s="123" t="s">
        <v>206</v>
      </c>
      <c r="C89" s="123">
        <v>18</v>
      </c>
      <c r="D89" s="97" t="s">
        <v>228</v>
      </c>
      <c r="E89" s="124" t="s">
        <v>229</v>
      </c>
      <c r="F89" s="124" t="s">
        <v>229</v>
      </c>
      <c r="G89" s="123">
        <v>4</v>
      </c>
      <c r="H89" s="123" t="s">
        <v>43</v>
      </c>
      <c r="I89" s="123">
        <v>112</v>
      </c>
      <c r="J89" s="123"/>
      <c r="K89" s="123" t="s">
        <v>151</v>
      </c>
      <c r="L89" s="123"/>
      <c r="M89" s="123" t="s">
        <v>44</v>
      </c>
      <c r="N89" s="132" t="s">
        <v>50</v>
      </c>
      <c r="O89" s="123"/>
      <c r="P89" s="123"/>
      <c r="Q89" s="123"/>
      <c r="R89" s="123"/>
      <c r="S89" s="123">
        <v>42</v>
      </c>
      <c r="T89" s="123">
        <v>78</v>
      </c>
      <c r="U89" s="132">
        <v>120</v>
      </c>
      <c r="V89" s="132">
        <v>120</v>
      </c>
      <c r="W89" s="123">
        <v>3</v>
      </c>
      <c r="X89" s="132">
        <v>360</v>
      </c>
      <c r="Y89" s="123"/>
      <c r="Z89" s="135"/>
      <c r="AA89" s="136"/>
      <c r="AB89" s="95" t="s">
        <v>46</v>
      </c>
      <c r="AC89" s="121">
        <v>45110</v>
      </c>
      <c r="AD89" s="102"/>
      <c r="AE89" s="59"/>
    </row>
    <row r="90" s="80" customFormat="1" ht="26" customHeight="1" spans="1:31">
      <c r="A90" s="95">
        <v>84</v>
      </c>
      <c r="B90" s="123" t="s">
        <v>206</v>
      </c>
      <c r="C90" s="123">
        <v>11</v>
      </c>
      <c r="D90" s="97" t="s">
        <v>230</v>
      </c>
      <c r="E90" s="124" t="s">
        <v>231</v>
      </c>
      <c r="F90" s="124" t="s">
        <v>231</v>
      </c>
      <c r="G90" s="123">
        <v>4</v>
      </c>
      <c r="H90" s="123" t="s">
        <v>43</v>
      </c>
      <c r="I90" s="123"/>
      <c r="J90" s="123"/>
      <c r="K90" s="123"/>
      <c r="L90" s="123"/>
      <c r="M90" s="123" t="s">
        <v>44</v>
      </c>
      <c r="N90" s="132" t="s">
        <v>45</v>
      </c>
      <c r="O90" s="123"/>
      <c r="P90" s="123"/>
      <c r="Q90" s="123"/>
      <c r="R90" s="123"/>
      <c r="S90" s="123">
        <v>80</v>
      </c>
      <c r="T90" s="123"/>
      <c r="U90" s="132">
        <v>80</v>
      </c>
      <c r="V90" s="132">
        <v>80</v>
      </c>
      <c r="W90" s="123">
        <v>3</v>
      </c>
      <c r="X90" s="132">
        <v>240</v>
      </c>
      <c r="Y90" s="123"/>
      <c r="Z90" s="135"/>
      <c r="AA90" s="136"/>
      <c r="AB90" s="95" t="s">
        <v>46</v>
      </c>
      <c r="AC90" s="121">
        <v>45110</v>
      </c>
      <c r="AD90" s="102" t="s">
        <v>209</v>
      </c>
      <c r="AE90" s="59"/>
    </row>
    <row r="91" s="80" customFormat="1" ht="26" customHeight="1" spans="1:31">
      <c r="A91" s="95">
        <v>85</v>
      </c>
      <c r="B91" s="123" t="s">
        <v>206</v>
      </c>
      <c r="C91" s="123">
        <v>10</v>
      </c>
      <c r="D91" s="97" t="s">
        <v>232</v>
      </c>
      <c r="E91" s="124" t="s">
        <v>233</v>
      </c>
      <c r="F91" s="124" t="s">
        <v>233</v>
      </c>
      <c r="G91" s="123">
        <v>5</v>
      </c>
      <c r="H91" s="123" t="s">
        <v>43</v>
      </c>
      <c r="I91" s="123">
        <v>155</v>
      </c>
      <c r="J91" s="123">
        <v>2</v>
      </c>
      <c r="K91" s="123" t="s">
        <v>151</v>
      </c>
      <c r="L91" s="123"/>
      <c r="M91" s="123" t="s">
        <v>44</v>
      </c>
      <c r="N91" s="132" t="s">
        <v>58</v>
      </c>
      <c r="O91" s="123"/>
      <c r="P91" s="123"/>
      <c r="Q91" s="123"/>
      <c r="R91" s="123"/>
      <c r="S91" s="123"/>
      <c r="T91" s="123">
        <v>120</v>
      </c>
      <c r="U91" s="132">
        <v>120</v>
      </c>
      <c r="V91" s="132">
        <v>120</v>
      </c>
      <c r="W91" s="123">
        <v>3</v>
      </c>
      <c r="X91" s="132">
        <v>360</v>
      </c>
      <c r="Y91" s="123"/>
      <c r="Z91" s="135"/>
      <c r="AA91" s="136"/>
      <c r="AB91" s="95" t="s">
        <v>46</v>
      </c>
      <c r="AC91" s="121">
        <v>45110</v>
      </c>
      <c r="AD91" s="102" t="s">
        <v>216</v>
      </c>
      <c r="AE91" s="59"/>
    </row>
    <row r="92" s="80" customFormat="1" ht="26" customHeight="1" spans="1:31">
      <c r="A92" s="95">
        <v>86</v>
      </c>
      <c r="B92" s="123" t="s">
        <v>206</v>
      </c>
      <c r="C92" s="123">
        <v>11</v>
      </c>
      <c r="D92" s="97" t="s">
        <v>234</v>
      </c>
      <c r="E92" s="124" t="s">
        <v>235</v>
      </c>
      <c r="F92" s="124" t="s">
        <v>235</v>
      </c>
      <c r="G92" s="123">
        <v>2</v>
      </c>
      <c r="H92" s="123" t="s">
        <v>43</v>
      </c>
      <c r="I92" s="123">
        <v>133.45</v>
      </c>
      <c r="J92" s="123">
        <v>2</v>
      </c>
      <c r="K92" s="123" t="s">
        <v>151</v>
      </c>
      <c r="L92" s="123"/>
      <c r="M92" s="123" t="s">
        <v>44</v>
      </c>
      <c r="N92" s="132" t="s">
        <v>50</v>
      </c>
      <c r="O92" s="123"/>
      <c r="P92" s="123"/>
      <c r="Q92" s="123"/>
      <c r="R92" s="123"/>
      <c r="S92" s="123">
        <v>5</v>
      </c>
      <c r="T92" s="123">
        <v>95</v>
      </c>
      <c r="U92" s="132">
        <v>100</v>
      </c>
      <c r="V92" s="132">
        <v>100</v>
      </c>
      <c r="W92" s="123">
        <v>3</v>
      </c>
      <c r="X92" s="132">
        <v>300</v>
      </c>
      <c r="Y92" s="123"/>
      <c r="Z92" s="135"/>
      <c r="AA92" s="136"/>
      <c r="AB92" s="95" t="s">
        <v>46</v>
      </c>
      <c r="AC92" s="121">
        <v>45110</v>
      </c>
      <c r="AD92" s="122" t="s">
        <v>236</v>
      </c>
      <c r="AE92" s="59"/>
    </row>
    <row r="93" s="80" customFormat="1" ht="26" customHeight="1" spans="1:31">
      <c r="A93" s="95">
        <v>87</v>
      </c>
      <c r="B93" s="123" t="s">
        <v>206</v>
      </c>
      <c r="C93" s="123">
        <v>16</v>
      </c>
      <c r="D93" s="97" t="s">
        <v>237</v>
      </c>
      <c r="E93" s="124" t="s">
        <v>238</v>
      </c>
      <c r="F93" s="124" t="s">
        <v>238</v>
      </c>
      <c r="G93" s="123">
        <v>4</v>
      </c>
      <c r="H93" s="123" t="s">
        <v>43</v>
      </c>
      <c r="I93" s="123">
        <v>80.37</v>
      </c>
      <c r="J93" s="123"/>
      <c r="K93" s="123"/>
      <c r="L93" s="123"/>
      <c r="M93" s="123" t="s">
        <v>44</v>
      </c>
      <c r="N93" s="132" t="s">
        <v>50</v>
      </c>
      <c r="O93" s="123"/>
      <c r="P93" s="123"/>
      <c r="Q93" s="123"/>
      <c r="R93" s="123"/>
      <c r="S93" s="123">
        <v>48</v>
      </c>
      <c r="T93" s="123">
        <v>62</v>
      </c>
      <c r="U93" s="132">
        <v>110</v>
      </c>
      <c r="V93" s="132">
        <v>110</v>
      </c>
      <c r="W93" s="123">
        <v>3</v>
      </c>
      <c r="X93" s="132">
        <v>330</v>
      </c>
      <c r="Y93" s="123"/>
      <c r="Z93" s="135"/>
      <c r="AA93" s="136"/>
      <c r="AB93" s="95" t="s">
        <v>46</v>
      </c>
      <c r="AC93" s="121">
        <v>45110</v>
      </c>
      <c r="AD93" s="102"/>
      <c r="AE93" s="59"/>
    </row>
    <row r="94" s="80" customFormat="1" ht="26" customHeight="1" spans="1:31">
      <c r="A94" s="95">
        <v>88</v>
      </c>
      <c r="B94" s="123" t="s">
        <v>206</v>
      </c>
      <c r="C94" s="123">
        <v>16</v>
      </c>
      <c r="D94" s="97" t="s">
        <v>239</v>
      </c>
      <c r="E94" s="124" t="s">
        <v>240</v>
      </c>
      <c r="F94" s="124" t="s">
        <v>240</v>
      </c>
      <c r="G94" s="123">
        <v>6</v>
      </c>
      <c r="H94" s="123" t="s">
        <v>43</v>
      </c>
      <c r="I94" s="123">
        <v>207</v>
      </c>
      <c r="J94" s="123">
        <v>1</v>
      </c>
      <c r="K94" s="123" t="s">
        <v>151</v>
      </c>
      <c r="L94" s="123"/>
      <c r="M94" s="123" t="s">
        <v>44</v>
      </c>
      <c r="N94" s="132" t="s">
        <v>58</v>
      </c>
      <c r="O94" s="123"/>
      <c r="P94" s="123"/>
      <c r="Q94" s="123"/>
      <c r="R94" s="123"/>
      <c r="S94" s="123"/>
      <c r="T94" s="123">
        <v>120</v>
      </c>
      <c r="U94" s="132">
        <v>120</v>
      </c>
      <c r="V94" s="132">
        <v>120</v>
      </c>
      <c r="W94" s="123">
        <v>3</v>
      </c>
      <c r="X94" s="132">
        <v>360</v>
      </c>
      <c r="Y94" s="123"/>
      <c r="Z94" s="135"/>
      <c r="AA94" s="136"/>
      <c r="AB94" s="95" t="s">
        <v>46</v>
      </c>
      <c r="AC94" s="121">
        <v>45110</v>
      </c>
      <c r="AD94" s="102"/>
      <c r="AE94" s="59"/>
    </row>
    <row r="95" s="80" customFormat="1" ht="26" customHeight="1" spans="1:31">
      <c r="A95" s="95">
        <v>89</v>
      </c>
      <c r="B95" s="123" t="s">
        <v>206</v>
      </c>
      <c r="C95" s="123">
        <v>16</v>
      </c>
      <c r="D95" s="97" t="s">
        <v>241</v>
      </c>
      <c r="E95" s="124" t="s">
        <v>242</v>
      </c>
      <c r="F95" s="124" t="s">
        <v>242</v>
      </c>
      <c r="G95" s="123">
        <v>6</v>
      </c>
      <c r="H95" s="123" t="s">
        <v>43</v>
      </c>
      <c r="I95" s="123">
        <v>251</v>
      </c>
      <c r="J95" s="123">
        <v>1</v>
      </c>
      <c r="K95" s="123" t="s">
        <v>151</v>
      </c>
      <c r="L95" s="123"/>
      <c r="M95" s="123" t="s">
        <v>44</v>
      </c>
      <c r="N95" s="132" t="s">
        <v>58</v>
      </c>
      <c r="O95" s="123"/>
      <c r="P95" s="123"/>
      <c r="Q95" s="123"/>
      <c r="R95" s="123"/>
      <c r="S95" s="123"/>
      <c r="T95" s="123">
        <v>120</v>
      </c>
      <c r="U95" s="132">
        <v>120</v>
      </c>
      <c r="V95" s="132">
        <v>120</v>
      </c>
      <c r="W95" s="123">
        <v>3</v>
      </c>
      <c r="X95" s="132">
        <v>360</v>
      </c>
      <c r="Y95" s="123"/>
      <c r="Z95" s="135"/>
      <c r="AA95" s="136"/>
      <c r="AB95" s="95" t="s">
        <v>46</v>
      </c>
      <c r="AC95" s="121">
        <v>45110</v>
      </c>
      <c r="AD95" s="102"/>
      <c r="AE95" s="59"/>
    </row>
    <row r="96" s="80" customFormat="1" ht="26" customHeight="1" spans="1:31">
      <c r="A96" s="95">
        <v>90</v>
      </c>
      <c r="B96" s="123" t="s">
        <v>206</v>
      </c>
      <c r="C96" s="123">
        <v>14</v>
      </c>
      <c r="D96" s="97" t="s">
        <v>243</v>
      </c>
      <c r="E96" s="124" t="s">
        <v>244</v>
      </c>
      <c r="F96" s="124" t="s">
        <v>244</v>
      </c>
      <c r="G96" s="123">
        <v>2</v>
      </c>
      <c r="H96" s="123" t="s">
        <v>43</v>
      </c>
      <c r="I96" s="123">
        <v>110</v>
      </c>
      <c r="J96" s="123"/>
      <c r="K96" s="123" t="s">
        <v>151</v>
      </c>
      <c r="L96" s="123"/>
      <c r="M96" s="123" t="s">
        <v>44</v>
      </c>
      <c r="N96" s="132" t="s">
        <v>50</v>
      </c>
      <c r="O96" s="123"/>
      <c r="P96" s="123"/>
      <c r="Q96" s="123"/>
      <c r="R96" s="123"/>
      <c r="S96" s="123">
        <v>37</v>
      </c>
      <c r="T96" s="123">
        <v>73</v>
      </c>
      <c r="U96" s="132">
        <v>110</v>
      </c>
      <c r="V96" s="132">
        <v>110</v>
      </c>
      <c r="W96" s="123">
        <v>3</v>
      </c>
      <c r="X96" s="132">
        <v>330</v>
      </c>
      <c r="Y96" s="123"/>
      <c r="Z96" s="135"/>
      <c r="AA96" s="136"/>
      <c r="AB96" s="95" t="s">
        <v>46</v>
      </c>
      <c r="AC96" s="121">
        <v>45110</v>
      </c>
      <c r="AD96" s="122" t="s">
        <v>236</v>
      </c>
      <c r="AE96" s="59"/>
    </row>
    <row r="97" s="80" customFormat="1" ht="26" customHeight="1" spans="1:31">
      <c r="A97" s="95">
        <v>91</v>
      </c>
      <c r="B97" s="123" t="s">
        <v>206</v>
      </c>
      <c r="C97" s="123">
        <v>15</v>
      </c>
      <c r="D97" s="97" t="s">
        <v>245</v>
      </c>
      <c r="E97" s="124" t="s">
        <v>246</v>
      </c>
      <c r="F97" s="124" t="s">
        <v>246</v>
      </c>
      <c r="G97" s="123">
        <v>5</v>
      </c>
      <c r="H97" s="123" t="s">
        <v>43</v>
      </c>
      <c r="I97" s="123">
        <v>120</v>
      </c>
      <c r="J97" s="123"/>
      <c r="K97" s="123" t="s">
        <v>151</v>
      </c>
      <c r="L97" s="123"/>
      <c r="M97" s="123" t="s">
        <v>44</v>
      </c>
      <c r="N97" s="132" t="s">
        <v>50</v>
      </c>
      <c r="O97" s="123"/>
      <c r="P97" s="123"/>
      <c r="Q97" s="123"/>
      <c r="R97" s="123"/>
      <c r="S97" s="123">
        <v>30</v>
      </c>
      <c r="T97" s="123">
        <v>90</v>
      </c>
      <c r="U97" s="132">
        <v>120</v>
      </c>
      <c r="V97" s="132">
        <v>120</v>
      </c>
      <c r="W97" s="123">
        <v>3</v>
      </c>
      <c r="X97" s="132">
        <v>360</v>
      </c>
      <c r="Y97" s="123"/>
      <c r="Z97" s="135"/>
      <c r="AA97" s="136"/>
      <c r="AB97" s="95" t="s">
        <v>46</v>
      </c>
      <c r="AC97" s="121">
        <v>45110</v>
      </c>
      <c r="AD97" s="102"/>
      <c r="AE97" s="59"/>
    </row>
    <row r="98" s="80" customFormat="1" ht="26" customHeight="1" spans="1:31">
      <c r="A98" s="95">
        <v>92</v>
      </c>
      <c r="B98" s="123" t="s">
        <v>206</v>
      </c>
      <c r="C98" s="123">
        <v>15</v>
      </c>
      <c r="D98" s="97" t="s">
        <v>247</v>
      </c>
      <c r="E98" s="124" t="s">
        <v>248</v>
      </c>
      <c r="F98" s="124" t="s">
        <v>248</v>
      </c>
      <c r="G98" s="123">
        <v>6</v>
      </c>
      <c r="H98" s="123" t="s">
        <v>43</v>
      </c>
      <c r="I98" s="123">
        <v>50</v>
      </c>
      <c r="J98" s="123"/>
      <c r="K98" s="123" t="s">
        <v>68</v>
      </c>
      <c r="L98" s="123"/>
      <c r="M98" s="123" t="s">
        <v>44</v>
      </c>
      <c r="N98" s="132" t="s">
        <v>50</v>
      </c>
      <c r="O98" s="123"/>
      <c r="P98" s="123"/>
      <c r="Q98" s="123"/>
      <c r="R98" s="123"/>
      <c r="S98" s="123">
        <v>27</v>
      </c>
      <c r="T98" s="123">
        <v>83</v>
      </c>
      <c r="U98" s="132">
        <v>110</v>
      </c>
      <c r="V98" s="132">
        <v>110</v>
      </c>
      <c r="W98" s="123">
        <v>3</v>
      </c>
      <c r="X98" s="132">
        <v>330</v>
      </c>
      <c r="Y98" s="123"/>
      <c r="Z98" s="135"/>
      <c r="AA98" s="136"/>
      <c r="AB98" s="95" t="s">
        <v>46</v>
      </c>
      <c r="AC98" s="121">
        <v>45110</v>
      </c>
      <c r="AD98" s="102"/>
      <c r="AE98" s="59"/>
    </row>
    <row r="99" s="80" customFormat="1" ht="26" customHeight="1" spans="1:31">
      <c r="A99" s="95">
        <v>93</v>
      </c>
      <c r="B99" s="123" t="s">
        <v>206</v>
      </c>
      <c r="C99" s="123">
        <v>7</v>
      </c>
      <c r="D99" s="97" t="s">
        <v>249</v>
      </c>
      <c r="E99" s="124" t="s">
        <v>250</v>
      </c>
      <c r="F99" s="124" t="s">
        <v>250</v>
      </c>
      <c r="G99" s="123">
        <v>4</v>
      </c>
      <c r="H99" s="123" t="s">
        <v>43</v>
      </c>
      <c r="I99" s="123">
        <v>100</v>
      </c>
      <c r="J99" s="123">
        <v>1</v>
      </c>
      <c r="K99" s="123" t="s">
        <v>151</v>
      </c>
      <c r="L99" s="123"/>
      <c r="M99" s="123" t="s">
        <v>44</v>
      </c>
      <c r="N99" s="132" t="s">
        <v>50</v>
      </c>
      <c r="O99" s="123"/>
      <c r="P99" s="123"/>
      <c r="Q99" s="123"/>
      <c r="R99" s="123"/>
      <c r="S99" s="123">
        <v>33</v>
      </c>
      <c r="T99" s="123">
        <v>87</v>
      </c>
      <c r="U99" s="132">
        <v>120</v>
      </c>
      <c r="V99" s="132">
        <v>120</v>
      </c>
      <c r="W99" s="123">
        <v>3</v>
      </c>
      <c r="X99" s="132">
        <v>360</v>
      </c>
      <c r="Y99" s="123"/>
      <c r="Z99" s="135"/>
      <c r="AA99" s="136"/>
      <c r="AB99" s="95" t="s">
        <v>46</v>
      </c>
      <c r="AC99" s="121">
        <v>45110</v>
      </c>
      <c r="AD99" s="102"/>
      <c r="AE99" s="59"/>
    </row>
    <row r="100" ht="26" customHeight="1" spans="1:31">
      <c r="A100" s="95">
        <v>94</v>
      </c>
      <c r="B100" s="123" t="s">
        <v>206</v>
      </c>
      <c r="C100" s="123">
        <v>7</v>
      </c>
      <c r="D100" s="97" t="s">
        <v>249</v>
      </c>
      <c r="E100" s="124" t="s">
        <v>251</v>
      </c>
      <c r="F100" s="124" t="s">
        <v>251</v>
      </c>
      <c r="G100" s="123">
        <v>3</v>
      </c>
      <c r="H100" s="123" t="s">
        <v>43</v>
      </c>
      <c r="I100" s="123">
        <v>100</v>
      </c>
      <c r="J100" s="123">
        <v>1</v>
      </c>
      <c r="K100" s="123" t="s">
        <v>151</v>
      </c>
      <c r="L100" s="123"/>
      <c r="M100" s="123" t="s">
        <v>44</v>
      </c>
      <c r="N100" s="132" t="s">
        <v>58</v>
      </c>
      <c r="O100" s="123"/>
      <c r="P100" s="123"/>
      <c r="Q100" s="123"/>
      <c r="R100" s="123"/>
      <c r="S100" s="123"/>
      <c r="T100" s="123">
        <v>100</v>
      </c>
      <c r="U100" s="132">
        <v>100</v>
      </c>
      <c r="V100" s="132">
        <v>100</v>
      </c>
      <c r="W100" s="123">
        <v>3</v>
      </c>
      <c r="X100" s="132">
        <v>300</v>
      </c>
      <c r="Y100" s="123"/>
      <c r="Z100" s="135"/>
      <c r="AA100" s="136"/>
      <c r="AB100" s="95" t="s">
        <v>46</v>
      </c>
      <c r="AC100" s="121">
        <v>45110</v>
      </c>
      <c r="AD100" s="122"/>
      <c r="AE100" s="58"/>
    </row>
    <row r="101" ht="26" customHeight="1" spans="1:31">
      <c r="A101" s="95">
        <v>95</v>
      </c>
      <c r="B101" s="123" t="s">
        <v>206</v>
      </c>
      <c r="C101" s="123">
        <v>3</v>
      </c>
      <c r="D101" s="97" t="s">
        <v>252</v>
      </c>
      <c r="E101" s="124" t="s">
        <v>253</v>
      </c>
      <c r="F101" s="124" t="s">
        <v>253</v>
      </c>
      <c r="G101" s="123">
        <v>1</v>
      </c>
      <c r="H101" s="123" t="s">
        <v>43</v>
      </c>
      <c r="I101" s="123">
        <v>94.57</v>
      </c>
      <c r="J101" s="123">
        <v>1</v>
      </c>
      <c r="K101" s="123" t="s">
        <v>151</v>
      </c>
      <c r="L101" s="123"/>
      <c r="M101" s="123" t="s">
        <v>44</v>
      </c>
      <c r="N101" s="132" t="s">
        <v>50</v>
      </c>
      <c r="O101" s="123"/>
      <c r="P101" s="123"/>
      <c r="Q101" s="123"/>
      <c r="R101" s="123"/>
      <c r="S101" s="123">
        <v>13</v>
      </c>
      <c r="T101" s="123">
        <v>67</v>
      </c>
      <c r="U101" s="132">
        <v>80</v>
      </c>
      <c r="V101" s="132">
        <v>80</v>
      </c>
      <c r="W101" s="123">
        <v>3</v>
      </c>
      <c r="X101" s="132">
        <v>240</v>
      </c>
      <c r="Y101" s="123"/>
      <c r="Z101" s="135"/>
      <c r="AA101" s="136"/>
      <c r="AB101" s="95" t="s">
        <v>46</v>
      </c>
      <c r="AC101" s="121">
        <v>45110</v>
      </c>
      <c r="AD101" s="122" t="s">
        <v>236</v>
      </c>
      <c r="AE101" s="58"/>
    </row>
    <row r="102" ht="26" customHeight="1" spans="1:31">
      <c r="A102" s="95">
        <v>96</v>
      </c>
      <c r="B102" s="123" t="s">
        <v>254</v>
      </c>
      <c r="C102" s="123">
        <v>5</v>
      </c>
      <c r="D102" s="97" t="s">
        <v>255</v>
      </c>
      <c r="E102" s="124" t="s">
        <v>256</v>
      </c>
      <c r="F102" s="124" t="s">
        <v>256</v>
      </c>
      <c r="G102" s="123">
        <v>6</v>
      </c>
      <c r="H102" s="123" t="s">
        <v>43</v>
      </c>
      <c r="I102" s="123">
        <v>0</v>
      </c>
      <c r="J102" s="123"/>
      <c r="K102" s="123"/>
      <c r="L102" s="123"/>
      <c r="M102" s="123" t="s">
        <v>44</v>
      </c>
      <c r="N102" s="132" t="s">
        <v>58</v>
      </c>
      <c r="O102" s="123"/>
      <c r="P102" s="123"/>
      <c r="Q102" s="123"/>
      <c r="R102" s="123"/>
      <c r="S102" s="123"/>
      <c r="T102" s="123">
        <v>110</v>
      </c>
      <c r="U102" s="132">
        <v>110</v>
      </c>
      <c r="V102" s="132">
        <v>110</v>
      </c>
      <c r="W102" s="123">
        <v>3</v>
      </c>
      <c r="X102" s="132">
        <v>330</v>
      </c>
      <c r="Y102" s="123"/>
      <c r="Z102" s="135"/>
      <c r="AA102" s="136"/>
      <c r="AB102" s="95" t="s">
        <v>46</v>
      </c>
      <c r="AC102" s="121">
        <v>45110</v>
      </c>
      <c r="AD102" s="122"/>
      <c r="AE102" s="58"/>
    </row>
    <row r="103" ht="26" customHeight="1" spans="1:31">
      <c r="A103" s="95">
        <v>97</v>
      </c>
      <c r="B103" s="123" t="s">
        <v>254</v>
      </c>
      <c r="C103" s="123">
        <v>5</v>
      </c>
      <c r="D103" s="97" t="s">
        <v>255</v>
      </c>
      <c r="E103" s="102" t="s">
        <v>257</v>
      </c>
      <c r="F103" s="102" t="s">
        <v>257</v>
      </c>
      <c r="G103" s="123">
        <v>4</v>
      </c>
      <c r="H103" s="123" t="s">
        <v>43</v>
      </c>
      <c r="I103" s="123">
        <v>119.1</v>
      </c>
      <c r="J103" s="123">
        <v>1</v>
      </c>
      <c r="K103" s="123" t="s">
        <v>153</v>
      </c>
      <c r="L103" s="123"/>
      <c r="M103" s="123" t="s">
        <v>44</v>
      </c>
      <c r="N103" s="132" t="s">
        <v>50</v>
      </c>
      <c r="O103" s="123"/>
      <c r="P103" s="123"/>
      <c r="Q103" s="123"/>
      <c r="R103" s="123"/>
      <c r="S103" s="123">
        <v>43</v>
      </c>
      <c r="T103" s="123">
        <v>67</v>
      </c>
      <c r="U103" s="132">
        <v>110</v>
      </c>
      <c r="V103" s="132">
        <v>110</v>
      </c>
      <c r="W103" s="123">
        <v>3</v>
      </c>
      <c r="X103" s="132">
        <v>330</v>
      </c>
      <c r="Y103" s="123"/>
      <c r="Z103" s="135"/>
      <c r="AA103" s="136"/>
      <c r="AB103" s="95" t="s">
        <v>46</v>
      </c>
      <c r="AC103" s="121">
        <v>45110</v>
      </c>
      <c r="AD103" s="122"/>
      <c r="AE103" s="58"/>
    </row>
    <row r="104" ht="26" customHeight="1" spans="1:31">
      <c r="A104" s="95">
        <v>98</v>
      </c>
      <c r="B104" s="102" t="s">
        <v>62</v>
      </c>
      <c r="C104" s="102">
        <v>19</v>
      </c>
      <c r="D104" s="97" t="s">
        <v>258</v>
      </c>
      <c r="E104" s="102" t="s">
        <v>259</v>
      </c>
      <c r="F104" s="102" t="s">
        <v>259</v>
      </c>
      <c r="G104" s="102">
        <v>4</v>
      </c>
      <c r="H104" s="102" t="s">
        <v>43</v>
      </c>
      <c r="I104" s="102">
        <v>75</v>
      </c>
      <c r="J104" s="102">
        <v>1</v>
      </c>
      <c r="K104" s="102" t="s">
        <v>87</v>
      </c>
      <c r="L104" s="102"/>
      <c r="M104" s="123" t="s">
        <v>44</v>
      </c>
      <c r="N104" s="132" t="s">
        <v>50</v>
      </c>
      <c r="O104" s="102"/>
      <c r="P104" s="102"/>
      <c r="Q104" s="102"/>
      <c r="R104" s="102"/>
      <c r="S104" s="102">
        <v>45</v>
      </c>
      <c r="T104" s="102">
        <v>75</v>
      </c>
      <c r="U104" s="132">
        <v>120</v>
      </c>
      <c r="V104" s="132">
        <v>120</v>
      </c>
      <c r="W104" s="102">
        <v>3</v>
      </c>
      <c r="X104" s="132">
        <v>360</v>
      </c>
      <c r="Y104" s="102"/>
      <c r="Z104" s="139"/>
      <c r="AA104" s="102" t="s">
        <v>260</v>
      </c>
      <c r="AB104" s="95" t="s">
        <v>46</v>
      </c>
      <c r="AC104" s="121">
        <v>45110</v>
      </c>
      <c r="AD104" s="102" t="s">
        <v>261</v>
      </c>
      <c r="AE104" s="58"/>
    </row>
    <row r="105" ht="26" customHeight="1" spans="1:31">
      <c r="A105" s="95">
        <v>99</v>
      </c>
      <c r="B105" s="102" t="s">
        <v>62</v>
      </c>
      <c r="C105" s="102">
        <v>10</v>
      </c>
      <c r="D105" s="97" t="s">
        <v>262</v>
      </c>
      <c r="E105" s="102" t="s">
        <v>263</v>
      </c>
      <c r="F105" s="102" t="s">
        <v>263</v>
      </c>
      <c r="G105" s="102">
        <v>4</v>
      </c>
      <c r="H105" s="102" t="s">
        <v>43</v>
      </c>
      <c r="I105" s="102">
        <v>74</v>
      </c>
      <c r="J105" s="102"/>
      <c r="K105" s="102"/>
      <c r="L105" s="102"/>
      <c r="M105" s="123" t="s">
        <v>44</v>
      </c>
      <c r="N105" s="132" t="s">
        <v>50</v>
      </c>
      <c r="O105" s="102"/>
      <c r="P105" s="102"/>
      <c r="Q105" s="102"/>
      <c r="R105" s="102"/>
      <c r="S105" s="102">
        <v>50</v>
      </c>
      <c r="T105" s="102">
        <v>78</v>
      </c>
      <c r="U105" s="132">
        <v>128</v>
      </c>
      <c r="V105" s="132">
        <v>128</v>
      </c>
      <c r="W105" s="102">
        <v>3</v>
      </c>
      <c r="X105" s="132">
        <v>384</v>
      </c>
      <c r="Y105" s="102"/>
      <c r="Z105" s="139"/>
      <c r="AA105" s="102"/>
      <c r="AB105" s="95" t="s">
        <v>46</v>
      </c>
      <c r="AC105" s="121">
        <v>45110</v>
      </c>
      <c r="AD105" s="122"/>
      <c r="AE105" s="58"/>
    </row>
    <row r="106" s="81" customFormat="1" ht="26" customHeight="1" spans="1:31">
      <c r="A106" s="95">
        <v>100</v>
      </c>
      <c r="B106" s="65" t="s">
        <v>264</v>
      </c>
      <c r="C106" s="65">
        <v>16</v>
      </c>
      <c r="D106" s="100" t="s">
        <v>265</v>
      </c>
      <c r="E106" s="65" t="s">
        <v>266</v>
      </c>
      <c r="F106" s="126" t="s">
        <v>266</v>
      </c>
      <c r="G106" s="65">
        <v>3</v>
      </c>
      <c r="H106" s="98" t="s">
        <v>43</v>
      </c>
      <c r="I106" s="65">
        <v>80</v>
      </c>
      <c r="J106" s="65">
        <v>1</v>
      </c>
      <c r="K106" s="65" t="s">
        <v>78</v>
      </c>
      <c r="L106" s="65"/>
      <c r="M106" s="65" t="s">
        <v>44</v>
      </c>
      <c r="N106" s="132" t="str">
        <f t="shared" ref="N106:N125" si="0">IF(T106=U106,"翻建",IF(T106="","新建","改扩建"))</f>
        <v>翻建</v>
      </c>
      <c r="O106" s="65"/>
      <c r="P106" s="65"/>
      <c r="Q106" s="65"/>
      <c r="R106" s="65"/>
      <c r="S106" s="134"/>
      <c r="T106" s="65">
        <v>60</v>
      </c>
      <c r="U106" s="132">
        <f t="shared" ref="U106:U125" si="1">SUM(O106:T106)</f>
        <v>60</v>
      </c>
      <c r="V106" s="132">
        <f t="shared" ref="V106:V125" si="2">U106</f>
        <v>60</v>
      </c>
      <c r="W106" s="65">
        <v>3</v>
      </c>
      <c r="X106" s="132">
        <f t="shared" ref="X106:X125" si="3">V106*W106</f>
        <v>180</v>
      </c>
      <c r="Y106" s="65"/>
      <c r="Z106" s="65"/>
      <c r="AA106" s="65"/>
      <c r="AB106" s="95" t="s">
        <v>46</v>
      </c>
      <c r="AC106" s="140">
        <v>45117</v>
      </c>
      <c r="AD106" s="65"/>
      <c r="AE106" s="65"/>
    </row>
    <row r="107" s="81" customFormat="1" ht="26" customHeight="1" spans="1:31">
      <c r="A107" s="95">
        <v>101</v>
      </c>
      <c r="B107" s="65" t="s">
        <v>264</v>
      </c>
      <c r="C107" s="65">
        <v>16</v>
      </c>
      <c r="D107" s="100" t="s">
        <v>265</v>
      </c>
      <c r="E107" s="65" t="s">
        <v>267</v>
      </c>
      <c r="F107" s="126" t="s">
        <v>267</v>
      </c>
      <c r="G107" s="65">
        <v>3</v>
      </c>
      <c r="H107" s="98" t="s">
        <v>43</v>
      </c>
      <c r="I107" s="65">
        <v>80</v>
      </c>
      <c r="J107" s="65">
        <v>1</v>
      </c>
      <c r="K107" s="65" t="s">
        <v>78</v>
      </c>
      <c r="L107" s="65"/>
      <c r="M107" s="65" t="s">
        <v>44</v>
      </c>
      <c r="N107" s="132" t="str">
        <f t="shared" si="0"/>
        <v>翻建</v>
      </c>
      <c r="O107" s="65"/>
      <c r="P107" s="65"/>
      <c r="Q107" s="65"/>
      <c r="R107" s="65"/>
      <c r="S107" s="134"/>
      <c r="T107" s="65">
        <v>80</v>
      </c>
      <c r="U107" s="132">
        <f t="shared" si="1"/>
        <v>80</v>
      </c>
      <c r="V107" s="132">
        <f t="shared" si="2"/>
        <v>80</v>
      </c>
      <c r="W107" s="65">
        <v>3</v>
      </c>
      <c r="X107" s="132">
        <f t="shared" si="3"/>
        <v>240</v>
      </c>
      <c r="Y107" s="65"/>
      <c r="Z107" s="65"/>
      <c r="AA107" s="65"/>
      <c r="AB107" s="95" t="s">
        <v>46</v>
      </c>
      <c r="AC107" s="140">
        <v>45117</v>
      </c>
      <c r="AD107" s="65"/>
      <c r="AE107" s="65"/>
    </row>
    <row r="108" s="81" customFormat="1" ht="26" customHeight="1" spans="1:31">
      <c r="A108" s="95">
        <v>102</v>
      </c>
      <c r="B108" s="65" t="s">
        <v>264</v>
      </c>
      <c r="C108" s="65">
        <v>17</v>
      </c>
      <c r="D108" s="100" t="s">
        <v>268</v>
      </c>
      <c r="E108" s="65" t="s">
        <v>269</v>
      </c>
      <c r="F108" s="65" t="s">
        <v>269</v>
      </c>
      <c r="G108" s="65">
        <v>6</v>
      </c>
      <c r="H108" s="98" t="s">
        <v>43</v>
      </c>
      <c r="I108" s="65" t="s">
        <v>270</v>
      </c>
      <c r="J108" s="65"/>
      <c r="K108" s="65"/>
      <c r="L108" s="65"/>
      <c r="M108" s="65" t="s">
        <v>44</v>
      </c>
      <c r="N108" s="132" t="str">
        <f t="shared" si="0"/>
        <v>新建</v>
      </c>
      <c r="O108" s="65"/>
      <c r="P108" s="65"/>
      <c r="Q108" s="65"/>
      <c r="R108" s="65"/>
      <c r="S108" s="134">
        <v>100</v>
      </c>
      <c r="T108" s="65"/>
      <c r="U108" s="132">
        <f t="shared" si="1"/>
        <v>100</v>
      </c>
      <c r="V108" s="132">
        <f t="shared" si="2"/>
        <v>100</v>
      </c>
      <c r="W108" s="65">
        <v>3</v>
      </c>
      <c r="X108" s="132">
        <f t="shared" si="3"/>
        <v>300</v>
      </c>
      <c r="Y108" s="65"/>
      <c r="Z108" s="65"/>
      <c r="AA108" s="65"/>
      <c r="AB108" s="95" t="s">
        <v>46</v>
      </c>
      <c r="AC108" s="140">
        <v>45117</v>
      </c>
      <c r="AD108" s="65"/>
      <c r="AE108" s="65"/>
    </row>
    <row r="109" s="81" customFormat="1" ht="26" customHeight="1" spans="1:31">
      <c r="A109" s="95">
        <v>103</v>
      </c>
      <c r="B109" s="65" t="s">
        <v>264</v>
      </c>
      <c r="C109" s="65">
        <v>14</v>
      </c>
      <c r="D109" s="100" t="s">
        <v>271</v>
      </c>
      <c r="E109" s="65" t="s">
        <v>272</v>
      </c>
      <c r="F109" s="98" t="s">
        <v>272</v>
      </c>
      <c r="G109" s="65">
        <v>5</v>
      </c>
      <c r="H109" s="98" t="s">
        <v>43</v>
      </c>
      <c r="I109" s="65">
        <v>54</v>
      </c>
      <c r="J109" s="65">
        <v>1</v>
      </c>
      <c r="K109" s="65" t="s">
        <v>151</v>
      </c>
      <c r="L109" s="65"/>
      <c r="M109" s="65" t="s">
        <v>44</v>
      </c>
      <c r="N109" s="132" t="str">
        <f t="shared" si="0"/>
        <v>改扩建</v>
      </c>
      <c r="O109" s="65"/>
      <c r="P109" s="65"/>
      <c r="Q109" s="65"/>
      <c r="R109" s="65"/>
      <c r="S109" s="134">
        <v>44</v>
      </c>
      <c r="T109" s="65">
        <v>56</v>
      </c>
      <c r="U109" s="132">
        <f t="shared" si="1"/>
        <v>100</v>
      </c>
      <c r="V109" s="132">
        <f t="shared" si="2"/>
        <v>100</v>
      </c>
      <c r="W109" s="65">
        <v>3</v>
      </c>
      <c r="X109" s="132">
        <f t="shared" si="3"/>
        <v>300</v>
      </c>
      <c r="Y109" s="65"/>
      <c r="Z109" s="65"/>
      <c r="AA109" s="65"/>
      <c r="AB109" s="95" t="s">
        <v>46</v>
      </c>
      <c r="AC109" s="140">
        <v>45117</v>
      </c>
      <c r="AD109" s="65"/>
      <c r="AE109" s="65"/>
    </row>
    <row r="110" s="81" customFormat="1" ht="26" customHeight="1" spans="1:31">
      <c r="A110" s="95">
        <v>104</v>
      </c>
      <c r="B110" s="65" t="s">
        <v>264</v>
      </c>
      <c r="C110" s="65">
        <v>14</v>
      </c>
      <c r="D110" s="100" t="s">
        <v>271</v>
      </c>
      <c r="E110" s="65" t="s">
        <v>273</v>
      </c>
      <c r="F110" s="127" t="s">
        <v>273</v>
      </c>
      <c r="G110" s="65">
        <v>5</v>
      </c>
      <c r="H110" s="98" t="s">
        <v>43</v>
      </c>
      <c r="I110" s="65">
        <v>93</v>
      </c>
      <c r="J110" s="65">
        <v>1</v>
      </c>
      <c r="K110" s="65" t="s">
        <v>151</v>
      </c>
      <c r="L110" s="65"/>
      <c r="M110" s="65" t="s">
        <v>44</v>
      </c>
      <c r="N110" s="132" t="str">
        <f t="shared" si="0"/>
        <v>改扩建</v>
      </c>
      <c r="O110" s="65"/>
      <c r="P110" s="65"/>
      <c r="Q110" s="65"/>
      <c r="R110" s="65"/>
      <c r="S110" s="134">
        <v>6</v>
      </c>
      <c r="T110" s="65">
        <v>94</v>
      </c>
      <c r="U110" s="132">
        <f t="shared" si="1"/>
        <v>100</v>
      </c>
      <c r="V110" s="132">
        <f t="shared" si="2"/>
        <v>100</v>
      </c>
      <c r="W110" s="65">
        <v>3</v>
      </c>
      <c r="X110" s="132">
        <f t="shared" si="3"/>
        <v>300</v>
      </c>
      <c r="Y110" s="65"/>
      <c r="Z110" s="65"/>
      <c r="AA110" s="65"/>
      <c r="AB110" s="95" t="s">
        <v>46</v>
      </c>
      <c r="AC110" s="140">
        <v>45117</v>
      </c>
      <c r="AD110" s="65"/>
      <c r="AE110" s="65"/>
    </row>
    <row r="111" s="81" customFormat="1" ht="26" customHeight="1" spans="1:31">
      <c r="A111" s="95">
        <v>105</v>
      </c>
      <c r="B111" s="65" t="s">
        <v>264</v>
      </c>
      <c r="C111" s="65">
        <v>16</v>
      </c>
      <c r="D111" s="100" t="s">
        <v>274</v>
      </c>
      <c r="E111" s="65" t="s">
        <v>275</v>
      </c>
      <c r="F111" s="126" t="s">
        <v>275</v>
      </c>
      <c r="G111" s="65">
        <v>9</v>
      </c>
      <c r="H111" s="98" t="s">
        <v>43</v>
      </c>
      <c r="I111" s="65">
        <v>157</v>
      </c>
      <c r="J111" s="65">
        <v>1</v>
      </c>
      <c r="K111" s="65" t="s">
        <v>151</v>
      </c>
      <c r="L111" s="65"/>
      <c r="M111" s="65" t="s">
        <v>44</v>
      </c>
      <c r="N111" s="132" t="str">
        <f t="shared" si="0"/>
        <v>改扩建</v>
      </c>
      <c r="O111" s="65"/>
      <c r="P111" s="65"/>
      <c r="Q111" s="65"/>
      <c r="R111" s="65"/>
      <c r="S111" s="134">
        <v>2</v>
      </c>
      <c r="T111" s="65">
        <v>118</v>
      </c>
      <c r="U111" s="132">
        <f t="shared" si="1"/>
        <v>120</v>
      </c>
      <c r="V111" s="132">
        <f t="shared" si="2"/>
        <v>120</v>
      </c>
      <c r="W111" s="65">
        <v>3</v>
      </c>
      <c r="X111" s="132">
        <f t="shared" si="3"/>
        <v>360</v>
      </c>
      <c r="Y111" s="65"/>
      <c r="Z111" s="65"/>
      <c r="AA111" s="65"/>
      <c r="AB111" s="95" t="s">
        <v>46</v>
      </c>
      <c r="AC111" s="140">
        <v>45117</v>
      </c>
      <c r="AD111" s="65"/>
      <c r="AE111" s="65"/>
    </row>
    <row r="112" s="81" customFormat="1" ht="26" customHeight="1" spans="1:31">
      <c r="A112" s="95">
        <v>106</v>
      </c>
      <c r="B112" s="65" t="s">
        <v>264</v>
      </c>
      <c r="C112" s="65">
        <v>18</v>
      </c>
      <c r="D112" s="100" t="s">
        <v>276</v>
      </c>
      <c r="E112" s="65" t="s">
        <v>277</v>
      </c>
      <c r="F112" s="128" t="s">
        <v>277</v>
      </c>
      <c r="G112" s="65">
        <v>8</v>
      </c>
      <c r="H112" s="129" t="s">
        <v>43</v>
      </c>
      <c r="I112" s="65">
        <v>120</v>
      </c>
      <c r="J112" s="65">
        <v>2</v>
      </c>
      <c r="K112" s="65" t="s">
        <v>151</v>
      </c>
      <c r="L112" s="65"/>
      <c r="M112" s="65" t="s">
        <v>44</v>
      </c>
      <c r="N112" s="132" t="str">
        <f t="shared" si="0"/>
        <v>翻建</v>
      </c>
      <c r="O112" s="65"/>
      <c r="P112" s="65"/>
      <c r="Q112" s="65"/>
      <c r="R112" s="65"/>
      <c r="S112" s="134"/>
      <c r="T112" s="65">
        <v>120</v>
      </c>
      <c r="U112" s="132">
        <f t="shared" si="1"/>
        <v>120</v>
      </c>
      <c r="V112" s="132">
        <f t="shared" si="2"/>
        <v>120</v>
      </c>
      <c r="W112" s="65">
        <v>3</v>
      </c>
      <c r="X112" s="132">
        <f t="shared" si="3"/>
        <v>360</v>
      </c>
      <c r="Y112" s="65"/>
      <c r="Z112" s="65"/>
      <c r="AA112" s="65"/>
      <c r="AB112" s="95" t="s">
        <v>46</v>
      </c>
      <c r="AC112" s="140">
        <v>45117</v>
      </c>
      <c r="AD112" s="65"/>
      <c r="AE112" s="65"/>
    </row>
    <row r="113" s="81" customFormat="1" ht="26" customHeight="1" spans="1:31">
      <c r="A113" s="95">
        <v>107</v>
      </c>
      <c r="B113" s="65" t="s">
        <v>264</v>
      </c>
      <c r="C113" s="65">
        <v>18</v>
      </c>
      <c r="D113" s="100" t="s">
        <v>278</v>
      </c>
      <c r="E113" s="65" t="s">
        <v>279</v>
      </c>
      <c r="F113" s="128" t="s">
        <v>279</v>
      </c>
      <c r="G113" s="65">
        <v>3</v>
      </c>
      <c r="H113" s="98" t="s">
        <v>43</v>
      </c>
      <c r="I113" s="65">
        <v>80</v>
      </c>
      <c r="J113" s="65">
        <v>2</v>
      </c>
      <c r="K113" s="65" t="s">
        <v>78</v>
      </c>
      <c r="L113" s="65"/>
      <c r="M113" s="65" t="s">
        <v>44</v>
      </c>
      <c r="N113" s="132" t="str">
        <f t="shared" si="0"/>
        <v>翻建</v>
      </c>
      <c r="O113" s="65"/>
      <c r="P113" s="65"/>
      <c r="Q113" s="65"/>
      <c r="R113" s="65"/>
      <c r="S113" s="134"/>
      <c r="T113" s="65">
        <v>80</v>
      </c>
      <c r="U113" s="132">
        <f t="shared" si="1"/>
        <v>80</v>
      </c>
      <c r="V113" s="132">
        <f t="shared" si="2"/>
        <v>80</v>
      </c>
      <c r="W113" s="65">
        <v>3</v>
      </c>
      <c r="X113" s="132">
        <f t="shared" si="3"/>
        <v>240</v>
      </c>
      <c r="Y113" s="65"/>
      <c r="Z113" s="65"/>
      <c r="AA113" s="65"/>
      <c r="AB113" s="95" t="s">
        <v>46</v>
      </c>
      <c r="AC113" s="140">
        <v>45117</v>
      </c>
      <c r="AD113" s="65"/>
      <c r="AE113" s="65"/>
    </row>
    <row r="114" s="81" customFormat="1" ht="26" customHeight="1" spans="1:31">
      <c r="A114" s="95">
        <v>108</v>
      </c>
      <c r="B114" s="65" t="s">
        <v>264</v>
      </c>
      <c r="C114" s="65">
        <v>18</v>
      </c>
      <c r="D114" s="100" t="s">
        <v>280</v>
      </c>
      <c r="E114" s="65" t="s">
        <v>281</v>
      </c>
      <c r="F114" s="129" t="s">
        <v>281</v>
      </c>
      <c r="G114" s="65">
        <v>3</v>
      </c>
      <c r="H114" s="129" t="s">
        <v>43</v>
      </c>
      <c r="I114" s="65">
        <v>100</v>
      </c>
      <c r="J114" s="65">
        <v>2</v>
      </c>
      <c r="K114" s="65" t="s">
        <v>151</v>
      </c>
      <c r="L114" s="65"/>
      <c r="M114" s="65" t="s">
        <v>44</v>
      </c>
      <c r="N114" s="132" t="str">
        <f t="shared" si="0"/>
        <v>翻建</v>
      </c>
      <c r="O114" s="65"/>
      <c r="P114" s="65"/>
      <c r="Q114" s="65"/>
      <c r="R114" s="65"/>
      <c r="S114" s="134"/>
      <c r="T114" s="65">
        <v>100</v>
      </c>
      <c r="U114" s="132">
        <f t="shared" si="1"/>
        <v>100</v>
      </c>
      <c r="V114" s="132">
        <f t="shared" si="2"/>
        <v>100</v>
      </c>
      <c r="W114" s="65">
        <v>3</v>
      </c>
      <c r="X114" s="132">
        <f t="shared" si="3"/>
        <v>300</v>
      </c>
      <c r="Y114" s="65"/>
      <c r="Z114" s="65"/>
      <c r="AA114" s="65"/>
      <c r="AB114" s="95" t="s">
        <v>46</v>
      </c>
      <c r="AC114" s="140">
        <v>45117</v>
      </c>
      <c r="AD114" s="65"/>
      <c r="AE114" s="65"/>
    </row>
    <row r="115" s="81" customFormat="1" ht="26" customHeight="1" spans="1:31">
      <c r="A115" s="95">
        <v>109</v>
      </c>
      <c r="B115" s="65" t="s">
        <v>264</v>
      </c>
      <c r="C115" s="65">
        <v>10</v>
      </c>
      <c r="D115" s="100" t="s">
        <v>282</v>
      </c>
      <c r="E115" s="65" t="s">
        <v>283</v>
      </c>
      <c r="F115" s="130" t="s">
        <v>283</v>
      </c>
      <c r="G115" s="65">
        <v>6</v>
      </c>
      <c r="H115" s="98" t="s">
        <v>43</v>
      </c>
      <c r="I115" s="65">
        <v>89</v>
      </c>
      <c r="J115" s="65">
        <v>2</v>
      </c>
      <c r="K115" s="65" t="s">
        <v>78</v>
      </c>
      <c r="L115" s="65"/>
      <c r="M115" s="65" t="s">
        <v>44</v>
      </c>
      <c r="N115" s="132" t="str">
        <f t="shared" si="0"/>
        <v>改扩建</v>
      </c>
      <c r="O115" s="65"/>
      <c r="P115" s="65"/>
      <c r="Q115" s="65"/>
      <c r="R115" s="65"/>
      <c r="S115" s="134">
        <v>11</v>
      </c>
      <c r="T115" s="65">
        <v>89</v>
      </c>
      <c r="U115" s="132">
        <f t="shared" si="1"/>
        <v>100</v>
      </c>
      <c r="V115" s="132">
        <f t="shared" si="2"/>
        <v>100</v>
      </c>
      <c r="W115" s="65">
        <v>3</v>
      </c>
      <c r="X115" s="132">
        <f t="shared" si="3"/>
        <v>300</v>
      </c>
      <c r="Y115" s="65"/>
      <c r="Z115" s="65"/>
      <c r="AA115" s="65"/>
      <c r="AB115" s="95" t="s">
        <v>46</v>
      </c>
      <c r="AC115" s="140">
        <v>45117</v>
      </c>
      <c r="AD115" s="65"/>
      <c r="AE115" s="65"/>
    </row>
    <row r="116" s="81" customFormat="1" ht="26" customHeight="1" spans="1:31">
      <c r="A116" s="95">
        <v>110</v>
      </c>
      <c r="B116" s="65" t="s">
        <v>264</v>
      </c>
      <c r="C116" s="65">
        <v>10</v>
      </c>
      <c r="D116" s="100" t="s">
        <v>284</v>
      </c>
      <c r="E116" s="65" t="s">
        <v>285</v>
      </c>
      <c r="F116" s="130" t="s">
        <v>285</v>
      </c>
      <c r="G116" s="65">
        <v>6</v>
      </c>
      <c r="H116" s="98" t="s">
        <v>43</v>
      </c>
      <c r="I116" s="65">
        <v>63.02</v>
      </c>
      <c r="J116" s="65">
        <v>2</v>
      </c>
      <c r="K116" s="65" t="s">
        <v>78</v>
      </c>
      <c r="L116" s="65"/>
      <c r="M116" s="65" t="s">
        <v>44</v>
      </c>
      <c r="N116" s="132" t="str">
        <f t="shared" si="0"/>
        <v>改扩建</v>
      </c>
      <c r="O116" s="65"/>
      <c r="P116" s="65"/>
      <c r="Q116" s="65"/>
      <c r="R116" s="65"/>
      <c r="S116" s="134">
        <v>44</v>
      </c>
      <c r="T116" s="65">
        <v>56</v>
      </c>
      <c r="U116" s="132">
        <f t="shared" si="1"/>
        <v>100</v>
      </c>
      <c r="V116" s="132">
        <f t="shared" si="2"/>
        <v>100</v>
      </c>
      <c r="W116" s="65">
        <v>3</v>
      </c>
      <c r="X116" s="132">
        <f t="shared" si="3"/>
        <v>300</v>
      </c>
      <c r="Y116" s="65"/>
      <c r="Z116" s="65"/>
      <c r="AA116" s="65"/>
      <c r="AB116" s="95" t="s">
        <v>46</v>
      </c>
      <c r="AC116" s="140">
        <v>45117</v>
      </c>
      <c r="AD116" s="65"/>
      <c r="AE116" s="65"/>
    </row>
    <row r="117" s="81" customFormat="1" ht="26" customHeight="1" spans="1:31">
      <c r="A117" s="95">
        <v>111</v>
      </c>
      <c r="B117" s="65" t="s">
        <v>264</v>
      </c>
      <c r="C117" s="65">
        <v>10</v>
      </c>
      <c r="D117" s="100" t="s">
        <v>286</v>
      </c>
      <c r="E117" s="65" t="s">
        <v>287</v>
      </c>
      <c r="F117" s="130" t="s">
        <v>287</v>
      </c>
      <c r="G117" s="65">
        <v>5</v>
      </c>
      <c r="H117" s="98" t="s">
        <v>43</v>
      </c>
      <c r="I117" s="65">
        <v>60</v>
      </c>
      <c r="J117" s="65">
        <v>2</v>
      </c>
      <c r="K117" s="65" t="s">
        <v>151</v>
      </c>
      <c r="L117" s="65"/>
      <c r="M117" s="65" t="s">
        <v>44</v>
      </c>
      <c r="N117" s="132" t="str">
        <f t="shared" si="0"/>
        <v>改扩建</v>
      </c>
      <c r="O117" s="65"/>
      <c r="P117" s="65"/>
      <c r="Q117" s="65"/>
      <c r="R117" s="65"/>
      <c r="S117" s="134">
        <v>60</v>
      </c>
      <c r="T117" s="65">
        <v>60</v>
      </c>
      <c r="U117" s="132">
        <f t="shared" si="1"/>
        <v>120</v>
      </c>
      <c r="V117" s="132">
        <f t="shared" si="2"/>
        <v>120</v>
      </c>
      <c r="W117" s="65">
        <v>3</v>
      </c>
      <c r="X117" s="132">
        <f t="shared" si="3"/>
        <v>360</v>
      </c>
      <c r="Y117" s="65"/>
      <c r="Z117" s="65"/>
      <c r="AA117" s="65"/>
      <c r="AB117" s="95" t="s">
        <v>46</v>
      </c>
      <c r="AC117" s="140">
        <v>45117</v>
      </c>
      <c r="AD117" s="65"/>
      <c r="AE117" s="65"/>
    </row>
    <row r="118" s="81" customFormat="1" ht="26" customHeight="1" spans="1:31">
      <c r="A118" s="95">
        <v>112</v>
      </c>
      <c r="B118" s="65" t="s">
        <v>264</v>
      </c>
      <c r="C118" s="65">
        <v>10</v>
      </c>
      <c r="D118" s="100" t="s">
        <v>288</v>
      </c>
      <c r="E118" s="65" t="s">
        <v>289</v>
      </c>
      <c r="F118" s="130" t="s">
        <v>289</v>
      </c>
      <c r="G118" s="65">
        <v>4</v>
      </c>
      <c r="H118" s="98" t="s">
        <v>43</v>
      </c>
      <c r="I118" s="65">
        <v>123.98</v>
      </c>
      <c r="J118" s="65">
        <v>1</v>
      </c>
      <c r="K118" s="65" t="s">
        <v>290</v>
      </c>
      <c r="L118" s="65"/>
      <c r="M118" s="65" t="s">
        <v>44</v>
      </c>
      <c r="N118" s="132" t="str">
        <f t="shared" si="0"/>
        <v>改扩建</v>
      </c>
      <c r="O118" s="65"/>
      <c r="P118" s="65"/>
      <c r="Q118" s="65"/>
      <c r="R118" s="65"/>
      <c r="S118" s="134">
        <v>47</v>
      </c>
      <c r="T118" s="65">
        <v>73</v>
      </c>
      <c r="U118" s="132">
        <f t="shared" si="1"/>
        <v>120</v>
      </c>
      <c r="V118" s="132">
        <f t="shared" si="2"/>
        <v>120</v>
      </c>
      <c r="W118" s="65">
        <v>3</v>
      </c>
      <c r="X118" s="132">
        <f t="shared" si="3"/>
        <v>360</v>
      </c>
      <c r="Y118" s="65"/>
      <c r="Z118" s="65"/>
      <c r="AA118" s="65"/>
      <c r="AB118" s="95" t="s">
        <v>46</v>
      </c>
      <c r="AC118" s="140">
        <v>45117</v>
      </c>
      <c r="AD118" s="65"/>
      <c r="AE118" s="65"/>
    </row>
    <row r="119" s="82" customFormat="1" ht="26" customHeight="1" spans="1:31">
      <c r="A119" s="95">
        <v>113</v>
      </c>
      <c r="B119" s="123" t="s">
        <v>65</v>
      </c>
      <c r="C119" s="123">
        <v>20</v>
      </c>
      <c r="D119" s="100" t="s">
        <v>291</v>
      </c>
      <c r="E119" s="124" t="s">
        <v>292</v>
      </c>
      <c r="F119" s="102" t="s">
        <v>292</v>
      </c>
      <c r="G119" s="123">
        <v>5</v>
      </c>
      <c r="H119" s="102" t="s">
        <v>43</v>
      </c>
      <c r="I119" s="123">
        <v>147.7</v>
      </c>
      <c r="J119" s="123">
        <v>2</v>
      </c>
      <c r="K119" s="123" t="s">
        <v>293</v>
      </c>
      <c r="L119" s="123"/>
      <c r="M119" s="123" t="s">
        <v>44</v>
      </c>
      <c r="N119" s="132" t="str">
        <f t="shared" si="0"/>
        <v>改扩建</v>
      </c>
      <c r="O119" s="123"/>
      <c r="P119" s="123"/>
      <c r="Q119" s="123"/>
      <c r="R119" s="123"/>
      <c r="S119" s="123">
        <v>27</v>
      </c>
      <c r="T119" s="123">
        <v>123</v>
      </c>
      <c r="U119" s="132">
        <f t="shared" si="1"/>
        <v>150</v>
      </c>
      <c r="V119" s="132">
        <f t="shared" si="2"/>
        <v>150</v>
      </c>
      <c r="W119" s="123">
        <v>3</v>
      </c>
      <c r="X119" s="132">
        <f t="shared" si="3"/>
        <v>450</v>
      </c>
      <c r="Y119" s="123"/>
      <c r="Z119" s="135"/>
      <c r="AA119" s="136"/>
      <c r="AB119" s="95" t="s">
        <v>46</v>
      </c>
      <c r="AC119" s="140">
        <v>45117</v>
      </c>
      <c r="AD119" s="66"/>
      <c r="AE119" s="66"/>
    </row>
    <row r="120" s="82" customFormat="1" ht="26" customHeight="1" spans="1:31">
      <c r="A120" s="95">
        <v>114</v>
      </c>
      <c r="B120" s="65" t="s">
        <v>75</v>
      </c>
      <c r="C120" s="65">
        <v>12</v>
      </c>
      <c r="D120" s="100" t="s">
        <v>294</v>
      </c>
      <c r="E120" s="65" t="s">
        <v>295</v>
      </c>
      <c r="F120" s="65" t="s">
        <v>295</v>
      </c>
      <c r="G120" s="65">
        <v>4</v>
      </c>
      <c r="H120" s="65" t="s">
        <v>43</v>
      </c>
      <c r="I120" s="65">
        <v>73</v>
      </c>
      <c r="J120" s="65">
        <v>1</v>
      </c>
      <c r="K120" s="65" t="s">
        <v>78</v>
      </c>
      <c r="L120" s="65"/>
      <c r="M120" s="65" t="s">
        <v>44</v>
      </c>
      <c r="N120" s="132" t="str">
        <f t="shared" si="0"/>
        <v>改扩建</v>
      </c>
      <c r="O120" s="65"/>
      <c r="P120" s="65"/>
      <c r="Q120" s="65"/>
      <c r="R120" s="65"/>
      <c r="S120" s="65">
        <v>19.2</v>
      </c>
      <c r="T120" s="65">
        <v>73</v>
      </c>
      <c r="U120" s="132">
        <f t="shared" si="1"/>
        <v>92.2</v>
      </c>
      <c r="V120" s="132">
        <f t="shared" si="2"/>
        <v>92.2</v>
      </c>
      <c r="W120" s="65">
        <v>3</v>
      </c>
      <c r="X120" s="132">
        <f t="shared" si="3"/>
        <v>276.6</v>
      </c>
      <c r="Y120" s="65"/>
      <c r="Z120" s="141"/>
      <c r="AA120" s="66"/>
      <c r="AB120" s="95" t="s">
        <v>46</v>
      </c>
      <c r="AC120" s="140">
        <v>45117</v>
      </c>
      <c r="AD120" s="66"/>
      <c r="AE120" s="66"/>
    </row>
    <row r="121" s="82" customFormat="1" ht="26" customHeight="1" spans="1:31">
      <c r="A121" s="95">
        <v>115</v>
      </c>
      <c r="B121" s="65" t="s">
        <v>75</v>
      </c>
      <c r="C121" s="65">
        <v>12</v>
      </c>
      <c r="D121" s="100" t="s">
        <v>294</v>
      </c>
      <c r="E121" s="65" t="s">
        <v>296</v>
      </c>
      <c r="F121" s="65" t="s">
        <v>296</v>
      </c>
      <c r="G121" s="65">
        <v>3</v>
      </c>
      <c r="H121" s="65" t="s">
        <v>43</v>
      </c>
      <c r="I121" s="65">
        <v>41</v>
      </c>
      <c r="J121" s="65">
        <v>1</v>
      </c>
      <c r="K121" s="65" t="s">
        <v>78</v>
      </c>
      <c r="L121" s="65"/>
      <c r="M121" s="65" t="s">
        <v>44</v>
      </c>
      <c r="N121" s="132" t="str">
        <f t="shared" si="0"/>
        <v>改扩建</v>
      </c>
      <c r="O121" s="65"/>
      <c r="P121" s="65"/>
      <c r="Q121" s="65"/>
      <c r="R121" s="65"/>
      <c r="S121" s="65">
        <v>51.2</v>
      </c>
      <c r="T121" s="65">
        <v>41</v>
      </c>
      <c r="U121" s="132">
        <f t="shared" si="1"/>
        <v>92.2</v>
      </c>
      <c r="V121" s="132">
        <f t="shared" si="2"/>
        <v>92.2</v>
      </c>
      <c r="W121" s="65">
        <v>3</v>
      </c>
      <c r="X121" s="132">
        <f t="shared" si="3"/>
        <v>276.6</v>
      </c>
      <c r="Y121" s="65"/>
      <c r="Z121" s="141"/>
      <c r="AA121" s="66"/>
      <c r="AB121" s="95" t="s">
        <v>46</v>
      </c>
      <c r="AC121" s="140">
        <v>45117</v>
      </c>
      <c r="AD121" s="66"/>
      <c r="AE121" s="66"/>
    </row>
    <row r="122" s="82" customFormat="1" ht="26" customHeight="1" spans="1:31">
      <c r="A122" s="95">
        <v>116</v>
      </c>
      <c r="B122" s="65" t="s">
        <v>75</v>
      </c>
      <c r="C122" s="65">
        <v>5</v>
      </c>
      <c r="D122" s="100" t="s">
        <v>297</v>
      </c>
      <c r="E122" s="65" t="s">
        <v>298</v>
      </c>
      <c r="F122" s="65" t="s">
        <v>298</v>
      </c>
      <c r="G122" s="65">
        <v>4</v>
      </c>
      <c r="H122" s="65" t="s">
        <v>43</v>
      </c>
      <c r="I122" s="65">
        <v>118.47</v>
      </c>
      <c r="J122" s="65">
        <v>1</v>
      </c>
      <c r="K122" s="65" t="s">
        <v>87</v>
      </c>
      <c r="L122" s="65"/>
      <c r="M122" s="65" t="s">
        <v>44</v>
      </c>
      <c r="N122" s="132" t="str">
        <f t="shared" si="0"/>
        <v>改扩建</v>
      </c>
      <c r="O122" s="65"/>
      <c r="P122" s="65"/>
      <c r="Q122" s="65"/>
      <c r="R122" s="65"/>
      <c r="S122" s="65">
        <v>11.53</v>
      </c>
      <c r="T122" s="65">
        <v>118.47</v>
      </c>
      <c r="U122" s="132">
        <f t="shared" si="1"/>
        <v>130</v>
      </c>
      <c r="V122" s="132">
        <f t="shared" si="2"/>
        <v>130</v>
      </c>
      <c r="W122" s="65">
        <v>3</v>
      </c>
      <c r="X122" s="132">
        <f t="shared" si="3"/>
        <v>390</v>
      </c>
      <c r="Y122" s="65"/>
      <c r="Z122" s="141"/>
      <c r="AA122" s="66"/>
      <c r="AB122" s="95" t="s">
        <v>46</v>
      </c>
      <c r="AC122" s="140">
        <v>45117</v>
      </c>
      <c r="AD122" s="66"/>
      <c r="AE122" s="66"/>
    </row>
    <row r="123" s="82" customFormat="1" ht="26" customHeight="1" spans="1:31">
      <c r="A123" s="95">
        <v>117</v>
      </c>
      <c r="B123" s="65" t="s">
        <v>75</v>
      </c>
      <c r="C123" s="65">
        <v>26</v>
      </c>
      <c r="D123" s="100" t="s">
        <v>299</v>
      </c>
      <c r="E123" s="65" t="s">
        <v>300</v>
      </c>
      <c r="F123" s="65" t="s">
        <v>300</v>
      </c>
      <c r="G123" s="65">
        <v>5</v>
      </c>
      <c r="H123" s="65" t="s">
        <v>43</v>
      </c>
      <c r="I123" s="65">
        <v>86</v>
      </c>
      <c r="J123" s="65">
        <v>1</v>
      </c>
      <c r="K123" s="65" t="s">
        <v>78</v>
      </c>
      <c r="L123" s="65"/>
      <c r="M123" s="65" t="s">
        <v>44</v>
      </c>
      <c r="N123" s="132" t="str">
        <f t="shared" si="0"/>
        <v>改扩建</v>
      </c>
      <c r="O123" s="65"/>
      <c r="P123" s="65"/>
      <c r="Q123" s="65"/>
      <c r="R123" s="65"/>
      <c r="S123" s="65">
        <v>64</v>
      </c>
      <c r="T123" s="65">
        <v>86</v>
      </c>
      <c r="U123" s="132">
        <f t="shared" si="1"/>
        <v>150</v>
      </c>
      <c r="V123" s="132">
        <f t="shared" si="2"/>
        <v>150</v>
      </c>
      <c r="W123" s="65">
        <v>3</v>
      </c>
      <c r="X123" s="132">
        <f t="shared" si="3"/>
        <v>450</v>
      </c>
      <c r="Y123" s="65"/>
      <c r="Z123" s="141"/>
      <c r="AA123" s="66"/>
      <c r="AB123" s="95" t="s">
        <v>46</v>
      </c>
      <c r="AC123" s="140">
        <v>45117</v>
      </c>
      <c r="AD123" s="66"/>
      <c r="AE123" s="66"/>
    </row>
    <row r="124" s="82" customFormat="1" ht="26" customHeight="1" spans="1:31">
      <c r="A124" s="95">
        <v>118</v>
      </c>
      <c r="B124" s="65" t="s">
        <v>75</v>
      </c>
      <c r="C124" s="65">
        <v>31</v>
      </c>
      <c r="D124" s="100" t="s">
        <v>301</v>
      </c>
      <c r="E124" s="65" t="s">
        <v>302</v>
      </c>
      <c r="F124" s="65" t="s">
        <v>302</v>
      </c>
      <c r="G124" s="65">
        <v>2</v>
      </c>
      <c r="H124" s="65" t="s">
        <v>43</v>
      </c>
      <c r="I124" s="65">
        <v>84</v>
      </c>
      <c r="J124" s="65">
        <v>1</v>
      </c>
      <c r="K124" s="65" t="s">
        <v>293</v>
      </c>
      <c r="L124" s="65"/>
      <c r="M124" s="65"/>
      <c r="N124" s="132" t="str">
        <f t="shared" si="0"/>
        <v>改扩建</v>
      </c>
      <c r="O124" s="65"/>
      <c r="P124" s="65"/>
      <c r="Q124" s="65"/>
      <c r="R124" s="65"/>
      <c r="S124" s="65">
        <v>16</v>
      </c>
      <c r="T124" s="65">
        <v>84</v>
      </c>
      <c r="U124" s="132">
        <f t="shared" si="1"/>
        <v>100</v>
      </c>
      <c r="V124" s="132">
        <f t="shared" si="2"/>
        <v>100</v>
      </c>
      <c r="W124" s="65">
        <v>3</v>
      </c>
      <c r="X124" s="132">
        <f t="shared" si="3"/>
        <v>300</v>
      </c>
      <c r="Y124" s="65"/>
      <c r="Z124" s="142"/>
      <c r="AA124" s="65"/>
      <c r="AB124" s="95" t="s">
        <v>46</v>
      </c>
      <c r="AC124" s="140">
        <v>45117</v>
      </c>
      <c r="AD124" s="66"/>
      <c r="AE124" s="66"/>
    </row>
    <row r="125" s="82" customFormat="1" ht="26" customHeight="1" spans="1:31">
      <c r="A125" s="95">
        <v>119</v>
      </c>
      <c r="B125" s="65" t="s">
        <v>75</v>
      </c>
      <c r="C125" s="65">
        <v>31</v>
      </c>
      <c r="D125" s="100" t="s">
        <v>301</v>
      </c>
      <c r="E125" s="65" t="s">
        <v>303</v>
      </c>
      <c r="F125" s="65" t="s">
        <v>303</v>
      </c>
      <c r="G125" s="65">
        <v>3</v>
      </c>
      <c r="H125" s="65" t="s">
        <v>43</v>
      </c>
      <c r="I125" s="65">
        <v>84</v>
      </c>
      <c r="J125" s="65">
        <v>1</v>
      </c>
      <c r="K125" s="65" t="s">
        <v>293</v>
      </c>
      <c r="L125" s="65"/>
      <c r="M125" s="65"/>
      <c r="N125" s="132" t="str">
        <f t="shared" si="0"/>
        <v>改扩建</v>
      </c>
      <c r="O125" s="65"/>
      <c r="P125" s="65"/>
      <c r="Q125" s="65"/>
      <c r="R125" s="65"/>
      <c r="S125" s="65">
        <v>16</v>
      </c>
      <c r="T125" s="65">
        <v>84</v>
      </c>
      <c r="U125" s="132">
        <f t="shared" si="1"/>
        <v>100</v>
      </c>
      <c r="V125" s="132">
        <f t="shared" si="2"/>
        <v>100</v>
      </c>
      <c r="W125" s="65">
        <v>3</v>
      </c>
      <c r="X125" s="132">
        <f t="shared" si="3"/>
        <v>300</v>
      </c>
      <c r="Y125" s="65"/>
      <c r="Z125" s="141"/>
      <c r="AA125" s="66"/>
      <c r="AB125" s="95" t="s">
        <v>46</v>
      </c>
      <c r="AC125" s="140">
        <v>45117</v>
      </c>
      <c r="AD125" s="66"/>
      <c r="AE125" s="66"/>
    </row>
    <row r="126" customFormat="1" ht="26" customHeight="1" spans="1:31">
      <c r="A126" s="95">
        <v>120</v>
      </c>
      <c r="B126" s="65" t="s">
        <v>264</v>
      </c>
      <c r="C126" s="65">
        <v>12</v>
      </c>
      <c r="D126" s="100" t="s">
        <v>304</v>
      </c>
      <c r="E126" s="65" t="s">
        <v>305</v>
      </c>
      <c r="F126" s="65" t="s">
        <v>305</v>
      </c>
      <c r="G126" s="65">
        <v>3</v>
      </c>
      <c r="H126" s="65" t="s">
        <v>43</v>
      </c>
      <c r="I126" s="65">
        <v>80</v>
      </c>
      <c r="J126" s="65">
        <v>3</v>
      </c>
      <c r="K126" s="65"/>
      <c r="L126" s="65"/>
      <c r="M126" s="65" t="s">
        <v>44</v>
      </c>
      <c r="N126" s="132" t="s">
        <v>306</v>
      </c>
      <c r="O126" s="65"/>
      <c r="P126" s="65"/>
      <c r="Q126" s="65"/>
      <c r="R126" s="65"/>
      <c r="S126" s="65">
        <v>15</v>
      </c>
      <c r="T126" s="65">
        <v>65</v>
      </c>
      <c r="U126" s="132">
        <v>80</v>
      </c>
      <c r="V126" s="132">
        <v>80</v>
      </c>
      <c r="W126" s="65">
        <v>3</v>
      </c>
      <c r="X126" s="132">
        <v>240</v>
      </c>
      <c r="Y126" s="65"/>
      <c r="Z126" s="141"/>
      <c r="AA126" s="66"/>
      <c r="AB126" s="95" t="s">
        <v>46</v>
      </c>
      <c r="AC126" s="140">
        <v>45138</v>
      </c>
      <c r="AD126" s="122"/>
      <c r="AE126" s="122"/>
    </row>
    <row r="127" customFormat="1" ht="26" customHeight="1" spans="1:31">
      <c r="A127" s="95">
        <v>121</v>
      </c>
      <c r="B127" s="65" t="s">
        <v>264</v>
      </c>
      <c r="C127" s="65">
        <v>12</v>
      </c>
      <c r="D127" s="100" t="s">
        <v>304</v>
      </c>
      <c r="E127" s="65" t="s">
        <v>307</v>
      </c>
      <c r="F127" s="65" t="s">
        <v>307</v>
      </c>
      <c r="G127" s="65">
        <v>4</v>
      </c>
      <c r="H127" s="65" t="s">
        <v>43</v>
      </c>
      <c r="I127" s="65">
        <v>62.8</v>
      </c>
      <c r="J127" s="65">
        <v>3</v>
      </c>
      <c r="K127" s="65" t="s">
        <v>151</v>
      </c>
      <c r="L127" s="65"/>
      <c r="M127" s="65" t="s">
        <v>44</v>
      </c>
      <c r="N127" s="132" t="s">
        <v>306</v>
      </c>
      <c r="O127" s="65"/>
      <c r="P127" s="65"/>
      <c r="Q127" s="65"/>
      <c r="R127" s="65"/>
      <c r="S127" s="65">
        <v>39</v>
      </c>
      <c r="T127" s="65">
        <v>61</v>
      </c>
      <c r="U127" s="132">
        <v>100</v>
      </c>
      <c r="V127" s="132">
        <v>100</v>
      </c>
      <c r="W127" s="65">
        <v>3</v>
      </c>
      <c r="X127" s="132">
        <v>300</v>
      </c>
      <c r="Y127" s="65"/>
      <c r="Z127" s="141"/>
      <c r="AA127" s="66"/>
      <c r="AB127" s="95" t="s">
        <v>46</v>
      </c>
      <c r="AC127" s="140">
        <v>45138</v>
      </c>
      <c r="AD127" s="122"/>
      <c r="AE127" s="122"/>
    </row>
    <row r="128" customFormat="1" ht="26" customHeight="1" spans="1:31">
      <c r="A128" s="95">
        <v>122</v>
      </c>
      <c r="B128" s="64" t="s">
        <v>65</v>
      </c>
      <c r="C128" s="64">
        <v>7</v>
      </c>
      <c r="D128" s="131" t="s">
        <v>308</v>
      </c>
      <c r="E128" s="64" t="s">
        <v>309</v>
      </c>
      <c r="F128" s="64" t="s">
        <v>309</v>
      </c>
      <c r="G128" s="64">
        <v>4</v>
      </c>
      <c r="H128" s="64" t="s">
        <v>43</v>
      </c>
      <c r="I128" s="64"/>
      <c r="J128" s="64"/>
      <c r="K128" s="64"/>
      <c r="L128" s="64"/>
      <c r="M128" s="64" t="s">
        <v>44</v>
      </c>
      <c r="N128" s="133" t="s">
        <v>45</v>
      </c>
      <c r="O128" s="65"/>
      <c r="P128" s="65"/>
      <c r="Q128" s="65"/>
      <c r="R128" s="65"/>
      <c r="S128" s="64">
        <v>0</v>
      </c>
      <c r="T128" s="64">
        <v>99</v>
      </c>
      <c r="U128" s="132">
        <v>99</v>
      </c>
      <c r="V128" s="132">
        <v>99</v>
      </c>
      <c r="W128" s="65">
        <v>3</v>
      </c>
      <c r="X128" s="132">
        <f>99*3</f>
        <v>297</v>
      </c>
      <c r="Y128" s="65"/>
      <c r="Z128" s="141">
        <v>44671</v>
      </c>
      <c r="AA128" s="66"/>
      <c r="AB128" s="95" t="s">
        <v>46</v>
      </c>
      <c r="AC128" s="140">
        <v>45138</v>
      </c>
      <c r="AD128" s="122"/>
      <c r="AE128" s="122"/>
    </row>
    <row r="129" customFormat="1" ht="26" customHeight="1" spans="1:31">
      <c r="A129" s="95">
        <v>123</v>
      </c>
      <c r="B129" s="65" t="s">
        <v>206</v>
      </c>
      <c r="C129" s="65">
        <v>21</v>
      </c>
      <c r="D129" s="100" t="s">
        <v>310</v>
      </c>
      <c r="E129" s="65" t="s">
        <v>311</v>
      </c>
      <c r="F129" s="65" t="s">
        <v>311</v>
      </c>
      <c r="G129" s="65">
        <v>4</v>
      </c>
      <c r="H129" s="65" t="s">
        <v>43</v>
      </c>
      <c r="I129" s="65">
        <v>158</v>
      </c>
      <c r="J129" s="65"/>
      <c r="K129" s="65" t="s">
        <v>68</v>
      </c>
      <c r="L129" s="65"/>
      <c r="M129" s="65" t="s">
        <v>44</v>
      </c>
      <c r="N129" s="132" t="str">
        <f>IF(T129=U129,"翻建",IF(T129="","新建","改扩建"))</f>
        <v>翻建</v>
      </c>
      <c r="O129" s="65"/>
      <c r="P129" s="65"/>
      <c r="Q129" s="65"/>
      <c r="R129" s="65"/>
      <c r="S129" s="65"/>
      <c r="T129" s="65">
        <v>120</v>
      </c>
      <c r="U129" s="132">
        <f>SUM(O129:T129)</f>
        <v>120</v>
      </c>
      <c r="V129" s="132">
        <f>U129</f>
        <v>120</v>
      </c>
      <c r="W129" s="65">
        <v>3</v>
      </c>
      <c r="X129" s="132">
        <f>V129*W129</f>
        <v>360</v>
      </c>
      <c r="Y129" s="65"/>
      <c r="Z129" s="141"/>
      <c r="AA129" s="66"/>
      <c r="AB129" s="95" t="s">
        <v>46</v>
      </c>
      <c r="AC129" s="140">
        <v>45138</v>
      </c>
      <c r="AD129" s="122"/>
      <c r="AE129" s="122"/>
    </row>
    <row r="130" customFormat="1" ht="26" customHeight="1" spans="1:31">
      <c r="A130" s="95">
        <v>124</v>
      </c>
      <c r="B130" s="65" t="s">
        <v>206</v>
      </c>
      <c r="C130" s="65">
        <v>21</v>
      </c>
      <c r="D130" s="100" t="s">
        <v>312</v>
      </c>
      <c r="E130" s="65" t="s">
        <v>313</v>
      </c>
      <c r="F130" s="65" t="s">
        <v>313</v>
      </c>
      <c r="G130" s="65">
        <v>4</v>
      </c>
      <c r="H130" s="65" t="s">
        <v>43</v>
      </c>
      <c r="I130" s="65">
        <v>158</v>
      </c>
      <c r="J130" s="65">
        <v>1</v>
      </c>
      <c r="K130" s="65" t="s">
        <v>151</v>
      </c>
      <c r="L130" s="65"/>
      <c r="M130" s="65" t="s">
        <v>44</v>
      </c>
      <c r="N130" s="132" t="str">
        <f>IF(T130=U130,"翻建",IF(T130="","新建","改扩建"))</f>
        <v>改扩建</v>
      </c>
      <c r="O130" s="65"/>
      <c r="P130" s="65"/>
      <c r="Q130" s="65"/>
      <c r="R130" s="65"/>
      <c r="S130" s="65">
        <v>16</v>
      </c>
      <c r="T130" s="65">
        <v>104</v>
      </c>
      <c r="U130" s="132">
        <f>SUM(O130:T130)</f>
        <v>120</v>
      </c>
      <c r="V130" s="132">
        <f>U130</f>
        <v>120</v>
      </c>
      <c r="W130" s="65">
        <v>3</v>
      </c>
      <c r="X130" s="132">
        <f>V130*W130</f>
        <v>360</v>
      </c>
      <c r="Y130" s="65"/>
      <c r="Z130" s="141"/>
      <c r="AA130" s="66"/>
      <c r="AB130" s="95" t="s">
        <v>46</v>
      </c>
      <c r="AC130" s="140">
        <v>45138</v>
      </c>
      <c r="AD130" s="122"/>
      <c r="AE130" s="122"/>
    </row>
    <row r="131" s="81" customFormat="1" ht="26" customHeight="1" spans="1:31">
      <c r="A131" s="95">
        <v>125</v>
      </c>
      <c r="B131" s="65" t="s">
        <v>75</v>
      </c>
      <c r="C131" s="65">
        <v>11</v>
      </c>
      <c r="D131" s="100" t="s">
        <v>314</v>
      </c>
      <c r="E131" s="65" t="s">
        <v>315</v>
      </c>
      <c r="F131" s="65" t="s">
        <v>315</v>
      </c>
      <c r="G131" s="65">
        <v>3</v>
      </c>
      <c r="H131" s="65" t="s">
        <v>43</v>
      </c>
      <c r="I131" s="65">
        <v>119.5</v>
      </c>
      <c r="J131" s="65">
        <v>1</v>
      </c>
      <c r="K131" s="65" t="s">
        <v>87</v>
      </c>
      <c r="L131" s="65"/>
      <c r="M131" s="65" t="s">
        <v>44</v>
      </c>
      <c r="N131" s="132" t="str">
        <f>IF(T131=U131,"翻建",IF(T131="","新建","改扩建"))</f>
        <v>改扩建</v>
      </c>
      <c r="O131" s="65"/>
      <c r="P131" s="65"/>
      <c r="Q131" s="65"/>
      <c r="R131" s="65"/>
      <c r="S131" s="65">
        <v>20</v>
      </c>
      <c r="T131" s="65">
        <v>90</v>
      </c>
      <c r="U131" s="132">
        <f>SUM(O131:T131)</f>
        <v>110</v>
      </c>
      <c r="V131" s="132">
        <f>U131</f>
        <v>110</v>
      </c>
      <c r="W131" s="65">
        <v>3</v>
      </c>
      <c r="X131" s="132">
        <f>V131*W131</f>
        <v>330</v>
      </c>
      <c r="Y131" s="65"/>
      <c r="Z131" s="141"/>
      <c r="AA131" s="66"/>
      <c r="AB131" s="95" t="s">
        <v>46</v>
      </c>
      <c r="AC131" s="140">
        <v>45138</v>
      </c>
      <c r="AD131" s="65"/>
      <c r="AE131" s="65"/>
    </row>
    <row r="132" s="82" customFormat="1" ht="26" customHeight="1" spans="1:31">
      <c r="A132" s="95">
        <v>126</v>
      </c>
      <c r="B132" s="65" t="s">
        <v>75</v>
      </c>
      <c r="C132" s="65">
        <v>33</v>
      </c>
      <c r="D132" s="100" t="s">
        <v>316</v>
      </c>
      <c r="E132" s="65" t="s">
        <v>317</v>
      </c>
      <c r="F132" s="65" t="s">
        <v>317</v>
      </c>
      <c r="G132" s="65">
        <v>7</v>
      </c>
      <c r="H132" s="65" t="s">
        <v>43</v>
      </c>
      <c r="I132" s="65">
        <v>139</v>
      </c>
      <c r="J132" s="65">
        <v>2</v>
      </c>
      <c r="K132" s="65" t="s">
        <v>78</v>
      </c>
      <c r="L132" s="65"/>
      <c r="M132" s="65" t="s">
        <v>44</v>
      </c>
      <c r="N132" s="132" t="str">
        <f>IF(T132=U132,"翻建",IF(T132="","新建","改扩建"))</f>
        <v>改扩建</v>
      </c>
      <c r="O132" s="65"/>
      <c r="P132" s="65"/>
      <c r="Q132" s="65"/>
      <c r="R132" s="65"/>
      <c r="S132" s="65">
        <v>12</v>
      </c>
      <c r="T132" s="65">
        <v>138</v>
      </c>
      <c r="U132" s="132">
        <f>SUM(O132:T132)</f>
        <v>150</v>
      </c>
      <c r="V132" s="132">
        <f>U132</f>
        <v>150</v>
      </c>
      <c r="W132" s="65">
        <v>3</v>
      </c>
      <c r="X132" s="132">
        <f>V132*W132</f>
        <v>450</v>
      </c>
      <c r="Y132" s="65"/>
      <c r="Z132" s="141"/>
      <c r="AA132" s="66" t="s">
        <v>318</v>
      </c>
      <c r="AB132" s="95" t="s">
        <v>46</v>
      </c>
      <c r="AC132" s="140">
        <v>45138</v>
      </c>
      <c r="AD132" s="66"/>
      <c r="AE132" s="66"/>
    </row>
    <row r="133" s="82" customFormat="1" ht="26" customHeight="1" spans="1:31">
      <c r="A133" s="95">
        <v>127</v>
      </c>
      <c r="B133" s="65" t="s">
        <v>75</v>
      </c>
      <c r="C133" s="65">
        <v>2</v>
      </c>
      <c r="D133" s="100" t="s">
        <v>319</v>
      </c>
      <c r="E133" s="65" t="s">
        <v>320</v>
      </c>
      <c r="F133" s="65" t="s">
        <v>320</v>
      </c>
      <c r="G133" s="65">
        <v>4</v>
      </c>
      <c r="H133" s="65" t="s">
        <v>43</v>
      </c>
      <c r="I133" s="65">
        <v>112.37</v>
      </c>
      <c r="J133" s="65">
        <v>1</v>
      </c>
      <c r="K133" s="65" t="s">
        <v>87</v>
      </c>
      <c r="L133" s="65"/>
      <c r="M133" s="65" t="s">
        <v>44</v>
      </c>
      <c r="N133" s="132" t="str">
        <f>IF(T133=U133,"翻建",IF(T133="","新建","改扩建"))</f>
        <v>翻建</v>
      </c>
      <c r="O133" s="65"/>
      <c r="P133" s="65"/>
      <c r="Q133" s="65"/>
      <c r="R133" s="65"/>
      <c r="S133" s="65"/>
      <c r="T133" s="65">
        <v>112.37</v>
      </c>
      <c r="U133" s="132">
        <f>SUM(O133:T133)</f>
        <v>112.37</v>
      </c>
      <c r="V133" s="132">
        <f>U133</f>
        <v>112.37</v>
      </c>
      <c r="W133" s="65">
        <v>3</v>
      </c>
      <c r="X133" s="132">
        <f>V133*W133</f>
        <v>337.11</v>
      </c>
      <c r="Y133" s="65"/>
      <c r="Z133" s="141"/>
      <c r="AA133" s="66"/>
      <c r="AB133" s="95" t="s">
        <v>46</v>
      </c>
      <c r="AC133" s="140">
        <v>45138</v>
      </c>
      <c r="AD133" s="66"/>
      <c r="AE133" s="66"/>
    </row>
    <row r="134" customFormat="1" ht="26" customHeight="1" spans="1:31">
      <c r="A134" s="95">
        <v>128</v>
      </c>
      <c r="B134" s="65" t="s">
        <v>75</v>
      </c>
      <c r="C134" s="65">
        <v>24</v>
      </c>
      <c r="D134" s="100" t="s">
        <v>321</v>
      </c>
      <c r="E134" s="65" t="s">
        <v>322</v>
      </c>
      <c r="F134" s="65" t="s">
        <v>322</v>
      </c>
      <c r="G134" s="65">
        <v>4</v>
      </c>
      <c r="H134" s="65" t="s">
        <v>43</v>
      </c>
      <c r="I134" s="65">
        <v>127</v>
      </c>
      <c r="J134" s="65">
        <v>2</v>
      </c>
      <c r="K134" s="65" t="s">
        <v>87</v>
      </c>
      <c r="L134" s="65"/>
      <c r="M134" s="65" t="s">
        <v>44</v>
      </c>
      <c r="N134" s="132" t="s">
        <v>50</v>
      </c>
      <c r="O134" s="65"/>
      <c r="P134" s="65"/>
      <c r="Q134" s="65"/>
      <c r="R134" s="65"/>
      <c r="S134" s="65">
        <v>22</v>
      </c>
      <c r="T134" s="65">
        <v>98</v>
      </c>
      <c r="U134" s="132">
        <v>120</v>
      </c>
      <c r="V134" s="132">
        <v>120</v>
      </c>
      <c r="W134" s="65">
        <v>3</v>
      </c>
      <c r="X134" s="132">
        <v>120</v>
      </c>
      <c r="Y134" s="65"/>
      <c r="Z134" s="141"/>
      <c r="AA134" s="66"/>
      <c r="AB134" s="95" t="s">
        <v>46</v>
      </c>
      <c r="AC134" s="140">
        <v>45138</v>
      </c>
      <c r="AD134" s="122"/>
      <c r="AE134" s="122"/>
    </row>
    <row r="135" customFormat="1" ht="26" customHeight="1" spans="1:31">
      <c r="A135" s="95">
        <v>129</v>
      </c>
      <c r="B135" s="65" t="s">
        <v>75</v>
      </c>
      <c r="C135" s="65">
        <v>14</v>
      </c>
      <c r="D135" s="100" t="s">
        <v>323</v>
      </c>
      <c r="E135" s="65" t="s">
        <v>324</v>
      </c>
      <c r="F135" s="65" t="s">
        <v>324</v>
      </c>
      <c r="G135" s="65">
        <v>5</v>
      </c>
      <c r="H135" s="65" t="s">
        <v>43</v>
      </c>
      <c r="I135" s="65">
        <v>75</v>
      </c>
      <c r="J135" s="65">
        <v>1</v>
      </c>
      <c r="K135" s="65" t="s">
        <v>87</v>
      </c>
      <c r="L135" s="65"/>
      <c r="M135" s="65" t="s">
        <v>44</v>
      </c>
      <c r="N135" s="132" t="s">
        <v>58</v>
      </c>
      <c r="O135" s="65"/>
      <c r="P135" s="65"/>
      <c r="Q135" s="65"/>
      <c r="R135" s="65"/>
      <c r="S135" s="65"/>
      <c r="T135" s="65">
        <v>75</v>
      </c>
      <c r="U135" s="132">
        <v>75</v>
      </c>
      <c r="V135" s="132">
        <v>75</v>
      </c>
      <c r="W135" s="65">
        <v>3</v>
      </c>
      <c r="X135" s="132">
        <v>75</v>
      </c>
      <c r="Y135" s="65"/>
      <c r="Z135" s="141"/>
      <c r="AA135" s="66"/>
      <c r="AB135" s="95" t="s">
        <v>46</v>
      </c>
      <c r="AC135" s="140">
        <v>45138</v>
      </c>
      <c r="AD135" s="122"/>
      <c r="AE135" s="122"/>
    </row>
    <row r="136" s="82" customFormat="1" ht="26" customHeight="1" spans="1:31">
      <c r="A136" s="95">
        <v>130</v>
      </c>
      <c r="B136" s="65" t="s">
        <v>325</v>
      </c>
      <c r="C136" s="65">
        <v>18</v>
      </c>
      <c r="D136" s="100" t="s">
        <v>326</v>
      </c>
      <c r="E136" s="65" t="s">
        <v>327</v>
      </c>
      <c r="F136" s="65" t="s">
        <v>327</v>
      </c>
      <c r="G136" s="65">
        <v>3</v>
      </c>
      <c r="H136" s="65" t="s">
        <v>43</v>
      </c>
      <c r="I136" s="65"/>
      <c r="J136" s="65"/>
      <c r="K136" s="65"/>
      <c r="L136" s="65"/>
      <c r="M136" s="65" t="s">
        <v>44</v>
      </c>
      <c r="N136" s="132" t="s">
        <v>45</v>
      </c>
      <c r="O136" s="65"/>
      <c r="P136" s="65">
        <v>54</v>
      </c>
      <c r="Q136" s="65"/>
      <c r="R136" s="65"/>
      <c r="S136" s="65">
        <v>26</v>
      </c>
      <c r="T136" s="65"/>
      <c r="U136" s="132">
        <v>80</v>
      </c>
      <c r="V136" s="132">
        <v>80</v>
      </c>
      <c r="W136" s="65">
        <v>3</v>
      </c>
      <c r="X136" s="132">
        <v>240</v>
      </c>
      <c r="Y136" s="65" t="s">
        <v>328</v>
      </c>
      <c r="Z136" s="141"/>
      <c r="AA136" s="66"/>
      <c r="AB136" s="95" t="s">
        <v>46</v>
      </c>
      <c r="AC136" s="140">
        <v>45138</v>
      </c>
      <c r="AD136" s="66"/>
      <c r="AE136" s="66"/>
    </row>
    <row r="137" s="82" customFormat="1" ht="26" customHeight="1" spans="1:31">
      <c r="A137" s="95">
        <v>131</v>
      </c>
      <c r="B137" s="65" t="s">
        <v>325</v>
      </c>
      <c r="C137" s="65">
        <v>18</v>
      </c>
      <c r="D137" s="100" t="s">
        <v>329</v>
      </c>
      <c r="E137" s="65" t="s">
        <v>330</v>
      </c>
      <c r="F137" s="65" t="s">
        <v>330</v>
      </c>
      <c r="G137" s="65">
        <v>4</v>
      </c>
      <c r="H137" s="65" t="s">
        <v>43</v>
      </c>
      <c r="I137" s="65"/>
      <c r="J137" s="65"/>
      <c r="K137" s="65"/>
      <c r="L137" s="65"/>
      <c r="M137" s="65" t="s">
        <v>44</v>
      </c>
      <c r="N137" s="132" t="s">
        <v>45</v>
      </c>
      <c r="O137" s="65"/>
      <c r="P137" s="65">
        <v>85</v>
      </c>
      <c r="Q137" s="65"/>
      <c r="R137" s="65"/>
      <c r="S137" s="65">
        <v>35</v>
      </c>
      <c r="T137" s="65"/>
      <c r="U137" s="132">
        <v>120</v>
      </c>
      <c r="V137" s="132">
        <v>120</v>
      </c>
      <c r="W137" s="65">
        <v>3</v>
      </c>
      <c r="X137" s="132">
        <v>360</v>
      </c>
      <c r="Y137" s="65" t="s">
        <v>328</v>
      </c>
      <c r="Z137" s="141"/>
      <c r="AA137" s="66"/>
      <c r="AB137" s="95" t="s">
        <v>46</v>
      </c>
      <c r="AC137" s="140">
        <v>45138</v>
      </c>
      <c r="AD137" s="66"/>
      <c r="AE137" s="66"/>
    </row>
    <row r="138" s="82" customFormat="1" ht="26" customHeight="1" spans="1:31">
      <c r="A138" s="95">
        <v>132</v>
      </c>
      <c r="B138" s="65" t="s">
        <v>126</v>
      </c>
      <c r="C138" s="65">
        <v>1</v>
      </c>
      <c r="D138" s="100" t="s">
        <v>331</v>
      </c>
      <c r="E138" s="65" t="s">
        <v>332</v>
      </c>
      <c r="F138" s="65" t="s">
        <v>332</v>
      </c>
      <c r="G138" s="65">
        <v>4</v>
      </c>
      <c r="H138" s="65" t="s">
        <v>43</v>
      </c>
      <c r="I138" s="65"/>
      <c r="J138" s="65"/>
      <c r="K138" s="65"/>
      <c r="L138" s="65"/>
      <c r="M138" s="65" t="s">
        <v>44</v>
      </c>
      <c r="N138" s="132" t="s">
        <v>45</v>
      </c>
      <c r="O138" s="65"/>
      <c r="P138" s="65">
        <v>31.39</v>
      </c>
      <c r="Q138" s="65"/>
      <c r="R138" s="65"/>
      <c r="S138" s="65">
        <v>88.61</v>
      </c>
      <c r="T138" s="65"/>
      <c r="U138" s="132">
        <v>120</v>
      </c>
      <c r="V138" s="132">
        <v>120</v>
      </c>
      <c r="W138" s="65">
        <v>3</v>
      </c>
      <c r="X138" s="132">
        <v>360</v>
      </c>
      <c r="Y138" s="65" t="s">
        <v>328</v>
      </c>
      <c r="Z138" s="141"/>
      <c r="AA138" s="66"/>
      <c r="AB138" s="95" t="s">
        <v>46</v>
      </c>
      <c r="AC138" s="140">
        <v>45138</v>
      </c>
      <c r="AD138" s="66"/>
      <c r="AE138" s="66"/>
    </row>
    <row r="139" s="82" customFormat="1" ht="26" customHeight="1" spans="1:31">
      <c r="A139" s="95">
        <v>133</v>
      </c>
      <c r="B139" s="65" t="s">
        <v>206</v>
      </c>
      <c r="C139" s="65">
        <v>12</v>
      </c>
      <c r="D139" s="100" t="s">
        <v>333</v>
      </c>
      <c r="E139" s="65" t="s">
        <v>334</v>
      </c>
      <c r="F139" s="65" t="s">
        <v>334</v>
      </c>
      <c r="G139" s="65">
        <v>5</v>
      </c>
      <c r="H139" s="65" t="s">
        <v>43</v>
      </c>
      <c r="I139" s="65"/>
      <c r="J139" s="65"/>
      <c r="K139" s="65"/>
      <c r="L139" s="65"/>
      <c r="M139" s="65" t="s">
        <v>44</v>
      </c>
      <c r="N139" s="132" t="s">
        <v>45</v>
      </c>
      <c r="O139" s="65"/>
      <c r="P139" s="65">
        <v>120</v>
      </c>
      <c r="Q139" s="65"/>
      <c r="R139" s="65"/>
      <c r="S139" s="65"/>
      <c r="T139" s="65"/>
      <c r="U139" s="132">
        <v>120</v>
      </c>
      <c r="V139" s="132">
        <v>120</v>
      </c>
      <c r="W139" s="65">
        <v>3</v>
      </c>
      <c r="X139" s="132">
        <v>360</v>
      </c>
      <c r="Y139" s="65" t="s">
        <v>335</v>
      </c>
      <c r="Z139" s="141"/>
      <c r="AA139" s="66"/>
      <c r="AB139" s="95" t="s">
        <v>46</v>
      </c>
      <c r="AC139" s="140">
        <v>45138</v>
      </c>
      <c r="AD139" s="66"/>
      <c r="AE139" s="66" t="s">
        <v>98</v>
      </c>
    </row>
    <row r="140" s="82" customFormat="1" ht="26" customHeight="1" spans="1:31">
      <c r="A140" s="95">
        <v>134</v>
      </c>
      <c r="B140" s="65" t="s">
        <v>206</v>
      </c>
      <c r="C140" s="65">
        <v>12</v>
      </c>
      <c r="D140" s="100" t="s">
        <v>333</v>
      </c>
      <c r="E140" s="65" t="s">
        <v>336</v>
      </c>
      <c r="F140" s="65" t="s">
        <v>336</v>
      </c>
      <c r="G140" s="65">
        <v>2</v>
      </c>
      <c r="H140" s="65" t="s">
        <v>43</v>
      </c>
      <c r="I140" s="65"/>
      <c r="J140" s="65"/>
      <c r="K140" s="65"/>
      <c r="L140" s="65"/>
      <c r="M140" s="65" t="s">
        <v>44</v>
      </c>
      <c r="N140" s="132" t="s">
        <v>45</v>
      </c>
      <c r="O140" s="65"/>
      <c r="P140" s="65">
        <v>80</v>
      </c>
      <c r="Q140" s="65"/>
      <c r="R140" s="65"/>
      <c r="S140" s="65"/>
      <c r="T140" s="65"/>
      <c r="U140" s="132">
        <v>80</v>
      </c>
      <c r="V140" s="132">
        <v>80</v>
      </c>
      <c r="W140" s="65">
        <v>3</v>
      </c>
      <c r="X140" s="132">
        <v>240</v>
      </c>
      <c r="Y140" s="65" t="s">
        <v>335</v>
      </c>
      <c r="Z140" s="141"/>
      <c r="AA140" s="66"/>
      <c r="AB140" s="95" t="s">
        <v>46</v>
      </c>
      <c r="AC140" s="140">
        <v>45138</v>
      </c>
      <c r="AD140" s="66"/>
      <c r="AE140" s="66"/>
    </row>
    <row r="141" s="82" customFormat="1" ht="26" customHeight="1" spans="1:31">
      <c r="A141" s="95">
        <v>135</v>
      </c>
      <c r="B141" s="65" t="s">
        <v>206</v>
      </c>
      <c r="C141" s="65">
        <v>12</v>
      </c>
      <c r="D141" s="100" t="s">
        <v>333</v>
      </c>
      <c r="E141" s="65" t="s">
        <v>337</v>
      </c>
      <c r="F141" s="65" t="s">
        <v>337</v>
      </c>
      <c r="G141" s="65">
        <v>1</v>
      </c>
      <c r="H141" s="65" t="s">
        <v>43</v>
      </c>
      <c r="I141" s="65"/>
      <c r="J141" s="65"/>
      <c r="K141" s="65"/>
      <c r="L141" s="65"/>
      <c r="M141" s="65" t="s">
        <v>44</v>
      </c>
      <c r="N141" s="132" t="s">
        <v>45</v>
      </c>
      <c r="O141" s="65"/>
      <c r="P141" s="65">
        <v>92</v>
      </c>
      <c r="Q141" s="65"/>
      <c r="R141" s="65"/>
      <c r="S141" s="65"/>
      <c r="T141" s="65"/>
      <c r="U141" s="132">
        <v>92</v>
      </c>
      <c r="V141" s="132">
        <v>92</v>
      </c>
      <c r="W141" s="65">
        <v>3</v>
      </c>
      <c r="X141" s="132">
        <v>276</v>
      </c>
      <c r="Y141" s="65" t="s">
        <v>335</v>
      </c>
      <c r="Z141" s="141"/>
      <c r="AA141" s="66"/>
      <c r="AB141" s="95" t="s">
        <v>46</v>
      </c>
      <c r="AC141" s="140">
        <v>45138</v>
      </c>
      <c r="AD141" s="66"/>
      <c r="AE141" s="66"/>
    </row>
    <row r="142" s="82" customFormat="1" ht="26" customHeight="1" spans="1:31">
      <c r="A142" s="95">
        <v>136</v>
      </c>
      <c r="B142" s="65" t="s">
        <v>206</v>
      </c>
      <c r="C142" s="65">
        <v>23</v>
      </c>
      <c r="D142" s="100" t="s">
        <v>338</v>
      </c>
      <c r="E142" s="65" t="s">
        <v>339</v>
      </c>
      <c r="F142" s="65" t="s">
        <v>339</v>
      </c>
      <c r="G142" s="65">
        <v>6</v>
      </c>
      <c r="H142" s="102" t="s">
        <v>43</v>
      </c>
      <c r="I142" s="65"/>
      <c r="J142" s="65"/>
      <c r="K142" s="65"/>
      <c r="L142" s="65"/>
      <c r="M142" s="65" t="s">
        <v>44</v>
      </c>
      <c r="N142" s="132" t="s">
        <v>45</v>
      </c>
      <c r="O142" s="65"/>
      <c r="P142" s="65">
        <v>100</v>
      </c>
      <c r="Q142" s="65"/>
      <c r="R142" s="65"/>
      <c r="S142" s="65"/>
      <c r="T142" s="65"/>
      <c r="U142" s="132">
        <v>100</v>
      </c>
      <c r="V142" s="132">
        <v>100</v>
      </c>
      <c r="W142" s="65">
        <v>3</v>
      </c>
      <c r="X142" s="132">
        <v>300</v>
      </c>
      <c r="Y142" s="65" t="s">
        <v>335</v>
      </c>
      <c r="Z142" s="141"/>
      <c r="AA142" s="66"/>
      <c r="AB142" s="95" t="s">
        <v>46</v>
      </c>
      <c r="AC142" s="140">
        <v>45138</v>
      </c>
      <c r="AD142" s="66"/>
      <c r="AE142" s="66"/>
    </row>
    <row r="143" s="82" customFormat="1" ht="26" customHeight="1" spans="1:31">
      <c r="A143" s="95">
        <v>137</v>
      </c>
      <c r="B143" s="65" t="s">
        <v>206</v>
      </c>
      <c r="C143" s="65">
        <v>28</v>
      </c>
      <c r="D143" s="100" t="s">
        <v>338</v>
      </c>
      <c r="E143" s="65" t="s">
        <v>340</v>
      </c>
      <c r="F143" s="65" t="s">
        <v>340</v>
      </c>
      <c r="G143" s="65">
        <v>4</v>
      </c>
      <c r="H143" s="65" t="s">
        <v>43</v>
      </c>
      <c r="I143" s="65"/>
      <c r="J143" s="65"/>
      <c r="K143" s="65"/>
      <c r="L143" s="65"/>
      <c r="M143" s="65" t="s">
        <v>44</v>
      </c>
      <c r="N143" s="132" t="s">
        <v>45</v>
      </c>
      <c r="O143" s="65"/>
      <c r="P143" s="65">
        <v>100</v>
      </c>
      <c r="Q143" s="65"/>
      <c r="R143" s="65"/>
      <c r="S143" s="65"/>
      <c r="T143" s="65"/>
      <c r="U143" s="132">
        <v>100</v>
      </c>
      <c r="V143" s="132">
        <v>100</v>
      </c>
      <c r="W143" s="65">
        <v>3</v>
      </c>
      <c r="X143" s="132">
        <v>300</v>
      </c>
      <c r="Y143" s="65" t="s">
        <v>335</v>
      </c>
      <c r="Z143" s="141"/>
      <c r="AA143" s="66"/>
      <c r="AB143" s="95" t="s">
        <v>46</v>
      </c>
      <c r="AC143" s="140">
        <v>45138</v>
      </c>
      <c r="AD143" s="66"/>
      <c r="AE143" s="66"/>
    </row>
    <row r="144" s="82" customFormat="1" ht="26" customHeight="1" spans="1:31">
      <c r="A144" s="95">
        <v>138</v>
      </c>
      <c r="B144" s="65" t="s">
        <v>65</v>
      </c>
      <c r="C144" s="65">
        <v>3</v>
      </c>
      <c r="D144" s="100" t="s">
        <v>341</v>
      </c>
      <c r="E144" s="65" t="s">
        <v>342</v>
      </c>
      <c r="F144" s="65" t="s">
        <v>342</v>
      </c>
      <c r="G144" s="65">
        <v>5</v>
      </c>
      <c r="H144" s="65" t="s">
        <v>43</v>
      </c>
      <c r="I144" s="65"/>
      <c r="J144" s="65"/>
      <c r="K144" s="65"/>
      <c r="L144" s="65"/>
      <c r="M144" s="65" t="s">
        <v>44</v>
      </c>
      <c r="N144" s="132" t="s">
        <v>45</v>
      </c>
      <c r="O144" s="65"/>
      <c r="P144" s="65">
        <v>120</v>
      </c>
      <c r="Q144" s="65"/>
      <c r="R144" s="65"/>
      <c r="S144" s="65"/>
      <c r="T144" s="65"/>
      <c r="U144" s="132">
        <v>120</v>
      </c>
      <c r="V144" s="132">
        <v>120</v>
      </c>
      <c r="W144" s="65">
        <v>3</v>
      </c>
      <c r="X144" s="132">
        <v>360</v>
      </c>
      <c r="Y144" s="65" t="s">
        <v>335</v>
      </c>
      <c r="Z144" s="141"/>
      <c r="AA144" s="66"/>
      <c r="AB144" s="95" t="s">
        <v>46</v>
      </c>
      <c r="AC144" s="140">
        <v>45138</v>
      </c>
      <c r="AD144" s="66"/>
      <c r="AE144" s="66"/>
    </row>
    <row r="145" s="82" customFormat="1" ht="26" customHeight="1" spans="1:31">
      <c r="A145" s="95">
        <v>139</v>
      </c>
      <c r="B145" s="65" t="s">
        <v>65</v>
      </c>
      <c r="C145" s="65">
        <v>19</v>
      </c>
      <c r="D145" s="100" t="s">
        <v>343</v>
      </c>
      <c r="E145" s="65" t="s">
        <v>344</v>
      </c>
      <c r="F145" s="102" t="s">
        <v>344</v>
      </c>
      <c r="G145" s="65">
        <v>6</v>
      </c>
      <c r="H145" s="102" t="s">
        <v>43</v>
      </c>
      <c r="I145" s="65"/>
      <c r="J145" s="65"/>
      <c r="K145" s="65"/>
      <c r="L145" s="65"/>
      <c r="M145" s="65" t="s">
        <v>44</v>
      </c>
      <c r="N145" s="132" t="s">
        <v>45</v>
      </c>
      <c r="O145" s="65"/>
      <c r="P145" s="65">
        <v>120</v>
      </c>
      <c r="Q145" s="65"/>
      <c r="R145" s="65"/>
      <c r="S145" s="65"/>
      <c r="T145" s="65"/>
      <c r="U145" s="132">
        <v>120</v>
      </c>
      <c r="V145" s="132">
        <v>120</v>
      </c>
      <c r="W145" s="65">
        <v>3</v>
      </c>
      <c r="X145" s="132">
        <v>360</v>
      </c>
      <c r="Y145" s="65" t="s">
        <v>335</v>
      </c>
      <c r="Z145" s="141"/>
      <c r="AA145" s="66"/>
      <c r="AB145" s="95" t="s">
        <v>46</v>
      </c>
      <c r="AC145" s="140">
        <v>45138</v>
      </c>
      <c r="AD145" s="66"/>
      <c r="AE145" s="66"/>
    </row>
    <row r="146" s="82" customFormat="1" ht="26" customHeight="1" spans="1:31">
      <c r="A146" s="95">
        <v>140</v>
      </c>
      <c r="B146" s="65" t="s">
        <v>40</v>
      </c>
      <c r="C146" s="65">
        <v>3</v>
      </c>
      <c r="D146" s="100" t="s">
        <v>345</v>
      </c>
      <c r="E146" s="65" t="s">
        <v>346</v>
      </c>
      <c r="F146" s="65" t="s">
        <v>346</v>
      </c>
      <c r="G146" s="65">
        <v>2</v>
      </c>
      <c r="H146" s="65" t="s">
        <v>43</v>
      </c>
      <c r="I146" s="65"/>
      <c r="J146" s="65"/>
      <c r="K146" s="65"/>
      <c r="L146" s="65"/>
      <c r="M146" s="65" t="s">
        <v>44</v>
      </c>
      <c r="N146" s="132" t="s">
        <v>45</v>
      </c>
      <c r="O146" s="65"/>
      <c r="P146" s="65">
        <v>120</v>
      </c>
      <c r="Q146" s="65"/>
      <c r="R146" s="65"/>
      <c r="S146" s="65"/>
      <c r="T146" s="65"/>
      <c r="U146" s="132">
        <v>120</v>
      </c>
      <c r="V146" s="132">
        <v>120</v>
      </c>
      <c r="W146" s="65">
        <v>3</v>
      </c>
      <c r="X146" s="132">
        <v>360</v>
      </c>
      <c r="Y146" s="65" t="s">
        <v>335</v>
      </c>
      <c r="Z146" s="141"/>
      <c r="AA146" s="66"/>
      <c r="AB146" s="95" t="s">
        <v>46</v>
      </c>
      <c r="AC146" s="140">
        <v>45138</v>
      </c>
      <c r="AD146" s="66"/>
      <c r="AE146" s="66" t="s">
        <v>98</v>
      </c>
    </row>
    <row r="147" s="82" customFormat="1" ht="26" customHeight="1" spans="1:31">
      <c r="A147" s="95">
        <v>141</v>
      </c>
      <c r="B147" s="65" t="s">
        <v>40</v>
      </c>
      <c r="C147" s="65">
        <v>3</v>
      </c>
      <c r="D147" s="100" t="s">
        <v>347</v>
      </c>
      <c r="E147" s="65" t="s">
        <v>348</v>
      </c>
      <c r="F147" s="65" t="s">
        <v>348</v>
      </c>
      <c r="G147" s="65">
        <v>3</v>
      </c>
      <c r="H147" s="65" t="s">
        <v>43</v>
      </c>
      <c r="I147" s="65"/>
      <c r="J147" s="65"/>
      <c r="K147" s="65"/>
      <c r="L147" s="65"/>
      <c r="M147" s="65" t="s">
        <v>44</v>
      </c>
      <c r="N147" s="132" t="s">
        <v>45</v>
      </c>
      <c r="O147" s="65"/>
      <c r="P147" s="65">
        <v>120</v>
      </c>
      <c r="Q147" s="65"/>
      <c r="R147" s="65"/>
      <c r="S147" s="65"/>
      <c r="T147" s="65"/>
      <c r="U147" s="132">
        <v>120</v>
      </c>
      <c r="V147" s="132">
        <v>120</v>
      </c>
      <c r="W147" s="65">
        <v>3</v>
      </c>
      <c r="X147" s="132">
        <v>360</v>
      </c>
      <c r="Y147" s="65" t="s">
        <v>335</v>
      </c>
      <c r="Z147" s="141"/>
      <c r="AA147" s="66"/>
      <c r="AB147" s="95" t="s">
        <v>46</v>
      </c>
      <c r="AC147" s="140">
        <v>45138</v>
      </c>
      <c r="AD147" s="66"/>
      <c r="AE147" s="66" t="s">
        <v>98</v>
      </c>
    </row>
    <row r="148" s="80" customFormat="1" ht="26" customHeight="1" spans="1:31">
      <c r="A148" s="95">
        <v>142</v>
      </c>
      <c r="B148" s="65" t="s">
        <v>349</v>
      </c>
      <c r="C148" s="65">
        <v>19</v>
      </c>
      <c r="D148" s="100" t="s">
        <v>350</v>
      </c>
      <c r="E148" s="65" t="s">
        <v>351</v>
      </c>
      <c r="F148" s="65" t="s">
        <v>351</v>
      </c>
      <c r="G148" s="65">
        <v>3</v>
      </c>
      <c r="H148" s="65" t="s">
        <v>43</v>
      </c>
      <c r="I148" s="65">
        <v>150</v>
      </c>
      <c r="J148" s="65">
        <v>1</v>
      </c>
      <c r="K148" s="65" t="s">
        <v>68</v>
      </c>
      <c r="L148" s="65"/>
      <c r="M148" s="65" t="s">
        <v>44</v>
      </c>
      <c r="N148" s="132" t="str">
        <f>IF(T148=U148,"翻建",IF(T148="","新建","改扩建"))</f>
        <v>改扩建</v>
      </c>
      <c r="O148" s="65"/>
      <c r="P148" s="65"/>
      <c r="Q148" s="65"/>
      <c r="R148" s="65"/>
      <c r="S148" s="65">
        <v>65</v>
      </c>
      <c r="T148" s="65">
        <v>45</v>
      </c>
      <c r="U148" s="132">
        <f>SUM(O148:T148)</f>
        <v>110</v>
      </c>
      <c r="V148" s="132">
        <v>110</v>
      </c>
      <c r="W148" s="65">
        <v>3</v>
      </c>
      <c r="X148" s="132">
        <v>330</v>
      </c>
      <c r="Y148" s="65"/>
      <c r="Z148" s="141"/>
      <c r="AA148" s="66" t="s">
        <v>352</v>
      </c>
      <c r="AB148" s="95"/>
      <c r="AC148" s="140">
        <v>45145</v>
      </c>
      <c r="AD148" s="102"/>
      <c r="AE148" s="102"/>
    </row>
    <row r="149" customFormat="1" ht="26" customHeight="1" spans="1:31">
      <c r="A149" s="95">
        <v>143</v>
      </c>
      <c r="B149" s="65" t="s">
        <v>349</v>
      </c>
      <c r="C149" s="65">
        <v>17</v>
      </c>
      <c r="D149" s="100" t="s">
        <v>353</v>
      </c>
      <c r="E149" s="65" t="s">
        <v>354</v>
      </c>
      <c r="F149" s="65" t="s">
        <v>354</v>
      </c>
      <c r="G149" s="65">
        <v>4</v>
      </c>
      <c r="H149" s="65" t="s">
        <v>43</v>
      </c>
      <c r="I149" s="65">
        <v>110</v>
      </c>
      <c r="J149" s="65">
        <v>1</v>
      </c>
      <c r="K149" s="65" t="s">
        <v>78</v>
      </c>
      <c r="L149" s="65"/>
      <c r="M149" s="65" t="s">
        <v>44</v>
      </c>
      <c r="N149" s="132" t="s">
        <v>50</v>
      </c>
      <c r="O149" s="65"/>
      <c r="P149" s="65"/>
      <c r="Q149" s="65"/>
      <c r="R149" s="65"/>
      <c r="S149" s="65">
        <v>53</v>
      </c>
      <c r="T149" s="65">
        <v>57</v>
      </c>
      <c r="U149" s="132">
        <v>110</v>
      </c>
      <c r="V149" s="132">
        <v>110</v>
      </c>
      <c r="W149" s="65">
        <v>3</v>
      </c>
      <c r="X149" s="132">
        <v>330</v>
      </c>
      <c r="Y149" s="65"/>
      <c r="Z149" s="141"/>
      <c r="AA149" s="66"/>
      <c r="AB149" s="95"/>
      <c r="AC149" s="140">
        <v>45145</v>
      </c>
      <c r="AD149" s="122"/>
      <c r="AE149" s="122"/>
    </row>
    <row r="150" customFormat="1" ht="26" customHeight="1" spans="1:31">
      <c r="A150" s="95">
        <v>144</v>
      </c>
      <c r="B150" s="65" t="s">
        <v>349</v>
      </c>
      <c r="C150" s="65">
        <v>17</v>
      </c>
      <c r="D150" s="100" t="s">
        <v>353</v>
      </c>
      <c r="E150" s="65" t="s">
        <v>355</v>
      </c>
      <c r="F150" s="65" t="s">
        <v>355</v>
      </c>
      <c r="G150" s="65">
        <v>5</v>
      </c>
      <c r="H150" s="65" t="s">
        <v>43</v>
      </c>
      <c r="I150" s="65">
        <v>110</v>
      </c>
      <c r="J150" s="65">
        <v>1</v>
      </c>
      <c r="K150" s="65" t="s">
        <v>78</v>
      </c>
      <c r="L150" s="65"/>
      <c r="M150" s="65" t="s">
        <v>44</v>
      </c>
      <c r="N150" s="132" t="s">
        <v>50</v>
      </c>
      <c r="O150" s="65"/>
      <c r="P150" s="65"/>
      <c r="Q150" s="65"/>
      <c r="R150" s="65"/>
      <c r="S150" s="65">
        <v>34</v>
      </c>
      <c r="T150" s="65">
        <v>76</v>
      </c>
      <c r="U150" s="132">
        <v>110</v>
      </c>
      <c r="V150" s="132">
        <v>110</v>
      </c>
      <c r="W150" s="65">
        <v>3</v>
      </c>
      <c r="X150" s="132">
        <v>330</v>
      </c>
      <c r="Y150" s="65"/>
      <c r="Z150" s="141"/>
      <c r="AA150" s="66"/>
      <c r="AB150" s="95"/>
      <c r="AC150" s="140">
        <v>45145</v>
      </c>
      <c r="AD150" s="122"/>
      <c r="AE150" s="122"/>
    </row>
    <row r="151" s="82" customFormat="1" ht="26" customHeight="1" spans="1:31">
      <c r="A151" s="95">
        <v>145</v>
      </c>
      <c r="B151" s="65" t="s">
        <v>349</v>
      </c>
      <c r="C151" s="65">
        <v>4</v>
      </c>
      <c r="D151" s="100" t="s">
        <v>356</v>
      </c>
      <c r="E151" s="65" t="s">
        <v>357</v>
      </c>
      <c r="F151" s="65" t="s">
        <v>357</v>
      </c>
      <c r="G151" s="65">
        <v>6</v>
      </c>
      <c r="H151" s="65" t="s">
        <v>43</v>
      </c>
      <c r="I151" s="65">
        <v>200</v>
      </c>
      <c r="J151" s="65">
        <v>1</v>
      </c>
      <c r="K151" s="65" t="s">
        <v>68</v>
      </c>
      <c r="L151" s="65"/>
      <c r="M151" s="65" t="s">
        <v>44</v>
      </c>
      <c r="N151" s="132" t="str">
        <f t="shared" ref="N151:N165" si="4">IF(T151=U151,"翻建",IF(T151="","新建","改扩建"))</f>
        <v>改扩建</v>
      </c>
      <c r="O151" s="65"/>
      <c r="P151" s="65"/>
      <c r="Q151" s="65"/>
      <c r="R151" s="65"/>
      <c r="S151" s="65">
        <v>24.7</v>
      </c>
      <c r="T151" s="65">
        <v>95.3</v>
      </c>
      <c r="U151" s="132">
        <f t="shared" ref="U151:U157" si="5">SUM(O151:T151)</f>
        <v>120</v>
      </c>
      <c r="V151" s="132">
        <v>120</v>
      </c>
      <c r="W151" s="65">
        <v>3</v>
      </c>
      <c r="X151" s="132">
        <v>360</v>
      </c>
      <c r="Y151" s="65"/>
      <c r="Z151" s="141"/>
      <c r="AA151" s="66"/>
      <c r="AB151" s="95"/>
      <c r="AC151" s="140">
        <v>45145</v>
      </c>
      <c r="AD151" s="66"/>
      <c r="AE151" s="66"/>
    </row>
    <row r="152" s="82" customFormat="1" ht="26" customHeight="1" spans="1:31">
      <c r="A152" s="95">
        <v>146</v>
      </c>
      <c r="B152" s="65" t="s">
        <v>349</v>
      </c>
      <c r="C152" s="65">
        <v>2</v>
      </c>
      <c r="D152" s="100" t="s">
        <v>358</v>
      </c>
      <c r="E152" s="65" t="s">
        <v>359</v>
      </c>
      <c r="F152" s="65" t="s">
        <v>359</v>
      </c>
      <c r="G152" s="65">
        <v>2</v>
      </c>
      <c r="H152" s="65" t="s">
        <v>43</v>
      </c>
      <c r="I152" s="65">
        <v>90</v>
      </c>
      <c r="J152" s="65">
        <v>1</v>
      </c>
      <c r="K152" s="65" t="s">
        <v>78</v>
      </c>
      <c r="L152" s="65"/>
      <c r="M152" s="65" t="s">
        <v>44</v>
      </c>
      <c r="N152" s="132" t="str">
        <f t="shared" si="4"/>
        <v>改扩建</v>
      </c>
      <c r="O152" s="65"/>
      <c r="P152" s="65"/>
      <c r="Q152" s="65"/>
      <c r="R152" s="65"/>
      <c r="S152" s="65">
        <v>61</v>
      </c>
      <c r="T152" s="65">
        <v>29</v>
      </c>
      <c r="U152" s="132">
        <f t="shared" si="5"/>
        <v>90</v>
      </c>
      <c r="V152" s="132">
        <v>90</v>
      </c>
      <c r="W152" s="65">
        <v>3</v>
      </c>
      <c r="X152" s="132">
        <v>270</v>
      </c>
      <c r="Y152" s="65"/>
      <c r="Z152" s="141"/>
      <c r="AA152" s="66"/>
      <c r="AB152" s="95"/>
      <c r="AC152" s="140">
        <v>45145</v>
      </c>
      <c r="AD152" s="66"/>
      <c r="AE152" s="66"/>
    </row>
    <row r="153" customFormat="1" ht="26" customHeight="1" spans="1:31">
      <c r="A153" s="95">
        <v>147</v>
      </c>
      <c r="B153" s="65" t="s">
        <v>349</v>
      </c>
      <c r="C153" s="65">
        <v>2</v>
      </c>
      <c r="D153" s="100" t="s">
        <v>358</v>
      </c>
      <c r="E153" s="65" t="s">
        <v>360</v>
      </c>
      <c r="F153" s="65" t="s">
        <v>360</v>
      </c>
      <c r="G153" s="65">
        <v>4</v>
      </c>
      <c r="H153" s="65" t="s">
        <v>43</v>
      </c>
      <c r="I153" s="65">
        <v>110</v>
      </c>
      <c r="J153" s="65">
        <v>1</v>
      </c>
      <c r="K153" s="65" t="s">
        <v>78</v>
      </c>
      <c r="L153" s="65"/>
      <c r="M153" s="65" t="s">
        <v>44</v>
      </c>
      <c r="N153" s="132" t="str">
        <f t="shared" si="4"/>
        <v>改扩建</v>
      </c>
      <c r="O153" s="65"/>
      <c r="P153" s="65"/>
      <c r="Q153" s="65"/>
      <c r="R153" s="65"/>
      <c r="S153" s="65">
        <v>31</v>
      </c>
      <c r="T153" s="65">
        <v>79</v>
      </c>
      <c r="U153" s="132">
        <f t="shared" si="5"/>
        <v>110</v>
      </c>
      <c r="V153" s="132">
        <v>110</v>
      </c>
      <c r="W153" s="65">
        <v>3</v>
      </c>
      <c r="X153" s="132">
        <v>330</v>
      </c>
      <c r="Y153" s="65"/>
      <c r="Z153" s="141"/>
      <c r="AA153" s="66"/>
      <c r="AB153" s="95"/>
      <c r="AC153" s="140">
        <v>45145</v>
      </c>
      <c r="AD153" s="122"/>
      <c r="AE153" s="122"/>
    </row>
    <row r="154" customFormat="1" ht="26" customHeight="1" spans="1:31">
      <c r="A154" s="95">
        <v>148</v>
      </c>
      <c r="B154" s="65" t="s">
        <v>349</v>
      </c>
      <c r="C154" s="65">
        <v>3</v>
      </c>
      <c r="D154" s="100" t="s">
        <v>361</v>
      </c>
      <c r="E154" s="65" t="s">
        <v>362</v>
      </c>
      <c r="F154" s="65" t="s">
        <v>362</v>
      </c>
      <c r="G154" s="65">
        <v>3</v>
      </c>
      <c r="H154" s="65" t="s">
        <v>43</v>
      </c>
      <c r="I154" s="65">
        <v>130</v>
      </c>
      <c r="J154" s="65">
        <v>1</v>
      </c>
      <c r="K154" s="65" t="s">
        <v>68</v>
      </c>
      <c r="L154" s="65"/>
      <c r="M154" s="65" t="s">
        <v>44</v>
      </c>
      <c r="N154" s="132" t="str">
        <f t="shared" si="4"/>
        <v>翻建</v>
      </c>
      <c r="O154" s="65"/>
      <c r="P154" s="65"/>
      <c r="Q154" s="65"/>
      <c r="R154" s="65"/>
      <c r="S154" s="65"/>
      <c r="T154" s="65">
        <v>90</v>
      </c>
      <c r="U154" s="132">
        <f t="shared" si="5"/>
        <v>90</v>
      </c>
      <c r="V154" s="132">
        <v>90</v>
      </c>
      <c r="W154" s="65">
        <v>3</v>
      </c>
      <c r="X154" s="132">
        <v>270</v>
      </c>
      <c r="Y154" s="65"/>
      <c r="Z154" s="141"/>
      <c r="AA154" s="66"/>
      <c r="AB154" s="95"/>
      <c r="AC154" s="140">
        <v>45145</v>
      </c>
      <c r="AD154" s="122"/>
      <c r="AE154" s="122"/>
    </row>
    <row r="155" customFormat="1" ht="26" customHeight="1" spans="1:31">
      <c r="A155" s="95">
        <v>149</v>
      </c>
      <c r="B155" s="65" t="s">
        <v>349</v>
      </c>
      <c r="C155" s="65">
        <v>3</v>
      </c>
      <c r="D155" s="100" t="s">
        <v>361</v>
      </c>
      <c r="E155" s="65" t="s">
        <v>363</v>
      </c>
      <c r="F155" s="65" t="s">
        <v>363</v>
      </c>
      <c r="G155" s="65">
        <v>5</v>
      </c>
      <c r="H155" s="65" t="s">
        <v>43</v>
      </c>
      <c r="I155" s="65">
        <v>130</v>
      </c>
      <c r="J155" s="65">
        <v>1</v>
      </c>
      <c r="K155" s="65" t="s">
        <v>68</v>
      </c>
      <c r="L155" s="65"/>
      <c r="M155" s="65" t="s">
        <v>44</v>
      </c>
      <c r="N155" s="132" t="str">
        <f t="shared" si="4"/>
        <v>改扩建</v>
      </c>
      <c r="O155" s="65"/>
      <c r="P155" s="65"/>
      <c r="Q155" s="65"/>
      <c r="R155" s="65"/>
      <c r="S155" s="65">
        <v>66.76</v>
      </c>
      <c r="T155" s="65">
        <v>33.24</v>
      </c>
      <c r="U155" s="132">
        <f t="shared" si="5"/>
        <v>100</v>
      </c>
      <c r="V155" s="132">
        <v>100</v>
      </c>
      <c r="W155" s="65">
        <v>3</v>
      </c>
      <c r="X155" s="132">
        <v>300</v>
      </c>
      <c r="Y155" s="65"/>
      <c r="Z155" s="141"/>
      <c r="AA155" s="66"/>
      <c r="AB155" s="95"/>
      <c r="AC155" s="140">
        <v>45145</v>
      </c>
      <c r="AD155" s="122"/>
      <c r="AE155" s="122"/>
    </row>
    <row r="156" customFormat="1" ht="26" customHeight="1" spans="1:31">
      <c r="A156" s="95">
        <v>150</v>
      </c>
      <c r="B156" s="65" t="s">
        <v>349</v>
      </c>
      <c r="C156" s="65">
        <v>15</v>
      </c>
      <c r="D156" s="100" t="s">
        <v>364</v>
      </c>
      <c r="E156" s="65" t="s">
        <v>365</v>
      </c>
      <c r="F156" s="65" t="s">
        <v>365</v>
      </c>
      <c r="G156" s="65">
        <v>4</v>
      </c>
      <c r="H156" s="65" t="s">
        <v>43</v>
      </c>
      <c r="I156" s="65">
        <v>260</v>
      </c>
      <c r="J156" s="65">
        <v>1</v>
      </c>
      <c r="K156" s="65" t="s">
        <v>68</v>
      </c>
      <c r="L156" s="65"/>
      <c r="M156" s="65" t="s">
        <v>44</v>
      </c>
      <c r="N156" s="132" t="str">
        <f t="shared" si="4"/>
        <v>翻建</v>
      </c>
      <c r="O156" s="65"/>
      <c r="P156" s="65"/>
      <c r="Q156" s="65"/>
      <c r="R156" s="65"/>
      <c r="S156" s="65">
        <v>0</v>
      </c>
      <c r="T156" s="65">
        <v>120</v>
      </c>
      <c r="U156" s="132">
        <f t="shared" si="5"/>
        <v>120</v>
      </c>
      <c r="V156" s="132">
        <v>120</v>
      </c>
      <c r="W156" s="65">
        <v>3</v>
      </c>
      <c r="X156" s="132">
        <v>360</v>
      </c>
      <c r="Y156" s="65"/>
      <c r="Z156" s="141"/>
      <c r="AA156" s="66"/>
      <c r="AB156" s="95"/>
      <c r="AC156" s="140">
        <v>45145</v>
      </c>
      <c r="AD156" s="122"/>
      <c r="AE156" s="122"/>
    </row>
    <row r="157" customFormat="1" ht="26" customHeight="1" spans="1:31">
      <c r="A157" s="95">
        <v>151</v>
      </c>
      <c r="B157" s="65" t="s">
        <v>349</v>
      </c>
      <c r="C157" s="65">
        <v>15</v>
      </c>
      <c r="D157" s="100" t="s">
        <v>366</v>
      </c>
      <c r="E157" s="65" t="s">
        <v>367</v>
      </c>
      <c r="F157" s="65" t="s">
        <v>367</v>
      </c>
      <c r="G157" s="65">
        <v>4</v>
      </c>
      <c r="H157" s="65" t="s">
        <v>43</v>
      </c>
      <c r="I157" s="65">
        <v>200</v>
      </c>
      <c r="J157" s="65">
        <v>1</v>
      </c>
      <c r="K157" s="65" t="s">
        <v>68</v>
      </c>
      <c r="L157" s="65"/>
      <c r="M157" s="65" t="s">
        <v>44</v>
      </c>
      <c r="N157" s="132" t="str">
        <f t="shared" si="4"/>
        <v>翻建</v>
      </c>
      <c r="O157" s="65"/>
      <c r="P157" s="65"/>
      <c r="Q157" s="65"/>
      <c r="R157" s="65"/>
      <c r="S157" s="65"/>
      <c r="T157" s="65">
        <v>120</v>
      </c>
      <c r="U157" s="132">
        <f t="shared" si="5"/>
        <v>120</v>
      </c>
      <c r="V157" s="132">
        <v>120</v>
      </c>
      <c r="W157" s="65">
        <v>3</v>
      </c>
      <c r="X157" s="132">
        <v>360</v>
      </c>
      <c r="Y157" s="65"/>
      <c r="Z157" s="141"/>
      <c r="AA157" s="66"/>
      <c r="AB157" s="95"/>
      <c r="AC157" s="140">
        <v>45145</v>
      </c>
      <c r="AD157" s="122"/>
      <c r="AE157" s="122"/>
    </row>
    <row r="158" customFormat="1" ht="26" customHeight="1" spans="1:31">
      <c r="A158" s="95">
        <v>152</v>
      </c>
      <c r="B158" s="65" t="s">
        <v>349</v>
      </c>
      <c r="C158" s="65">
        <v>8</v>
      </c>
      <c r="D158" s="100" t="s">
        <v>368</v>
      </c>
      <c r="E158" s="65" t="s">
        <v>369</v>
      </c>
      <c r="F158" s="65" t="s">
        <v>369</v>
      </c>
      <c r="G158" s="65">
        <v>5</v>
      </c>
      <c r="H158" s="65" t="s">
        <v>43</v>
      </c>
      <c r="I158" s="65">
        <v>150</v>
      </c>
      <c r="J158" s="65">
        <v>2</v>
      </c>
      <c r="K158" s="65" t="s">
        <v>68</v>
      </c>
      <c r="L158" s="65"/>
      <c r="M158" s="65" t="s">
        <v>44</v>
      </c>
      <c r="N158" s="132" t="str">
        <f t="shared" si="4"/>
        <v>改扩建</v>
      </c>
      <c r="O158" s="65"/>
      <c r="P158" s="65"/>
      <c r="Q158" s="65"/>
      <c r="R158" s="65"/>
      <c r="S158" s="65">
        <v>10</v>
      </c>
      <c r="T158" s="65">
        <v>110</v>
      </c>
      <c r="U158" s="132">
        <v>120</v>
      </c>
      <c r="V158" s="132">
        <v>120</v>
      </c>
      <c r="W158" s="65">
        <v>3</v>
      </c>
      <c r="X158" s="132">
        <v>360</v>
      </c>
      <c r="Y158" s="65"/>
      <c r="Z158" s="141"/>
      <c r="AA158" s="66"/>
      <c r="AB158" s="95"/>
      <c r="AC158" s="140">
        <v>45145</v>
      </c>
      <c r="AD158" s="122"/>
      <c r="AE158" s="122"/>
    </row>
    <row r="159" customFormat="1" ht="26" customHeight="1" spans="1:31">
      <c r="A159" s="95">
        <v>153</v>
      </c>
      <c r="B159" s="65" t="s">
        <v>349</v>
      </c>
      <c r="C159" s="65">
        <v>9</v>
      </c>
      <c r="D159" s="100" t="s">
        <v>370</v>
      </c>
      <c r="E159" s="65" t="s">
        <v>371</v>
      </c>
      <c r="F159" s="65" t="s">
        <v>371</v>
      </c>
      <c r="G159" s="65">
        <v>4</v>
      </c>
      <c r="H159" s="65" t="s">
        <v>43</v>
      </c>
      <c r="I159" s="65">
        <v>120</v>
      </c>
      <c r="J159" s="65">
        <v>1</v>
      </c>
      <c r="K159" s="65" t="s">
        <v>68</v>
      </c>
      <c r="L159" s="65"/>
      <c r="M159" s="65" t="s">
        <v>44</v>
      </c>
      <c r="N159" s="132" t="str">
        <f t="shared" si="4"/>
        <v>改扩建</v>
      </c>
      <c r="O159" s="65"/>
      <c r="P159" s="65"/>
      <c r="Q159" s="65"/>
      <c r="R159" s="65"/>
      <c r="S159" s="65">
        <v>9</v>
      </c>
      <c r="T159" s="65">
        <v>111</v>
      </c>
      <c r="U159" s="132">
        <f t="shared" ref="U159:U165" si="6">SUM(O159:T159)</f>
        <v>120</v>
      </c>
      <c r="V159" s="132">
        <v>120</v>
      </c>
      <c r="W159" s="65">
        <v>3</v>
      </c>
      <c r="X159" s="132">
        <v>360</v>
      </c>
      <c r="Y159" s="65"/>
      <c r="Z159" s="141"/>
      <c r="AA159" s="66"/>
      <c r="AB159" s="95"/>
      <c r="AC159" s="140">
        <v>45145</v>
      </c>
      <c r="AD159" s="122"/>
      <c r="AE159" s="122"/>
    </row>
    <row r="160" customFormat="1" ht="26" customHeight="1" spans="1:31">
      <c r="A160" s="95">
        <v>154</v>
      </c>
      <c r="B160" s="65" t="s">
        <v>372</v>
      </c>
      <c r="C160" s="65">
        <v>8</v>
      </c>
      <c r="D160" s="100" t="s">
        <v>373</v>
      </c>
      <c r="E160" s="65" t="s">
        <v>374</v>
      </c>
      <c r="F160" s="65" t="s">
        <v>374</v>
      </c>
      <c r="G160" s="65">
        <v>4</v>
      </c>
      <c r="H160" s="65" t="s">
        <v>43</v>
      </c>
      <c r="I160" s="65">
        <v>100</v>
      </c>
      <c r="J160" s="65">
        <v>1</v>
      </c>
      <c r="K160" s="65" t="s">
        <v>104</v>
      </c>
      <c r="L160" s="65"/>
      <c r="M160" s="65" t="s">
        <v>44</v>
      </c>
      <c r="N160" s="132" t="str">
        <f t="shared" si="4"/>
        <v>改扩建</v>
      </c>
      <c r="O160" s="65"/>
      <c r="P160" s="65"/>
      <c r="Q160" s="65"/>
      <c r="R160" s="65"/>
      <c r="S160" s="65">
        <v>19</v>
      </c>
      <c r="T160" s="65">
        <v>63</v>
      </c>
      <c r="U160" s="132">
        <f t="shared" si="6"/>
        <v>82</v>
      </c>
      <c r="V160" s="132">
        <f t="shared" ref="V160:V165" si="7">U160</f>
        <v>82</v>
      </c>
      <c r="W160" s="65">
        <v>3</v>
      </c>
      <c r="X160" s="132">
        <f t="shared" ref="X160:X165" si="8">V160*W160</f>
        <v>246</v>
      </c>
      <c r="Y160" s="65"/>
      <c r="Z160" s="141"/>
      <c r="AA160" s="66" t="s">
        <v>375</v>
      </c>
      <c r="AB160" s="95"/>
      <c r="AC160" s="140">
        <v>45145</v>
      </c>
      <c r="AD160" s="122"/>
      <c r="AE160" s="122"/>
    </row>
    <row r="161" customFormat="1" ht="26" customHeight="1" spans="1:31">
      <c r="A161" s="95">
        <v>155</v>
      </c>
      <c r="B161" s="65" t="s">
        <v>372</v>
      </c>
      <c r="C161" s="65">
        <v>1</v>
      </c>
      <c r="D161" s="100" t="s">
        <v>376</v>
      </c>
      <c r="E161" s="65" t="s">
        <v>377</v>
      </c>
      <c r="F161" s="65" t="s">
        <v>377</v>
      </c>
      <c r="G161" s="65">
        <v>5</v>
      </c>
      <c r="H161" s="65" t="s">
        <v>43</v>
      </c>
      <c r="I161" s="65">
        <v>160</v>
      </c>
      <c r="J161" s="65">
        <v>2</v>
      </c>
      <c r="K161" s="65" t="s">
        <v>104</v>
      </c>
      <c r="L161" s="65"/>
      <c r="M161" s="65" t="s">
        <v>44</v>
      </c>
      <c r="N161" s="132" t="str">
        <f t="shared" si="4"/>
        <v>改扩建</v>
      </c>
      <c r="O161" s="65"/>
      <c r="P161" s="65"/>
      <c r="Q161" s="65"/>
      <c r="R161" s="65"/>
      <c r="S161" s="65">
        <v>26</v>
      </c>
      <c r="T161" s="65">
        <v>74</v>
      </c>
      <c r="U161" s="132">
        <f t="shared" si="6"/>
        <v>100</v>
      </c>
      <c r="V161" s="132">
        <f t="shared" si="7"/>
        <v>100</v>
      </c>
      <c r="W161" s="65">
        <v>3</v>
      </c>
      <c r="X161" s="132">
        <f t="shared" si="8"/>
        <v>300</v>
      </c>
      <c r="Y161" s="65"/>
      <c r="Z161" s="141"/>
      <c r="AA161" s="66" t="s">
        <v>352</v>
      </c>
      <c r="AB161" s="95"/>
      <c r="AC161" s="140">
        <v>45145</v>
      </c>
      <c r="AD161" s="122"/>
      <c r="AE161" s="122"/>
    </row>
    <row r="162" customFormat="1" ht="26" customHeight="1" spans="1:31">
      <c r="A162" s="95">
        <v>156</v>
      </c>
      <c r="B162" s="65" t="s">
        <v>372</v>
      </c>
      <c r="C162" s="65">
        <v>1</v>
      </c>
      <c r="D162" s="100" t="s">
        <v>376</v>
      </c>
      <c r="E162" s="65" t="s">
        <v>378</v>
      </c>
      <c r="F162" s="65" t="s">
        <v>378</v>
      </c>
      <c r="G162" s="65">
        <v>2</v>
      </c>
      <c r="H162" s="65" t="s">
        <v>43</v>
      </c>
      <c r="I162" s="65">
        <v>160</v>
      </c>
      <c r="J162" s="65">
        <v>2</v>
      </c>
      <c r="K162" s="65" t="s">
        <v>104</v>
      </c>
      <c r="L162" s="65"/>
      <c r="M162" s="65" t="s">
        <v>44</v>
      </c>
      <c r="N162" s="132" t="str">
        <f t="shared" si="4"/>
        <v>改扩建</v>
      </c>
      <c r="O162" s="65"/>
      <c r="P162" s="65"/>
      <c r="Q162" s="65"/>
      <c r="R162" s="65"/>
      <c r="S162" s="65">
        <v>24</v>
      </c>
      <c r="T162" s="65">
        <v>76</v>
      </c>
      <c r="U162" s="132">
        <f t="shared" si="6"/>
        <v>100</v>
      </c>
      <c r="V162" s="132">
        <f t="shared" si="7"/>
        <v>100</v>
      </c>
      <c r="W162" s="65">
        <v>3</v>
      </c>
      <c r="X162" s="132">
        <f t="shared" si="8"/>
        <v>300</v>
      </c>
      <c r="Y162" s="65"/>
      <c r="Z162" s="141"/>
      <c r="AA162" s="66" t="s">
        <v>379</v>
      </c>
      <c r="AB162" s="95"/>
      <c r="AC162" s="140">
        <v>45145</v>
      </c>
      <c r="AD162" s="122"/>
      <c r="AE162" s="122"/>
    </row>
    <row r="163" customFormat="1" ht="26" customHeight="1" spans="1:31">
      <c r="A163" s="95">
        <v>157</v>
      </c>
      <c r="B163" s="65" t="s">
        <v>372</v>
      </c>
      <c r="C163" s="65">
        <v>6</v>
      </c>
      <c r="D163" s="100" t="s">
        <v>380</v>
      </c>
      <c r="E163" s="65" t="s">
        <v>381</v>
      </c>
      <c r="F163" s="65" t="s">
        <v>381</v>
      </c>
      <c r="G163" s="65">
        <v>3</v>
      </c>
      <c r="H163" s="65" t="s">
        <v>43</v>
      </c>
      <c r="I163" s="65">
        <v>96</v>
      </c>
      <c r="J163" s="65">
        <v>1</v>
      </c>
      <c r="K163" s="65" t="s">
        <v>104</v>
      </c>
      <c r="L163" s="65"/>
      <c r="M163" s="65" t="s">
        <v>44</v>
      </c>
      <c r="N163" s="132" t="str">
        <f t="shared" si="4"/>
        <v>改扩建</v>
      </c>
      <c r="O163" s="65"/>
      <c r="P163" s="65"/>
      <c r="Q163" s="65"/>
      <c r="R163" s="65"/>
      <c r="S163" s="65">
        <v>51</v>
      </c>
      <c r="T163" s="65">
        <v>59</v>
      </c>
      <c r="U163" s="132">
        <f t="shared" si="6"/>
        <v>110</v>
      </c>
      <c r="V163" s="132">
        <f t="shared" si="7"/>
        <v>110</v>
      </c>
      <c r="W163" s="65">
        <v>3</v>
      </c>
      <c r="X163" s="132">
        <f t="shared" si="8"/>
        <v>330</v>
      </c>
      <c r="Y163" s="65"/>
      <c r="Z163" s="141"/>
      <c r="AA163" s="66"/>
      <c r="AB163" s="95"/>
      <c r="AC163" s="140">
        <v>45145</v>
      </c>
      <c r="AD163" s="122"/>
      <c r="AE163" s="122"/>
    </row>
    <row r="164" customFormat="1" ht="26" customHeight="1" spans="1:31">
      <c r="A164" s="95">
        <v>158</v>
      </c>
      <c r="B164" s="65" t="s">
        <v>372</v>
      </c>
      <c r="C164" s="65">
        <v>5</v>
      </c>
      <c r="D164" s="100" t="s">
        <v>382</v>
      </c>
      <c r="E164" s="65" t="s">
        <v>383</v>
      </c>
      <c r="F164" s="65" t="s">
        <v>383</v>
      </c>
      <c r="G164" s="65">
        <v>4</v>
      </c>
      <c r="H164" s="65" t="s">
        <v>43</v>
      </c>
      <c r="I164" s="65">
        <v>98</v>
      </c>
      <c r="J164" s="65">
        <v>1</v>
      </c>
      <c r="K164" s="65" t="s">
        <v>104</v>
      </c>
      <c r="L164" s="65"/>
      <c r="M164" s="65" t="s">
        <v>44</v>
      </c>
      <c r="N164" s="132" t="str">
        <f t="shared" si="4"/>
        <v>改扩建</v>
      </c>
      <c r="O164" s="65"/>
      <c r="P164" s="65"/>
      <c r="Q164" s="65"/>
      <c r="R164" s="65"/>
      <c r="S164" s="65">
        <v>22</v>
      </c>
      <c r="T164" s="65">
        <v>88</v>
      </c>
      <c r="U164" s="132">
        <f t="shared" si="6"/>
        <v>110</v>
      </c>
      <c r="V164" s="132">
        <f t="shared" si="7"/>
        <v>110</v>
      </c>
      <c r="W164" s="65">
        <v>3</v>
      </c>
      <c r="X164" s="132">
        <f t="shared" si="8"/>
        <v>330</v>
      </c>
      <c r="Y164" s="65"/>
      <c r="Z164" s="141"/>
      <c r="AA164" s="66" t="s">
        <v>384</v>
      </c>
      <c r="AB164" s="95"/>
      <c r="AC164" s="140">
        <v>45145</v>
      </c>
      <c r="AD164" s="122"/>
      <c r="AE164" s="122"/>
    </row>
    <row r="165" customFormat="1" ht="26" customHeight="1" spans="1:31">
      <c r="A165" s="95">
        <v>159</v>
      </c>
      <c r="B165" s="65" t="s">
        <v>372</v>
      </c>
      <c r="C165" s="65">
        <v>13</v>
      </c>
      <c r="D165" s="100" t="s">
        <v>385</v>
      </c>
      <c r="E165" s="65" t="s">
        <v>386</v>
      </c>
      <c r="F165" s="65" t="s">
        <v>386</v>
      </c>
      <c r="G165" s="65">
        <v>5</v>
      </c>
      <c r="H165" s="65" t="s">
        <v>43</v>
      </c>
      <c r="I165" s="65">
        <v>120</v>
      </c>
      <c r="J165" s="65">
        <v>1</v>
      </c>
      <c r="K165" s="65" t="s">
        <v>104</v>
      </c>
      <c r="L165" s="65"/>
      <c r="M165" s="65" t="s">
        <v>44</v>
      </c>
      <c r="N165" s="132" t="str">
        <f t="shared" si="4"/>
        <v>改扩建</v>
      </c>
      <c r="O165" s="65"/>
      <c r="P165" s="65"/>
      <c r="Q165" s="65"/>
      <c r="R165" s="65"/>
      <c r="S165" s="65">
        <v>1.6</v>
      </c>
      <c r="T165" s="65">
        <v>118.4</v>
      </c>
      <c r="U165" s="132">
        <f t="shared" si="6"/>
        <v>120</v>
      </c>
      <c r="V165" s="132">
        <f t="shared" si="7"/>
        <v>120</v>
      </c>
      <c r="W165" s="65">
        <v>3</v>
      </c>
      <c r="X165" s="132">
        <f t="shared" si="8"/>
        <v>360</v>
      </c>
      <c r="Y165" s="65"/>
      <c r="Z165" s="141"/>
      <c r="AA165" s="66"/>
      <c r="AB165" s="95"/>
      <c r="AC165" s="140">
        <v>45145</v>
      </c>
      <c r="AD165" s="122"/>
      <c r="AE165" s="122"/>
    </row>
    <row r="166" customFormat="1" ht="26" customHeight="1" spans="1:31">
      <c r="A166" s="95">
        <v>160</v>
      </c>
      <c r="B166" s="65" t="s">
        <v>325</v>
      </c>
      <c r="C166" s="65">
        <v>1</v>
      </c>
      <c r="D166" s="100" t="s">
        <v>387</v>
      </c>
      <c r="E166" s="65" t="s">
        <v>388</v>
      </c>
      <c r="F166" s="65" t="s">
        <v>388</v>
      </c>
      <c r="G166" s="65">
        <v>5</v>
      </c>
      <c r="H166" s="65" t="s">
        <v>43</v>
      </c>
      <c r="I166" s="65">
        <v>120</v>
      </c>
      <c r="J166" s="65">
        <v>3</v>
      </c>
      <c r="K166" s="65" t="s">
        <v>151</v>
      </c>
      <c r="L166" s="65"/>
      <c r="M166" s="65" t="s">
        <v>44</v>
      </c>
      <c r="N166" s="132" t="s">
        <v>58</v>
      </c>
      <c r="O166" s="65"/>
      <c r="P166" s="65"/>
      <c r="Q166" s="65"/>
      <c r="R166" s="65"/>
      <c r="S166" s="65"/>
      <c r="T166" s="65">
        <v>120</v>
      </c>
      <c r="U166" s="132">
        <v>120</v>
      </c>
      <c r="V166" s="132">
        <v>120</v>
      </c>
      <c r="W166" s="65">
        <v>3</v>
      </c>
      <c r="X166" s="132">
        <v>360</v>
      </c>
      <c r="Y166" s="65"/>
      <c r="Z166" s="141" t="s">
        <v>389</v>
      </c>
      <c r="AA166" s="66"/>
      <c r="AB166" s="95"/>
      <c r="AC166" s="140">
        <v>45145</v>
      </c>
      <c r="AD166" s="122"/>
      <c r="AE166" s="122"/>
    </row>
    <row r="167" customFormat="1" ht="26" customHeight="1" spans="1:31">
      <c r="A167" s="95">
        <v>161</v>
      </c>
      <c r="B167" s="65" t="s">
        <v>325</v>
      </c>
      <c r="C167" s="65">
        <v>5</v>
      </c>
      <c r="D167" s="100" t="s">
        <v>390</v>
      </c>
      <c r="E167" s="65" t="s">
        <v>391</v>
      </c>
      <c r="F167" s="65" t="s">
        <v>391</v>
      </c>
      <c r="G167" s="65">
        <v>3</v>
      </c>
      <c r="H167" s="65" t="s">
        <v>43</v>
      </c>
      <c r="I167" s="65">
        <v>100</v>
      </c>
      <c r="J167" s="65">
        <v>1</v>
      </c>
      <c r="K167" s="65" t="s">
        <v>151</v>
      </c>
      <c r="L167" s="65"/>
      <c r="M167" s="65" t="s">
        <v>44</v>
      </c>
      <c r="N167" s="132" t="s">
        <v>58</v>
      </c>
      <c r="O167" s="65"/>
      <c r="P167" s="65"/>
      <c r="Q167" s="65"/>
      <c r="R167" s="65"/>
      <c r="S167" s="65"/>
      <c r="T167" s="65">
        <v>100</v>
      </c>
      <c r="U167" s="132">
        <v>100</v>
      </c>
      <c r="V167" s="132">
        <v>100</v>
      </c>
      <c r="W167" s="65">
        <v>3</v>
      </c>
      <c r="X167" s="132">
        <v>300</v>
      </c>
      <c r="Y167" s="65"/>
      <c r="Z167" s="141" t="s">
        <v>389</v>
      </c>
      <c r="AA167" s="66"/>
      <c r="AB167" s="95"/>
      <c r="AC167" s="140">
        <v>45145</v>
      </c>
      <c r="AD167" s="122"/>
      <c r="AE167" s="122"/>
    </row>
    <row r="168" customFormat="1" ht="26" customHeight="1" spans="1:31">
      <c r="A168" s="95">
        <v>162</v>
      </c>
      <c r="B168" s="65" t="s">
        <v>325</v>
      </c>
      <c r="C168" s="65">
        <v>5</v>
      </c>
      <c r="D168" s="100" t="s">
        <v>392</v>
      </c>
      <c r="E168" s="65" t="s">
        <v>393</v>
      </c>
      <c r="F168" s="65" t="s">
        <v>393</v>
      </c>
      <c r="G168" s="65">
        <v>3</v>
      </c>
      <c r="H168" s="65" t="s">
        <v>43</v>
      </c>
      <c r="I168" s="65">
        <v>60</v>
      </c>
      <c r="J168" s="65">
        <v>1</v>
      </c>
      <c r="K168" s="65" t="s">
        <v>151</v>
      </c>
      <c r="L168" s="65"/>
      <c r="M168" s="65" t="s">
        <v>44</v>
      </c>
      <c r="N168" s="132" t="s">
        <v>45</v>
      </c>
      <c r="O168" s="65"/>
      <c r="P168" s="65"/>
      <c r="Q168" s="65"/>
      <c r="R168" s="65"/>
      <c r="S168" s="65">
        <v>80</v>
      </c>
      <c r="T168" s="65"/>
      <c r="U168" s="132">
        <v>80</v>
      </c>
      <c r="V168" s="132">
        <v>80</v>
      </c>
      <c r="W168" s="65">
        <v>3</v>
      </c>
      <c r="X168" s="132">
        <v>240</v>
      </c>
      <c r="Y168" s="65"/>
      <c r="Z168" s="141" t="s">
        <v>389</v>
      </c>
      <c r="AA168" s="66"/>
      <c r="AB168" s="95"/>
      <c r="AC168" s="140">
        <v>45145</v>
      </c>
      <c r="AD168" s="122"/>
      <c r="AE168" s="122"/>
    </row>
    <row r="169" customFormat="1" ht="26" customHeight="1" spans="1:31">
      <c r="A169" s="95">
        <v>163</v>
      </c>
      <c r="B169" s="65" t="s">
        <v>325</v>
      </c>
      <c r="C169" s="65">
        <v>7</v>
      </c>
      <c r="D169" s="100" t="s">
        <v>394</v>
      </c>
      <c r="E169" s="65" t="s">
        <v>395</v>
      </c>
      <c r="F169" s="65" t="s">
        <v>395</v>
      </c>
      <c r="G169" s="65">
        <v>2</v>
      </c>
      <c r="H169" s="65" t="s">
        <v>43</v>
      </c>
      <c r="I169" s="65">
        <v>100</v>
      </c>
      <c r="J169" s="65">
        <v>1</v>
      </c>
      <c r="K169" s="65" t="s">
        <v>151</v>
      </c>
      <c r="L169" s="65"/>
      <c r="M169" s="65" t="s">
        <v>44</v>
      </c>
      <c r="N169" s="132" t="s">
        <v>58</v>
      </c>
      <c r="O169" s="65"/>
      <c r="P169" s="65"/>
      <c r="Q169" s="65"/>
      <c r="R169" s="65"/>
      <c r="S169" s="65"/>
      <c r="T169" s="65">
        <v>100</v>
      </c>
      <c r="U169" s="132">
        <v>100</v>
      </c>
      <c r="V169" s="132">
        <v>100</v>
      </c>
      <c r="W169" s="65">
        <v>3</v>
      </c>
      <c r="X169" s="132">
        <v>300</v>
      </c>
      <c r="Y169" s="65"/>
      <c r="Z169" s="141" t="s">
        <v>389</v>
      </c>
      <c r="AA169" s="66"/>
      <c r="AB169" s="95"/>
      <c r="AC169" s="140">
        <v>45145</v>
      </c>
      <c r="AD169" s="122"/>
      <c r="AE169" s="122"/>
    </row>
    <row r="170" customFormat="1" ht="26" customHeight="1" spans="1:31">
      <c r="A170" s="95">
        <v>164</v>
      </c>
      <c r="B170" s="65" t="s">
        <v>325</v>
      </c>
      <c r="C170" s="65">
        <v>7</v>
      </c>
      <c r="D170" s="100" t="s">
        <v>396</v>
      </c>
      <c r="E170" s="65" t="s">
        <v>397</v>
      </c>
      <c r="F170" s="65" t="s">
        <v>397</v>
      </c>
      <c r="G170" s="65">
        <v>6</v>
      </c>
      <c r="H170" s="65" t="s">
        <v>43</v>
      </c>
      <c r="I170" s="65">
        <v>120</v>
      </c>
      <c r="J170" s="65">
        <v>1</v>
      </c>
      <c r="K170" s="65" t="s">
        <v>151</v>
      </c>
      <c r="L170" s="65"/>
      <c r="M170" s="65" t="s">
        <v>44</v>
      </c>
      <c r="N170" s="132" t="s">
        <v>58</v>
      </c>
      <c r="O170" s="65"/>
      <c r="P170" s="65"/>
      <c r="Q170" s="65"/>
      <c r="R170" s="65"/>
      <c r="S170" s="65"/>
      <c r="T170" s="65">
        <v>120</v>
      </c>
      <c r="U170" s="132">
        <v>120</v>
      </c>
      <c r="V170" s="132">
        <v>120</v>
      </c>
      <c r="W170" s="65">
        <v>3</v>
      </c>
      <c r="X170" s="132">
        <v>360</v>
      </c>
      <c r="Y170" s="65"/>
      <c r="Z170" s="141" t="s">
        <v>398</v>
      </c>
      <c r="AA170" s="66"/>
      <c r="AB170" s="95"/>
      <c r="AC170" s="140">
        <v>45145</v>
      </c>
      <c r="AD170" s="122"/>
      <c r="AE170" s="122"/>
    </row>
    <row r="171" customFormat="1" ht="26" customHeight="1" spans="1:31">
      <c r="A171" s="95">
        <v>165</v>
      </c>
      <c r="B171" s="65" t="s">
        <v>325</v>
      </c>
      <c r="C171" s="65">
        <v>8</v>
      </c>
      <c r="D171" s="100" t="s">
        <v>399</v>
      </c>
      <c r="E171" s="65" t="str">
        <f>LEFT("刘棋雨",19)</f>
        <v>刘棋雨</v>
      </c>
      <c r="F171" s="65" t="str">
        <f>LEFT("刘棋雨",19)</f>
        <v>刘棋雨</v>
      </c>
      <c r="G171" s="65">
        <v>2</v>
      </c>
      <c r="H171" s="65" t="s">
        <v>43</v>
      </c>
      <c r="I171" s="65">
        <v>100</v>
      </c>
      <c r="J171" s="65">
        <v>2</v>
      </c>
      <c r="K171" s="65" t="s">
        <v>151</v>
      </c>
      <c r="L171" s="65"/>
      <c r="M171" s="65" t="s">
        <v>44</v>
      </c>
      <c r="N171" s="132" t="s">
        <v>58</v>
      </c>
      <c r="O171" s="65"/>
      <c r="P171" s="65"/>
      <c r="Q171" s="65"/>
      <c r="R171" s="65"/>
      <c r="S171" s="65"/>
      <c r="T171" s="65">
        <v>100</v>
      </c>
      <c r="U171" s="132">
        <v>100</v>
      </c>
      <c r="V171" s="132">
        <v>100</v>
      </c>
      <c r="W171" s="65">
        <v>3</v>
      </c>
      <c r="X171" s="132">
        <v>300</v>
      </c>
      <c r="Y171" s="65"/>
      <c r="Z171" s="141" t="s">
        <v>389</v>
      </c>
      <c r="AA171" s="66"/>
      <c r="AB171" s="95"/>
      <c r="AC171" s="140">
        <v>45145</v>
      </c>
      <c r="AD171" s="122"/>
      <c r="AE171" s="122"/>
    </row>
    <row r="172" customFormat="1" ht="26" customHeight="1" spans="1:31">
      <c r="A172" s="95">
        <v>166</v>
      </c>
      <c r="B172" s="65" t="s">
        <v>325</v>
      </c>
      <c r="C172" s="65">
        <v>8</v>
      </c>
      <c r="D172" s="100" t="s">
        <v>399</v>
      </c>
      <c r="E172" s="65" t="str">
        <f>LEFT("刘华杰",19)</f>
        <v>刘华杰</v>
      </c>
      <c r="F172" s="65" t="str">
        <f>LEFT("刘华杰",19)</f>
        <v>刘华杰</v>
      </c>
      <c r="G172" s="65">
        <v>3</v>
      </c>
      <c r="H172" s="65" t="s">
        <v>43</v>
      </c>
      <c r="I172" s="65">
        <v>120</v>
      </c>
      <c r="J172" s="65">
        <v>2</v>
      </c>
      <c r="K172" s="65" t="s">
        <v>151</v>
      </c>
      <c r="L172" s="65"/>
      <c r="M172" s="65" t="s">
        <v>44</v>
      </c>
      <c r="N172" s="132" t="s">
        <v>58</v>
      </c>
      <c r="O172" s="65"/>
      <c r="P172" s="65"/>
      <c r="Q172" s="65"/>
      <c r="R172" s="65"/>
      <c r="S172" s="65"/>
      <c r="T172" s="65">
        <v>110</v>
      </c>
      <c r="U172" s="132">
        <v>110</v>
      </c>
      <c r="V172" s="132">
        <v>110</v>
      </c>
      <c r="W172" s="65">
        <v>3</v>
      </c>
      <c r="X172" s="132">
        <v>330</v>
      </c>
      <c r="Y172" s="65"/>
      <c r="Z172" s="141" t="s">
        <v>389</v>
      </c>
      <c r="AA172" s="66"/>
      <c r="AB172" s="95"/>
      <c r="AC172" s="140">
        <v>45145</v>
      </c>
      <c r="AD172" s="122"/>
      <c r="AE172" s="122"/>
    </row>
    <row r="173" customFormat="1" ht="26" customHeight="1" spans="1:31">
      <c r="A173" s="95">
        <v>167</v>
      </c>
      <c r="B173" s="65" t="s">
        <v>325</v>
      </c>
      <c r="C173" s="65">
        <v>6</v>
      </c>
      <c r="D173" s="100" t="s">
        <v>400</v>
      </c>
      <c r="E173" s="65" t="str">
        <f>LEFT("刘汉全",19)</f>
        <v>刘汉全</v>
      </c>
      <c r="F173" s="65" t="str">
        <f>LEFT("刘汉全",19)</f>
        <v>刘汉全</v>
      </c>
      <c r="G173" s="65">
        <v>2</v>
      </c>
      <c r="H173" s="65" t="s">
        <v>43</v>
      </c>
      <c r="I173" s="65">
        <v>110</v>
      </c>
      <c r="J173" s="65">
        <v>1</v>
      </c>
      <c r="K173" s="65" t="s">
        <v>151</v>
      </c>
      <c r="L173" s="65"/>
      <c r="M173" s="65" t="s">
        <v>44</v>
      </c>
      <c r="N173" s="132" t="s">
        <v>58</v>
      </c>
      <c r="O173" s="65"/>
      <c r="P173" s="65"/>
      <c r="Q173" s="65"/>
      <c r="R173" s="65"/>
      <c r="S173" s="65"/>
      <c r="T173" s="65">
        <v>110</v>
      </c>
      <c r="U173" s="132">
        <v>110</v>
      </c>
      <c r="V173" s="132">
        <v>110</v>
      </c>
      <c r="W173" s="65">
        <v>3</v>
      </c>
      <c r="X173" s="132">
        <v>330</v>
      </c>
      <c r="Y173" s="65"/>
      <c r="Z173" s="141" t="s">
        <v>389</v>
      </c>
      <c r="AA173" s="66"/>
      <c r="AB173" s="95"/>
      <c r="AC173" s="140">
        <v>45145</v>
      </c>
      <c r="AD173" s="122"/>
      <c r="AE173" s="122"/>
    </row>
    <row r="174" customFormat="1" ht="26" customHeight="1" spans="1:31">
      <c r="A174" s="95">
        <v>168</v>
      </c>
      <c r="B174" s="65" t="s">
        <v>325</v>
      </c>
      <c r="C174" s="65">
        <v>16</v>
      </c>
      <c r="D174" s="100" t="s">
        <v>401</v>
      </c>
      <c r="E174" s="65" t="str">
        <f>LEFT("刘坚殷",19)</f>
        <v>刘坚殷</v>
      </c>
      <c r="F174" s="65" t="str">
        <f>LEFT("刘坚殷",19)</f>
        <v>刘坚殷</v>
      </c>
      <c r="G174" s="65">
        <v>1</v>
      </c>
      <c r="H174" s="65" t="s">
        <v>43</v>
      </c>
      <c r="I174" s="65">
        <v>20</v>
      </c>
      <c r="J174" s="65">
        <v>1</v>
      </c>
      <c r="K174" s="65" t="s">
        <v>151</v>
      </c>
      <c r="L174" s="65"/>
      <c r="M174" s="65" t="s">
        <v>44</v>
      </c>
      <c r="N174" s="132" t="s">
        <v>45</v>
      </c>
      <c r="O174" s="65"/>
      <c r="P174" s="65"/>
      <c r="Q174" s="65"/>
      <c r="R174" s="65"/>
      <c r="S174" s="65">
        <v>80</v>
      </c>
      <c r="T174" s="65"/>
      <c r="U174" s="132">
        <v>80</v>
      </c>
      <c r="V174" s="132">
        <v>80</v>
      </c>
      <c r="W174" s="65">
        <v>3</v>
      </c>
      <c r="X174" s="132">
        <v>240</v>
      </c>
      <c r="Y174" s="65"/>
      <c r="Z174" s="141" t="s">
        <v>389</v>
      </c>
      <c r="AA174" s="66"/>
      <c r="AB174" s="95"/>
      <c r="AC174" s="140">
        <v>45145</v>
      </c>
      <c r="AD174" s="122"/>
      <c r="AE174" s="122"/>
    </row>
    <row r="175" customFormat="1" ht="26" customHeight="1" spans="1:31">
      <c r="A175" s="95">
        <v>169</v>
      </c>
      <c r="B175" s="65" t="s">
        <v>75</v>
      </c>
      <c r="C175" s="65">
        <v>32</v>
      </c>
      <c r="D175" s="100" t="s">
        <v>402</v>
      </c>
      <c r="E175" s="65" t="s">
        <v>403</v>
      </c>
      <c r="F175" s="65" t="s">
        <v>403</v>
      </c>
      <c r="G175" s="65">
        <v>3</v>
      </c>
      <c r="H175" s="65" t="s">
        <v>43</v>
      </c>
      <c r="I175" s="65">
        <v>87</v>
      </c>
      <c r="J175" s="65">
        <v>1</v>
      </c>
      <c r="K175" s="65" t="s">
        <v>87</v>
      </c>
      <c r="L175" s="65"/>
      <c r="M175" s="65" t="s">
        <v>44</v>
      </c>
      <c r="N175" s="132" t="str">
        <f t="shared" ref="N175:N180" si="9">IF(T175=U175,"翻建",IF(T175="","新建","改扩建"))</f>
        <v>改扩建</v>
      </c>
      <c r="O175" s="65"/>
      <c r="P175" s="65"/>
      <c r="Q175" s="65"/>
      <c r="R175" s="65"/>
      <c r="S175" s="65">
        <v>35</v>
      </c>
      <c r="T175" s="65">
        <v>75</v>
      </c>
      <c r="U175" s="132">
        <v>110</v>
      </c>
      <c r="V175" s="132">
        <v>110</v>
      </c>
      <c r="W175" s="65">
        <v>3</v>
      </c>
      <c r="X175" s="132">
        <v>330</v>
      </c>
      <c r="Y175" s="65"/>
      <c r="Z175" s="141"/>
      <c r="AA175" s="66"/>
      <c r="AB175" s="95"/>
      <c r="AC175" s="140">
        <v>45145</v>
      </c>
      <c r="AD175" s="122"/>
      <c r="AE175" s="122"/>
    </row>
    <row r="176" customFormat="1" ht="26" customHeight="1" spans="1:31">
      <c r="A176" s="95">
        <v>170</v>
      </c>
      <c r="B176" s="65" t="s">
        <v>126</v>
      </c>
      <c r="C176" s="65">
        <v>1</v>
      </c>
      <c r="D176" s="100" t="s">
        <v>331</v>
      </c>
      <c r="E176" s="65" t="s">
        <v>404</v>
      </c>
      <c r="F176" s="65" t="s">
        <v>404</v>
      </c>
      <c r="G176" s="65">
        <v>4</v>
      </c>
      <c r="H176" s="65" t="s">
        <v>43</v>
      </c>
      <c r="I176" s="65">
        <v>139.7</v>
      </c>
      <c r="J176" s="65">
        <v>2</v>
      </c>
      <c r="K176" s="65" t="s">
        <v>104</v>
      </c>
      <c r="L176" s="65"/>
      <c r="M176" s="65" t="s">
        <v>44</v>
      </c>
      <c r="N176" s="132" t="str">
        <f t="shared" si="9"/>
        <v>改扩建</v>
      </c>
      <c r="O176" s="65"/>
      <c r="P176" s="65"/>
      <c r="Q176" s="65"/>
      <c r="R176" s="65"/>
      <c r="S176" s="65">
        <v>34.14</v>
      </c>
      <c r="T176" s="65">
        <v>85.86</v>
      </c>
      <c r="U176" s="132">
        <v>120</v>
      </c>
      <c r="V176" s="132">
        <v>120</v>
      </c>
      <c r="W176" s="65">
        <v>3</v>
      </c>
      <c r="X176" s="132">
        <v>360</v>
      </c>
      <c r="Y176" s="65"/>
      <c r="Z176" s="141"/>
      <c r="AA176" s="66"/>
      <c r="AB176" s="95" t="s">
        <v>405</v>
      </c>
      <c r="AC176" s="140">
        <v>45145</v>
      </c>
      <c r="AD176" s="122"/>
      <c r="AE176" s="122"/>
    </row>
    <row r="177" s="81" customFormat="1" ht="26" customHeight="1" spans="1:31">
      <c r="A177" s="95">
        <v>171</v>
      </c>
      <c r="B177" s="65" t="s">
        <v>406</v>
      </c>
      <c r="C177" s="65">
        <v>3</v>
      </c>
      <c r="D177" s="100" t="s">
        <v>407</v>
      </c>
      <c r="E177" s="65" t="s">
        <v>408</v>
      </c>
      <c r="F177" s="65" t="s">
        <v>408</v>
      </c>
      <c r="G177" s="65">
        <v>3</v>
      </c>
      <c r="H177" s="65" t="s">
        <v>43</v>
      </c>
      <c r="I177" s="65">
        <v>75</v>
      </c>
      <c r="J177" s="65">
        <v>1</v>
      </c>
      <c r="K177" s="65" t="s">
        <v>153</v>
      </c>
      <c r="L177" s="65"/>
      <c r="M177" s="65" t="s">
        <v>44</v>
      </c>
      <c r="N177" s="132" t="str">
        <f t="shared" si="9"/>
        <v>改扩建</v>
      </c>
      <c r="O177" s="65"/>
      <c r="P177" s="65"/>
      <c r="Q177" s="65"/>
      <c r="R177" s="65"/>
      <c r="S177" s="65">
        <v>25</v>
      </c>
      <c r="T177" s="65">
        <v>85</v>
      </c>
      <c r="U177" s="132">
        <f>SUM(O177:T177)</f>
        <v>110</v>
      </c>
      <c r="V177" s="132">
        <f>U177</f>
        <v>110</v>
      </c>
      <c r="W177" s="65">
        <v>3</v>
      </c>
      <c r="X177" s="132">
        <f>V177*W177</f>
        <v>330</v>
      </c>
      <c r="Y177" s="65"/>
      <c r="Z177" s="141"/>
      <c r="AA177" s="66"/>
      <c r="AB177" s="95"/>
      <c r="AC177" s="140">
        <v>45145</v>
      </c>
      <c r="AD177" s="65"/>
      <c r="AE177" s="65"/>
    </row>
    <row r="178" s="81" customFormat="1" ht="26" customHeight="1" spans="1:31">
      <c r="A178" s="95">
        <v>172</v>
      </c>
      <c r="B178" s="65" t="s">
        <v>406</v>
      </c>
      <c r="C178" s="65">
        <v>1</v>
      </c>
      <c r="D178" s="100" t="s">
        <v>409</v>
      </c>
      <c r="E178" s="65" t="s">
        <v>410</v>
      </c>
      <c r="F178" s="65" t="s">
        <v>410</v>
      </c>
      <c r="G178" s="65">
        <v>4</v>
      </c>
      <c r="H178" s="65" t="s">
        <v>43</v>
      </c>
      <c r="I178" s="65">
        <v>84</v>
      </c>
      <c r="J178" s="65">
        <v>1</v>
      </c>
      <c r="K178" s="65" t="s">
        <v>153</v>
      </c>
      <c r="L178" s="65"/>
      <c r="M178" s="65" t="s">
        <v>44</v>
      </c>
      <c r="N178" s="132" t="str">
        <f t="shared" si="9"/>
        <v>改扩建</v>
      </c>
      <c r="O178" s="65"/>
      <c r="P178" s="65"/>
      <c r="Q178" s="65"/>
      <c r="R178" s="65"/>
      <c r="S178" s="65">
        <v>16</v>
      </c>
      <c r="T178" s="65">
        <v>84</v>
      </c>
      <c r="U178" s="132">
        <f>SUM(O178:T178)</f>
        <v>100</v>
      </c>
      <c r="V178" s="132">
        <f>U178</f>
        <v>100</v>
      </c>
      <c r="W178" s="65">
        <v>3</v>
      </c>
      <c r="X178" s="132">
        <f>V178*W178</f>
        <v>300</v>
      </c>
      <c r="Y178" s="65"/>
      <c r="Z178" s="141"/>
      <c r="AA178" s="66"/>
      <c r="AB178" s="95"/>
      <c r="AC178" s="140">
        <v>45145</v>
      </c>
      <c r="AD178" s="65"/>
      <c r="AE178" s="65"/>
    </row>
    <row r="179" s="81" customFormat="1" ht="26" customHeight="1" spans="1:31">
      <c r="A179" s="95">
        <v>173</v>
      </c>
      <c r="B179" s="65" t="s">
        <v>406</v>
      </c>
      <c r="C179" s="65">
        <v>3</v>
      </c>
      <c r="D179" s="100" t="s">
        <v>407</v>
      </c>
      <c r="E179" s="65" t="s">
        <v>411</v>
      </c>
      <c r="F179" s="65" t="s">
        <v>411</v>
      </c>
      <c r="G179" s="65">
        <v>6</v>
      </c>
      <c r="H179" s="65" t="s">
        <v>43</v>
      </c>
      <c r="I179" s="65">
        <v>75.1</v>
      </c>
      <c r="J179" s="65">
        <v>1</v>
      </c>
      <c r="K179" s="65" t="s">
        <v>153</v>
      </c>
      <c r="L179" s="65"/>
      <c r="M179" s="65" t="s">
        <v>44</v>
      </c>
      <c r="N179" s="132" t="str">
        <f t="shared" si="9"/>
        <v>改扩建</v>
      </c>
      <c r="O179" s="65"/>
      <c r="P179" s="65"/>
      <c r="Q179" s="65"/>
      <c r="R179" s="65"/>
      <c r="S179" s="65">
        <v>35</v>
      </c>
      <c r="T179" s="65">
        <v>85</v>
      </c>
      <c r="U179" s="132">
        <f>SUM(O179:T179)</f>
        <v>120</v>
      </c>
      <c r="V179" s="132">
        <f>U179</f>
        <v>120</v>
      </c>
      <c r="W179" s="65">
        <v>3</v>
      </c>
      <c r="X179" s="132">
        <f>V179*W179</f>
        <v>360</v>
      </c>
      <c r="Y179" s="65"/>
      <c r="Z179" s="141"/>
      <c r="AA179" s="66"/>
      <c r="AB179" s="95"/>
      <c r="AC179" s="140">
        <v>45145</v>
      </c>
      <c r="AD179" s="65"/>
      <c r="AE179" s="65"/>
    </row>
    <row r="180" s="81" customFormat="1" ht="26" customHeight="1" spans="1:31">
      <c r="A180" s="95">
        <v>174</v>
      </c>
      <c r="B180" s="65" t="s">
        <v>406</v>
      </c>
      <c r="C180" s="65">
        <v>2</v>
      </c>
      <c r="D180" s="100" t="s">
        <v>412</v>
      </c>
      <c r="E180" s="65" t="s">
        <v>413</v>
      </c>
      <c r="F180" s="65" t="s">
        <v>413</v>
      </c>
      <c r="G180" s="65">
        <v>4</v>
      </c>
      <c r="H180" s="65" t="s">
        <v>43</v>
      </c>
      <c r="I180" s="65">
        <v>197.7</v>
      </c>
      <c r="J180" s="65">
        <v>1</v>
      </c>
      <c r="K180" s="65" t="s">
        <v>153</v>
      </c>
      <c r="L180" s="65"/>
      <c r="M180" s="65" t="s">
        <v>44</v>
      </c>
      <c r="N180" s="132" t="str">
        <f t="shared" si="9"/>
        <v>改扩建</v>
      </c>
      <c r="O180" s="65"/>
      <c r="P180" s="65"/>
      <c r="Q180" s="65"/>
      <c r="R180" s="65"/>
      <c r="S180" s="65">
        <v>41</v>
      </c>
      <c r="T180" s="65">
        <v>109</v>
      </c>
      <c r="U180" s="132">
        <f>SUM(O180:T180)</f>
        <v>150</v>
      </c>
      <c r="V180" s="132">
        <f>U180</f>
        <v>150</v>
      </c>
      <c r="W180" s="65">
        <v>3</v>
      </c>
      <c r="X180" s="132">
        <f>V180*W180</f>
        <v>450</v>
      </c>
      <c r="Y180" s="65"/>
      <c r="Z180" s="141"/>
      <c r="AA180" s="66"/>
      <c r="AB180" s="95"/>
      <c r="AC180" s="140">
        <v>45145</v>
      </c>
      <c r="AD180" s="65"/>
      <c r="AE180" s="65"/>
    </row>
    <row r="181" s="77" customFormat="1" ht="26" customHeight="1" spans="1:16363">
      <c r="A181" s="95">
        <v>175</v>
      </c>
      <c r="B181" s="143" t="s">
        <v>126</v>
      </c>
      <c r="C181" s="143">
        <v>1</v>
      </c>
      <c r="D181" s="144" t="s">
        <v>414</v>
      </c>
      <c r="E181" s="143" t="s">
        <v>415</v>
      </c>
      <c r="F181" s="143" t="s">
        <v>415</v>
      </c>
      <c r="G181" s="143">
        <v>4</v>
      </c>
      <c r="H181" s="143" t="s">
        <v>43</v>
      </c>
      <c r="I181" s="143">
        <v>327</v>
      </c>
      <c r="J181" s="143">
        <v>2</v>
      </c>
      <c r="K181" s="143" t="s">
        <v>104</v>
      </c>
      <c r="L181" s="143"/>
      <c r="M181" s="143" t="s">
        <v>44</v>
      </c>
      <c r="N181" s="132" t="s">
        <v>58</v>
      </c>
      <c r="O181" s="143"/>
      <c r="P181" s="143"/>
      <c r="Q181" s="143"/>
      <c r="R181" s="143"/>
      <c r="S181" s="143"/>
      <c r="T181" s="143">
        <v>150</v>
      </c>
      <c r="U181" s="132">
        <v>150</v>
      </c>
      <c r="V181" s="132">
        <v>150</v>
      </c>
      <c r="W181" s="143">
        <v>3</v>
      </c>
      <c r="X181" s="132">
        <v>450</v>
      </c>
      <c r="Y181" s="143"/>
      <c r="Z181" s="149"/>
      <c r="AA181" s="65"/>
      <c r="AB181" s="119"/>
      <c r="AC181" s="140">
        <v>45180</v>
      </c>
      <c r="AD181" s="119"/>
      <c r="AE181" s="119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  <c r="CG181" s="117"/>
      <c r="CH181" s="117"/>
      <c r="CI181" s="117"/>
      <c r="CJ181" s="117"/>
      <c r="CK181" s="117"/>
      <c r="CL181" s="117"/>
      <c r="CM181" s="117"/>
      <c r="CN181" s="117"/>
      <c r="CO181" s="117"/>
      <c r="CP181" s="117"/>
      <c r="CQ181" s="117"/>
      <c r="CR181" s="117"/>
      <c r="CS181" s="117"/>
      <c r="CT181" s="117"/>
      <c r="CU181" s="117"/>
      <c r="CV181" s="117"/>
      <c r="CW181" s="117"/>
      <c r="CX181" s="117"/>
      <c r="CY181" s="117"/>
      <c r="CZ181" s="117"/>
      <c r="DA181" s="117"/>
      <c r="DB181" s="117"/>
      <c r="DC181" s="117"/>
      <c r="DD181" s="117"/>
      <c r="DE181" s="117"/>
      <c r="DF181" s="117"/>
      <c r="DG181" s="117"/>
      <c r="DH181" s="117"/>
      <c r="DI181" s="117"/>
      <c r="DJ181" s="117"/>
      <c r="DK181" s="117"/>
      <c r="DL181" s="117"/>
      <c r="DM181" s="117"/>
      <c r="DN181" s="117"/>
      <c r="DO181" s="117"/>
      <c r="DP181" s="117"/>
      <c r="DQ181" s="117"/>
      <c r="DR181" s="117"/>
      <c r="DS181" s="117"/>
      <c r="DT181" s="117"/>
      <c r="DU181" s="117"/>
      <c r="DV181" s="117"/>
      <c r="DW181" s="117"/>
      <c r="DX181" s="117"/>
      <c r="DY181" s="117"/>
      <c r="DZ181" s="117"/>
      <c r="EA181" s="117"/>
      <c r="EB181" s="117"/>
      <c r="EC181" s="117"/>
      <c r="ED181" s="117"/>
      <c r="EE181" s="117"/>
      <c r="EF181" s="117"/>
      <c r="EG181" s="117"/>
      <c r="EH181" s="117"/>
      <c r="EI181" s="117"/>
      <c r="EJ181" s="117"/>
      <c r="EK181" s="117"/>
      <c r="EL181" s="117"/>
      <c r="EM181" s="117"/>
      <c r="EN181" s="117"/>
      <c r="EO181" s="117"/>
      <c r="EP181" s="117"/>
      <c r="EQ181" s="117"/>
      <c r="ER181" s="117"/>
      <c r="ES181" s="117"/>
      <c r="ET181" s="117"/>
      <c r="EU181" s="117"/>
      <c r="EV181" s="117"/>
      <c r="EW181" s="117"/>
      <c r="EX181" s="117"/>
      <c r="EY181" s="117"/>
      <c r="EZ181" s="117"/>
      <c r="FA181" s="117"/>
      <c r="FB181" s="117"/>
      <c r="FC181" s="117"/>
      <c r="FD181" s="117"/>
      <c r="FE181" s="117"/>
      <c r="FF181" s="117"/>
      <c r="FG181" s="117"/>
      <c r="FH181" s="117"/>
      <c r="FI181" s="117"/>
      <c r="FJ181" s="117"/>
      <c r="FK181" s="117"/>
      <c r="FL181" s="117"/>
      <c r="FM181" s="117"/>
      <c r="FN181" s="117"/>
      <c r="FO181" s="117"/>
      <c r="FP181" s="117"/>
      <c r="FQ181" s="117"/>
      <c r="FR181" s="117"/>
      <c r="FS181" s="117"/>
      <c r="FT181" s="117"/>
      <c r="FU181" s="117"/>
      <c r="FV181" s="117"/>
      <c r="FW181" s="117"/>
      <c r="FX181" s="117"/>
      <c r="FY181" s="117"/>
      <c r="FZ181" s="117"/>
      <c r="GA181" s="117"/>
      <c r="GB181" s="117"/>
      <c r="GC181" s="117"/>
      <c r="GD181" s="117"/>
      <c r="GE181" s="117"/>
      <c r="GF181" s="117"/>
      <c r="GG181" s="117"/>
      <c r="GH181" s="117"/>
      <c r="GI181" s="117"/>
      <c r="GJ181" s="117"/>
      <c r="GK181" s="117"/>
      <c r="GL181" s="117"/>
      <c r="GM181" s="117"/>
      <c r="GN181" s="117"/>
      <c r="GO181" s="117"/>
      <c r="GP181" s="117"/>
      <c r="GQ181" s="117"/>
      <c r="GR181" s="117"/>
      <c r="GS181" s="117"/>
      <c r="GT181" s="117"/>
      <c r="GU181" s="117"/>
      <c r="GV181" s="117"/>
      <c r="GW181" s="117"/>
      <c r="GX181" s="117"/>
      <c r="GY181" s="117"/>
      <c r="GZ181" s="117"/>
      <c r="HA181" s="117"/>
      <c r="HB181" s="117"/>
      <c r="HC181" s="117"/>
      <c r="HD181" s="117"/>
      <c r="HE181" s="117"/>
      <c r="HF181" s="117"/>
      <c r="HG181" s="117"/>
      <c r="HH181" s="117"/>
      <c r="HI181" s="117"/>
      <c r="HJ181" s="117"/>
      <c r="HK181" s="117"/>
      <c r="HL181" s="117"/>
      <c r="HM181" s="117"/>
      <c r="HN181" s="117"/>
      <c r="HO181" s="117"/>
      <c r="HP181" s="117"/>
      <c r="HQ181" s="117"/>
      <c r="HR181" s="117"/>
      <c r="HS181" s="117"/>
      <c r="HT181" s="117"/>
      <c r="HU181" s="117"/>
      <c r="HV181" s="117"/>
      <c r="HW181" s="117"/>
      <c r="HX181" s="117"/>
      <c r="HY181" s="117"/>
      <c r="HZ181" s="117"/>
      <c r="IA181" s="117"/>
      <c r="IB181" s="117"/>
      <c r="IC181" s="117"/>
      <c r="ID181" s="117"/>
      <c r="IE181" s="117"/>
      <c r="IF181" s="117"/>
      <c r="IG181" s="117"/>
      <c r="IH181" s="117"/>
      <c r="II181" s="117"/>
      <c r="IJ181" s="117"/>
      <c r="IK181" s="117"/>
      <c r="IL181" s="117"/>
      <c r="IM181" s="117"/>
      <c r="IN181" s="117"/>
      <c r="IO181" s="117"/>
      <c r="IP181" s="117"/>
      <c r="IQ181" s="117"/>
      <c r="IR181" s="117"/>
      <c r="IS181" s="117"/>
      <c r="IT181" s="117"/>
      <c r="IU181" s="117"/>
      <c r="IV181" s="117"/>
      <c r="IW181" s="117"/>
      <c r="IX181" s="117"/>
      <c r="IY181" s="117"/>
      <c r="IZ181" s="117"/>
      <c r="JA181" s="117"/>
      <c r="JB181" s="117"/>
      <c r="JC181" s="117"/>
      <c r="JD181" s="117"/>
      <c r="JE181" s="117"/>
      <c r="JF181" s="117"/>
      <c r="JG181" s="117"/>
      <c r="JH181" s="117"/>
      <c r="JI181" s="117"/>
      <c r="JJ181" s="117"/>
      <c r="JK181" s="117"/>
      <c r="JL181" s="117"/>
      <c r="JM181" s="117"/>
      <c r="JN181" s="117"/>
      <c r="JO181" s="117"/>
      <c r="JP181" s="117"/>
      <c r="JQ181" s="117"/>
      <c r="JR181" s="117"/>
      <c r="JS181" s="117"/>
      <c r="JT181" s="117"/>
      <c r="JU181" s="117"/>
      <c r="JV181" s="117"/>
      <c r="JW181" s="117"/>
      <c r="JX181" s="117"/>
      <c r="JY181" s="117"/>
      <c r="JZ181" s="117"/>
      <c r="KA181" s="117"/>
      <c r="KB181" s="117"/>
      <c r="KC181" s="117"/>
      <c r="KD181" s="117"/>
      <c r="KE181" s="117"/>
      <c r="KF181" s="117"/>
      <c r="KG181" s="117"/>
      <c r="KH181" s="117"/>
      <c r="KI181" s="117"/>
      <c r="KJ181" s="117"/>
      <c r="KK181" s="117"/>
      <c r="KL181" s="117"/>
      <c r="KM181" s="117"/>
      <c r="KN181" s="117"/>
      <c r="KO181" s="117"/>
      <c r="KP181" s="117"/>
      <c r="KQ181" s="117"/>
      <c r="KR181" s="117"/>
      <c r="KS181" s="117"/>
      <c r="KT181" s="117"/>
      <c r="KU181" s="117"/>
      <c r="KV181" s="117"/>
      <c r="KW181" s="117"/>
      <c r="KX181" s="117"/>
      <c r="KY181" s="117"/>
      <c r="KZ181" s="117"/>
      <c r="LA181" s="117"/>
      <c r="LB181" s="117"/>
      <c r="LC181" s="117"/>
      <c r="LD181" s="117"/>
      <c r="LE181" s="117"/>
      <c r="LF181" s="117"/>
      <c r="LG181" s="117"/>
      <c r="LH181" s="117"/>
      <c r="LI181" s="117"/>
      <c r="LJ181" s="117"/>
      <c r="LK181" s="117"/>
      <c r="LL181" s="117"/>
      <c r="LM181" s="117"/>
      <c r="LN181" s="117"/>
      <c r="LO181" s="117"/>
      <c r="LP181" s="117"/>
      <c r="LQ181" s="117"/>
      <c r="LR181" s="117"/>
      <c r="LS181" s="117"/>
      <c r="LT181" s="117"/>
      <c r="LU181" s="117"/>
      <c r="LV181" s="117"/>
      <c r="LW181" s="117"/>
      <c r="LX181" s="117"/>
      <c r="LY181" s="117"/>
      <c r="LZ181" s="117"/>
      <c r="MA181" s="117"/>
      <c r="MB181" s="117"/>
      <c r="MC181" s="117"/>
      <c r="MD181" s="117"/>
      <c r="ME181" s="117"/>
      <c r="MF181" s="117"/>
      <c r="MG181" s="117"/>
      <c r="MH181" s="117"/>
      <c r="MI181" s="117"/>
      <c r="MJ181" s="117"/>
      <c r="MK181" s="117"/>
      <c r="ML181" s="117"/>
      <c r="MM181" s="117"/>
      <c r="MN181" s="117"/>
      <c r="MO181" s="117"/>
      <c r="MP181" s="117"/>
      <c r="MQ181" s="117"/>
      <c r="MR181" s="117"/>
      <c r="MS181" s="117"/>
      <c r="MT181" s="117"/>
      <c r="MU181" s="117"/>
      <c r="MV181" s="117"/>
      <c r="MW181" s="117"/>
      <c r="MX181" s="117"/>
      <c r="MY181" s="117"/>
      <c r="MZ181" s="117"/>
      <c r="NA181" s="117"/>
      <c r="NB181" s="117"/>
      <c r="NC181" s="117"/>
      <c r="ND181" s="117"/>
      <c r="NE181" s="117"/>
      <c r="NF181" s="117"/>
      <c r="NG181" s="117"/>
      <c r="NH181" s="117"/>
      <c r="NI181" s="117"/>
      <c r="NJ181" s="117"/>
      <c r="NK181" s="117"/>
      <c r="NL181" s="117"/>
      <c r="NM181" s="117"/>
      <c r="NN181" s="117"/>
      <c r="NO181" s="117"/>
      <c r="NP181" s="117"/>
      <c r="NQ181" s="117"/>
      <c r="NR181" s="117"/>
      <c r="NS181" s="117"/>
      <c r="NT181" s="117"/>
      <c r="NU181" s="117"/>
      <c r="NV181" s="117"/>
      <c r="NW181" s="117"/>
      <c r="NX181" s="117"/>
      <c r="NY181" s="117"/>
      <c r="NZ181" s="117"/>
      <c r="OA181" s="117"/>
      <c r="OB181" s="117"/>
      <c r="OC181" s="117"/>
      <c r="OD181" s="117"/>
      <c r="OE181" s="117"/>
      <c r="OF181" s="117"/>
      <c r="OG181" s="117"/>
      <c r="OH181" s="117"/>
      <c r="OI181" s="117"/>
      <c r="OJ181" s="117"/>
      <c r="OK181" s="117"/>
      <c r="OL181" s="117"/>
      <c r="OM181" s="117"/>
      <c r="ON181" s="117"/>
      <c r="OO181" s="117"/>
      <c r="OP181" s="117"/>
      <c r="OQ181" s="117"/>
      <c r="OR181" s="117"/>
      <c r="OS181" s="117"/>
      <c r="OT181" s="117"/>
      <c r="OU181" s="117"/>
      <c r="OV181" s="117"/>
      <c r="OW181" s="117"/>
      <c r="OX181" s="117"/>
      <c r="OY181" s="117"/>
      <c r="OZ181" s="117"/>
      <c r="PA181" s="117"/>
      <c r="PB181" s="117"/>
      <c r="PC181" s="117"/>
      <c r="PD181" s="117"/>
      <c r="PE181" s="117"/>
      <c r="PF181" s="117"/>
      <c r="PG181" s="117"/>
      <c r="PH181" s="117"/>
      <c r="PI181" s="117"/>
      <c r="PJ181" s="117"/>
      <c r="PK181" s="117"/>
      <c r="PL181" s="117"/>
      <c r="PM181" s="117"/>
      <c r="PN181" s="117"/>
      <c r="PO181" s="117"/>
      <c r="PP181" s="117"/>
      <c r="PQ181" s="117"/>
      <c r="PR181" s="117"/>
      <c r="PS181" s="117"/>
      <c r="PT181" s="117"/>
      <c r="PU181" s="117"/>
      <c r="PV181" s="117"/>
      <c r="PW181" s="117"/>
      <c r="PX181" s="117"/>
      <c r="PY181" s="117"/>
      <c r="PZ181" s="117"/>
      <c r="QA181" s="117"/>
      <c r="QB181" s="117"/>
      <c r="QC181" s="117"/>
      <c r="QD181" s="117"/>
      <c r="QE181" s="117"/>
      <c r="QF181" s="117"/>
      <c r="QG181" s="117"/>
      <c r="QH181" s="117"/>
      <c r="QI181" s="117"/>
      <c r="QJ181" s="117"/>
      <c r="QK181" s="117"/>
      <c r="QL181" s="117"/>
      <c r="QM181" s="117"/>
      <c r="QN181" s="117"/>
      <c r="QO181" s="117"/>
      <c r="QP181" s="117"/>
      <c r="QQ181" s="117"/>
      <c r="QR181" s="117"/>
      <c r="QS181" s="117"/>
      <c r="QT181" s="117"/>
      <c r="QU181" s="117"/>
      <c r="QV181" s="117"/>
      <c r="QW181" s="117"/>
      <c r="QX181" s="117"/>
      <c r="QY181" s="117"/>
      <c r="QZ181" s="117"/>
      <c r="RA181" s="117"/>
      <c r="RB181" s="117"/>
      <c r="RC181" s="117"/>
      <c r="RD181" s="117"/>
      <c r="RE181" s="117"/>
      <c r="RF181" s="117"/>
      <c r="RG181" s="117"/>
      <c r="RH181" s="117"/>
      <c r="RI181" s="117"/>
      <c r="RJ181" s="117"/>
      <c r="RK181" s="117"/>
      <c r="RL181" s="117"/>
      <c r="RM181" s="117"/>
      <c r="RN181" s="117"/>
      <c r="RO181" s="117"/>
      <c r="RP181" s="117"/>
      <c r="RQ181" s="117"/>
      <c r="RR181" s="117"/>
      <c r="RS181" s="117"/>
      <c r="RT181" s="117"/>
      <c r="RU181" s="117"/>
      <c r="RV181" s="117"/>
      <c r="RW181" s="117"/>
      <c r="RX181" s="117"/>
      <c r="RY181" s="117"/>
      <c r="RZ181" s="117"/>
      <c r="SA181" s="117"/>
      <c r="SB181" s="117"/>
      <c r="SC181" s="117"/>
      <c r="SD181" s="117"/>
      <c r="SE181" s="117"/>
      <c r="SF181" s="117"/>
      <c r="SG181" s="117"/>
      <c r="SH181" s="117"/>
      <c r="SI181" s="117"/>
      <c r="SJ181" s="117"/>
      <c r="SK181" s="117"/>
      <c r="SL181" s="117"/>
      <c r="SM181" s="117"/>
      <c r="SN181" s="117"/>
      <c r="SO181" s="117"/>
      <c r="SP181" s="117"/>
      <c r="SQ181" s="117"/>
      <c r="SR181" s="117"/>
      <c r="SS181" s="117"/>
      <c r="ST181" s="117"/>
      <c r="SU181" s="117"/>
      <c r="SV181" s="117"/>
      <c r="SW181" s="117"/>
      <c r="SX181" s="117"/>
      <c r="SY181" s="117"/>
      <c r="SZ181" s="117"/>
      <c r="TA181" s="117"/>
      <c r="TB181" s="117"/>
      <c r="TC181" s="117"/>
      <c r="TD181" s="117"/>
      <c r="TE181" s="117"/>
      <c r="TF181" s="117"/>
      <c r="TG181" s="117"/>
      <c r="TH181" s="117"/>
      <c r="TI181" s="117"/>
      <c r="TJ181" s="117"/>
      <c r="TK181" s="117"/>
      <c r="TL181" s="117"/>
      <c r="TM181" s="117"/>
      <c r="TN181" s="117"/>
      <c r="TO181" s="117"/>
      <c r="TP181" s="117"/>
      <c r="TQ181" s="117"/>
      <c r="TR181" s="117"/>
      <c r="TS181" s="117"/>
      <c r="TT181" s="117"/>
      <c r="TU181" s="117"/>
      <c r="TV181" s="117"/>
      <c r="TW181" s="117"/>
      <c r="TX181" s="117"/>
      <c r="TY181" s="117"/>
      <c r="TZ181" s="117"/>
      <c r="UA181" s="117"/>
      <c r="UB181" s="117"/>
      <c r="UC181" s="117"/>
      <c r="UD181" s="117"/>
      <c r="UE181" s="117"/>
      <c r="UF181" s="117"/>
      <c r="UG181" s="117"/>
      <c r="UH181" s="117"/>
      <c r="UI181" s="117"/>
      <c r="UJ181" s="117"/>
      <c r="UK181" s="117"/>
      <c r="UL181" s="117"/>
      <c r="UM181" s="117"/>
      <c r="UN181" s="117"/>
      <c r="UO181" s="117"/>
      <c r="UP181" s="117"/>
      <c r="UQ181" s="117"/>
      <c r="UR181" s="117"/>
      <c r="US181" s="117"/>
      <c r="UT181" s="117"/>
      <c r="UU181" s="117"/>
      <c r="UV181" s="117"/>
      <c r="UW181" s="117"/>
      <c r="UX181" s="117"/>
      <c r="UY181" s="117"/>
      <c r="UZ181" s="117"/>
      <c r="VA181" s="117"/>
      <c r="VB181" s="117"/>
      <c r="VC181" s="117"/>
      <c r="VD181" s="117"/>
      <c r="VE181" s="117"/>
      <c r="VF181" s="117"/>
      <c r="VG181" s="117"/>
      <c r="VH181" s="117"/>
      <c r="VI181" s="117"/>
      <c r="VJ181" s="117"/>
      <c r="VK181" s="117"/>
      <c r="VL181" s="117"/>
      <c r="VM181" s="117"/>
      <c r="VN181" s="117"/>
      <c r="VO181" s="117"/>
      <c r="VP181" s="117"/>
      <c r="VQ181" s="117"/>
      <c r="VR181" s="117"/>
      <c r="VS181" s="117"/>
      <c r="VT181" s="117"/>
      <c r="VU181" s="117"/>
      <c r="VV181" s="117"/>
      <c r="VW181" s="117"/>
      <c r="VX181" s="117"/>
      <c r="VY181" s="117"/>
      <c r="VZ181" s="117"/>
      <c r="WA181" s="117"/>
      <c r="WB181" s="117"/>
      <c r="WC181" s="117"/>
      <c r="WD181" s="117"/>
      <c r="WE181" s="117"/>
      <c r="WF181" s="117"/>
      <c r="WG181" s="117"/>
      <c r="WH181" s="117"/>
      <c r="WI181" s="117"/>
      <c r="WJ181" s="117"/>
      <c r="WK181" s="117"/>
      <c r="WL181" s="117"/>
      <c r="WM181" s="117"/>
      <c r="WN181" s="117"/>
      <c r="WO181" s="117"/>
      <c r="WP181" s="117"/>
      <c r="WQ181" s="117"/>
      <c r="WR181" s="117"/>
      <c r="WS181" s="117"/>
      <c r="WT181" s="117"/>
      <c r="WU181" s="117"/>
      <c r="WV181" s="117"/>
      <c r="WW181" s="117"/>
      <c r="WX181" s="117"/>
      <c r="WY181" s="117"/>
      <c r="WZ181" s="117"/>
      <c r="XA181" s="117"/>
      <c r="XB181" s="117"/>
      <c r="XC181" s="117"/>
      <c r="XD181" s="117"/>
      <c r="XE181" s="117"/>
      <c r="XF181" s="117"/>
      <c r="XG181" s="117"/>
      <c r="XH181" s="117"/>
      <c r="XI181" s="117"/>
      <c r="XJ181" s="117"/>
      <c r="XK181" s="117"/>
      <c r="XL181" s="117"/>
      <c r="XM181" s="117"/>
      <c r="XN181" s="117"/>
      <c r="XO181" s="117"/>
      <c r="XP181" s="117"/>
      <c r="XQ181" s="117"/>
      <c r="XR181" s="117"/>
      <c r="XS181" s="117"/>
      <c r="XT181" s="117"/>
      <c r="XU181" s="117"/>
      <c r="XV181" s="117"/>
      <c r="XW181" s="117"/>
      <c r="XX181" s="117"/>
      <c r="XY181" s="117"/>
      <c r="XZ181" s="117"/>
      <c r="YA181" s="117"/>
      <c r="YB181" s="117"/>
      <c r="YC181" s="117"/>
      <c r="YD181" s="117"/>
      <c r="YE181" s="117"/>
      <c r="YF181" s="117"/>
      <c r="YG181" s="117"/>
      <c r="YH181" s="117"/>
      <c r="YI181" s="117"/>
      <c r="YJ181" s="117"/>
      <c r="YK181" s="117"/>
      <c r="YL181" s="117"/>
      <c r="YM181" s="117"/>
      <c r="YN181" s="117"/>
      <c r="YO181" s="117"/>
      <c r="YP181" s="117"/>
      <c r="YQ181" s="117"/>
      <c r="YR181" s="117"/>
      <c r="YS181" s="117"/>
      <c r="YT181" s="117"/>
      <c r="YU181" s="117"/>
      <c r="YV181" s="117"/>
      <c r="YW181" s="117"/>
      <c r="YX181" s="117"/>
      <c r="YY181" s="117"/>
      <c r="YZ181" s="117"/>
      <c r="ZA181" s="117"/>
      <c r="ZB181" s="117"/>
      <c r="ZC181" s="117"/>
      <c r="ZD181" s="117"/>
      <c r="ZE181" s="117"/>
      <c r="ZF181" s="117"/>
      <c r="ZG181" s="117"/>
      <c r="ZH181" s="117"/>
      <c r="ZI181" s="117"/>
      <c r="ZJ181" s="117"/>
      <c r="ZK181" s="117"/>
      <c r="ZL181" s="117"/>
      <c r="ZM181" s="117"/>
      <c r="ZN181" s="117"/>
      <c r="ZO181" s="117"/>
      <c r="ZP181" s="117"/>
      <c r="ZQ181" s="117"/>
      <c r="ZR181" s="117"/>
      <c r="ZS181" s="117"/>
      <c r="ZT181" s="117"/>
      <c r="ZU181" s="117"/>
      <c r="ZV181" s="117"/>
      <c r="ZW181" s="117"/>
      <c r="ZX181" s="117"/>
      <c r="ZY181" s="117"/>
      <c r="ZZ181" s="117"/>
      <c r="AAA181" s="117"/>
      <c r="AAB181" s="117"/>
      <c r="AAC181" s="117"/>
      <c r="AAD181" s="117"/>
      <c r="AAE181" s="117"/>
      <c r="AAF181" s="117"/>
      <c r="AAG181" s="117"/>
      <c r="AAH181" s="117"/>
      <c r="AAI181" s="117"/>
      <c r="AAJ181" s="117"/>
      <c r="AAK181" s="117"/>
      <c r="AAL181" s="117"/>
      <c r="AAM181" s="117"/>
      <c r="AAN181" s="117"/>
      <c r="AAO181" s="117"/>
      <c r="AAP181" s="117"/>
      <c r="AAQ181" s="117"/>
      <c r="AAR181" s="117"/>
      <c r="AAS181" s="117"/>
      <c r="AAT181" s="117"/>
      <c r="AAU181" s="117"/>
      <c r="AAV181" s="117"/>
      <c r="AAW181" s="117"/>
      <c r="AAX181" s="117"/>
      <c r="AAY181" s="117"/>
      <c r="AAZ181" s="117"/>
      <c r="ABA181" s="117"/>
      <c r="ABB181" s="117"/>
      <c r="ABC181" s="117"/>
      <c r="ABD181" s="117"/>
      <c r="ABE181" s="117"/>
      <c r="ABF181" s="117"/>
      <c r="ABG181" s="117"/>
      <c r="ABH181" s="117"/>
      <c r="ABI181" s="117"/>
      <c r="ABJ181" s="117"/>
      <c r="ABK181" s="117"/>
      <c r="ABL181" s="117"/>
      <c r="ABM181" s="117"/>
      <c r="ABN181" s="117"/>
      <c r="ABO181" s="117"/>
      <c r="ABP181" s="117"/>
      <c r="ABQ181" s="117"/>
      <c r="ABR181" s="117"/>
      <c r="ABS181" s="117"/>
      <c r="ABT181" s="117"/>
      <c r="ABU181" s="117"/>
      <c r="ABV181" s="117"/>
      <c r="ABW181" s="117"/>
      <c r="ABX181" s="117"/>
      <c r="ABY181" s="117"/>
      <c r="ABZ181" s="117"/>
      <c r="ACA181" s="117"/>
      <c r="ACB181" s="117"/>
      <c r="ACC181" s="117"/>
      <c r="ACD181" s="117"/>
      <c r="ACE181" s="117"/>
      <c r="ACF181" s="117"/>
      <c r="ACG181" s="117"/>
      <c r="ACH181" s="117"/>
      <c r="ACI181" s="117"/>
      <c r="ACJ181" s="117"/>
      <c r="ACK181" s="117"/>
      <c r="ACL181" s="117"/>
      <c r="ACM181" s="117"/>
      <c r="ACN181" s="117"/>
      <c r="ACO181" s="117"/>
      <c r="ACP181" s="117"/>
      <c r="ACQ181" s="117"/>
      <c r="ACR181" s="117"/>
      <c r="ACS181" s="117"/>
      <c r="ACT181" s="117"/>
      <c r="ACU181" s="117"/>
      <c r="ACV181" s="117"/>
      <c r="ACW181" s="117"/>
      <c r="ACX181" s="117"/>
      <c r="ACY181" s="117"/>
      <c r="ACZ181" s="117"/>
      <c r="ADA181" s="117"/>
      <c r="ADB181" s="117"/>
      <c r="ADC181" s="117"/>
      <c r="ADD181" s="117"/>
      <c r="ADE181" s="117"/>
      <c r="ADF181" s="117"/>
      <c r="ADG181" s="117"/>
      <c r="ADH181" s="117"/>
      <c r="ADI181" s="117"/>
      <c r="ADJ181" s="117"/>
      <c r="ADK181" s="117"/>
      <c r="ADL181" s="117"/>
      <c r="ADM181" s="117"/>
      <c r="ADN181" s="117"/>
      <c r="ADO181" s="117"/>
      <c r="ADP181" s="117"/>
      <c r="ADQ181" s="117"/>
      <c r="ADR181" s="117"/>
      <c r="ADS181" s="117"/>
      <c r="ADT181" s="117"/>
      <c r="ADU181" s="117"/>
      <c r="ADV181" s="117"/>
      <c r="ADW181" s="117"/>
      <c r="ADX181" s="117"/>
      <c r="ADY181" s="117"/>
      <c r="ADZ181" s="117"/>
      <c r="AEA181" s="117"/>
      <c r="AEB181" s="117"/>
      <c r="AEC181" s="117"/>
      <c r="AED181" s="117"/>
      <c r="AEE181" s="117"/>
      <c r="AEF181" s="117"/>
      <c r="AEG181" s="117"/>
      <c r="AEH181" s="117"/>
      <c r="AEI181" s="117"/>
      <c r="AEJ181" s="117"/>
      <c r="AEK181" s="117"/>
      <c r="AEL181" s="117"/>
      <c r="AEM181" s="117"/>
      <c r="AEN181" s="117"/>
      <c r="AEO181" s="117"/>
      <c r="AEP181" s="117"/>
      <c r="AEQ181" s="117"/>
      <c r="AER181" s="117"/>
      <c r="AES181" s="117"/>
      <c r="AET181" s="117"/>
      <c r="AEU181" s="117"/>
      <c r="AEV181" s="117"/>
      <c r="AEW181" s="117"/>
      <c r="AEX181" s="117"/>
      <c r="AEY181" s="117"/>
      <c r="AEZ181" s="117"/>
      <c r="AFA181" s="117"/>
      <c r="AFB181" s="117"/>
      <c r="AFC181" s="117"/>
      <c r="AFD181" s="117"/>
      <c r="AFE181" s="117"/>
      <c r="AFF181" s="117"/>
      <c r="AFG181" s="117"/>
      <c r="AFH181" s="117"/>
      <c r="AFI181" s="117"/>
      <c r="AFJ181" s="117"/>
      <c r="AFK181" s="117"/>
      <c r="AFL181" s="117"/>
      <c r="AFM181" s="117"/>
      <c r="AFN181" s="117"/>
      <c r="AFO181" s="117"/>
      <c r="AFP181" s="117"/>
      <c r="AFQ181" s="117"/>
      <c r="AFR181" s="117"/>
      <c r="AFS181" s="117"/>
      <c r="AFT181" s="117"/>
      <c r="AFU181" s="117"/>
      <c r="AFV181" s="117"/>
      <c r="AFW181" s="117"/>
      <c r="AFX181" s="117"/>
      <c r="AFY181" s="117"/>
      <c r="AFZ181" s="117"/>
      <c r="AGA181" s="117"/>
      <c r="AGB181" s="117"/>
      <c r="AGC181" s="117"/>
      <c r="AGD181" s="117"/>
      <c r="AGE181" s="117"/>
      <c r="AGF181" s="117"/>
      <c r="AGG181" s="117"/>
      <c r="AGH181" s="117"/>
      <c r="AGI181" s="117"/>
      <c r="AGJ181" s="117"/>
      <c r="AGK181" s="117"/>
      <c r="AGL181" s="117"/>
      <c r="AGM181" s="117"/>
      <c r="AGN181" s="117"/>
      <c r="AGO181" s="117"/>
      <c r="AGP181" s="117"/>
      <c r="AGQ181" s="117"/>
      <c r="AGR181" s="117"/>
      <c r="AGS181" s="117"/>
      <c r="AGT181" s="117"/>
      <c r="AGU181" s="117"/>
      <c r="AGV181" s="117"/>
      <c r="AGW181" s="117"/>
      <c r="AGX181" s="117"/>
      <c r="AGY181" s="117"/>
      <c r="AGZ181" s="117"/>
      <c r="AHA181" s="117"/>
      <c r="AHB181" s="117"/>
      <c r="AHC181" s="117"/>
      <c r="AHD181" s="117"/>
      <c r="AHE181" s="117"/>
      <c r="AHF181" s="117"/>
      <c r="AHG181" s="117"/>
      <c r="AHH181" s="117"/>
      <c r="AHI181" s="117"/>
      <c r="AHJ181" s="117"/>
      <c r="AHK181" s="117"/>
      <c r="AHL181" s="117"/>
      <c r="AHM181" s="117"/>
      <c r="AHN181" s="117"/>
      <c r="AHO181" s="117"/>
      <c r="AHP181" s="117"/>
      <c r="AHQ181" s="117"/>
      <c r="AHR181" s="117"/>
      <c r="AHS181" s="117"/>
      <c r="AHT181" s="117"/>
      <c r="AHU181" s="117"/>
      <c r="AHV181" s="117"/>
      <c r="AHW181" s="117"/>
      <c r="AHX181" s="117"/>
      <c r="AHY181" s="117"/>
      <c r="AHZ181" s="117"/>
      <c r="AIA181" s="117"/>
      <c r="AIB181" s="117"/>
      <c r="AIC181" s="117"/>
      <c r="AID181" s="117"/>
      <c r="AIE181" s="117"/>
      <c r="AIF181" s="117"/>
      <c r="AIG181" s="117"/>
      <c r="AIH181" s="117"/>
      <c r="AII181" s="117"/>
      <c r="AIJ181" s="117"/>
      <c r="AIK181" s="117"/>
      <c r="AIL181" s="117"/>
      <c r="AIM181" s="117"/>
      <c r="AIN181" s="117"/>
      <c r="AIO181" s="117"/>
      <c r="AIP181" s="117"/>
      <c r="AIQ181" s="117"/>
      <c r="AIR181" s="117"/>
      <c r="AIS181" s="117"/>
      <c r="AIT181" s="117"/>
      <c r="AIU181" s="117"/>
      <c r="AIV181" s="117"/>
      <c r="AIW181" s="117"/>
      <c r="AIX181" s="117"/>
      <c r="AIY181" s="117"/>
      <c r="AIZ181" s="117"/>
      <c r="AJA181" s="117"/>
      <c r="AJB181" s="117"/>
      <c r="AJC181" s="117"/>
      <c r="AJD181" s="117"/>
      <c r="AJE181" s="117"/>
      <c r="AJF181" s="117"/>
      <c r="AJG181" s="117"/>
      <c r="AJH181" s="117"/>
      <c r="AJI181" s="117"/>
      <c r="AJJ181" s="117"/>
      <c r="AJK181" s="117"/>
      <c r="AJL181" s="117"/>
      <c r="AJM181" s="117"/>
      <c r="AJN181" s="117"/>
      <c r="AJO181" s="117"/>
      <c r="AJP181" s="117"/>
      <c r="AJQ181" s="117"/>
      <c r="AJR181" s="117"/>
      <c r="AJS181" s="117"/>
      <c r="AJT181" s="117"/>
      <c r="AJU181" s="117"/>
      <c r="AJV181" s="117"/>
      <c r="AJW181" s="117"/>
      <c r="AJX181" s="117"/>
      <c r="AJY181" s="117"/>
      <c r="AJZ181" s="117"/>
      <c r="AKA181" s="117"/>
      <c r="AKB181" s="117"/>
      <c r="AKC181" s="117"/>
      <c r="AKD181" s="117"/>
      <c r="AKE181" s="117"/>
      <c r="AKF181" s="117"/>
      <c r="AKG181" s="117"/>
      <c r="AKH181" s="117"/>
      <c r="AKI181" s="117"/>
      <c r="AKJ181" s="117"/>
      <c r="AKK181" s="117"/>
      <c r="AKL181" s="117"/>
      <c r="AKM181" s="117"/>
      <c r="AKN181" s="117"/>
      <c r="AKO181" s="117"/>
      <c r="AKP181" s="117"/>
      <c r="AKQ181" s="117"/>
      <c r="AKR181" s="117"/>
      <c r="AKS181" s="117"/>
      <c r="AKT181" s="117"/>
      <c r="AKU181" s="117"/>
      <c r="AKV181" s="117"/>
      <c r="AKW181" s="117"/>
      <c r="AKX181" s="117"/>
      <c r="AKY181" s="117"/>
      <c r="AKZ181" s="117"/>
      <c r="ALA181" s="117"/>
      <c r="ALB181" s="117"/>
      <c r="ALC181" s="117"/>
      <c r="ALD181" s="117"/>
      <c r="ALE181" s="117"/>
      <c r="ALF181" s="117"/>
      <c r="ALG181" s="117"/>
      <c r="ALH181" s="117"/>
      <c r="ALI181" s="117"/>
      <c r="ALJ181" s="117"/>
      <c r="ALK181" s="117"/>
      <c r="ALL181" s="117"/>
      <c r="ALM181" s="117"/>
      <c r="ALN181" s="117"/>
      <c r="ALO181" s="117"/>
      <c r="ALP181" s="117"/>
      <c r="ALQ181" s="117"/>
      <c r="ALR181" s="117"/>
      <c r="ALS181" s="117"/>
      <c r="ALT181" s="117"/>
      <c r="ALU181" s="117"/>
      <c r="ALV181" s="117"/>
      <c r="ALW181" s="117"/>
      <c r="ALX181" s="117"/>
      <c r="ALY181" s="117"/>
      <c r="ALZ181" s="117"/>
      <c r="AMA181" s="117"/>
      <c r="AMB181" s="117"/>
      <c r="AMC181" s="117"/>
      <c r="AMD181" s="117"/>
      <c r="AME181" s="117"/>
      <c r="AMF181" s="117"/>
      <c r="AMG181" s="117"/>
      <c r="AMH181" s="117"/>
      <c r="AMI181" s="117"/>
      <c r="AMJ181" s="117"/>
      <c r="AMK181" s="117"/>
      <c r="AML181" s="117"/>
      <c r="AMM181" s="117"/>
      <c r="AMN181" s="117"/>
      <c r="AMO181" s="117"/>
      <c r="AMP181" s="117"/>
      <c r="AMQ181" s="117"/>
      <c r="AMR181" s="117"/>
      <c r="AMS181" s="117"/>
      <c r="AMT181" s="117"/>
      <c r="AMU181" s="117"/>
      <c r="AMV181" s="117"/>
      <c r="AMW181" s="117"/>
      <c r="AMX181" s="117"/>
      <c r="AMY181" s="117"/>
      <c r="AMZ181" s="117"/>
      <c r="ANA181" s="117"/>
      <c r="ANB181" s="117"/>
      <c r="ANC181" s="117"/>
      <c r="AND181" s="117"/>
      <c r="ANE181" s="117"/>
      <c r="ANF181" s="117"/>
      <c r="ANG181" s="117"/>
      <c r="ANH181" s="117"/>
      <c r="ANI181" s="117"/>
      <c r="ANJ181" s="117"/>
      <c r="ANK181" s="117"/>
      <c r="ANL181" s="117"/>
      <c r="ANM181" s="117"/>
      <c r="ANN181" s="117"/>
      <c r="ANO181" s="117"/>
      <c r="ANP181" s="117"/>
      <c r="ANQ181" s="117"/>
      <c r="ANR181" s="117"/>
      <c r="ANS181" s="117"/>
      <c r="ANT181" s="117"/>
      <c r="ANU181" s="117"/>
      <c r="ANV181" s="117"/>
      <c r="ANW181" s="117"/>
      <c r="ANX181" s="117"/>
      <c r="ANY181" s="117"/>
      <c r="ANZ181" s="117"/>
      <c r="AOA181" s="117"/>
      <c r="AOB181" s="117"/>
      <c r="AOC181" s="117"/>
      <c r="AOD181" s="117"/>
      <c r="AOE181" s="117"/>
      <c r="AOF181" s="117"/>
      <c r="AOG181" s="117"/>
      <c r="AOH181" s="117"/>
      <c r="AOI181" s="117"/>
      <c r="AOJ181" s="117"/>
      <c r="AOK181" s="117"/>
      <c r="AOL181" s="117"/>
      <c r="AOM181" s="117"/>
      <c r="AON181" s="117"/>
      <c r="AOO181" s="117"/>
      <c r="AOP181" s="117"/>
      <c r="AOQ181" s="117"/>
      <c r="AOR181" s="117"/>
      <c r="AOS181" s="117"/>
      <c r="AOT181" s="117"/>
      <c r="AOU181" s="117"/>
      <c r="AOV181" s="117"/>
      <c r="AOW181" s="117"/>
      <c r="AOX181" s="117"/>
      <c r="AOY181" s="117"/>
      <c r="AOZ181" s="117"/>
      <c r="APA181" s="117"/>
      <c r="APB181" s="117"/>
      <c r="APC181" s="117"/>
      <c r="APD181" s="117"/>
      <c r="APE181" s="117"/>
      <c r="APF181" s="117"/>
      <c r="APG181" s="117"/>
      <c r="APH181" s="117"/>
      <c r="API181" s="117"/>
      <c r="APJ181" s="117"/>
      <c r="APK181" s="117"/>
      <c r="APL181" s="117"/>
      <c r="APM181" s="117"/>
      <c r="APN181" s="117"/>
      <c r="APO181" s="117"/>
      <c r="APP181" s="117"/>
      <c r="APQ181" s="117"/>
      <c r="APR181" s="117"/>
      <c r="APS181" s="117"/>
      <c r="APT181" s="117"/>
      <c r="APU181" s="117"/>
      <c r="APV181" s="117"/>
      <c r="APW181" s="117"/>
      <c r="APX181" s="117"/>
      <c r="APY181" s="117"/>
      <c r="APZ181" s="117"/>
      <c r="AQA181" s="117"/>
      <c r="AQB181" s="117"/>
      <c r="AQC181" s="117"/>
      <c r="AQD181" s="117"/>
      <c r="AQE181" s="117"/>
      <c r="AQF181" s="117"/>
      <c r="AQG181" s="117"/>
      <c r="AQH181" s="117"/>
      <c r="AQI181" s="117"/>
      <c r="AQJ181" s="117"/>
      <c r="AQK181" s="117"/>
      <c r="AQL181" s="117"/>
      <c r="AQM181" s="117"/>
      <c r="AQN181" s="117"/>
      <c r="AQO181" s="117"/>
      <c r="AQP181" s="117"/>
      <c r="AQQ181" s="117"/>
      <c r="AQR181" s="117"/>
      <c r="AQS181" s="117"/>
      <c r="AQT181" s="117"/>
      <c r="AQU181" s="117"/>
      <c r="AQV181" s="117"/>
      <c r="AQW181" s="117"/>
      <c r="AQX181" s="117"/>
      <c r="AQY181" s="117"/>
      <c r="AQZ181" s="117"/>
      <c r="ARA181" s="117"/>
      <c r="ARB181" s="117"/>
      <c r="ARC181" s="117"/>
      <c r="ARD181" s="117"/>
      <c r="ARE181" s="117"/>
      <c r="ARF181" s="117"/>
      <c r="ARG181" s="117"/>
      <c r="ARH181" s="117"/>
      <c r="ARI181" s="117"/>
      <c r="ARJ181" s="117"/>
      <c r="ARK181" s="117"/>
      <c r="ARL181" s="117"/>
      <c r="ARM181" s="117"/>
      <c r="ARN181" s="117"/>
      <c r="ARO181" s="117"/>
      <c r="ARP181" s="117"/>
      <c r="ARQ181" s="117"/>
      <c r="ARR181" s="117"/>
      <c r="ARS181" s="117"/>
      <c r="ART181" s="117"/>
      <c r="ARU181" s="117"/>
      <c r="ARV181" s="117"/>
      <c r="ARW181" s="117"/>
      <c r="ARX181" s="117"/>
      <c r="ARY181" s="117"/>
      <c r="ARZ181" s="117"/>
      <c r="ASA181" s="117"/>
      <c r="ASB181" s="117"/>
      <c r="ASC181" s="117"/>
      <c r="ASD181" s="117"/>
      <c r="ASE181" s="117"/>
      <c r="ASF181" s="117"/>
      <c r="ASG181" s="117"/>
      <c r="ASH181" s="117"/>
      <c r="ASI181" s="117"/>
      <c r="ASJ181" s="117"/>
      <c r="ASK181" s="117"/>
      <c r="ASL181" s="117"/>
      <c r="ASM181" s="117"/>
      <c r="ASN181" s="117"/>
      <c r="ASO181" s="117"/>
      <c r="ASP181" s="117"/>
      <c r="ASQ181" s="117"/>
      <c r="ASR181" s="117"/>
      <c r="ASS181" s="117"/>
      <c r="AST181" s="117"/>
      <c r="ASU181" s="117"/>
      <c r="ASV181" s="117"/>
      <c r="ASW181" s="117"/>
      <c r="ASX181" s="117"/>
      <c r="ASY181" s="117"/>
      <c r="ASZ181" s="117"/>
      <c r="ATA181" s="117"/>
      <c r="ATB181" s="117"/>
      <c r="ATC181" s="117"/>
      <c r="ATD181" s="117"/>
      <c r="ATE181" s="117"/>
      <c r="ATF181" s="117"/>
      <c r="ATG181" s="117"/>
      <c r="ATH181" s="117"/>
      <c r="ATI181" s="117"/>
      <c r="ATJ181" s="117"/>
      <c r="ATK181" s="117"/>
      <c r="ATL181" s="117"/>
      <c r="ATM181" s="117"/>
      <c r="ATN181" s="117"/>
      <c r="ATO181" s="117"/>
      <c r="ATP181" s="117"/>
      <c r="ATQ181" s="117"/>
      <c r="ATR181" s="117"/>
      <c r="ATS181" s="117"/>
      <c r="ATT181" s="117"/>
      <c r="ATU181" s="117"/>
      <c r="ATV181" s="117"/>
      <c r="ATW181" s="117"/>
      <c r="ATX181" s="117"/>
      <c r="ATY181" s="117"/>
      <c r="ATZ181" s="117"/>
      <c r="AUA181" s="117"/>
      <c r="AUB181" s="117"/>
      <c r="AUC181" s="117"/>
      <c r="AUD181" s="117"/>
      <c r="AUE181" s="117"/>
      <c r="AUF181" s="117"/>
      <c r="AUG181" s="117"/>
      <c r="AUH181" s="117"/>
      <c r="AUI181" s="117"/>
      <c r="AUJ181" s="117"/>
      <c r="AUK181" s="117"/>
      <c r="AUL181" s="117"/>
      <c r="AUM181" s="117"/>
      <c r="AUN181" s="117"/>
      <c r="AUO181" s="117"/>
      <c r="AUP181" s="117"/>
      <c r="AUQ181" s="117"/>
      <c r="AUR181" s="117"/>
      <c r="AUS181" s="117"/>
      <c r="AUT181" s="117"/>
      <c r="AUU181" s="117"/>
      <c r="AUV181" s="117"/>
      <c r="AUW181" s="117"/>
      <c r="AUX181" s="117"/>
      <c r="AUY181" s="117"/>
      <c r="AUZ181" s="117"/>
      <c r="AVA181" s="117"/>
      <c r="AVB181" s="117"/>
      <c r="AVC181" s="117"/>
      <c r="AVD181" s="117"/>
      <c r="AVE181" s="117"/>
      <c r="AVF181" s="117"/>
      <c r="AVG181" s="117"/>
      <c r="AVH181" s="117"/>
      <c r="AVI181" s="117"/>
      <c r="AVJ181" s="117"/>
      <c r="AVK181" s="117"/>
      <c r="AVL181" s="117"/>
      <c r="AVM181" s="117"/>
      <c r="AVN181" s="117"/>
      <c r="AVO181" s="117"/>
      <c r="AVP181" s="117"/>
      <c r="AVQ181" s="117"/>
      <c r="AVR181" s="117"/>
      <c r="AVS181" s="117"/>
      <c r="AVT181" s="117"/>
      <c r="AVU181" s="117"/>
      <c r="AVV181" s="117"/>
      <c r="AVW181" s="117"/>
      <c r="AVX181" s="117"/>
      <c r="AVY181" s="117"/>
      <c r="AVZ181" s="117"/>
      <c r="AWA181" s="117"/>
      <c r="AWB181" s="117"/>
      <c r="AWC181" s="117"/>
      <c r="AWD181" s="117"/>
      <c r="AWE181" s="117"/>
      <c r="AWF181" s="117"/>
      <c r="AWG181" s="117"/>
      <c r="AWH181" s="117"/>
      <c r="AWI181" s="117"/>
      <c r="AWJ181" s="117"/>
      <c r="AWK181" s="117"/>
      <c r="AWL181" s="117"/>
      <c r="AWM181" s="117"/>
      <c r="AWN181" s="117"/>
      <c r="AWO181" s="117"/>
      <c r="AWP181" s="117"/>
      <c r="AWQ181" s="117"/>
      <c r="AWR181" s="117"/>
      <c r="AWS181" s="117"/>
      <c r="AWT181" s="117"/>
      <c r="AWU181" s="117"/>
      <c r="AWV181" s="117"/>
      <c r="AWW181" s="117"/>
      <c r="AWX181" s="117"/>
      <c r="AWY181" s="117"/>
      <c r="AWZ181" s="117"/>
      <c r="AXA181" s="117"/>
      <c r="AXB181" s="117"/>
      <c r="AXC181" s="117"/>
      <c r="AXD181" s="117"/>
      <c r="AXE181" s="117"/>
      <c r="AXF181" s="117"/>
      <c r="AXG181" s="117"/>
      <c r="AXH181" s="117"/>
      <c r="AXI181" s="117"/>
      <c r="AXJ181" s="117"/>
      <c r="AXK181" s="117"/>
      <c r="AXL181" s="117"/>
      <c r="AXM181" s="117"/>
      <c r="AXN181" s="117"/>
      <c r="AXO181" s="117"/>
      <c r="AXP181" s="117"/>
      <c r="AXQ181" s="117"/>
      <c r="AXR181" s="117"/>
      <c r="AXS181" s="117"/>
      <c r="AXT181" s="117"/>
      <c r="AXU181" s="117"/>
      <c r="AXV181" s="117"/>
      <c r="AXW181" s="117"/>
      <c r="AXX181" s="117"/>
      <c r="AXY181" s="117"/>
      <c r="AXZ181" s="117"/>
      <c r="AYA181" s="117"/>
      <c r="AYB181" s="117"/>
      <c r="AYC181" s="117"/>
      <c r="AYD181" s="117"/>
      <c r="AYE181" s="117"/>
      <c r="AYF181" s="117"/>
      <c r="AYG181" s="117"/>
      <c r="AYH181" s="117"/>
      <c r="AYI181" s="117"/>
      <c r="AYJ181" s="117"/>
      <c r="AYK181" s="117"/>
      <c r="AYL181" s="117"/>
      <c r="AYM181" s="117"/>
      <c r="AYN181" s="117"/>
      <c r="AYO181" s="117"/>
      <c r="AYP181" s="117"/>
      <c r="AYQ181" s="117"/>
      <c r="AYR181" s="117"/>
      <c r="AYS181" s="117"/>
      <c r="AYT181" s="117"/>
      <c r="AYU181" s="117"/>
      <c r="AYV181" s="117"/>
      <c r="AYW181" s="117"/>
      <c r="AYX181" s="117"/>
      <c r="AYY181" s="117"/>
      <c r="AYZ181" s="117"/>
      <c r="AZA181" s="117"/>
      <c r="AZB181" s="117"/>
      <c r="AZC181" s="117"/>
      <c r="AZD181" s="117"/>
      <c r="AZE181" s="117"/>
      <c r="AZF181" s="117"/>
      <c r="AZG181" s="117"/>
      <c r="AZH181" s="117"/>
      <c r="AZI181" s="117"/>
      <c r="AZJ181" s="117"/>
      <c r="AZK181" s="117"/>
      <c r="AZL181" s="117"/>
      <c r="AZM181" s="117"/>
      <c r="AZN181" s="117"/>
      <c r="AZO181" s="117"/>
      <c r="AZP181" s="117"/>
      <c r="AZQ181" s="117"/>
      <c r="AZR181" s="117"/>
      <c r="AZS181" s="117"/>
      <c r="AZT181" s="117"/>
      <c r="AZU181" s="117"/>
      <c r="AZV181" s="117"/>
      <c r="AZW181" s="117"/>
      <c r="AZX181" s="117"/>
      <c r="AZY181" s="117"/>
      <c r="AZZ181" s="117"/>
      <c r="BAA181" s="117"/>
      <c r="BAB181" s="117"/>
      <c r="BAC181" s="117"/>
      <c r="BAD181" s="117"/>
      <c r="BAE181" s="117"/>
      <c r="BAF181" s="117"/>
      <c r="BAG181" s="117"/>
      <c r="BAH181" s="117"/>
      <c r="BAI181" s="117"/>
      <c r="BAJ181" s="117"/>
      <c r="BAK181" s="117"/>
      <c r="BAL181" s="117"/>
      <c r="BAM181" s="117"/>
      <c r="BAN181" s="117"/>
      <c r="BAO181" s="117"/>
      <c r="BAP181" s="117"/>
      <c r="BAQ181" s="117"/>
      <c r="BAR181" s="117"/>
      <c r="BAS181" s="117"/>
      <c r="BAT181" s="117"/>
      <c r="BAU181" s="117"/>
      <c r="BAV181" s="117"/>
      <c r="BAW181" s="117"/>
      <c r="BAX181" s="117"/>
      <c r="BAY181" s="117"/>
      <c r="BAZ181" s="117"/>
      <c r="BBA181" s="117"/>
      <c r="BBB181" s="117"/>
      <c r="BBC181" s="117"/>
      <c r="BBD181" s="117"/>
      <c r="BBE181" s="117"/>
      <c r="BBF181" s="117"/>
      <c r="BBG181" s="117"/>
      <c r="BBH181" s="117"/>
      <c r="BBI181" s="117"/>
      <c r="BBJ181" s="117"/>
      <c r="BBK181" s="117"/>
      <c r="BBL181" s="117"/>
      <c r="BBM181" s="117"/>
      <c r="BBN181" s="117"/>
      <c r="BBO181" s="117"/>
      <c r="BBP181" s="117"/>
      <c r="BBQ181" s="117"/>
      <c r="BBR181" s="117"/>
      <c r="BBS181" s="117"/>
      <c r="BBT181" s="117"/>
      <c r="BBU181" s="117"/>
      <c r="BBV181" s="117"/>
      <c r="BBW181" s="117"/>
      <c r="BBX181" s="117"/>
      <c r="BBY181" s="117"/>
      <c r="BBZ181" s="117"/>
      <c r="BCA181" s="117"/>
      <c r="BCB181" s="117"/>
      <c r="BCC181" s="117"/>
      <c r="BCD181" s="117"/>
      <c r="BCE181" s="117"/>
      <c r="BCF181" s="117"/>
      <c r="BCG181" s="117"/>
      <c r="BCH181" s="117"/>
      <c r="BCI181" s="117"/>
      <c r="BCJ181" s="117"/>
      <c r="BCK181" s="117"/>
      <c r="BCL181" s="117"/>
      <c r="BCM181" s="117"/>
      <c r="BCN181" s="117"/>
      <c r="BCO181" s="117"/>
      <c r="BCP181" s="117"/>
      <c r="BCQ181" s="117"/>
      <c r="BCR181" s="117"/>
      <c r="BCS181" s="117"/>
      <c r="BCT181" s="117"/>
      <c r="BCU181" s="117"/>
      <c r="BCV181" s="117"/>
      <c r="BCW181" s="117"/>
      <c r="BCX181" s="117"/>
      <c r="BCY181" s="117"/>
      <c r="BCZ181" s="117"/>
      <c r="BDA181" s="117"/>
      <c r="BDB181" s="117"/>
      <c r="BDC181" s="117"/>
      <c r="BDD181" s="117"/>
      <c r="BDE181" s="117"/>
      <c r="BDF181" s="117"/>
      <c r="BDG181" s="117"/>
      <c r="BDH181" s="117"/>
      <c r="BDI181" s="117"/>
      <c r="BDJ181" s="117"/>
      <c r="BDK181" s="117"/>
      <c r="BDL181" s="117"/>
      <c r="BDM181" s="117"/>
      <c r="BDN181" s="117"/>
      <c r="BDO181" s="117"/>
      <c r="BDP181" s="117"/>
      <c r="BDQ181" s="117"/>
      <c r="BDR181" s="117"/>
      <c r="BDS181" s="117"/>
      <c r="BDT181" s="117"/>
      <c r="BDU181" s="117"/>
      <c r="BDV181" s="117"/>
      <c r="BDW181" s="117"/>
      <c r="BDX181" s="117"/>
      <c r="BDY181" s="117"/>
      <c r="BDZ181" s="117"/>
      <c r="BEA181" s="117"/>
      <c r="BEB181" s="117"/>
      <c r="BEC181" s="117"/>
      <c r="BED181" s="117"/>
      <c r="BEE181" s="117"/>
      <c r="BEF181" s="117"/>
      <c r="BEG181" s="117"/>
      <c r="BEH181" s="117"/>
      <c r="BEI181" s="117"/>
      <c r="BEJ181" s="117"/>
      <c r="BEK181" s="117"/>
      <c r="BEL181" s="117"/>
      <c r="BEM181" s="117"/>
      <c r="BEN181" s="117"/>
      <c r="BEO181" s="117"/>
      <c r="BEP181" s="117"/>
      <c r="BEQ181" s="117"/>
      <c r="BER181" s="117"/>
      <c r="BES181" s="117"/>
      <c r="BET181" s="117"/>
      <c r="BEU181" s="117"/>
      <c r="BEV181" s="117"/>
      <c r="BEW181" s="117"/>
      <c r="BEX181" s="117"/>
      <c r="BEY181" s="117"/>
      <c r="BEZ181" s="117"/>
      <c r="BFA181" s="117"/>
      <c r="BFB181" s="117"/>
      <c r="BFC181" s="117"/>
      <c r="BFD181" s="117"/>
      <c r="BFE181" s="117"/>
      <c r="BFF181" s="117"/>
      <c r="BFG181" s="117"/>
      <c r="BFH181" s="117"/>
      <c r="BFI181" s="117"/>
      <c r="BFJ181" s="117"/>
      <c r="BFK181" s="117"/>
      <c r="BFL181" s="117"/>
      <c r="BFM181" s="117"/>
      <c r="BFN181" s="117"/>
      <c r="BFO181" s="117"/>
      <c r="BFP181" s="117"/>
      <c r="BFQ181" s="117"/>
      <c r="BFR181" s="117"/>
      <c r="BFS181" s="117"/>
      <c r="BFT181" s="117"/>
      <c r="BFU181" s="117"/>
      <c r="BFV181" s="117"/>
      <c r="BFW181" s="117"/>
      <c r="BFX181" s="117"/>
      <c r="BFY181" s="117"/>
      <c r="BFZ181" s="117"/>
      <c r="BGA181" s="117"/>
      <c r="BGB181" s="117"/>
      <c r="BGC181" s="117"/>
      <c r="BGD181" s="117"/>
      <c r="BGE181" s="117"/>
      <c r="BGF181" s="117"/>
      <c r="BGG181" s="117"/>
      <c r="BGH181" s="117"/>
      <c r="BGI181" s="117"/>
      <c r="BGJ181" s="117"/>
      <c r="BGK181" s="117"/>
      <c r="BGL181" s="117"/>
      <c r="BGM181" s="117"/>
      <c r="BGN181" s="117"/>
      <c r="BGO181" s="117"/>
      <c r="BGP181" s="117"/>
      <c r="BGQ181" s="117"/>
      <c r="BGR181" s="117"/>
      <c r="BGS181" s="117"/>
      <c r="BGT181" s="117"/>
      <c r="BGU181" s="117"/>
      <c r="BGV181" s="117"/>
      <c r="BGW181" s="117"/>
      <c r="BGX181" s="117"/>
      <c r="BGY181" s="117"/>
      <c r="BGZ181" s="117"/>
      <c r="BHA181" s="117"/>
      <c r="BHB181" s="117"/>
      <c r="BHC181" s="117"/>
      <c r="BHD181" s="117"/>
      <c r="BHE181" s="117"/>
      <c r="BHF181" s="117"/>
      <c r="BHG181" s="117"/>
      <c r="BHH181" s="117"/>
      <c r="BHI181" s="117"/>
      <c r="BHJ181" s="117"/>
      <c r="BHK181" s="117"/>
      <c r="BHL181" s="117"/>
      <c r="BHM181" s="117"/>
      <c r="BHN181" s="117"/>
      <c r="BHO181" s="117"/>
      <c r="BHP181" s="117"/>
      <c r="BHQ181" s="117"/>
      <c r="BHR181" s="117"/>
      <c r="BHS181" s="117"/>
      <c r="BHT181" s="117"/>
      <c r="BHU181" s="117"/>
      <c r="BHV181" s="117"/>
      <c r="BHW181" s="117"/>
      <c r="BHX181" s="117"/>
      <c r="BHY181" s="117"/>
      <c r="BHZ181" s="117"/>
      <c r="BIA181" s="117"/>
      <c r="BIB181" s="117"/>
      <c r="BIC181" s="117"/>
      <c r="BID181" s="117"/>
      <c r="BIE181" s="117"/>
      <c r="BIF181" s="117"/>
      <c r="BIG181" s="117"/>
      <c r="BIH181" s="117"/>
      <c r="BII181" s="117"/>
      <c r="BIJ181" s="117"/>
      <c r="BIK181" s="117"/>
      <c r="BIL181" s="117"/>
      <c r="BIM181" s="117"/>
      <c r="BIN181" s="117"/>
      <c r="BIO181" s="117"/>
      <c r="BIP181" s="117"/>
      <c r="BIQ181" s="117"/>
      <c r="BIR181" s="117"/>
      <c r="BIS181" s="117"/>
      <c r="BIT181" s="117"/>
      <c r="BIU181" s="117"/>
      <c r="BIV181" s="117"/>
      <c r="BIW181" s="117"/>
      <c r="BIX181" s="117"/>
      <c r="BIY181" s="117"/>
      <c r="BIZ181" s="117"/>
      <c r="BJA181" s="117"/>
      <c r="BJB181" s="117"/>
      <c r="BJC181" s="117"/>
      <c r="BJD181" s="117"/>
      <c r="BJE181" s="117"/>
      <c r="BJF181" s="117"/>
      <c r="BJG181" s="117"/>
      <c r="BJH181" s="117"/>
      <c r="BJI181" s="117"/>
      <c r="BJJ181" s="117"/>
      <c r="BJK181" s="117"/>
      <c r="BJL181" s="117"/>
      <c r="BJM181" s="117"/>
      <c r="BJN181" s="117"/>
      <c r="BJO181" s="117"/>
      <c r="BJP181" s="117"/>
      <c r="BJQ181" s="117"/>
      <c r="BJR181" s="117"/>
      <c r="BJS181" s="117"/>
      <c r="BJT181" s="117"/>
      <c r="BJU181" s="117"/>
      <c r="BJV181" s="117"/>
      <c r="BJW181" s="117"/>
      <c r="BJX181" s="117"/>
      <c r="BJY181" s="117"/>
      <c r="BJZ181" s="117"/>
      <c r="BKA181" s="117"/>
      <c r="BKB181" s="117"/>
      <c r="BKC181" s="117"/>
      <c r="BKD181" s="117"/>
      <c r="BKE181" s="117"/>
      <c r="BKF181" s="117"/>
      <c r="BKG181" s="117"/>
      <c r="BKH181" s="117"/>
      <c r="BKI181" s="117"/>
      <c r="BKJ181" s="117"/>
      <c r="BKK181" s="117"/>
      <c r="BKL181" s="117"/>
      <c r="BKM181" s="117"/>
      <c r="BKN181" s="117"/>
      <c r="BKO181" s="117"/>
      <c r="BKP181" s="117"/>
      <c r="BKQ181" s="117"/>
      <c r="BKR181" s="117"/>
      <c r="BKS181" s="117"/>
      <c r="BKT181" s="117"/>
      <c r="BKU181" s="117"/>
      <c r="BKV181" s="117"/>
      <c r="BKW181" s="117"/>
      <c r="BKX181" s="117"/>
      <c r="BKY181" s="117"/>
      <c r="BKZ181" s="117"/>
      <c r="BLA181" s="117"/>
      <c r="BLB181" s="117"/>
      <c r="BLC181" s="117"/>
      <c r="BLD181" s="117"/>
      <c r="BLE181" s="117"/>
      <c r="BLF181" s="117"/>
      <c r="BLG181" s="117"/>
      <c r="BLH181" s="117"/>
      <c r="BLI181" s="117"/>
      <c r="BLJ181" s="117"/>
      <c r="BLK181" s="117"/>
      <c r="BLL181" s="117"/>
      <c r="BLM181" s="117"/>
      <c r="BLN181" s="117"/>
      <c r="BLO181" s="117"/>
      <c r="BLP181" s="117"/>
      <c r="BLQ181" s="117"/>
      <c r="BLR181" s="117"/>
      <c r="BLS181" s="117"/>
      <c r="BLT181" s="117"/>
      <c r="BLU181" s="117"/>
      <c r="BLV181" s="117"/>
      <c r="BLW181" s="117"/>
      <c r="BLX181" s="117"/>
      <c r="BLY181" s="117"/>
      <c r="BLZ181" s="117"/>
      <c r="BMA181" s="117"/>
      <c r="BMB181" s="117"/>
      <c r="BMC181" s="117"/>
      <c r="BMD181" s="117"/>
      <c r="BME181" s="117"/>
      <c r="BMF181" s="117"/>
      <c r="BMG181" s="117"/>
      <c r="BMH181" s="117"/>
      <c r="BMI181" s="117"/>
      <c r="BMJ181" s="117"/>
      <c r="BMK181" s="117"/>
      <c r="BML181" s="117"/>
      <c r="BMM181" s="117"/>
      <c r="BMN181" s="117"/>
      <c r="BMO181" s="117"/>
      <c r="BMP181" s="117"/>
      <c r="BMQ181" s="117"/>
      <c r="BMR181" s="117"/>
      <c r="BMS181" s="117"/>
      <c r="BMT181" s="117"/>
      <c r="BMU181" s="117"/>
      <c r="BMV181" s="117"/>
      <c r="BMW181" s="117"/>
      <c r="BMX181" s="117"/>
      <c r="BMY181" s="117"/>
      <c r="BMZ181" s="117"/>
      <c r="BNA181" s="117"/>
      <c r="BNB181" s="117"/>
      <c r="BNC181" s="117"/>
      <c r="BND181" s="117"/>
      <c r="BNE181" s="117"/>
      <c r="BNF181" s="117"/>
      <c r="BNG181" s="117"/>
      <c r="BNH181" s="117"/>
      <c r="BNI181" s="117"/>
      <c r="BNJ181" s="117"/>
      <c r="BNK181" s="117"/>
      <c r="BNL181" s="117"/>
      <c r="BNM181" s="117"/>
      <c r="BNN181" s="117"/>
      <c r="BNO181" s="117"/>
      <c r="BNP181" s="117"/>
      <c r="BNQ181" s="117"/>
      <c r="BNR181" s="117"/>
      <c r="BNS181" s="117"/>
      <c r="BNT181" s="117"/>
      <c r="BNU181" s="117"/>
      <c r="BNV181" s="117"/>
      <c r="BNW181" s="117"/>
      <c r="BNX181" s="117"/>
      <c r="BNY181" s="117"/>
      <c r="BNZ181" s="117"/>
      <c r="BOA181" s="117"/>
      <c r="BOB181" s="117"/>
      <c r="BOC181" s="117"/>
      <c r="BOD181" s="117"/>
      <c r="BOE181" s="117"/>
      <c r="BOF181" s="117"/>
      <c r="BOG181" s="117"/>
      <c r="BOH181" s="117"/>
      <c r="BOI181" s="117"/>
      <c r="BOJ181" s="117"/>
      <c r="BOK181" s="117"/>
      <c r="BOL181" s="117"/>
      <c r="BOM181" s="117"/>
      <c r="BON181" s="117"/>
      <c r="BOO181" s="117"/>
      <c r="BOP181" s="117"/>
      <c r="BOQ181" s="117"/>
      <c r="BOR181" s="117"/>
      <c r="BOS181" s="117"/>
      <c r="BOT181" s="117"/>
      <c r="BOU181" s="117"/>
      <c r="BOV181" s="117"/>
      <c r="BOW181" s="117"/>
      <c r="BOX181" s="117"/>
      <c r="BOY181" s="117"/>
      <c r="BOZ181" s="117"/>
      <c r="BPA181" s="117"/>
      <c r="BPB181" s="117"/>
      <c r="BPC181" s="117"/>
      <c r="BPD181" s="117"/>
      <c r="BPE181" s="117"/>
      <c r="BPF181" s="117"/>
      <c r="BPG181" s="117"/>
      <c r="BPH181" s="117"/>
      <c r="BPI181" s="117"/>
      <c r="BPJ181" s="117"/>
      <c r="BPK181" s="117"/>
      <c r="BPL181" s="117"/>
      <c r="BPM181" s="117"/>
      <c r="BPN181" s="117"/>
      <c r="BPO181" s="117"/>
      <c r="BPP181" s="117"/>
      <c r="BPQ181" s="117"/>
      <c r="BPR181" s="117"/>
      <c r="BPS181" s="117"/>
      <c r="BPT181" s="117"/>
      <c r="BPU181" s="117"/>
      <c r="BPV181" s="117"/>
      <c r="BPW181" s="117"/>
      <c r="BPX181" s="117"/>
      <c r="BPY181" s="117"/>
      <c r="BPZ181" s="117"/>
      <c r="BQA181" s="117"/>
      <c r="BQB181" s="117"/>
      <c r="BQC181" s="117"/>
      <c r="BQD181" s="117"/>
      <c r="BQE181" s="117"/>
      <c r="BQF181" s="117"/>
      <c r="BQG181" s="117"/>
      <c r="BQH181" s="117"/>
      <c r="BQI181" s="117"/>
      <c r="BQJ181" s="117"/>
      <c r="BQK181" s="117"/>
      <c r="BQL181" s="117"/>
      <c r="BQM181" s="117"/>
      <c r="BQN181" s="117"/>
      <c r="BQO181" s="117"/>
      <c r="BQP181" s="117"/>
      <c r="BQQ181" s="117"/>
      <c r="BQR181" s="117"/>
      <c r="BQS181" s="117"/>
      <c r="BQT181" s="117"/>
      <c r="BQU181" s="117"/>
      <c r="BQV181" s="117"/>
      <c r="BQW181" s="117"/>
      <c r="BQX181" s="117"/>
      <c r="BQY181" s="117"/>
      <c r="BQZ181" s="117"/>
      <c r="BRA181" s="117"/>
      <c r="BRB181" s="117"/>
      <c r="BRC181" s="117"/>
      <c r="BRD181" s="117"/>
      <c r="BRE181" s="117"/>
      <c r="BRF181" s="117"/>
      <c r="BRG181" s="117"/>
      <c r="BRH181" s="117"/>
      <c r="BRI181" s="117"/>
      <c r="BRJ181" s="117"/>
      <c r="BRK181" s="117"/>
      <c r="BRL181" s="117"/>
      <c r="BRM181" s="117"/>
      <c r="BRN181" s="117"/>
      <c r="BRO181" s="117"/>
      <c r="BRP181" s="117"/>
      <c r="BRQ181" s="117"/>
      <c r="BRR181" s="117"/>
      <c r="BRS181" s="117"/>
      <c r="BRT181" s="117"/>
      <c r="BRU181" s="117"/>
      <c r="BRV181" s="117"/>
      <c r="BRW181" s="117"/>
      <c r="BRX181" s="117"/>
      <c r="BRY181" s="117"/>
      <c r="BRZ181" s="117"/>
      <c r="BSA181" s="117"/>
      <c r="BSB181" s="117"/>
      <c r="BSC181" s="117"/>
      <c r="BSD181" s="117"/>
      <c r="BSE181" s="117"/>
      <c r="BSF181" s="117"/>
      <c r="BSG181" s="117"/>
      <c r="BSH181" s="117"/>
      <c r="BSI181" s="117"/>
      <c r="BSJ181" s="117"/>
      <c r="BSK181" s="117"/>
      <c r="BSL181" s="117"/>
      <c r="BSM181" s="117"/>
      <c r="BSN181" s="117"/>
      <c r="BSO181" s="117"/>
      <c r="BSP181" s="117"/>
      <c r="BSQ181" s="117"/>
      <c r="BSR181" s="117"/>
      <c r="BSS181" s="117"/>
      <c r="BST181" s="117"/>
      <c r="BSU181" s="117"/>
      <c r="BSV181" s="117"/>
      <c r="BSW181" s="117"/>
      <c r="BSX181" s="117"/>
      <c r="BSY181" s="117"/>
      <c r="BSZ181" s="117"/>
      <c r="BTA181" s="117"/>
      <c r="BTB181" s="117"/>
      <c r="BTC181" s="117"/>
      <c r="BTD181" s="117"/>
      <c r="BTE181" s="117"/>
      <c r="BTF181" s="117"/>
      <c r="BTG181" s="117"/>
      <c r="BTH181" s="117"/>
      <c r="BTI181" s="117"/>
      <c r="BTJ181" s="117"/>
      <c r="BTK181" s="117"/>
      <c r="BTL181" s="117"/>
      <c r="BTM181" s="117"/>
      <c r="BTN181" s="117"/>
      <c r="BTO181" s="117"/>
      <c r="BTP181" s="117"/>
      <c r="BTQ181" s="117"/>
      <c r="BTR181" s="117"/>
      <c r="BTS181" s="117"/>
      <c r="BTT181" s="117"/>
      <c r="BTU181" s="117"/>
      <c r="BTV181" s="117"/>
      <c r="BTW181" s="117"/>
      <c r="BTX181" s="117"/>
      <c r="BTY181" s="117"/>
      <c r="BTZ181" s="117"/>
      <c r="BUA181" s="117"/>
      <c r="BUB181" s="117"/>
      <c r="BUC181" s="117"/>
      <c r="BUD181" s="117"/>
      <c r="BUE181" s="117"/>
      <c r="BUF181" s="117"/>
      <c r="BUG181" s="117"/>
      <c r="BUH181" s="117"/>
      <c r="BUI181" s="117"/>
      <c r="BUJ181" s="117"/>
      <c r="BUK181" s="117"/>
      <c r="BUL181" s="117"/>
      <c r="BUM181" s="117"/>
      <c r="BUN181" s="117"/>
      <c r="BUO181" s="117"/>
      <c r="BUP181" s="117"/>
      <c r="BUQ181" s="117"/>
      <c r="BUR181" s="117"/>
      <c r="BUS181" s="117"/>
      <c r="BUT181" s="117"/>
      <c r="BUU181" s="117"/>
      <c r="BUV181" s="117"/>
      <c r="BUW181" s="117"/>
      <c r="BUX181" s="117"/>
      <c r="BUY181" s="117"/>
      <c r="BUZ181" s="117"/>
      <c r="BVA181" s="117"/>
      <c r="BVB181" s="117"/>
      <c r="BVC181" s="117"/>
      <c r="BVD181" s="117"/>
      <c r="BVE181" s="117"/>
      <c r="BVF181" s="117"/>
      <c r="BVG181" s="117"/>
      <c r="BVH181" s="117"/>
      <c r="BVI181" s="117"/>
      <c r="BVJ181" s="117"/>
      <c r="BVK181" s="117"/>
      <c r="BVL181" s="117"/>
      <c r="BVM181" s="117"/>
      <c r="BVN181" s="117"/>
      <c r="BVO181" s="117"/>
      <c r="BVP181" s="117"/>
      <c r="BVQ181" s="117"/>
      <c r="BVR181" s="117"/>
      <c r="BVS181" s="117"/>
      <c r="BVT181" s="117"/>
      <c r="BVU181" s="117"/>
      <c r="BVV181" s="117"/>
      <c r="BVW181" s="117"/>
      <c r="BVX181" s="117"/>
      <c r="BVY181" s="117"/>
      <c r="BVZ181" s="117"/>
      <c r="BWA181" s="117"/>
      <c r="BWB181" s="117"/>
      <c r="BWC181" s="117"/>
      <c r="BWD181" s="117"/>
      <c r="BWE181" s="117"/>
      <c r="BWF181" s="117"/>
      <c r="BWG181" s="117"/>
      <c r="BWH181" s="117"/>
      <c r="BWI181" s="117"/>
      <c r="BWJ181" s="117"/>
      <c r="BWK181" s="117"/>
      <c r="BWL181" s="117"/>
      <c r="BWM181" s="117"/>
      <c r="BWN181" s="117"/>
      <c r="BWO181" s="117"/>
      <c r="BWP181" s="117"/>
      <c r="BWQ181" s="117"/>
      <c r="BWR181" s="117"/>
      <c r="BWS181" s="117"/>
      <c r="BWT181" s="117"/>
      <c r="BWU181" s="117"/>
      <c r="BWV181" s="117"/>
      <c r="BWW181" s="117"/>
      <c r="BWX181" s="117"/>
      <c r="BWY181" s="117"/>
      <c r="BWZ181" s="117"/>
      <c r="BXA181" s="117"/>
      <c r="BXB181" s="117"/>
      <c r="BXC181" s="117"/>
      <c r="BXD181" s="117"/>
      <c r="BXE181" s="117"/>
      <c r="BXF181" s="117"/>
      <c r="BXG181" s="117"/>
      <c r="BXH181" s="117"/>
      <c r="BXI181" s="117"/>
      <c r="BXJ181" s="117"/>
      <c r="BXK181" s="117"/>
      <c r="BXL181" s="117"/>
      <c r="BXM181" s="117"/>
      <c r="BXN181" s="117"/>
      <c r="BXO181" s="117"/>
      <c r="BXP181" s="117"/>
      <c r="BXQ181" s="117"/>
      <c r="BXR181" s="117"/>
      <c r="BXS181" s="117"/>
      <c r="BXT181" s="117"/>
      <c r="BXU181" s="117"/>
      <c r="BXV181" s="117"/>
      <c r="BXW181" s="117"/>
      <c r="BXX181" s="117"/>
      <c r="BXY181" s="117"/>
      <c r="BXZ181" s="117"/>
      <c r="BYA181" s="117"/>
      <c r="BYB181" s="117"/>
      <c r="BYC181" s="117"/>
      <c r="BYD181" s="117"/>
      <c r="BYE181" s="117"/>
      <c r="BYF181" s="117"/>
      <c r="BYG181" s="117"/>
      <c r="BYH181" s="117"/>
      <c r="BYI181" s="117"/>
      <c r="BYJ181" s="117"/>
      <c r="BYK181" s="117"/>
      <c r="BYL181" s="117"/>
      <c r="BYM181" s="117"/>
      <c r="BYN181" s="117"/>
      <c r="BYO181" s="117"/>
      <c r="BYP181" s="117"/>
      <c r="BYQ181" s="117"/>
      <c r="BYR181" s="117"/>
      <c r="BYS181" s="117"/>
      <c r="BYT181" s="117"/>
      <c r="BYU181" s="117"/>
      <c r="BYV181" s="117"/>
      <c r="BYW181" s="117"/>
      <c r="BYX181" s="117"/>
      <c r="BYY181" s="117"/>
      <c r="BYZ181" s="117"/>
      <c r="BZA181" s="117"/>
      <c r="BZB181" s="117"/>
      <c r="BZC181" s="117"/>
      <c r="BZD181" s="117"/>
      <c r="BZE181" s="117"/>
      <c r="BZF181" s="117"/>
      <c r="BZG181" s="117"/>
      <c r="BZH181" s="117"/>
      <c r="BZI181" s="117"/>
      <c r="BZJ181" s="117"/>
      <c r="BZK181" s="117"/>
      <c r="BZL181" s="117"/>
      <c r="BZM181" s="117"/>
      <c r="BZN181" s="117"/>
      <c r="BZO181" s="117"/>
      <c r="BZP181" s="117"/>
      <c r="BZQ181" s="117"/>
      <c r="BZR181" s="117"/>
      <c r="BZS181" s="117"/>
      <c r="BZT181" s="117"/>
      <c r="BZU181" s="117"/>
      <c r="BZV181" s="117"/>
      <c r="BZW181" s="117"/>
      <c r="BZX181" s="117"/>
      <c r="BZY181" s="117"/>
      <c r="BZZ181" s="117"/>
      <c r="CAA181" s="117"/>
      <c r="CAB181" s="117"/>
      <c r="CAC181" s="117"/>
      <c r="CAD181" s="117"/>
      <c r="CAE181" s="117"/>
      <c r="CAF181" s="117"/>
      <c r="CAG181" s="117"/>
      <c r="CAH181" s="117"/>
      <c r="CAI181" s="117"/>
      <c r="CAJ181" s="117"/>
      <c r="CAK181" s="117"/>
      <c r="CAL181" s="117"/>
      <c r="CAM181" s="117"/>
      <c r="CAN181" s="117"/>
      <c r="CAO181" s="117"/>
      <c r="CAP181" s="117"/>
      <c r="CAQ181" s="117"/>
      <c r="CAR181" s="117"/>
      <c r="CAS181" s="117"/>
      <c r="CAT181" s="117"/>
      <c r="CAU181" s="117"/>
      <c r="CAV181" s="117"/>
      <c r="CAW181" s="117"/>
      <c r="CAX181" s="117"/>
      <c r="CAY181" s="117"/>
      <c r="CAZ181" s="117"/>
      <c r="CBA181" s="117"/>
      <c r="CBB181" s="117"/>
      <c r="CBC181" s="117"/>
      <c r="CBD181" s="117"/>
      <c r="CBE181" s="117"/>
      <c r="CBF181" s="117"/>
      <c r="CBG181" s="117"/>
      <c r="CBH181" s="117"/>
      <c r="CBI181" s="117"/>
      <c r="CBJ181" s="117"/>
      <c r="CBK181" s="117"/>
      <c r="CBL181" s="117"/>
      <c r="CBM181" s="117"/>
      <c r="CBN181" s="117"/>
      <c r="CBO181" s="117"/>
      <c r="CBP181" s="117"/>
      <c r="CBQ181" s="117"/>
      <c r="CBR181" s="117"/>
      <c r="CBS181" s="117"/>
      <c r="CBT181" s="117"/>
      <c r="CBU181" s="117"/>
      <c r="CBV181" s="117"/>
      <c r="CBW181" s="117"/>
      <c r="CBX181" s="117"/>
      <c r="CBY181" s="117"/>
      <c r="CBZ181" s="117"/>
      <c r="CCA181" s="117"/>
      <c r="CCB181" s="117"/>
      <c r="CCC181" s="117"/>
      <c r="CCD181" s="117"/>
      <c r="CCE181" s="117"/>
      <c r="CCF181" s="117"/>
      <c r="CCG181" s="117"/>
      <c r="CCH181" s="117"/>
      <c r="CCI181" s="117"/>
      <c r="CCJ181" s="117"/>
      <c r="CCK181" s="117"/>
      <c r="CCL181" s="117"/>
      <c r="CCM181" s="117"/>
      <c r="CCN181" s="117"/>
      <c r="CCO181" s="117"/>
      <c r="CCP181" s="117"/>
      <c r="CCQ181" s="117"/>
      <c r="CCR181" s="117"/>
      <c r="CCS181" s="117"/>
      <c r="CCT181" s="117"/>
      <c r="CCU181" s="117"/>
      <c r="CCV181" s="117"/>
      <c r="CCW181" s="117"/>
      <c r="CCX181" s="117"/>
      <c r="CCY181" s="117"/>
      <c r="CCZ181" s="117"/>
      <c r="CDA181" s="117"/>
      <c r="CDB181" s="117"/>
      <c r="CDC181" s="117"/>
      <c r="CDD181" s="117"/>
      <c r="CDE181" s="117"/>
      <c r="CDF181" s="117"/>
      <c r="CDG181" s="117"/>
      <c r="CDH181" s="117"/>
      <c r="CDI181" s="117"/>
      <c r="CDJ181" s="117"/>
      <c r="CDK181" s="117"/>
      <c r="CDL181" s="117"/>
      <c r="CDM181" s="117"/>
      <c r="CDN181" s="117"/>
      <c r="CDO181" s="117"/>
      <c r="CDP181" s="117"/>
      <c r="CDQ181" s="117"/>
      <c r="CDR181" s="117"/>
      <c r="CDS181" s="117"/>
      <c r="CDT181" s="117"/>
      <c r="CDU181" s="117"/>
      <c r="CDV181" s="117"/>
      <c r="CDW181" s="117"/>
      <c r="CDX181" s="117"/>
      <c r="CDY181" s="117"/>
      <c r="CDZ181" s="117"/>
      <c r="CEA181" s="117"/>
      <c r="CEB181" s="117"/>
      <c r="CEC181" s="117"/>
      <c r="CED181" s="117"/>
      <c r="CEE181" s="117"/>
      <c r="CEF181" s="117"/>
      <c r="CEG181" s="117"/>
      <c r="CEH181" s="117"/>
      <c r="CEI181" s="117"/>
      <c r="CEJ181" s="117"/>
      <c r="CEK181" s="117"/>
      <c r="CEL181" s="117"/>
      <c r="CEM181" s="117"/>
      <c r="CEN181" s="117"/>
      <c r="CEO181" s="117"/>
      <c r="CEP181" s="117"/>
      <c r="CEQ181" s="117"/>
      <c r="CER181" s="117"/>
      <c r="CES181" s="117"/>
      <c r="CET181" s="117"/>
      <c r="CEU181" s="117"/>
      <c r="CEV181" s="117"/>
      <c r="CEW181" s="117"/>
      <c r="CEX181" s="117"/>
      <c r="CEY181" s="117"/>
      <c r="CEZ181" s="117"/>
      <c r="CFA181" s="117"/>
      <c r="CFB181" s="117"/>
      <c r="CFC181" s="117"/>
      <c r="CFD181" s="117"/>
      <c r="CFE181" s="117"/>
      <c r="CFF181" s="117"/>
      <c r="CFG181" s="117"/>
      <c r="CFH181" s="117"/>
      <c r="CFI181" s="117"/>
      <c r="CFJ181" s="117"/>
      <c r="CFK181" s="117"/>
      <c r="CFL181" s="117"/>
      <c r="CFM181" s="117"/>
      <c r="CFN181" s="117"/>
      <c r="CFO181" s="117"/>
      <c r="CFP181" s="117"/>
      <c r="CFQ181" s="117"/>
      <c r="CFR181" s="117"/>
      <c r="CFS181" s="117"/>
      <c r="CFT181" s="117"/>
      <c r="CFU181" s="117"/>
      <c r="CFV181" s="117"/>
      <c r="CFW181" s="117"/>
      <c r="CFX181" s="117"/>
      <c r="CFY181" s="117"/>
      <c r="CFZ181" s="117"/>
      <c r="CGA181" s="117"/>
      <c r="CGB181" s="117"/>
      <c r="CGC181" s="117"/>
      <c r="CGD181" s="117"/>
      <c r="CGE181" s="117"/>
      <c r="CGF181" s="117"/>
      <c r="CGG181" s="117"/>
      <c r="CGH181" s="117"/>
      <c r="CGI181" s="117"/>
      <c r="CGJ181" s="117"/>
      <c r="CGK181" s="117"/>
      <c r="CGL181" s="117"/>
      <c r="CGM181" s="117"/>
      <c r="CGN181" s="117"/>
      <c r="CGO181" s="117"/>
      <c r="CGP181" s="117"/>
      <c r="CGQ181" s="117"/>
      <c r="CGR181" s="117"/>
      <c r="CGS181" s="117"/>
      <c r="CGT181" s="117"/>
      <c r="CGU181" s="117"/>
      <c r="CGV181" s="117"/>
      <c r="CGW181" s="117"/>
      <c r="CGX181" s="117"/>
      <c r="CGY181" s="117"/>
      <c r="CGZ181" s="117"/>
      <c r="CHA181" s="117"/>
      <c r="CHB181" s="117"/>
      <c r="CHC181" s="117"/>
      <c r="CHD181" s="117"/>
      <c r="CHE181" s="117"/>
      <c r="CHF181" s="117"/>
      <c r="CHG181" s="117"/>
      <c r="CHH181" s="117"/>
      <c r="CHI181" s="117"/>
      <c r="CHJ181" s="117"/>
      <c r="CHK181" s="117"/>
      <c r="CHL181" s="117"/>
      <c r="CHM181" s="117"/>
      <c r="CHN181" s="117"/>
      <c r="CHO181" s="117"/>
      <c r="CHP181" s="117"/>
      <c r="CHQ181" s="117"/>
      <c r="CHR181" s="117"/>
      <c r="CHS181" s="117"/>
      <c r="CHT181" s="117"/>
      <c r="CHU181" s="117"/>
      <c r="CHV181" s="117"/>
      <c r="CHW181" s="117"/>
      <c r="CHX181" s="117"/>
      <c r="CHY181" s="117"/>
      <c r="CHZ181" s="117"/>
      <c r="CIA181" s="117"/>
      <c r="CIB181" s="117"/>
      <c r="CIC181" s="117"/>
      <c r="CID181" s="117"/>
      <c r="CIE181" s="117"/>
      <c r="CIF181" s="117"/>
      <c r="CIG181" s="117"/>
      <c r="CIH181" s="117"/>
      <c r="CII181" s="117"/>
      <c r="CIJ181" s="117"/>
      <c r="CIK181" s="117"/>
      <c r="CIL181" s="117"/>
      <c r="CIM181" s="117"/>
      <c r="CIN181" s="117"/>
      <c r="CIO181" s="117"/>
      <c r="CIP181" s="117"/>
      <c r="CIQ181" s="117"/>
      <c r="CIR181" s="117"/>
      <c r="CIS181" s="117"/>
      <c r="CIT181" s="117"/>
      <c r="CIU181" s="117"/>
      <c r="CIV181" s="117"/>
      <c r="CIW181" s="117"/>
      <c r="CIX181" s="117"/>
      <c r="CIY181" s="117"/>
      <c r="CIZ181" s="117"/>
      <c r="CJA181" s="117"/>
      <c r="CJB181" s="117"/>
      <c r="CJC181" s="117"/>
      <c r="CJD181" s="117"/>
      <c r="CJE181" s="117"/>
      <c r="CJF181" s="117"/>
      <c r="CJG181" s="117"/>
      <c r="CJH181" s="117"/>
      <c r="CJI181" s="117"/>
      <c r="CJJ181" s="117"/>
      <c r="CJK181" s="117"/>
      <c r="CJL181" s="117"/>
      <c r="CJM181" s="117"/>
      <c r="CJN181" s="117"/>
      <c r="CJO181" s="117"/>
      <c r="CJP181" s="117"/>
      <c r="CJQ181" s="117"/>
      <c r="CJR181" s="117"/>
      <c r="CJS181" s="117"/>
      <c r="CJT181" s="117"/>
      <c r="CJU181" s="117"/>
      <c r="CJV181" s="117"/>
      <c r="CJW181" s="117"/>
      <c r="CJX181" s="117"/>
      <c r="CJY181" s="117"/>
      <c r="CJZ181" s="117"/>
      <c r="CKA181" s="117"/>
      <c r="CKB181" s="117"/>
      <c r="CKC181" s="117"/>
      <c r="CKD181" s="117"/>
      <c r="CKE181" s="117"/>
      <c r="CKF181" s="117"/>
      <c r="CKG181" s="117"/>
      <c r="CKH181" s="117"/>
      <c r="CKI181" s="117"/>
      <c r="CKJ181" s="117"/>
      <c r="CKK181" s="117"/>
      <c r="CKL181" s="117"/>
      <c r="CKM181" s="117"/>
      <c r="CKN181" s="117"/>
      <c r="CKO181" s="117"/>
      <c r="CKP181" s="117"/>
      <c r="CKQ181" s="117"/>
      <c r="CKR181" s="117"/>
      <c r="CKS181" s="117"/>
      <c r="CKT181" s="117"/>
      <c r="CKU181" s="117"/>
      <c r="CKV181" s="117"/>
      <c r="CKW181" s="117"/>
      <c r="CKX181" s="117"/>
      <c r="CKY181" s="117"/>
      <c r="CKZ181" s="117"/>
      <c r="CLA181" s="117"/>
      <c r="CLB181" s="117"/>
      <c r="CLC181" s="117"/>
      <c r="CLD181" s="117"/>
      <c r="CLE181" s="117"/>
      <c r="CLF181" s="117"/>
      <c r="CLG181" s="117"/>
      <c r="CLH181" s="117"/>
      <c r="CLI181" s="117"/>
      <c r="CLJ181" s="117"/>
      <c r="CLK181" s="117"/>
      <c r="CLL181" s="117"/>
      <c r="CLM181" s="117"/>
      <c r="CLN181" s="117"/>
      <c r="CLO181" s="117"/>
      <c r="CLP181" s="117"/>
      <c r="CLQ181" s="117"/>
      <c r="CLR181" s="117"/>
      <c r="CLS181" s="117"/>
      <c r="CLT181" s="117"/>
      <c r="CLU181" s="117"/>
      <c r="CLV181" s="117"/>
      <c r="CLW181" s="117"/>
      <c r="CLX181" s="117"/>
      <c r="CLY181" s="117"/>
      <c r="CLZ181" s="117"/>
      <c r="CMA181" s="117"/>
      <c r="CMB181" s="117"/>
      <c r="CMC181" s="117"/>
      <c r="CMD181" s="117"/>
      <c r="CME181" s="117"/>
      <c r="CMF181" s="117"/>
      <c r="CMG181" s="117"/>
      <c r="CMH181" s="117"/>
      <c r="CMI181" s="117"/>
      <c r="CMJ181" s="117"/>
      <c r="CMK181" s="117"/>
      <c r="CML181" s="117"/>
      <c r="CMM181" s="117"/>
      <c r="CMN181" s="117"/>
      <c r="CMO181" s="117"/>
      <c r="CMP181" s="117"/>
      <c r="CMQ181" s="117"/>
      <c r="CMR181" s="117"/>
      <c r="CMS181" s="117"/>
      <c r="CMT181" s="117"/>
      <c r="CMU181" s="117"/>
      <c r="CMV181" s="117"/>
      <c r="CMW181" s="117"/>
      <c r="CMX181" s="117"/>
      <c r="CMY181" s="117"/>
      <c r="CMZ181" s="117"/>
      <c r="CNA181" s="117"/>
      <c r="CNB181" s="117"/>
      <c r="CNC181" s="117"/>
      <c r="CND181" s="117"/>
      <c r="CNE181" s="117"/>
      <c r="CNF181" s="117"/>
      <c r="CNG181" s="117"/>
      <c r="CNH181" s="117"/>
      <c r="CNI181" s="117"/>
      <c r="CNJ181" s="117"/>
      <c r="CNK181" s="117"/>
      <c r="CNL181" s="117"/>
      <c r="CNM181" s="117"/>
      <c r="CNN181" s="117"/>
      <c r="CNO181" s="117"/>
      <c r="CNP181" s="117"/>
      <c r="CNQ181" s="117"/>
      <c r="CNR181" s="117"/>
      <c r="CNS181" s="117"/>
      <c r="CNT181" s="117"/>
      <c r="CNU181" s="117"/>
      <c r="CNV181" s="117"/>
      <c r="CNW181" s="117"/>
      <c r="CNX181" s="117"/>
      <c r="CNY181" s="117"/>
      <c r="CNZ181" s="117"/>
      <c r="COA181" s="117"/>
      <c r="COB181" s="117"/>
      <c r="COC181" s="117"/>
      <c r="COD181" s="117"/>
      <c r="COE181" s="117"/>
      <c r="COF181" s="117"/>
      <c r="COG181" s="117"/>
      <c r="COH181" s="117"/>
      <c r="COI181" s="117"/>
      <c r="COJ181" s="117"/>
      <c r="COK181" s="117"/>
      <c r="COL181" s="117"/>
      <c r="COM181" s="117"/>
      <c r="CON181" s="117"/>
      <c r="COO181" s="117"/>
      <c r="COP181" s="117"/>
      <c r="COQ181" s="117"/>
      <c r="COR181" s="117"/>
      <c r="COS181" s="117"/>
      <c r="COT181" s="117"/>
      <c r="COU181" s="117"/>
      <c r="COV181" s="117"/>
      <c r="COW181" s="117"/>
      <c r="COX181" s="117"/>
      <c r="COY181" s="117"/>
      <c r="COZ181" s="117"/>
      <c r="CPA181" s="117"/>
      <c r="CPB181" s="117"/>
      <c r="CPC181" s="117"/>
      <c r="CPD181" s="117"/>
      <c r="CPE181" s="117"/>
      <c r="CPF181" s="117"/>
      <c r="CPG181" s="117"/>
      <c r="CPH181" s="117"/>
      <c r="CPI181" s="117"/>
      <c r="CPJ181" s="117"/>
      <c r="CPK181" s="117"/>
      <c r="CPL181" s="117"/>
      <c r="CPM181" s="117"/>
      <c r="CPN181" s="117"/>
      <c r="CPO181" s="117"/>
      <c r="CPP181" s="117"/>
      <c r="CPQ181" s="117"/>
      <c r="CPR181" s="117"/>
      <c r="CPS181" s="117"/>
      <c r="CPT181" s="117"/>
      <c r="CPU181" s="117"/>
      <c r="CPV181" s="117"/>
      <c r="CPW181" s="117"/>
      <c r="CPX181" s="117"/>
      <c r="CPY181" s="117"/>
      <c r="CPZ181" s="117"/>
      <c r="CQA181" s="117"/>
      <c r="CQB181" s="117"/>
      <c r="CQC181" s="117"/>
      <c r="CQD181" s="117"/>
      <c r="CQE181" s="117"/>
      <c r="CQF181" s="117"/>
      <c r="CQG181" s="117"/>
      <c r="CQH181" s="117"/>
      <c r="CQI181" s="117"/>
      <c r="CQJ181" s="117"/>
      <c r="CQK181" s="117"/>
      <c r="CQL181" s="117"/>
      <c r="CQM181" s="117"/>
      <c r="CQN181" s="117"/>
      <c r="CQO181" s="117"/>
      <c r="CQP181" s="117"/>
      <c r="CQQ181" s="117"/>
      <c r="CQR181" s="117"/>
      <c r="CQS181" s="117"/>
      <c r="CQT181" s="117"/>
      <c r="CQU181" s="117"/>
      <c r="CQV181" s="117"/>
      <c r="CQW181" s="117"/>
      <c r="CQX181" s="117"/>
      <c r="CQY181" s="117"/>
      <c r="CQZ181" s="117"/>
      <c r="CRA181" s="117"/>
      <c r="CRB181" s="117"/>
      <c r="CRC181" s="117"/>
      <c r="CRD181" s="117"/>
      <c r="CRE181" s="117"/>
      <c r="CRF181" s="117"/>
      <c r="CRG181" s="117"/>
      <c r="CRH181" s="117"/>
      <c r="CRI181" s="117"/>
      <c r="CRJ181" s="117"/>
      <c r="CRK181" s="117"/>
      <c r="CRL181" s="117"/>
      <c r="CRM181" s="117"/>
      <c r="CRN181" s="117"/>
      <c r="CRO181" s="117"/>
      <c r="CRP181" s="117"/>
      <c r="CRQ181" s="117"/>
      <c r="CRR181" s="117"/>
      <c r="CRS181" s="117"/>
      <c r="CRT181" s="117"/>
      <c r="CRU181" s="117"/>
      <c r="CRV181" s="117"/>
      <c r="CRW181" s="117"/>
      <c r="CRX181" s="117"/>
      <c r="CRY181" s="117"/>
      <c r="CRZ181" s="117"/>
      <c r="CSA181" s="117"/>
      <c r="CSB181" s="117"/>
      <c r="CSC181" s="117"/>
      <c r="CSD181" s="117"/>
      <c r="CSE181" s="117"/>
      <c r="CSF181" s="117"/>
      <c r="CSG181" s="117"/>
      <c r="CSH181" s="117"/>
      <c r="CSI181" s="117"/>
      <c r="CSJ181" s="117"/>
      <c r="CSK181" s="117"/>
      <c r="CSL181" s="117"/>
      <c r="CSM181" s="117"/>
      <c r="CSN181" s="117"/>
      <c r="CSO181" s="117"/>
      <c r="CSP181" s="117"/>
      <c r="CSQ181" s="117"/>
      <c r="CSR181" s="117"/>
      <c r="CSS181" s="117"/>
      <c r="CST181" s="117"/>
      <c r="CSU181" s="117"/>
      <c r="CSV181" s="117"/>
      <c r="CSW181" s="117"/>
      <c r="CSX181" s="117"/>
      <c r="CSY181" s="117"/>
      <c r="CSZ181" s="117"/>
      <c r="CTA181" s="117"/>
      <c r="CTB181" s="117"/>
      <c r="CTC181" s="117"/>
      <c r="CTD181" s="117"/>
      <c r="CTE181" s="117"/>
      <c r="CTF181" s="117"/>
      <c r="CTG181" s="117"/>
      <c r="CTH181" s="117"/>
      <c r="CTI181" s="117"/>
      <c r="CTJ181" s="117"/>
      <c r="CTK181" s="117"/>
      <c r="CTL181" s="117"/>
      <c r="CTM181" s="117"/>
      <c r="CTN181" s="117"/>
      <c r="CTO181" s="117"/>
      <c r="CTP181" s="117"/>
      <c r="CTQ181" s="117"/>
      <c r="CTR181" s="117"/>
      <c r="CTS181" s="117"/>
      <c r="CTT181" s="117"/>
      <c r="CTU181" s="117"/>
      <c r="CTV181" s="117"/>
      <c r="CTW181" s="117"/>
      <c r="CTX181" s="117"/>
      <c r="CTY181" s="117"/>
      <c r="CTZ181" s="117"/>
      <c r="CUA181" s="117"/>
      <c r="CUB181" s="117"/>
      <c r="CUC181" s="117"/>
      <c r="CUD181" s="117"/>
      <c r="CUE181" s="117"/>
      <c r="CUF181" s="117"/>
      <c r="CUG181" s="117"/>
      <c r="CUH181" s="117"/>
      <c r="CUI181" s="117"/>
      <c r="CUJ181" s="117"/>
      <c r="CUK181" s="117"/>
      <c r="CUL181" s="117"/>
      <c r="CUM181" s="117"/>
      <c r="CUN181" s="117"/>
      <c r="CUO181" s="117"/>
      <c r="CUP181" s="117"/>
      <c r="CUQ181" s="117"/>
      <c r="CUR181" s="117"/>
      <c r="CUS181" s="117"/>
      <c r="CUT181" s="117"/>
      <c r="CUU181" s="117"/>
      <c r="CUV181" s="117"/>
      <c r="CUW181" s="117"/>
      <c r="CUX181" s="117"/>
      <c r="CUY181" s="117"/>
      <c r="CUZ181" s="117"/>
      <c r="CVA181" s="117"/>
      <c r="CVB181" s="117"/>
      <c r="CVC181" s="117"/>
      <c r="CVD181" s="117"/>
      <c r="CVE181" s="117"/>
      <c r="CVF181" s="117"/>
      <c r="CVG181" s="117"/>
      <c r="CVH181" s="117"/>
      <c r="CVI181" s="117"/>
      <c r="CVJ181" s="117"/>
      <c r="CVK181" s="117"/>
      <c r="CVL181" s="117"/>
      <c r="CVM181" s="117"/>
      <c r="CVN181" s="117"/>
      <c r="CVO181" s="117"/>
      <c r="CVP181" s="117"/>
      <c r="CVQ181" s="117"/>
      <c r="CVR181" s="117"/>
      <c r="CVS181" s="117"/>
      <c r="CVT181" s="117"/>
      <c r="CVU181" s="117"/>
      <c r="CVV181" s="117"/>
      <c r="CVW181" s="117"/>
      <c r="CVX181" s="117"/>
      <c r="CVY181" s="117"/>
      <c r="CVZ181" s="117"/>
      <c r="CWA181" s="117"/>
      <c r="CWB181" s="117"/>
      <c r="CWC181" s="117"/>
      <c r="CWD181" s="117"/>
      <c r="CWE181" s="117"/>
      <c r="CWF181" s="117"/>
      <c r="CWG181" s="117"/>
      <c r="CWH181" s="117"/>
      <c r="CWI181" s="117"/>
      <c r="CWJ181" s="117"/>
      <c r="CWK181" s="117"/>
      <c r="CWL181" s="117"/>
      <c r="CWM181" s="117"/>
      <c r="CWN181" s="117"/>
      <c r="CWO181" s="117"/>
      <c r="CWP181" s="117"/>
      <c r="CWQ181" s="117"/>
      <c r="CWR181" s="117"/>
      <c r="CWS181" s="117"/>
      <c r="CWT181" s="117"/>
      <c r="CWU181" s="117"/>
      <c r="CWV181" s="117"/>
      <c r="CWW181" s="117"/>
      <c r="CWX181" s="117"/>
      <c r="CWY181" s="117"/>
      <c r="CWZ181" s="117"/>
      <c r="CXA181" s="117"/>
      <c r="CXB181" s="117"/>
      <c r="CXC181" s="117"/>
      <c r="CXD181" s="117"/>
      <c r="CXE181" s="117"/>
      <c r="CXF181" s="117"/>
      <c r="CXG181" s="117"/>
      <c r="CXH181" s="117"/>
      <c r="CXI181" s="117"/>
      <c r="CXJ181" s="117"/>
      <c r="CXK181" s="117"/>
      <c r="CXL181" s="117"/>
      <c r="CXM181" s="117"/>
      <c r="CXN181" s="117"/>
      <c r="CXO181" s="117"/>
      <c r="CXP181" s="117"/>
      <c r="CXQ181" s="117"/>
      <c r="CXR181" s="117"/>
      <c r="CXS181" s="117"/>
      <c r="CXT181" s="117"/>
      <c r="CXU181" s="117"/>
      <c r="CXV181" s="117"/>
      <c r="CXW181" s="117"/>
      <c r="CXX181" s="117"/>
      <c r="CXY181" s="117"/>
      <c r="CXZ181" s="117"/>
      <c r="CYA181" s="117"/>
      <c r="CYB181" s="117"/>
      <c r="CYC181" s="117"/>
      <c r="CYD181" s="117"/>
      <c r="CYE181" s="117"/>
      <c r="CYF181" s="117"/>
      <c r="CYG181" s="117"/>
      <c r="CYH181" s="117"/>
      <c r="CYI181" s="117"/>
      <c r="CYJ181" s="117"/>
      <c r="CYK181" s="117"/>
      <c r="CYL181" s="117"/>
      <c r="CYM181" s="117"/>
      <c r="CYN181" s="117"/>
      <c r="CYO181" s="117"/>
      <c r="CYP181" s="117"/>
      <c r="CYQ181" s="117"/>
      <c r="CYR181" s="117"/>
      <c r="CYS181" s="117"/>
      <c r="CYT181" s="117"/>
      <c r="CYU181" s="117"/>
      <c r="CYV181" s="117"/>
      <c r="CYW181" s="117"/>
      <c r="CYX181" s="117"/>
      <c r="CYY181" s="117"/>
      <c r="CYZ181" s="117"/>
      <c r="CZA181" s="117"/>
      <c r="CZB181" s="117"/>
      <c r="CZC181" s="117"/>
      <c r="CZD181" s="117"/>
      <c r="CZE181" s="117"/>
      <c r="CZF181" s="117"/>
      <c r="CZG181" s="117"/>
      <c r="CZH181" s="117"/>
      <c r="CZI181" s="117"/>
      <c r="CZJ181" s="117"/>
      <c r="CZK181" s="117"/>
      <c r="CZL181" s="117"/>
      <c r="CZM181" s="117"/>
      <c r="CZN181" s="117"/>
      <c r="CZO181" s="117"/>
      <c r="CZP181" s="117"/>
      <c r="CZQ181" s="117"/>
      <c r="CZR181" s="117"/>
      <c r="CZS181" s="117"/>
      <c r="CZT181" s="117"/>
      <c r="CZU181" s="117"/>
      <c r="CZV181" s="117"/>
      <c r="CZW181" s="117"/>
      <c r="CZX181" s="117"/>
      <c r="CZY181" s="117"/>
      <c r="CZZ181" s="117"/>
      <c r="DAA181" s="117"/>
      <c r="DAB181" s="117"/>
      <c r="DAC181" s="117"/>
      <c r="DAD181" s="117"/>
      <c r="DAE181" s="117"/>
      <c r="DAF181" s="117"/>
      <c r="DAG181" s="117"/>
      <c r="DAH181" s="117"/>
      <c r="DAI181" s="117"/>
      <c r="DAJ181" s="117"/>
      <c r="DAK181" s="117"/>
      <c r="DAL181" s="117"/>
      <c r="DAM181" s="117"/>
      <c r="DAN181" s="117"/>
      <c r="DAO181" s="117"/>
      <c r="DAP181" s="117"/>
      <c r="DAQ181" s="117"/>
      <c r="DAR181" s="117"/>
      <c r="DAS181" s="117"/>
      <c r="DAT181" s="117"/>
      <c r="DAU181" s="117"/>
      <c r="DAV181" s="117"/>
      <c r="DAW181" s="117"/>
      <c r="DAX181" s="117"/>
      <c r="DAY181" s="117"/>
      <c r="DAZ181" s="117"/>
      <c r="DBA181" s="117"/>
      <c r="DBB181" s="117"/>
      <c r="DBC181" s="117"/>
      <c r="DBD181" s="117"/>
      <c r="DBE181" s="117"/>
      <c r="DBF181" s="117"/>
      <c r="DBG181" s="117"/>
      <c r="DBH181" s="117"/>
      <c r="DBI181" s="117"/>
      <c r="DBJ181" s="117"/>
      <c r="DBK181" s="117"/>
      <c r="DBL181" s="117"/>
      <c r="DBM181" s="117"/>
      <c r="DBN181" s="117"/>
      <c r="DBO181" s="117"/>
      <c r="DBP181" s="117"/>
      <c r="DBQ181" s="117"/>
      <c r="DBR181" s="117"/>
      <c r="DBS181" s="117"/>
      <c r="DBT181" s="117"/>
      <c r="DBU181" s="117"/>
      <c r="DBV181" s="117"/>
      <c r="DBW181" s="117"/>
      <c r="DBX181" s="117"/>
      <c r="DBY181" s="117"/>
      <c r="DBZ181" s="117"/>
      <c r="DCA181" s="117"/>
      <c r="DCB181" s="117"/>
      <c r="DCC181" s="117"/>
      <c r="DCD181" s="117"/>
      <c r="DCE181" s="117"/>
      <c r="DCF181" s="117"/>
      <c r="DCG181" s="117"/>
      <c r="DCH181" s="117"/>
      <c r="DCI181" s="117"/>
      <c r="DCJ181" s="117"/>
      <c r="DCK181" s="117"/>
      <c r="DCL181" s="117"/>
      <c r="DCM181" s="117"/>
      <c r="DCN181" s="117"/>
      <c r="DCO181" s="117"/>
      <c r="DCP181" s="117"/>
      <c r="DCQ181" s="117"/>
      <c r="DCR181" s="117"/>
      <c r="DCS181" s="117"/>
      <c r="DCT181" s="117"/>
      <c r="DCU181" s="117"/>
      <c r="DCV181" s="117"/>
      <c r="DCW181" s="117"/>
      <c r="DCX181" s="117"/>
      <c r="DCY181" s="117"/>
      <c r="DCZ181" s="117"/>
      <c r="DDA181" s="117"/>
      <c r="DDB181" s="117"/>
      <c r="DDC181" s="117"/>
      <c r="DDD181" s="117"/>
      <c r="DDE181" s="117"/>
      <c r="DDF181" s="117"/>
      <c r="DDG181" s="117"/>
      <c r="DDH181" s="117"/>
      <c r="DDI181" s="117"/>
      <c r="DDJ181" s="117"/>
      <c r="DDK181" s="117"/>
      <c r="DDL181" s="117"/>
      <c r="DDM181" s="117"/>
      <c r="DDN181" s="117"/>
      <c r="DDO181" s="117"/>
      <c r="DDP181" s="117"/>
      <c r="DDQ181" s="117"/>
      <c r="DDR181" s="117"/>
      <c r="DDS181" s="117"/>
      <c r="DDT181" s="117"/>
      <c r="DDU181" s="117"/>
      <c r="DDV181" s="117"/>
      <c r="DDW181" s="117"/>
      <c r="DDX181" s="117"/>
      <c r="DDY181" s="117"/>
      <c r="DDZ181" s="117"/>
      <c r="DEA181" s="117"/>
      <c r="DEB181" s="117"/>
      <c r="DEC181" s="117"/>
      <c r="DED181" s="117"/>
      <c r="DEE181" s="117"/>
      <c r="DEF181" s="117"/>
      <c r="DEG181" s="117"/>
      <c r="DEH181" s="117"/>
      <c r="DEI181" s="117"/>
      <c r="DEJ181" s="117"/>
      <c r="DEK181" s="117"/>
      <c r="DEL181" s="117"/>
      <c r="DEM181" s="117"/>
      <c r="DEN181" s="117"/>
      <c r="DEO181" s="117"/>
      <c r="DEP181" s="117"/>
      <c r="DEQ181" s="117"/>
      <c r="DER181" s="117"/>
      <c r="DES181" s="117"/>
      <c r="DET181" s="117"/>
      <c r="DEU181" s="117"/>
      <c r="DEV181" s="117"/>
      <c r="DEW181" s="117"/>
      <c r="DEX181" s="117"/>
      <c r="DEY181" s="117"/>
      <c r="DEZ181" s="117"/>
      <c r="DFA181" s="117"/>
      <c r="DFB181" s="117"/>
      <c r="DFC181" s="117"/>
      <c r="DFD181" s="117"/>
      <c r="DFE181" s="117"/>
      <c r="DFF181" s="117"/>
      <c r="DFG181" s="117"/>
      <c r="DFH181" s="117"/>
      <c r="DFI181" s="117"/>
      <c r="DFJ181" s="117"/>
      <c r="DFK181" s="117"/>
      <c r="DFL181" s="117"/>
      <c r="DFM181" s="117"/>
      <c r="DFN181" s="117"/>
      <c r="DFO181" s="117"/>
      <c r="DFP181" s="117"/>
      <c r="DFQ181" s="117"/>
      <c r="DFR181" s="117"/>
      <c r="DFS181" s="117"/>
      <c r="DFT181" s="117"/>
      <c r="DFU181" s="117"/>
      <c r="DFV181" s="117"/>
      <c r="DFW181" s="117"/>
      <c r="DFX181" s="117"/>
      <c r="DFY181" s="117"/>
      <c r="DFZ181" s="117"/>
      <c r="DGA181" s="117"/>
      <c r="DGB181" s="117"/>
      <c r="DGC181" s="117"/>
      <c r="DGD181" s="117"/>
      <c r="DGE181" s="117"/>
      <c r="DGF181" s="117"/>
      <c r="DGG181" s="117"/>
      <c r="DGH181" s="117"/>
      <c r="DGI181" s="117"/>
      <c r="DGJ181" s="117"/>
      <c r="DGK181" s="117"/>
      <c r="DGL181" s="117"/>
      <c r="DGM181" s="117"/>
      <c r="DGN181" s="117"/>
      <c r="DGO181" s="117"/>
      <c r="DGP181" s="117"/>
      <c r="DGQ181" s="117"/>
      <c r="DGR181" s="117"/>
      <c r="DGS181" s="117"/>
      <c r="DGT181" s="117"/>
      <c r="DGU181" s="117"/>
      <c r="DGV181" s="117"/>
      <c r="DGW181" s="117"/>
      <c r="DGX181" s="117"/>
      <c r="DGY181" s="117"/>
      <c r="DGZ181" s="117"/>
      <c r="DHA181" s="117"/>
      <c r="DHB181" s="117"/>
      <c r="DHC181" s="117"/>
      <c r="DHD181" s="117"/>
      <c r="DHE181" s="117"/>
      <c r="DHF181" s="117"/>
      <c r="DHG181" s="117"/>
      <c r="DHH181" s="117"/>
      <c r="DHI181" s="117"/>
      <c r="DHJ181" s="117"/>
      <c r="DHK181" s="117"/>
      <c r="DHL181" s="117"/>
      <c r="DHM181" s="117"/>
      <c r="DHN181" s="117"/>
      <c r="DHO181" s="117"/>
      <c r="DHP181" s="117"/>
      <c r="DHQ181" s="117"/>
      <c r="DHR181" s="117"/>
      <c r="DHS181" s="117"/>
      <c r="DHT181" s="117"/>
      <c r="DHU181" s="117"/>
      <c r="DHV181" s="117"/>
      <c r="DHW181" s="117"/>
      <c r="DHX181" s="117"/>
      <c r="DHY181" s="117"/>
      <c r="DHZ181" s="117"/>
      <c r="DIA181" s="117"/>
      <c r="DIB181" s="117"/>
      <c r="DIC181" s="117"/>
      <c r="DID181" s="117"/>
      <c r="DIE181" s="117"/>
      <c r="DIF181" s="117"/>
      <c r="DIG181" s="117"/>
      <c r="DIH181" s="117"/>
      <c r="DII181" s="117"/>
      <c r="DIJ181" s="117"/>
      <c r="DIK181" s="117"/>
      <c r="DIL181" s="117"/>
      <c r="DIM181" s="117"/>
      <c r="DIN181" s="117"/>
      <c r="DIO181" s="117"/>
      <c r="DIP181" s="117"/>
      <c r="DIQ181" s="117"/>
      <c r="DIR181" s="117"/>
      <c r="DIS181" s="117"/>
      <c r="DIT181" s="117"/>
      <c r="DIU181" s="117"/>
      <c r="DIV181" s="117"/>
      <c r="DIW181" s="117"/>
      <c r="DIX181" s="117"/>
      <c r="DIY181" s="117"/>
      <c r="DIZ181" s="117"/>
      <c r="DJA181" s="117"/>
      <c r="DJB181" s="117"/>
      <c r="DJC181" s="117"/>
      <c r="DJD181" s="117"/>
      <c r="DJE181" s="117"/>
      <c r="DJF181" s="117"/>
      <c r="DJG181" s="117"/>
      <c r="DJH181" s="117"/>
      <c r="DJI181" s="117"/>
      <c r="DJJ181" s="117"/>
      <c r="DJK181" s="117"/>
      <c r="DJL181" s="117"/>
      <c r="DJM181" s="117"/>
      <c r="DJN181" s="117"/>
      <c r="DJO181" s="117"/>
      <c r="DJP181" s="117"/>
      <c r="DJQ181" s="117"/>
      <c r="DJR181" s="117"/>
      <c r="DJS181" s="117"/>
      <c r="DJT181" s="117"/>
      <c r="DJU181" s="117"/>
      <c r="DJV181" s="117"/>
      <c r="DJW181" s="117"/>
      <c r="DJX181" s="117"/>
      <c r="DJY181" s="117"/>
      <c r="DJZ181" s="117"/>
      <c r="DKA181" s="117"/>
      <c r="DKB181" s="117"/>
      <c r="DKC181" s="117"/>
      <c r="DKD181" s="117"/>
      <c r="DKE181" s="117"/>
      <c r="DKF181" s="117"/>
      <c r="DKG181" s="117"/>
      <c r="DKH181" s="117"/>
      <c r="DKI181" s="117"/>
      <c r="DKJ181" s="117"/>
      <c r="DKK181" s="117"/>
      <c r="DKL181" s="117"/>
      <c r="DKM181" s="117"/>
      <c r="DKN181" s="117"/>
      <c r="DKO181" s="117"/>
      <c r="DKP181" s="117"/>
      <c r="DKQ181" s="117"/>
      <c r="DKR181" s="117"/>
      <c r="DKS181" s="117"/>
      <c r="DKT181" s="117"/>
      <c r="DKU181" s="117"/>
      <c r="DKV181" s="117"/>
      <c r="DKW181" s="117"/>
      <c r="DKX181" s="117"/>
      <c r="DKY181" s="117"/>
      <c r="DKZ181" s="117"/>
      <c r="DLA181" s="117"/>
      <c r="DLB181" s="117"/>
      <c r="DLC181" s="117"/>
      <c r="DLD181" s="117"/>
      <c r="DLE181" s="117"/>
      <c r="DLF181" s="117"/>
      <c r="DLG181" s="117"/>
      <c r="DLH181" s="117"/>
      <c r="DLI181" s="117"/>
      <c r="DLJ181" s="117"/>
      <c r="DLK181" s="117"/>
      <c r="DLL181" s="117"/>
      <c r="DLM181" s="117"/>
      <c r="DLN181" s="117"/>
      <c r="DLO181" s="117"/>
      <c r="DLP181" s="117"/>
      <c r="DLQ181" s="117"/>
      <c r="DLR181" s="117"/>
      <c r="DLS181" s="117"/>
      <c r="DLT181" s="117"/>
      <c r="DLU181" s="117"/>
      <c r="DLV181" s="117"/>
      <c r="DLW181" s="117"/>
      <c r="DLX181" s="117"/>
      <c r="DLY181" s="117"/>
      <c r="DLZ181" s="117"/>
      <c r="DMA181" s="117"/>
      <c r="DMB181" s="117"/>
      <c r="DMC181" s="117"/>
      <c r="DMD181" s="117"/>
      <c r="DME181" s="117"/>
      <c r="DMF181" s="117"/>
      <c r="DMG181" s="117"/>
      <c r="DMH181" s="117"/>
      <c r="DMI181" s="117"/>
      <c r="DMJ181" s="117"/>
      <c r="DMK181" s="117"/>
      <c r="DML181" s="117"/>
      <c r="DMM181" s="117"/>
      <c r="DMN181" s="117"/>
      <c r="DMO181" s="117"/>
      <c r="DMP181" s="117"/>
      <c r="DMQ181" s="117"/>
      <c r="DMR181" s="117"/>
      <c r="DMS181" s="117"/>
      <c r="DMT181" s="117"/>
      <c r="DMU181" s="117"/>
      <c r="DMV181" s="117"/>
      <c r="DMW181" s="117"/>
      <c r="DMX181" s="117"/>
      <c r="DMY181" s="117"/>
      <c r="DMZ181" s="117"/>
      <c r="DNA181" s="117"/>
      <c r="DNB181" s="117"/>
      <c r="DNC181" s="117"/>
      <c r="DND181" s="117"/>
      <c r="DNE181" s="117"/>
      <c r="DNF181" s="117"/>
      <c r="DNG181" s="117"/>
      <c r="DNH181" s="117"/>
      <c r="DNI181" s="117"/>
      <c r="DNJ181" s="117"/>
      <c r="DNK181" s="117"/>
      <c r="DNL181" s="117"/>
      <c r="DNM181" s="117"/>
      <c r="DNN181" s="117"/>
      <c r="DNO181" s="117"/>
      <c r="DNP181" s="117"/>
      <c r="DNQ181" s="117"/>
      <c r="DNR181" s="117"/>
      <c r="DNS181" s="117"/>
      <c r="DNT181" s="117"/>
      <c r="DNU181" s="117"/>
      <c r="DNV181" s="117"/>
      <c r="DNW181" s="117"/>
      <c r="DNX181" s="117"/>
      <c r="DNY181" s="117"/>
      <c r="DNZ181" s="117"/>
      <c r="DOA181" s="117"/>
      <c r="DOB181" s="117"/>
      <c r="DOC181" s="117"/>
      <c r="DOD181" s="117"/>
      <c r="DOE181" s="117"/>
      <c r="DOF181" s="117"/>
      <c r="DOG181" s="117"/>
      <c r="DOH181" s="117"/>
      <c r="DOI181" s="117"/>
      <c r="DOJ181" s="117"/>
      <c r="DOK181" s="117"/>
      <c r="DOL181" s="117"/>
      <c r="DOM181" s="117"/>
      <c r="DON181" s="117"/>
      <c r="DOO181" s="117"/>
      <c r="DOP181" s="117"/>
      <c r="DOQ181" s="117"/>
      <c r="DOR181" s="117"/>
      <c r="DOS181" s="117"/>
      <c r="DOT181" s="117"/>
      <c r="DOU181" s="117"/>
      <c r="DOV181" s="117"/>
      <c r="DOW181" s="117"/>
      <c r="DOX181" s="117"/>
      <c r="DOY181" s="117"/>
      <c r="DOZ181" s="117"/>
      <c r="DPA181" s="117"/>
      <c r="DPB181" s="117"/>
      <c r="DPC181" s="117"/>
      <c r="DPD181" s="117"/>
      <c r="DPE181" s="117"/>
      <c r="DPF181" s="117"/>
      <c r="DPG181" s="117"/>
      <c r="DPH181" s="117"/>
      <c r="DPI181" s="117"/>
      <c r="DPJ181" s="117"/>
      <c r="DPK181" s="117"/>
      <c r="DPL181" s="117"/>
      <c r="DPM181" s="117"/>
      <c r="DPN181" s="117"/>
      <c r="DPO181" s="117"/>
      <c r="DPP181" s="117"/>
      <c r="DPQ181" s="117"/>
      <c r="DPR181" s="117"/>
      <c r="DPS181" s="117"/>
      <c r="DPT181" s="117"/>
      <c r="DPU181" s="117"/>
      <c r="DPV181" s="117"/>
      <c r="DPW181" s="117"/>
      <c r="DPX181" s="117"/>
      <c r="DPY181" s="117"/>
      <c r="DPZ181" s="117"/>
      <c r="DQA181" s="117"/>
      <c r="DQB181" s="117"/>
      <c r="DQC181" s="117"/>
      <c r="DQD181" s="117"/>
      <c r="DQE181" s="117"/>
      <c r="DQF181" s="117"/>
      <c r="DQG181" s="117"/>
      <c r="DQH181" s="117"/>
      <c r="DQI181" s="117"/>
      <c r="DQJ181" s="117"/>
      <c r="DQK181" s="117"/>
      <c r="DQL181" s="117"/>
      <c r="DQM181" s="117"/>
      <c r="DQN181" s="117"/>
      <c r="DQO181" s="117"/>
      <c r="DQP181" s="117"/>
      <c r="DQQ181" s="117"/>
      <c r="DQR181" s="117"/>
      <c r="DQS181" s="117"/>
      <c r="DQT181" s="117"/>
      <c r="DQU181" s="117"/>
      <c r="DQV181" s="117"/>
      <c r="DQW181" s="117"/>
      <c r="DQX181" s="117"/>
      <c r="DQY181" s="117"/>
      <c r="DQZ181" s="117"/>
      <c r="DRA181" s="117"/>
      <c r="DRB181" s="117"/>
      <c r="DRC181" s="117"/>
      <c r="DRD181" s="117"/>
      <c r="DRE181" s="117"/>
      <c r="DRF181" s="117"/>
      <c r="DRG181" s="117"/>
      <c r="DRH181" s="117"/>
      <c r="DRI181" s="117"/>
      <c r="DRJ181" s="117"/>
      <c r="DRK181" s="117"/>
      <c r="DRL181" s="117"/>
      <c r="DRM181" s="117"/>
      <c r="DRN181" s="117"/>
      <c r="DRO181" s="117"/>
      <c r="DRP181" s="117"/>
      <c r="DRQ181" s="117"/>
      <c r="DRR181" s="117"/>
      <c r="DRS181" s="117"/>
      <c r="DRT181" s="117"/>
      <c r="DRU181" s="117"/>
      <c r="DRV181" s="117"/>
      <c r="DRW181" s="117"/>
      <c r="DRX181" s="117"/>
      <c r="DRY181" s="117"/>
      <c r="DRZ181" s="117"/>
      <c r="DSA181" s="117"/>
      <c r="DSB181" s="117"/>
      <c r="DSC181" s="117"/>
      <c r="DSD181" s="117"/>
      <c r="DSE181" s="117"/>
      <c r="DSF181" s="117"/>
      <c r="DSG181" s="117"/>
      <c r="DSH181" s="117"/>
      <c r="DSI181" s="117"/>
      <c r="DSJ181" s="117"/>
      <c r="DSK181" s="117"/>
      <c r="DSL181" s="117"/>
      <c r="DSM181" s="117"/>
      <c r="DSN181" s="117"/>
      <c r="DSO181" s="117"/>
      <c r="DSP181" s="117"/>
      <c r="DSQ181" s="117"/>
      <c r="DSR181" s="117"/>
      <c r="DSS181" s="117"/>
      <c r="DST181" s="117"/>
      <c r="DSU181" s="117"/>
      <c r="DSV181" s="117"/>
      <c r="DSW181" s="117"/>
      <c r="DSX181" s="117"/>
      <c r="DSY181" s="117"/>
      <c r="DSZ181" s="117"/>
      <c r="DTA181" s="117"/>
      <c r="DTB181" s="117"/>
      <c r="DTC181" s="117"/>
      <c r="DTD181" s="117"/>
      <c r="DTE181" s="117"/>
      <c r="DTF181" s="117"/>
      <c r="DTG181" s="117"/>
      <c r="DTH181" s="117"/>
      <c r="DTI181" s="117"/>
      <c r="DTJ181" s="117"/>
      <c r="DTK181" s="117"/>
      <c r="DTL181" s="117"/>
      <c r="DTM181" s="117"/>
      <c r="DTN181" s="117"/>
      <c r="DTO181" s="117"/>
      <c r="DTP181" s="117"/>
      <c r="DTQ181" s="117"/>
      <c r="DTR181" s="117"/>
      <c r="DTS181" s="117"/>
      <c r="DTT181" s="117"/>
      <c r="DTU181" s="117"/>
      <c r="DTV181" s="117"/>
      <c r="DTW181" s="117"/>
      <c r="DTX181" s="117"/>
      <c r="DTY181" s="117"/>
      <c r="DTZ181" s="117"/>
      <c r="DUA181" s="117"/>
      <c r="DUB181" s="117"/>
      <c r="DUC181" s="117"/>
      <c r="DUD181" s="117"/>
      <c r="DUE181" s="117"/>
      <c r="DUF181" s="117"/>
      <c r="DUG181" s="117"/>
      <c r="DUH181" s="117"/>
      <c r="DUI181" s="117"/>
      <c r="DUJ181" s="117"/>
      <c r="DUK181" s="117"/>
      <c r="DUL181" s="117"/>
      <c r="DUM181" s="117"/>
      <c r="DUN181" s="117"/>
      <c r="DUO181" s="117"/>
      <c r="DUP181" s="117"/>
      <c r="DUQ181" s="117"/>
      <c r="DUR181" s="117"/>
      <c r="DUS181" s="117"/>
      <c r="DUT181" s="117"/>
      <c r="DUU181" s="117"/>
      <c r="DUV181" s="117"/>
      <c r="DUW181" s="117"/>
      <c r="DUX181" s="117"/>
      <c r="DUY181" s="117"/>
      <c r="DUZ181" s="117"/>
      <c r="DVA181" s="117"/>
      <c r="DVB181" s="117"/>
      <c r="DVC181" s="117"/>
      <c r="DVD181" s="117"/>
      <c r="DVE181" s="117"/>
      <c r="DVF181" s="117"/>
      <c r="DVG181" s="117"/>
      <c r="DVH181" s="117"/>
      <c r="DVI181" s="117"/>
      <c r="DVJ181" s="117"/>
      <c r="DVK181" s="117"/>
      <c r="DVL181" s="117"/>
      <c r="DVM181" s="117"/>
      <c r="DVN181" s="117"/>
      <c r="DVO181" s="117"/>
      <c r="DVP181" s="117"/>
      <c r="DVQ181" s="117"/>
      <c r="DVR181" s="117"/>
      <c r="DVS181" s="117"/>
      <c r="DVT181" s="117"/>
      <c r="DVU181" s="117"/>
      <c r="DVV181" s="117"/>
      <c r="DVW181" s="117"/>
      <c r="DVX181" s="117"/>
      <c r="DVY181" s="117"/>
      <c r="DVZ181" s="117"/>
      <c r="DWA181" s="117"/>
      <c r="DWB181" s="117"/>
      <c r="DWC181" s="117"/>
      <c r="DWD181" s="117"/>
      <c r="DWE181" s="117"/>
      <c r="DWF181" s="117"/>
      <c r="DWG181" s="117"/>
      <c r="DWH181" s="117"/>
      <c r="DWI181" s="117"/>
      <c r="DWJ181" s="117"/>
      <c r="DWK181" s="117"/>
      <c r="DWL181" s="117"/>
      <c r="DWM181" s="117"/>
      <c r="DWN181" s="117"/>
      <c r="DWO181" s="117"/>
      <c r="DWP181" s="117"/>
      <c r="DWQ181" s="117"/>
      <c r="DWR181" s="117"/>
      <c r="DWS181" s="117"/>
      <c r="DWT181" s="117"/>
      <c r="DWU181" s="117"/>
      <c r="DWV181" s="117"/>
      <c r="DWW181" s="117"/>
      <c r="DWX181" s="117"/>
      <c r="DWY181" s="117"/>
      <c r="DWZ181" s="117"/>
      <c r="DXA181" s="117"/>
      <c r="DXB181" s="117"/>
      <c r="DXC181" s="117"/>
      <c r="DXD181" s="117"/>
      <c r="DXE181" s="117"/>
      <c r="DXF181" s="117"/>
      <c r="DXG181" s="117"/>
      <c r="DXH181" s="117"/>
      <c r="DXI181" s="117"/>
      <c r="DXJ181" s="117"/>
      <c r="DXK181" s="117"/>
      <c r="DXL181" s="117"/>
      <c r="DXM181" s="117"/>
      <c r="DXN181" s="117"/>
      <c r="DXO181" s="117"/>
      <c r="DXP181" s="117"/>
      <c r="DXQ181" s="117"/>
      <c r="DXR181" s="117"/>
      <c r="DXS181" s="117"/>
      <c r="DXT181" s="117"/>
      <c r="DXU181" s="117"/>
      <c r="DXV181" s="117"/>
      <c r="DXW181" s="117"/>
      <c r="DXX181" s="117"/>
      <c r="DXY181" s="117"/>
      <c r="DXZ181" s="117"/>
      <c r="DYA181" s="117"/>
      <c r="DYB181" s="117"/>
      <c r="DYC181" s="117"/>
      <c r="DYD181" s="117"/>
      <c r="DYE181" s="117"/>
      <c r="DYF181" s="117"/>
      <c r="DYG181" s="117"/>
      <c r="DYH181" s="117"/>
      <c r="DYI181" s="117"/>
      <c r="DYJ181" s="117"/>
      <c r="DYK181" s="117"/>
      <c r="DYL181" s="117"/>
      <c r="DYM181" s="117"/>
      <c r="DYN181" s="117"/>
      <c r="DYO181" s="117"/>
      <c r="DYP181" s="117"/>
      <c r="DYQ181" s="117"/>
      <c r="DYR181" s="117"/>
      <c r="DYS181" s="117"/>
      <c r="DYT181" s="117"/>
      <c r="DYU181" s="117"/>
      <c r="DYV181" s="117"/>
      <c r="DYW181" s="117"/>
      <c r="DYX181" s="117"/>
      <c r="DYY181" s="117"/>
      <c r="DYZ181" s="117"/>
      <c r="DZA181" s="117"/>
      <c r="DZB181" s="117"/>
      <c r="DZC181" s="117"/>
      <c r="DZD181" s="117"/>
      <c r="DZE181" s="117"/>
      <c r="DZF181" s="117"/>
      <c r="DZG181" s="117"/>
      <c r="DZH181" s="117"/>
      <c r="DZI181" s="117"/>
      <c r="DZJ181" s="117"/>
      <c r="DZK181" s="117"/>
      <c r="DZL181" s="117"/>
      <c r="DZM181" s="117"/>
      <c r="DZN181" s="117"/>
      <c r="DZO181" s="117"/>
      <c r="DZP181" s="117"/>
      <c r="DZQ181" s="117"/>
      <c r="DZR181" s="117"/>
      <c r="DZS181" s="117"/>
      <c r="DZT181" s="117"/>
      <c r="DZU181" s="117"/>
      <c r="DZV181" s="117"/>
      <c r="DZW181" s="117"/>
      <c r="DZX181" s="117"/>
      <c r="DZY181" s="117"/>
      <c r="DZZ181" s="117"/>
      <c r="EAA181" s="117"/>
      <c r="EAB181" s="117"/>
      <c r="EAC181" s="117"/>
      <c r="EAD181" s="117"/>
      <c r="EAE181" s="117"/>
      <c r="EAF181" s="117"/>
      <c r="EAG181" s="117"/>
      <c r="EAH181" s="117"/>
      <c r="EAI181" s="117"/>
      <c r="EAJ181" s="117"/>
      <c r="EAK181" s="117"/>
      <c r="EAL181" s="117"/>
      <c r="EAM181" s="117"/>
      <c r="EAN181" s="117"/>
      <c r="EAO181" s="117"/>
      <c r="EAP181" s="117"/>
      <c r="EAQ181" s="117"/>
      <c r="EAR181" s="117"/>
      <c r="EAS181" s="117"/>
      <c r="EAT181" s="117"/>
      <c r="EAU181" s="117"/>
      <c r="EAV181" s="117"/>
      <c r="EAW181" s="117"/>
      <c r="EAX181" s="117"/>
      <c r="EAY181" s="117"/>
      <c r="EAZ181" s="117"/>
      <c r="EBA181" s="117"/>
      <c r="EBB181" s="117"/>
      <c r="EBC181" s="117"/>
      <c r="EBD181" s="117"/>
      <c r="EBE181" s="117"/>
      <c r="EBF181" s="117"/>
      <c r="EBG181" s="117"/>
      <c r="EBH181" s="117"/>
      <c r="EBI181" s="117"/>
      <c r="EBJ181" s="117"/>
      <c r="EBK181" s="117"/>
      <c r="EBL181" s="117"/>
      <c r="EBM181" s="117"/>
      <c r="EBN181" s="117"/>
      <c r="EBO181" s="117"/>
      <c r="EBP181" s="117"/>
      <c r="EBQ181" s="117"/>
      <c r="EBR181" s="117"/>
      <c r="EBS181" s="117"/>
      <c r="EBT181" s="117"/>
      <c r="EBU181" s="117"/>
      <c r="EBV181" s="117"/>
      <c r="EBW181" s="117"/>
      <c r="EBX181" s="117"/>
      <c r="EBY181" s="117"/>
      <c r="EBZ181" s="117"/>
      <c r="ECA181" s="117"/>
      <c r="ECB181" s="117"/>
      <c r="ECC181" s="117"/>
      <c r="ECD181" s="117"/>
      <c r="ECE181" s="117"/>
      <c r="ECF181" s="117"/>
      <c r="ECG181" s="117"/>
      <c r="ECH181" s="117"/>
      <c r="ECI181" s="117"/>
      <c r="ECJ181" s="117"/>
      <c r="ECK181" s="117"/>
      <c r="ECL181" s="117"/>
      <c r="ECM181" s="117"/>
      <c r="ECN181" s="117"/>
      <c r="ECO181" s="117"/>
      <c r="ECP181" s="117"/>
      <c r="ECQ181" s="117"/>
      <c r="ECR181" s="117"/>
      <c r="ECS181" s="117"/>
      <c r="ECT181" s="117"/>
      <c r="ECU181" s="117"/>
      <c r="ECV181" s="117"/>
      <c r="ECW181" s="117"/>
      <c r="ECX181" s="117"/>
      <c r="ECY181" s="117"/>
      <c r="ECZ181" s="117"/>
      <c r="EDA181" s="117"/>
      <c r="EDB181" s="117"/>
      <c r="EDC181" s="117"/>
      <c r="EDD181" s="117"/>
      <c r="EDE181" s="117"/>
      <c r="EDF181" s="117"/>
      <c r="EDG181" s="117"/>
      <c r="EDH181" s="117"/>
      <c r="EDI181" s="117"/>
      <c r="EDJ181" s="117"/>
      <c r="EDK181" s="117"/>
      <c r="EDL181" s="117"/>
      <c r="EDM181" s="117"/>
      <c r="EDN181" s="117"/>
      <c r="EDO181" s="117"/>
      <c r="EDP181" s="117"/>
      <c r="EDQ181" s="117"/>
      <c r="EDR181" s="117"/>
      <c r="EDS181" s="117"/>
      <c r="EDT181" s="117"/>
      <c r="EDU181" s="117"/>
      <c r="EDV181" s="117"/>
      <c r="EDW181" s="117"/>
      <c r="EDX181" s="117"/>
      <c r="EDY181" s="117"/>
      <c r="EDZ181" s="117"/>
      <c r="EEA181" s="117"/>
      <c r="EEB181" s="117"/>
      <c r="EEC181" s="117"/>
      <c r="EED181" s="117"/>
      <c r="EEE181" s="117"/>
      <c r="EEF181" s="117"/>
      <c r="EEG181" s="117"/>
      <c r="EEH181" s="117"/>
      <c r="EEI181" s="117"/>
      <c r="EEJ181" s="117"/>
      <c r="EEK181" s="117"/>
      <c r="EEL181" s="117"/>
      <c r="EEM181" s="117"/>
      <c r="EEN181" s="117"/>
      <c r="EEO181" s="117"/>
      <c r="EEP181" s="117"/>
      <c r="EEQ181" s="117"/>
      <c r="EER181" s="117"/>
      <c r="EES181" s="117"/>
      <c r="EET181" s="117"/>
      <c r="EEU181" s="117"/>
      <c r="EEV181" s="117"/>
      <c r="EEW181" s="117"/>
      <c r="EEX181" s="117"/>
      <c r="EEY181" s="117"/>
      <c r="EEZ181" s="117"/>
      <c r="EFA181" s="117"/>
      <c r="EFB181" s="117"/>
      <c r="EFC181" s="117"/>
      <c r="EFD181" s="117"/>
      <c r="EFE181" s="117"/>
      <c r="EFF181" s="117"/>
      <c r="EFG181" s="117"/>
      <c r="EFH181" s="117"/>
      <c r="EFI181" s="117"/>
      <c r="EFJ181" s="117"/>
      <c r="EFK181" s="117"/>
      <c r="EFL181" s="117"/>
      <c r="EFM181" s="117"/>
      <c r="EFN181" s="117"/>
      <c r="EFO181" s="117"/>
      <c r="EFP181" s="117"/>
      <c r="EFQ181" s="117"/>
      <c r="EFR181" s="117"/>
      <c r="EFS181" s="117"/>
      <c r="EFT181" s="117"/>
      <c r="EFU181" s="117"/>
      <c r="EFV181" s="117"/>
      <c r="EFW181" s="117"/>
      <c r="EFX181" s="117"/>
      <c r="EFY181" s="117"/>
      <c r="EFZ181" s="117"/>
      <c r="EGA181" s="117"/>
      <c r="EGB181" s="117"/>
      <c r="EGC181" s="117"/>
      <c r="EGD181" s="117"/>
      <c r="EGE181" s="117"/>
      <c r="EGF181" s="117"/>
      <c r="EGG181" s="117"/>
      <c r="EGH181" s="117"/>
      <c r="EGI181" s="117"/>
      <c r="EGJ181" s="117"/>
      <c r="EGK181" s="117"/>
      <c r="EGL181" s="117"/>
      <c r="EGM181" s="117"/>
      <c r="EGN181" s="117"/>
      <c r="EGO181" s="117"/>
      <c r="EGP181" s="117"/>
      <c r="EGQ181" s="117"/>
      <c r="EGR181" s="117"/>
      <c r="EGS181" s="117"/>
      <c r="EGT181" s="117"/>
      <c r="EGU181" s="117"/>
      <c r="EGV181" s="117"/>
      <c r="EGW181" s="117"/>
      <c r="EGX181" s="117"/>
      <c r="EGY181" s="117"/>
      <c r="EGZ181" s="117"/>
      <c r="EHA181" s="117"/>
      <c r="EHB181" s="117"/>
      <c r="EHC181" s="117"/>
      <c r="EHD181" s="117"/>
      <c r="EHE181" s="117"/>
      <c r="EHF181" s="117"/>
      <c r="EHG181" s="117"/>
      <c r="EHH181" s="117"/>
      <c r="EHI181" s="117"/>
      <c r="EHJ181" s="117"/>
      <c r="EHK181" s="117"/>
      <c r="EHL181" s="117"/>
      <c r="EHM181" s="117"/>
      <c r="EHN181" s="117"/>
      <c r="EHO181" s="117"/>
      <c r="EHP181" s="117"/>
      <c r="EHQ181" s="117"/>
      <c r="EHR181" s="117"/>
      <c r="EHS181" s="117"/>
      <c r="EHT181" s="117"/>
      <c r="EHU181" s="117"/>
      <c r="EHV181" s="117"/>
      <c r="EHW181" s="117"/>
      <c r="EHX181" s="117"/>
      <c r="EHY181" s="117"/>
      <c r="EHZ181" s="117"/>
      <c r="EIA181" s="117"/>
      <c r="EIB181" s="117"/>
      <c r="EIC181" s="117"/>
      <c r="EID181" s="117"/>
      <c r="EIE181" s="117"/>
      <c r="EIF181" s="117"/>
      <c r="EIG181" s="117"/>
      <c r="EIH181" s="117"/>
      <c r="EII181" s="117"/>
      <c r="EIJ181" s="117"/>
      <c r="EIK181" s="117"/>
      <c r="EIL181" s="117"/>
      <c r="EIM181" s="117"/>
      <c r="EIN181" s="117"/>
      <c r="EIO181" s="117"/>
      <c r="EIP181" s="117"/>
      <c r="EIQ181" s="117"/>
      <c r="EIR181" s="117"/>
      <c r="EIS181" s="117"/>
      <c r="EIT181" s="117"/>
      <c r="EIU181" s="117"/>
      <c r="EIV181" s="117"/>
      <c r="EIW181" s="117"/>
      <c r="EIX181" s="117"/>
      <c r="EIY181" s="117"/>
      <c r="EIZ181" s="117"/>
      <c r="EJA181" s="117"/>
      <c r="EJB181" s="117"/>
      <c r="EJC181" s="117"/>
      <c r="EJD181" s="117"/>
      <c r="EJE181" s="117"/>
      <c r="EJF181" s="117"/>
      <c r="EJG181" s="117"/>
      <c r="EJH181" s="117"/>
      <c r="EJI181" s="117"/>
      <c r="EJJ181" s="117"/>
      <c r="EJK181" s="117"/>
      <c r="EJL181" s="117"/>
      <c r="EJM181" s="117"/>
      <c r="EJN181" s="117"/>
      <c r="EJO181" s="117"/>
      <c r="EJP181" s="117"/>
      <c r="EJQ181" s="117"/>
      <c r="EJR181" s="117"/>
      <c r="EJS181" s="117"/>
      <c r="EJT181" s="117"/>
      <c r="EJU181" s="117"/>
      <c r="EJV181" s="117"/>
      <c r="EJW181" s="117"/>
      <c r="EJX181" s="117"/>
      <c r="EJY181" s="117"/>
      <c r="EJZ181" s="117"/>
      <c r="EKA181" s="117"/>
      <c r="EKB181" s="117"/>
      <c r="EKC181" s="117"/>
      <c r="EKD181" s="117"/>
      <c r="EKE181" s="117"/>
      <c r="EKF181" s="117"/>
      <c r="EKG181" s="117"/>
      <c r="EKH181" s="117"/>
      <c r="EKI181" s="117"/>
      <c r="EKJ181" s="117"/>
      <c r="EKK181" s="117"/>
      <c r="EKL181" s="117"/>
      <c r="EKM181" s="117"/>
      <c r="EKN181" s="117"/>
      <c r="EKO181" s="117"/>
      <c r="EKP181" s="117"/>
      <c r="EKQ181" s="117"/>
      <c r="EKR181" s="117"/>
      <c r="EKS181" s="117"/>
      <c r="EKT181" s="117"/>
      <c r="EKU181" s="117"/>
      <c r="EKV181" s="117"/>
      <c r="EKW181" s="117"/>
      <c r="EKX181" s="117"/>
      <c r="EKY181" s="117"/>
      <c r="EKZ181" s="117"/>
      <c r="ELA181" s="117"/>
      <c r="ELB181" s="117"/>
      <c r="ELC181" s="117"/>
      <c r="ELD181" s="117"/>
      <c r="ELE181" s="117"/>
      <c r="ELF181" s="117"/>
      <c r="ELG181" s="117"/>
      <c r="ELH181" s="117"/>
      <c r="ELI181" s="117"/>
      <c r="ELJ181" s="117"/>
      <c r="ELK181" s="117"/>
      <c r="ELL181" s="117"/>
      <c r="ELM181" s="117"/>
      <c r="ELN181" s="117"/>
      <c r="ELO181" s="117"/>
      <c r="ELP181" s="117"/>
      <c r="ELQ181" s="117"/>
      <c r="ELR181" s="117"/>
      <c r="ELS181" s="117"/>
      <c r="ELT181" s="117"/>
      <c r="ELU181" s="117"/>
      <c r="ELV181" s="117"/>
      <c r="ELW181" s="117"/>
      <c r="ELX181" s="117"/>
      <c r="ELY181" s="117"/>
      <c r="ELZ181" s="117"/>
      <c r="EMA181" s="117"/>
      <c r="EMB181" s="117"/>
      <c r="EMC181" s="117"/>
      <c r="EMD181" s="117"/>
      <c r="EME181" s="117"/>
      <c r="EMF181" s="117"/>
      <c r="EMG181" s="117"/>
      <c r="EMH181" s="117"/>
      <c r="EMI181" s="117"/>
      <c r="EMJ181" s="117"/>
      <c r="EMK181" s="117"/>
      <c r="EML181" s="117"/>
      <c r="EMM181" s="117"/>
      <c r="EMN181" s="117"/>
      <c r="EMO181" s="117"/>
      <c r="EMP181" s="117"/>
      <c r="EMQ181" s="117"/>
      <c r="EMR181" s="117"/>
      <c r="EMS181" s="117"/>
      <c r="EMT181" s="117"/>
      <c r="EMU181" s="117"/>
      <c r="EMV181" s="117"/>
      <c r="EMW181" s="117"/>
      <c r="EMX181" s="117"/>
      <c r="EMY181" s="117"/>
      <c r="EMZ181" s="117"/>
      <c r="ENA181" s="117"/>
      <c r="ENB181" s="117"/>
      <c r="ENC181" s="117"/>
      <c r="END181" s="117"/>
      <c r="ENE181" s="117"/>
      <c r="ENF181" s="117"/>
      <c r="ENG181" s="117"/>
      <c r="ENH181" s="117"/>
      <c r="ENI181" s="117"/>
      <c r="ENJ181" s="117"/>
      <c r="ENK181" s="117"/>
      <c r="ENL181" s="117"/>
      <c r="ENM181" s="117"/>
      <c r="ENN181" s="117"/>
      <c r="ENO181" s="117"/>
      <c r="ENP181" s="117"/>
      <c r="ENQ181" s="117"/>
      <c r="ENR181" s="117"/>
      <c r="ENS181" s="117"/>
      <c r="ENT181" s="117"/>
      <c r="ENU181" s="117"/>
      <c r="ENV181" s="117"/>
      <c r="ENW181" s="117"/>
      <c r="ENX181" s="117"/>
      <c r="ENY181" s="117"/>
      <c r="ENZ181" s="117"/>
      <c r="EOA181" s="117"/>
      <c r="EOB181" s="117"/>
      <c r="EOC181" s="117"/>
      <c r="EOD181" s="117"/>
      <c r="EOE181" s="117"/>
      <c r="EOF181" s="117"/>
      <c r="EOG181" s="117"/>
      <c r="EOH181" s="117"/>
      <c r="EOI181" s="117"/>
      <c r="EOJ181" s="117"/>
      <c r="EOK181" s="117"/>
      <c r="EOL181" s="117"/>
      <c r="EOM181" s="117"/>
      <c r="EON181" s="117"/>
      <c r="EOO181" s="117"/>
      <c r="EOP181" s="117"/>
      <c r="EOQ181" s="117"/>
      <c r="EOR181" s="117"/>
      <c r="EOS181" s="117"/>
      <c r="EOT181" s="117"/>
      <c r="EOU181" s="117"/>
      <c r="EOV181" s="117"/>
      <c r="EOW181" s="117"/>
      <c r="EOX181" s="117"/>
      <c r="EOY181" s="117"/>
      <c r="EOZ181" s="117"/>
      <c r="EPA181" s="117"/>
      <c r="EPB181" s="117"/>
      <c r="EPC181" s="117"/>
      <c r="EPD181" s="117"/>
      <c r="EPE181" s="117"/>
      <c r="EPF181" s="117"/>
      <c r="EPG181" s="117"/>
      <c r="EPH181" s="117"/>
      <c r="EPI181" s="117"/>
      <c r="EPJ181" s="117"/>
      <c r="EPK181" s="117"/>
      <c r="EPL181" s="117"/>
      <c r="EPM181" s="117"/>
      <c r="EPN181" s="117"/>
      <c r="EPO181" s="117"/>
      <c r="EPP181" s="117"/>
      <c r="EPQ181" s="117"/>
      <c r="EPR181" s="117"/>
      <c r="EPS181" s="117"/>
      <c r="EPT181" s="117"/>
      <c r="EPU181" s="117"/>
      <c r="EPV181" s="117"/>
      <c r="EPW181" s="117"/>
      <c r="EPX181" s="117"/>
      <c r="EPY181" s="117"/>
      <c r="EPZ181" s="117"/>
      <c r="EQA181" s="117"/>
      <c r="EQB181" s="117"/>
      <c r="EQC181" s="117"/>
      <c r="EQD181" s="117"/>
      <c r="EQE181" s="117"/>
      <c r="EQF181" s="117"/>
      <c r="EQG181" s="117"/>
      <c r="EQH181" s="117"/>
      <c r="EQI181" s="117"/>
      <c r="EQJ181" s="117"/>
      <c r="EQK181" s="117"/>
      <c r="EQL181" s="117"/>
      <c r="EQM181" s="117"/>
      <c r="EQN181" s="117"/>
      <c r="EQO181" s="117"/>
      <c r="EQP181" s="117"/>
      <c r="EQQ181" s="117"/>
      <c r="EQR181" s="117"/>
      <c r="EQS181" s="117"/>
      <c r="EQT181" s="117"/>
      <c r="EQU181" s="117"/>
      <c r="EQV181" s="117"/>
      <c r="EQW181" s="117"/>
      <c r="EQX181" s="117"/>
      <c r="EQY181" s="117"/>
      <c r="EQZ181" s="117"/>
      <c r="ERA181" s="117"/>
      <c r="ERB181" s="117"/>
      <c r="ERC181" s="117"/>
      <c r="ERD181" s="117"/>
      <c r="ERE181" s="117"/>
      <c r="ERF181" s="117"/>
      <c r="ERG181" s="117"/>
      <c r="ERH181" s="117"/>
      <c r="ERI181" s="117"/>
      <c r="ERJ181" s="117"/>
      <c r="ERK181" s="117"/>
      <c r="ERL181" s="117"/>
      <c r="ERM181" s="117"/>
      <c r="ERN181" s="117"/>
      <c r="ERO181" s="117"/>
      <c r="ERP181" s="117"/>
      <c r="ERQ181" s="117"/>
      <c r="ERR181" s="117"/>
      <c r="ERS181" s="117"/>
      <c r="ERT181" s="117"/>
      <c r="ERU181" s="117"/>
      <c r="ERV181" s="117"/>
      <c r="ERW181" s="117"/>
      <c r="ERX181" s="117"/>
      <c r="ERY181" s="117"/>
      <c r="ERZ181" s="117"/>
      <c r="ESA181" s="117"/>
      <c r="ESB181" s="117"/>
      <c r="ESC181" s="117"/>
      <c r="ESD181" s="117"/>
      <c r="ESE181" s="117"/>
      <c r="ESF181" s="117"/>
      <c r="ESG181" s="117"/>
      <c r="ESH181" s="117"/>
      <c r="ESI181" s="117"/>
      <c r="ESJ181" s="117"/>
      <c r="ESK181" s="117"/>
      <c r="ESL181" s="117"/>
      <c r="ESM181" s="117"/>
      <c r="ESN181" s="117"/>
      <c r="ESO181" s="117"/>
      <c r="ESP181" s="117"/>
      <c r="ESQ181" s="117"/>
      <c r="ESR181" s="117"/>
      <c r="ESS181" s="117"/>
      <c r="EST181" s="117"/>
      <c r="ESU181" s="117"/>
      <c r="ESV181" s="117"/>
      <c r="ESW181" s="117"/>
      <c r="ESX181" s="117"/>
      <c r="ESY181" s="117"/>
      <c r="ESZ181" s="117"/>
      <c r="ETA181" s="117"/>
      <c r="ETB181" s="117"/>
      <c r="ETC181" s="117"/>
      <c r="ETD181" s="117"/>
      <c r="ETE181" s="117"/>
      <c r="ETF181" s="117"/>
      <c r="ETG181" s="117"/>
      <c r="ETH181" s="117"/>
      <c r="ETI181" s="117"/>
      <c r="ETJ181" s="117"/>
      <c r="ETK181" s="117"/>
      <c r="ETL181" s="117"/>
      <c r="ETM181" s="117"/>
      <c r="ETN181" s="117"/>
      <c r="ETO181" s="117"/>
      <c r="ETP181" s="117"/>
      <c r="ETQ181" s="117"/>
      <c r="ETR181" s="117"/>
      <c r="ETS181" s="117"/>
      <c r="ETT181" s="117"/>
      <c r="ETU181" s="117"/>
      <c r="ETV181" s="117"/>
      <c r="ETW181" s="117"/>
      <c r="ETX181" s="117"/>
      <c r="ETY181" s="117"/>
      <c r="ETZ181" s="117"/>
      <c r="EUA181" s="117"/>
      <c r="EUB181" s="117"/>
      <c r="EUC181" s="117"/>
      <c r="EUD181" s="117"/>
      <c r="EUE181" s="117"/>
      <c r="EUF181" s="117"/>
      <c r="EUG181" s="117"/>
      <c r="EUH181" s="117"/>
      <c r="EUI181" s="117"/>
      <c r="EUJ181" s="117"/>
      <c r="EUK181" s="117"/>
      <c r="EUL181" s="117"/>
      <c r="EUM181" s="117"/>
      <c r="EUN181" s="117"/>
      <c r="EUO181" s="117"/>
      <c r="EUP181" s="117"/>
      <c r="EUQ181" s="117"/>
      <c r="EUR181" s="117"/>
      <c r="EUS181" s="117"/>
      <c r="EUT181" s="117"/>
      <c r="EUU181" s="117"/>
      <c r="EUV181" s="117"/>
      <c r="EUW181" s="117"/>
      <c r="EUX181" s="117"/>
      <c r="EUY181" s="117"/>
      <c r="EUZ181" s="117"/>
      <c r="EVA181" s="117"/>
      <c r="EVB181" s="117"/>
      <c r="EVC181" s="117"/>
      <c r="EVD181" s="117"/>
      <c r="EVE181" s="117"/>
      <c r="EVF181" s="117"/>
      <c r="EVG181" s="117"/>
      <c r="EVH181" s="117"/>
      <c r="EVI181" s="117"/>
      <c r="EVJ181" s="117"/>
      <c r="EVK181" s="117"/>
      <c r="EVL181" s="117"/>
      <c r="EVM181" s="117"/>
      <c r="EVN181" s="117"/>
      <c r="EVO181" s="117"/>
      <c r="EVP181" s="117"/>
      <c r="EVQ181" s="117"/>
      <c r="EVR181" s="117"/>
      <c r="EVS181" s="117"/>
      <c r="EVT181" s="117"/>
      <c r="EVU181" s="117"/>
      <c r="EVV181" s="117"/>
      <c r="EVW181" s="117"/>
      <c r="EVX181" s="117"/>
      <c r="EVY181" s="117"/>
      <c r="EVZ181" s="117"/>
      <c r="EWA181" s="117"/>
      <c r="EWB181" s="117"/>
      <c r="EWC181" s="117"/>
      <c r="EWD181" s="117"/>
      <c r="EWE181" s="117"/>
      <c r="EWF181" s="117"/>
      <c r="EWG181" s="117"/>
      <c r="EWH181" s="117"/>
      <c r="EWI181" s="117"/>
      <c r="EWJ181" s="117"/>
      <c r="EWK181" s="117"/>
      <c r="EWL181" s="117"/>
      <c r="EWM181" s="117"/>
      <c r="EWN181" s="117"/>
      <c r="EWO181" s="117"/>
      <c r="EWP181" s="117"/>
      <c r="EWQ181" s="117"/>
      <c r="EWR181" s="117"/>
      <c r="EWS181" s="117"/>
      <c r="EWT181" s="117"/>
      <c r="EWU181" s="117"/>
      <c r="EWV181" s="117"/>
      <c r="EWW181" s="117"/>
      <c r="EWX181" s="117"/>
      <c r="EWY181" s="117"/>
      <c r="EWZ181" s="117"/>
      <c r="EXA181" s="117"/>
      <c r="EXB181" s="117"/>
      <c r="EXC181" s="117"/>
      <c r="EXD181" s="117"/>
      <c r="EXE181" s="117"/>
      <c r="EXF181" s="117"/>
      <c r="EXG181" s="117"/>
      <c r="EXH181" s="117"/>
      <c r="EXI181" s="117"/>
      <c r="EXJ181" s="117"/>
      <c r="EXK181" s="117"/>
      <c r="EXL181" s="117"/>
      <c r="EXM181" s="117"/>
      <c r="EXN181" s="117"/>
      <c r="EXO181" s="117"/>
      <c r="EXP181" s="117"/>
      <c r="EXQ181" s="117"/>
      <c r="EXR181" s="117"/>
      <c r="EXS181" s="117"/>
      <c r="EXT181" s="117"/>
      <c r="EXU181" s="117"/>
      <c r="EXV181" s="117"/>
      <c r="EXW181" s="117"/>
      <c r="EXX181" s="117"/>
      <c r="EXY181" s="117"/>
      <c r="EXZ181" s="117"/>
      <c r="EYA181" s="117"/>
      <c r="EYB181" s="117"/>
      <c r="EYC181" s="117"/>
      <c r="EYD181" s="117"/>
      <c r="EYE181" s="117"/>
      <c r="EYF181" s="117"/>
      <c r="EYG181" s="117"/>
      <c r="EYH181" s="117"/>
      <c r="EYI181" s="117"/>
      <c r="EYJ181" s="117"/>
      <c r="EYK181" s="117"/>
      <c r="EYL181" s="117"/>
      <c r="EYM181" s="117"/>
      <c r="EYN181" s="117"/>
      <c r="EYO181" s="117"/>
      <c r="EYP181" s="117"/>
      <c r="EYQ181" s="117"/>
      <c r="EYR181" s="117"/>
      <c r="EYS181" s="117"/>
      <c r="EYT181" s="117"/>
      <c r="EYU181" s="117"/>
      <c r="EYV181" s="117"/>
      <c r="EYW181" s="117"/>
      <c r="EYX181" s="117"/>
      <c r="EYY181" s="117"/>
      <c r="EYZ181" s="117"/>
      <c r="EZA181" s="117"/>
      <c r="EZB181" s="117"/>
      <c r="EZC181" s="117"/>
      <c r="EZD181" s="117"/>
      <c r="EZE181" s="117"/>
      <c r="EZF181" s="117"/>
      <c r="EZG181" s="117"/>
      <c r="EZH181" s="117"/>
      <c r="EZI181" s="117"/>
      <c r="EZJ181" s="117"/>
      <c r="EZK181" s="117"/>
      <c r="EZL181" s="117"/>
      <c r="EZM181" s="117"/>
      <c r="EZN181" s="117"/>
      <c r="EZO181" s="117"/>
      <c r="EZP181" s="117"/>
      <c r="EZQ181" s="117"/>
      <c r="EZR181" s="117"/>
      <c r="EZS181" s="117"/>
      <c r="EZT181" s="117"/>
      <c r="EZU181" s="117"/>
      <c r="EZV181" s="117"/>
      <c r="EZW181" s="117"/>
      <c r="EZX181" s="117"/>
      <c r="EZY181" s="117"/>
      <c r="EZZ181" s="117"/>
      <c r="FAA181" s="117"/>
      <c r="FAB181" s="117"/>
      <c r="FAC181" s="117"/>
      <c r="FAD181" s="117"/>
      <c r="FAE181" s="117"/>
      <c r="FAF181" s="117"/>
      <c r="FAG181" s="117"/>
      <c r="FAH181" s="117"/>
      <c r="FAI181" s="117"/>
      <c r="FAJ181" s="117"/>
      <c r="FAK181" s="117"/>
      <c r="FAL181" s="117"/>
      <c r="FAM181" s="117"/>
      <c r="FAN181" s="117"/>
      <c r="FAO181" s="117"/>
      <c r="FAP181" s="117"/>
      <c r="FAQ181" s="117"/>
      <c r="FAR181" s="117"/>
      <c r="FAS181" s="117"/>
      <c r="FAT181" s="117"/>
      <c r="FAU181" s="117"/>
      <c r="FAV181" s="117"/>
      <c r="FAW181" s="117"/>
      <c r="FAX181" s="117"/>
      <c r="FAY181" s="117"/>
      <c r="FAZ181" s="117"/>
      <c r="FBA181" s="117"/>
      <c r="FBB181" s="117"/>
      <c r="FBC181" s="117"/>
      <c r="FBD181" s="117"/>
      <c r="FBE181" s="117"/>
      <c r="FBF181" s="117"/>
      <c r="FBG181" s="117"/>
      <c r="FBH181" s="117"/>
      <c r="FBI181" s="117"/>
      <c r="FBJ181" s="117"/>
      <c r="FBK181" s="117"/>
      <c r="FBL181" s="117"/>
      <c r="FBM181" s="117"/>
      <c r="FBN181" s="117"/>
      <c r="FBO181" s="117"/>
      <c r="FBP181" s="117"/>
      <c r="FBQ181" s="117"/>
      <c r="FBR181" s="117"/>
      <c r="FBS181" s="117"/>
      <c r="FBT181" s="117"/>
      <c r="FBU181" s="117"/>
      <c r="FBV181" s="117"/>
      <c r="FBW181" s="117"/>
      <c r="FBX181" s="117"/>
      <c r="FBY181" s="117"/>
      <c r="FBZ181" s="117"/>
      <c r="FCA181" s="117"/>
      <c r="FCB181" s="117"/>
      <c r="FCC181" s="117"/>
      <c r="FCD181" s="117"/>
      <c r="FCE181" s="117"/>
      <c r="FCF181" s="117"/>
      <c r="FCG181" s="117"/>
      <c r="FCH181" s="117"/>
      <c r="FCI181" s="117"/>
      <c r="FCJ181" s="117"/>
      <c r="FCK181" s="117"/>
      <c r="FCL181" s="117"/>
      <c r="FCM181" s="117"/>
      <c r="FCN181" s="117"/>
      <c r="FCO181" s="117"/>
      <c r="FCP181" s="117"/>
      <c r="FCQ181" s="117"/>
      <c r="FCR181" s="117"/>
      <c r="FCS181" s="117"/>
      <c r="FCT181" s="117"/>
      <c r="FCU181" s="117"/>
      <c r="FCV181" s="117"/>
      <c r="FCW181" s="117"/>
      <c r="FCX181" s="117"/>
      <c r="FCY181" s="117"/>
      <c r="FCZ181" s="117"/>
      <c r="FDA181" s="117"/>
      <c r="FDB181" s="117"/>
      <c r="FDC181" s="117"/>
      <c r="FDD181" s="117"/>
      <c r="FDE181" s="117"/>
      <c r="FDF181" s="117"/>
      <c r="FDG181" s="117"/>
      <c r="FDH181" s="117"/>
      <c r="FDI181" s="117"/>
      <c r="FDJ181" s="117"/>
      <c r="FDK181" s="117"/>
      <c r="FDL181" s="117"/>
      <c r="FDM181" s="117"/>
      <c r="FDN181" s="117"/>
      <c r="FDO181" s="117"/>
      <c r="FDP181" s="117"/>
      <c r="FDQ181" s="117"/>
      <c r="FDR181" s="117"/>
      <c r="FDS181" s="117"/>
      <c r="FDT181" s="117"/>
      <c r="FDU181" s="117"/>
      <c r="FDV181" s="117"/>
      <c r="FDW181" s="117"/>
      <c r="FDX181" s="117"/>
      <c r="FDY181" s="117"/>
      <c r="FDZ181" s="117"/>
      <c r="FEA181" s="117"/>
      <c r="FEB181" s="117"/>
      <c r="FEC181" s="117"/>
      <c r="FED181" s="117"/>
      <c r="FEE181" s="117"/>
      <c r="FEF181" s="117"/>
      <c r="FEG181" s="117"/>
      <c r="FEH181" s="117"/>
      <c r="FEI181" s="117"/>
      <c r="FEJ181" s="117"/>
      <c r="FEK181" s="117"/>
      <c r="FEL181" s="117"/>
      <c r="FEM181" s="117"/>
      <c r="FEN181" s="117"/>
      <c r="FEO181" s="117"/>
      <c r="FEP181" s="117"/>
      <c r="FEQ181" s="117"/>
      <c r="FER181" s="117"/>
      <c r="FES181" s="117"/>
      <c r="FET181" s="117"/>
      <c r="FEU181" s="117"/>
      <c r="FEV181" s="117"/>
      <c r="FEW181" s="117"/>
      <c r="FEX181" s="117"/>
      <c r="FEY181" s="117"/>
      <c r="FEZ181" s="117"/>
      <c r="FFA181" s="117"/>
      <c r="FFB181" s="117"/>
      <c r="FFC181" s="117"/>
      <c r="FFD181" s="117"/>
      <c r="FFE181" s="117"/>
      <c r="FFF181" s="117"/>
      <c r="FFG181" s="117"/>
      <c r="FFH181" s="117"/>
      <c r="FFI181" s="117"/>
      <c r="FFJ181" s="117"/>
      <c r="FFK181" s="117"/>
      <c r="FFL181" s="117"/>
      <c r="FFM181" s="117"/>
      <c r="FFN181" s="117"/>
      <c r="FFO181" s="117"/>
      <c r="FFP181" s="117"/>
      <c r="FFQ181" s="117"/>
      <c r="FFR181" s="117"/>
      <c r="FFS181" s="117"/>
      <c r="FFT181" s="117"/>
      <c r="FFU181" s="117"/>
      <c r="FFV181" s="117"/>
      <c r="FFW181" s="117"/>
      <c r="FFX181" s="117"/>
      <c r="FFY181" s="117"/>
      <c r="FFZ181" s="117"/>
      <c r="FGA181" s="117"/>
      <c r="FGB181" s="117"/>
      <c r="FGC181" s="117"/>
      <c r="FGD181" s="117"/>
      <c r="FGE181" s="117"/>
      <c r="FGF181" s="117"/>
      <c r="FGG181" s="117"/>
      <c r="FGH181" s="117"/>
      <c r="FGI181" s="117"/>
      <c r="FGJ181" s="117"/>
      <c r="FGK181" s="117"/>
      <c r="FGL181" s="117"/>
      <c r="FGM181" s="117"/>
      <c r="FGN181" s="117"/>
      <c r="FGO181" s="117"/>
      <c r="FGP181" s="117"/>
      <c r="FGQ181" s="117"/>
      <c r="FGR181" s="117"/>
      <c r="FGS181" s="117"/>
      <c r="FGT181" s="117"/>
      <c r="FGU181" s="117"/>
      <c r="FGV181" s="117"/>
      <c r="FGW181" s="117"/>
      <c r="FGX181" s="117"/>
      <c r="FGY181" s="117"/>
      <c r="FGZ181" s="117"/>
      <c r="FHA181" s="117"/>
      <c r="FHB181" s="117"/>
      <c r="FHC181" s="117"/>
      <c r="FHD181" s="117"/>
      <c r="FHE181" s="117"/>
      <c r="FHF181" s="117"/>
      <c r="FHG181" s="117"/>
      <c r="FHH181" s="117"/>
      <c r="FHI181" s="117"/>
      <c r="FHJ181" s="117"/>
      <c r="FHK181" s="117"/>
      <c r="FHL181" s="117"/>
      <c r="FHM181" s="117"/>
      <c r="FHN181" s="117"/>
      <c r="FHO181" s="117"/>
      <c r="FHP181" s="117"/>
      <c r="FHQ181" s="117"/>
      <c r="FHR181" s="117"/>
      <c r="FHS181" s="117"/>
      <c r="FHT181" s="117"/>
      <c r="FHU181" s="117"/>
      <c r="FHV181" s="117"/>
      <c r="FHW181" s="117"/>
      <c r="FHX181" s="117"/>
      <c r="FHY181" s="117"/>
      <c r="FHZ181" s="117"/>
      <c r="FIA181" s="117"/>
      <c r="FIB181" s="117"/>
      <c r="FIC181" s="117"/>
      <c r="FID181" s="117"/>
      <c r="FIE181" s="117"/>
      <c r="FIF181" s="117"/>
      <c r="FIG181" s="117"/>
      <c r="FIH181" s="117"/>
      <c r="FII181" s="117"/>
      <c r="FIJ181" s="117"/>
      <c r="FIK181" s="117"/>
      <c r="FIL181" s="117"/>
      <c r="FIM181" s="117"/>
      <c r="FIN181" s="117"/>
      <c r="FIO181" s="117"/>
      <c r="FIP181" s="117"/>
      <c r="FIQ181" s="117"/>
      <c r="FIR181" s="117"/>
      <c r="FIS181" s="117"/>
      <c r="FIT181" s="117"/>
      <c r="FIU181" s="117"/>
      <c r="FIV181" s="117"/>
      <c r="FIW181" s="117"/>
      <c r="FIX181" s="117"/>
      <c r="FIY181" s="117"/>
      <c r="FIZ181" s="117"/>
      <c r="FJA181" s="117"/>
      <c r="FJB181" s="117"/>
      <c r="FJC181" s="117"/>
      <c r="FJD181" s="117"/>
      <c r="FJE181" s="117"/>
      <c r="FJF181" s="117"/>
      <c r="FJG181" s="117"/>
      <c r="FJH181" s="117"/>
      <c r="FJI181" s="117"/>
      <c r="FJJ181" s="117"/>
      <c r="FJK181" s="117"/>
      <c r="FJL181" s="117"/>
      <c r="FJM181" s="117"/>
      <c r="FJN181" s="117"/>
      <c r="FJO181" s="117"/>
      <c r="FJP181" s="117"/>
      <c r="FJQ181" s="117"/>
      <c r="FJR181" s="117"/>
      <c r="FJS181" s="117"/>
      <c r="FJT181" s="117"/>
      <c r="FJU181" s="117"/>
      <c r="FJV181" s="117"/>
      <c r="FJW181" s="117"/>
      <c r="FJX181" s="117"/>
      <c r="FJY181" s="117"/>
      <c r="FJZ181" s="117"/>
      <c r="FKA181" s="117"/>
      <c r="FKB181" s="117"/>
      <c r="FKC181" s="117"/>
      <c r="FKD181" s="117"/>
      <c r="FKE181" s="117"/>
      <c r="FKF181" s="117"/>
      <c r="FKG181" s="117"/>
      <c r="FKH181" s="117"/>
      <c r="FKI181" s="117"/>
      <c r="FKJ181" s="117"/>
      <c r="FKK181" s="117"/>
      <c r="FKL181" s="117"/>
      <c r="FKM181" s="117"/>
      <c r="FKN181" s="117"/>
      <c r="FKO181" s="117"/>
      <c r="FKP181" s="117"/>
      <c r="FKQ181" s="117"/>
      <c r="FKR181" s="117"/>
      <c r="FKS181" s="117"/>
      <c r="FKT181" s="117"/>
      <c r="FKU181" s="117"/>
      <c r="FKV181" s="117"/>
      <c r="FKW181" s="117"/>
      <c r="FKX181" s="117"/>
      <c r="FKY181" s="117"/>
      <c r="FKZ181" s="117"/>
      <c r="FLA181" s="117"/>
      <c r="FLB181" s="117"/>
      <c r="FLC181" s="117"/>
      <c r="FLD181" s="117"/>
      <c r="FLE181" s="117"/>
      <c r="FLF181" s="117"/>
      <c r="FLG181" s="117"/>
      <c r="FLH181" s="117"/>
      <c r="FLI181" s="117"/>
      <c r="FLJ181" s="117"/>
      <c r="FLK181" s="117"/>
      <c r="FLL181" s="117"/>
      <c r="FLM181" s="117"/>
      <c r="FLN181" s="117"/>
      <c r="FLO181" s="117"/>
      <c r="FLP181" s="117"/>
      <c r="FLQ181" s="117"/>
      <c r="FLR181" s="117"/>
      <c r="FLS181" s="117"/>
      <c r="FLT181" s="117"/>
      <c r="FLU181" s="117"/>
      <c r="FLV181" s="117"/>
      <c r="FLW181" s="117"/>
      <c r="FLX181" s="117"/>
      <c r="FLY181" s="117"/>
      <c r="FLZ181" s="117"/>
      <c r="FMA181" s="117"/>
      <c r="FMB181" s="117"/>
      <c r="FMC181" s="117"/>
      <c r="FMD181" s="117"/>
      <c r="FME181" s="117"/>
      <c r="FMF181" s="117"/>
      <c r="FMG181" s="117"/>
      <c r="FMH181" s="117"/>
      <c r="FMI181" s="117"/>
      <c r="FMJ181" s="117"/>
      <c r="FMK181" s="117"/>
      <c r="FML181" s="117"/>
      <c r="FMM181" s="117"/>
      <c r="FMN181" s="117"/>
      <c r="FMO181" s="117"/>
      <c r="FMP181" s="117"/>
      <c r="FMQ181" s="117"/>
      <c r="FMR181" s="117"/>
      <c r="FMS181" s="117"/>
      <c r="FMT181" s="117"/>
      <c r="FMU181" s="117"/>
      <c r="FMV181" s="117"/>
      <c r="FMW181" s="117"/>
      <c r="FMX181" s="117"/>
      <c r="FMY181" s="117"/>
      <c r="FMZ181" s="117"/>
      <c r="FNA181" s="117"/>
      <c r="FNB181" s="117"/>
      <c r="FNC181" s="117"/>
      <c r="FND181" s="117"/>
      <c r="FNE181" s="117"/>
      <c r="FNF181" s="117"/>
      <c r="FNG181" s="117"/>
      <c r="FNH181" s="117"/>
      <c r="FNI181" s="117"/>
      <c r="FNJ181" s="117"/>
      <c r="FNK181" s="117"/>
      <c r="FNL181" s="117"/>
      <c r="FNM181" s="117"/>
      <c r="FNN181" s="117"/>
      <c r="FNO181" s="117"/>
      <c r="FNP181" s="117"/>
      <c r="FNQ181" s="117"/>
      <c r="FNR181" s="117"/>
      <c r="FNS181" s="117"/>
      <c r="FNT181" s="117"/>
      <c r="FNU181" s="117"/>
      <c r="FNV181" s="117"/>
      <c r="FNW181" s="117"/>
      <c r="FNX181" s="117"/>
      <c r="FNY181" s="117"/>
      <c r="FNZ181" s="117"/>
      <c r="FOA181" s="117"/>
      <c r="FOB181" s="117"/>
      <c r="FOC181" s="117"/>
      <c r="FOD181" s="117"/>
      <c r="FOE181" s="117"/>
      <c r="FOF181" s="117"/>
      <c r="FOG181" s="117"/>
      <c r="FOH181" s="117"/>
      <c r="FOI181" s="117"/>
      <c r="FOJ181" s="117"/>
      <c r="FOK181" s="117"/>
      <c r="FOL181" s="117"/>
      <c r="FOM181" s="117"/>
      <c r="FON181" s="117"/>
      <c r="FOO181" s="117"/>
      <c r="FOP181" s="117"/>
      <c r="FOQ181" s="117"/>
      <c r="FOR181" s="117"/>
      <c r="FOS181" s="117"/>
      <c r="FOT181" s="117"/>
      <c r="FOU181" s="117"/>
      <c r="FOV181" s="117"/>
      <c r="FOW181" s="117"/>
      <c r="FOX181" s="117"/>
      <c r="FOY181" s="117"/>
      <c r="FOZ181" s="117"/>
      <c r="FPA181" s="117"/>
      <c r="FPB181" s="117"/>
      <c r="FPC181" s="117"/>
      <c r="FPD181" s="117"/>
      <c r="FPE181" s="117"/>
      <c r="FPF181" s="117"/>
      <c r="FPG181" s="117"/>
      <c r="FPH181" s="117"/>
      <c r="FPI181" s="117"/>
      <c r="FPJ181" s="117"/>
      <c r="FPK181" s="117"/>
      <c r="FPL181" s="117"/>
      <c r="FPM181" s="117"/>
      <c r="FPN181" s="117"/>
      <c r="FPO181" s="117"/>
      <c r="FPP181" s="117"/>
      <c r="FPQ181" s="117"/>
      <c r="FPR181" s="117"/>
      <c r="FPS181" s="117"/>
      <c r="FPT181" s="117"/>
      <c r="FPU181" s="117"/>
      <c r="FPV181" s="117"/>
      <c r="FPW181" s="117"/>
      <c r="FPX181" s="117"/>
      <c r="FPY181" s="117"/>
      <c r="FPZ181" s="117"/>
      <c r="FQA181" s="117"/>
      <c r="FQB181" s="117"/>
      <c r="FQC181" s="117"/>
      <c r="FQD181" s="117"/>
      <c r="FQE181" s="117"/>
      <c r="FQF181" s="117"/>
      <c r="FQG181" s="117"/>
      <c r="FQH181" s="117"/>
      <c r="FQI181" s="117"/>
      <c r="FQJ181" s="117"/>
      <c r="FQK181" s="117"/>
      <c r="FQL181" s="117"/>
      <c r="FQM181" s="117"/>
      <c r="FQN181" s="117"/>
      <c r="FQO181" s="117"/>
      <c r="FQP181" s="117"/>
      <c r="FQQ181" s="117"/>
      <c r="FQR181" s="117"/>
      <c r="FQS181" s="117"/>
      <c r="FQT181" s="117"/>
      <c r="FQU181" s="117"/>
      <c r="FQV181" s="117"/>
      <c r="FQW181" s="117"/>
      <c r="FQX181" s="117"/>
      <c r="FQY181" s="117"/>
      <c r="FQZ181" s="117"/>
      <c r="FRA181" s="117"/>
      <c r="FRB181" s="117"/>
      <c r="FRC181" s="117"/>
      <c r="FRD181" s="117"/>
      <c r="FRE181" s="117"/>
      <c r="FRF181" s="117"/>
      <c r="FRG181" s="117"/>
      <c r="FRH181" s="117"/>
      <c r="FRI181" s="117"/>
      <c r="FRJ181" s="117"/>
      <c r="FRK181" s="117"/>
      <c r="FRL181" s="117"/>
      <c r="FRM181" s="117"/>
      <c r="FRN181" s="117"/>
      <c r="FRO181" s="117"/>
      <c r="FRP181" s="117"/>
      <c r="FRQ181" s="117"/>
      <c r="FRR181" s="117"/>
      <c r="FRS181" s="117"/>
      <c r="FRT181" s="117"/>
      <c r="FRU181" s="117"/>
      <c r="FRV181" s="117"/>
      <c r="FRW181" s="117"/>
      <c r="FRX181" s="117"/>
      <c r="FRY181" s="117"/>
      <c r="FRZ181" s="117"/>
      <c r="FSA181" s="117"/>
      <c r="FSB181" s="117"/>
      <c r="FSC181" s="117"/>
      <c r="FSD181" s="117"/>
      <c r="FSE181" s="117"/>
      <c r="FSF181" s="117"/>
      <c r="FSG181" s="117"/>
      <c r="FSH181" s="117"/>
      <c r="FSI181" s="117"/>
      <c r="FSJ181" s="117"/>
      <c r="FSK181" s="117"/>
      <c r="FSL181" s="117"/>
      <c r="FSM181" s="117"/>
      <c r="FSN181" s="117"/>
      <c r="FSO181" s="117"/>
      <c r="FSP181" s="117"/>
      <c r="FSQ181" s="117"/>
      <c r="FSR181" s="117"/>
      <c r="FSS181" s="117"/>
      <c r="FST181" s="117"/>
      <c r="FSU181" s="117"/>
      <c r="FSV181" s="117"/>
      <c r="FSW181" s="117"/>
      <c r="FSX181" s="117"/>
      <c r="FSY181" s="117"/>
      <c r="FSZ181" s="117"/>
      <c r="FTA181" s="117"/>
      <c r="FTB181" s="117"/>
      <c r="FTC181" s="117"/>
      <c r="FTD181" s="117"/>
      <c r="FTE181" s="117"/>
      <c r="FTF181" s="117"/>
      <c r="FTG181" s="117"/>
      <c r="FTH181" s="117"/>
      <c r="FTI181" s="117"/>
      <c r="FTJ181" s="117"/>
      <c r="FTK181" s="117"/>
      <c r="FTL181" s="117"/>
      <c r="FTM181" s="117"/>
      <c r="FTN181" s="117"/>
      <c r="FTO181" s="117"/>
      <c r="FTP181" s="117"/>
      <c r="FTQ181" s="117"/>
      <c r="FTR181" s="117"/>
      <c r="FTS181" s="117"/>
      <c r="FTT181" s="117"/>
      <c r="FTU181" s="117"/>
      <c r="FTV181" s="117"/>
      <c r="FTW181" s="117"/>
      <c r="FTX181" s="117"/>
      <c r="FTY181" s="117"/>
      <c r="FTZ181" s="117"/>
      <c r="FUA181" s="117"/>
      <c r="FUB181" s="117"/>
      <c r="FUC181" s="117"/>
      <c r="FUD181" s="117"/>
      <c r="FUE181" s="117"/>
      <c r="FUF181" s="117"/>
      <c r="FUG181" s="117"/>
      <c r="FUH181" s="117"/>
      <c r="FUI181" s="117"/>
      <c r="FUJ181" s="117"/>
      <c r="FUK181" s="117"/>
      <c r="FUL181" s="117"/>
      <c r="FUM181" s="117"/>
      <c r="FUN181" s="117"/>
      <c r="FUO181" s="117"/>
      <c r="FUP181" s="117"/>
      <c r="FUQ181" s="117"/>
      <c r="FUR181" s="117"/>
      <c r="FUS181" s="117"/>
      <c r="FUT181" s="117"/>
      <c r="FUU181" s="117"/>
      <c r="FUV181" s="117"/>
      <c r="FUW181" s="117"/>
      <c r="FUX181" s="117"/>
      <c r="FUY181" s="117"/>
      <c r="FUZ181" s="117"/>
      <c r="FVA181" s="117"/>
      <c r="FVB181" s="117"/>
      <c r="FVC181" s="117"/>
      <c r="FVD181" s="117"/>
      <c r="FVE181" s="117"/>
      <c r="FVF181" s="117"/>
      <c r="FVG181" s="117"/>
      <c r="FVH181" s="117"/>
      <c r="FVI181" s="117"/>
      <c r="FVJ181" s="117"/>
      <c r="FVK181" s="117"/>
      <c r="FVL181" s="117"/>
      <c r="FVM181" s="117"/>
      <c r="FVN181" s="117"/>
      <c r="FVO181" s="117"/>
      <c r="FVP181" s="117"/>
      <c r="FVQ181" s="117"/>
      <c r="FVR181" s="117"/>
      <c r="FVS181" s="117"/>
      <c r="FVT181" s="117"/>
      <c r="FVU181" s="117"/>
      <c r="FVV181" s="117"/>
      <c r="FVW181" s="117"/>
      <c r="FVX181" s="117"/>
      <c r="FVY181" s="117"/>
      <c r="FVZ181" s="117"/>
      <c r="FWA181" s="117"/>
      <c r="FWB181" s="117"/>
      <c r="FWC181" s="117"/>
      <c r="FWD181" s="117"/>
      <c r="FWE181" s="117"/>
      <c r="FWF181" s="117"/>
      <c r="FWG181" s="117"/>
      <c r="FWH181" s="117"/>
      <c r="FWI181" s="117"/>
      <c r="FWJ181" s="117"/>
      <c r="FWK181" s="117"/>
      <c r="FWL181" s="117"/>
      <c r="FWM181" s="117"/>
      <c r="FWN181" s="117"/>
      <c r="FWO181" s="117"/>
      <c r="FWP181" s="117"/>
      <c r="FWQ181" s="117"/>
      <c r="FWR181" s="117"/>
      <c r="FWS181" s="117"/>
      <c r="FWT181" s="117"/>
      <c r="FWU181" s="117"/>
      <c r="FWV181" s="117"/>
      <c r="FWW181" s="117"/>
      <c r="FWX181" s="117"/>
      <c r="FWY181" s="117"/>
      <c r="FWZ181" s="117"/>
      <c r="FXA181" s="117"/>
      <c r="FXB181" s="117"/>
      <c r="FXC181" s="117"/>
      <c r="FXD181" s="117"/>
      <c r="FXE181" s="117"/>
      <c r="FXF181" s="117"/>
      <c r="FXG181" s="117"/>
      <c r="FXH181" s="117"/>
      <c r="FXI181" s="117"/>
      <c r="FXJ181" s="117"/>
      <c r="FXK181" s="117"/>
      <c r="FXL181" s="117"/>
      <c r="FXM181" s="117"/>
      <c r="FXN181" s="117"/>
      <c r="FXO181" s="117"/>
      <c r="FXP181" s="117"/>
      <c r="FXQ181" s="117"/>
      <c r="FXR181" s="117"/>
      <c r="FXS181" s="117"/>
      <c r="FXT181" s="117"/>
      <c r="FXU181" s="117"/>
      <c r="FXV181" s="117"/>
      <c r="FXW181" s="117"/>
      <c r="FXX181" s="117"/>
      <c r="FXY181" s="117"/>
      <c r="FXZ181" s="117"/>
      <c r="FYA181" s="117"/>
      <c r="FYB181" s="117"/>
      <c r="FYC181" s="117"/>
      <c r="FYD181" s="117"/>
      <c r="FYE181" s="117"/>
      <c r="FYF181" s="117"/>
      <c r="FYG181" s="117"/>
      <c r="FYH181" s="117"/>
      <c r="FYI181" s="117"/>
      <c r="FYJ181" s="117"/>
      <c r="FYK181" s="117"/>
      <c r="FYL181" s="117"/>
      <c r="FYM181" s="117"/>
      <c r="FYN181" s="117"/>
      <c r="FYO181" s="117"/>
      <c r="FYP181" s="117"/>
      <c r="FYQ181" s="117"/>
      <c r="FYR181" s="117"/>
      <c r="FYS181" s="117"/>
      <c r="FYT181" s="117"/>
      <c r="FYU181" s="117"/>
      <c r="FYV181" s="117"/>
      <c r="FYW181" s="117"/>
      <c r="FYX181" s="117"/>
      <c r="FYY181" s="117"/>
      <c r="FYZ181" s="117"/>
      <c r="FZA181" s="117"/>
      <c r="FZB181" s="117"/>
      <c r="FZC181" s="117"/>
      <c r="FZD181" s="117"/>
      <c r="FZE181" s="117"/>
      <c r="FZF181" s="117"/>
      <c r="FZG181" s="117"/>
      <c r="FZH181" s="117"/>
      <c r="FZI181" s="117"/>
      <c r="FZJ181" s="117"/>
      <c r="FZK181" s="117"/>
      <c r="FZL181" s="117"/>
      <c r="FZM181" s="117"/>
      <c r="FZN181" s="117"/>
      <c r="FZO181" s="117"/>
      <c r="FZP181" s="117"/>
      <c r="FZQ181" s="117"/>
      <c r="FZR181" s="117"/>
      <c r="FZS181" s="117"/>
      <c r="FZT181" s="117"/>
      <c r="FZU181" s="117"/>
      <c r="FZV181" s="117"/>
      <c r="FZW181" s="117"/>
      <c r="FZX181" s="117"/>
      <c r="FZY181" s="117"/>
      <c r="FZZ181" s="117"/>
      <c r="GAA181" s="117"/>
      <c r="GAB181" s="117"/>
      <c r="GAC181" s="117"/>
      <c r="GAD181" s="117"/>
      <c r="GAE181" s="117"/>
      <c r="GAF181" s="117"/>
      <c r="GAG181" s="117"/>
      <c r="GAH181" s="117"/>
      <c r="GAI181" s="117"/>
      <c r="GAJ181" s="117"/>
      <c r="GAK181" s="117"/>
      <c r="GAL181" s="117"/>
      <c r="GAM181" s="117"/>
      <c r="GAN181" s="117"/>
      <c r="GAO181" s="117"/>
      <c r="GAP181" s="117"/>
      <c r="GAQ181" s="117"/>
      <c r="GAR181" s="117"/>
      <c r="GAS181" s="117"/>
      <c r="GAT181" s="117"/>
      <c r="GAU181" s="117"/>
      <c r="GAV181" s="117"/>
      <c r="GAW181" s="117"/>
      <c r="GAX181" s="117"/>
      <c r="GAY181" s="117"/>
      <c r="GAZ181" s="117"/>
      <c r="GBA181" s="117"/>
      <c r="GBB181" s="117"/>
      <c r="GBC181" s="117"/>
      <c r="GBD181" s="117"/>
      <c r="GBE181" s="117"/>
      <c r="GBF181" s="117"/>
      <c r="GBG181" s="117"/>
      <c r="GBH181" s="117"/>
      <c r="GBI181" s="117"/>
      <c r="GBJ181" s="117"/>
      <c r="GBK181" s="117"/>
      <c r="GBL181" s="117"/>
      <c r="GBM181" s="117"/>
      <c r="GBN181" s="117"/>
      <c r="GBO181" s="117"/>
      <c r="GBP181" s="117"/>
      <c r="GBQ181" s="117"/>
      <c r="GBR181" s="117"/>
      <c r="GBS181" s="117"/>
      <c r="GBT181" s="117"/>
      <c r="GBU181" s="117"/>
      <c r="GBV181" s="117"/>
      <c r="GBW181" s="117"/>
      <c r="GBX181" s="117"/>
      <c r="GBY181" s="117"/>
      <c r="GBZ181" s="117"/>
      <c r="GCA181" s="117"/>
      <c r="GCB181" s="117"/>
      <c r="GCC181" s="117"/>
      <c r="GCD181" s="117"/>
      <c r="GCE181" s="117"/>
      <c r="GCF181" s="117"/>
      <c r="GCG181" s="117"/>
      <c r="GCH181" s="117"/>
      <c r="GCI181" s="117"/>
      <c r="GCJ181" s="117"/>
      <c r="GCK181" s="117"/>
      <c r="GCL181" s="117"/>
      <c r="GCM181" s="117"/>
      <c r="GCN181" s="117"/>
      <c r="GCO181" s="117"/>
      <c r="GCP181" s="117"/>
      <c r="GCQ181" s="117"/>
      <c r="GCR181" s="117"/>
      <c r="GCS181" s="117"/>
      <c r="GCT181" s="117"/>
      <c r="GCU181" s="117"/>
      <c r="GCV181" s="117"/>
      <c r="GCW181" s="117"/>
      <c r="GCX181" s="117"/>
      <c r="GCY181" s="117"/>
      <c r="GCZ181" s="117"/>
      <c r="GDA181" s="117"/>
      <c r="GDB181" s="117"/>
      <c r="GDC181" s="117"/>
      <c r="GDD181" s="117"/>
      <c r="GDE181" s="117"/>
      <c r="GDF181" s="117"/>
      <c r="GDG181" s="117"/>
      <c r="GDH181" s="117"/>
      <c r="GDI181" s="117"/>
      <c r="GDJ181" s="117"/>
      <c r="GDK181" s="117"/>
      <c r="GDL181" s="117"/>
      <c r="GDM181" s="117"/>
      <c r="GDN181" s="117"/>
      <c r="GDO181" s="117"/>
      <c r="GDP181" s="117"/>
      <c r="GDQ181" s="117"/>
      <c r="GDR181" s="117"/>
      <c r="GDS181" s="117"/>
      <c r="GDT181" s="117"/>
      <c r="GDU181" s="117"/>
      <c r="GDV181" s="117"/>
      <c r="GDW181" s="117"/>
      <c r="GDX181" s="117"/>
      <c r="GDY181" s="117"/>
      <c r="GDZ181" s="117"/>
      <c r="GEA181" s="117"/>
      <c r="GEB181" s="117"/>
      <c r="GEC181" s="117"/>
      <c r="GED181" s="117"/>
      <c r="GEE181" s="117"/>
      <c r="GEF181" s="117"/>
      <c r="GEG181" s="117"/>
      <c r="GEH181" s="117"/>
      <c r="GEI181" s="117"/>
      <c r="GEJ181" s="117"/>
      <c r="GEK181" s="117"/>
      <c r="GEL181" s="117"/>
      <c r="GEM181" s="117"/>
      <c r="GEN181" s="117"/>
      <c r="GEO181" s="117"/>
      <c r="GEP181" s="117"/>
      <c r="GEQ181" s="117"/>
      <c r="GER181" s="117"/>
      <c r="GES181" s="117"/>
      <c r="GET181" s="117"/>
      <c r="GEU181" s="117"/>
      <c r="GEV181" s="117"/>
      <c r="GEW181" s="117"/>
      <c r="GEX181" s="117"/>
      <c r="GEY181" s="117"/>
      <c r="GEZ181" s="117"/>
      <c r="GFA181" s="117"/>
      <c r="GFB181" s="117"/>
      <c r="GFC181" s="117"/>
      <c r="GFD181" s="117"/>
      <c r="GFE181" s="117"/>
      <c r="GFF181" s="117"/>
      <c r="GFG181" s="117"/>
      <c r="GFH181" s="117"/>
      <c r="GFI181" s="117"/>
      <c r="GFJ181" s="117"/>
      <c r="GFK181" s="117"/>
      <c r="GFL181" s="117"/>
      <c r="GFM181" s="117"/>
      <c r="GFN181" s="117"/>
      <c r="GFO181" s="117"/>
      <c r="GFP181" s="117"/>
      <c r="GFQ181" s="117"/>
      <c r="GFR181" s="117"/>
      <c r="GFS181" s="117"/>
      <c r="GFT181" s="117"/>
      <c r="GFU181" s="117"/>
      <c r="GFV181" s="117"/>
      <c r="GFW181" s="117"/>
      <c r="GFX181" s="117"/>
      <c r="GFY181" s="117"/>
      <c r="GFZ181" s="117"/>
      <c r="GGA181" s="117"/>
      <c r="GGB181" s="117"/>
      <c r="GGC181" s="117"/>
      <c r="GGD181" s="117"/>
      <c r="GGE181" s="117"/>
      <c r="GGF181" s="117"/>
      <c r="GGG181" s="117"/>
      <c r="GGH181" s="117"/>
      <c r="GGI181" s="117"/>
      <c r="GGJ181" s="117"/>
      <c r="GGK181" s="117"/>
      <c r="GGL181" s="117"/>
      <c r="GGM181" s="117"/>
      <c r="GGN181" s="117"/>
      <c r="GGO181" s="117"/>
      <c r="GGP181" s="117"/>
      <c r="GGQ181" s="117"/>
      <c r="GGR181" s="117"/>
      <c r="GGS181" s="117"/>
      <c r="GGT181" s="117"/>
      <c r="GGU181" s="117"/>
      <c r="GGV181" s="117"/>
      <c r="GGW181" s="117"/>
      <c r="GGX181" s="117"/>
      <c r="GGY181" s="117"/>
      <c r="GGZ181" s="117"/>
      <c r="GHA181" s="117"/>
      <c r="GHB181" s="117"/>
      <c r="GHC181" s="117"/>
      <c r="GHD181" s="117"/>
      <c r="GHE181" s="117"/>
      <c r="GHF181" s="117"/>
      <c r="GHG181" s="117"/>
      <c r="GHH181" s="117"/>
      <c r="GHI181" s="117"/>
      <c r="GHJ181" s="117"/>
      <c r="GHK181" s="117"/>
      <c r="GHL181" s="117"/>
      <c r="GHM181" s="117"/>
      <c r="GHN181" s="117"/>
      <c r="GHO181" s="117"/>
      <c r="GHP181" s="117"/>
      <c r="GHQ181" s="117"/>
      <c r="GHR181" s="117"/>
      <c r="GHS181" s="117"/>
      <c r="GHT181" s="117"/>
      <c r="GHU181" s="117"/>
      <c r="GHV181" s="117"/>
      <c r="GHW181" s="117"/>
      <c r="GHX181" s="117"/>
      <c r="GHY181" s="117"/>
      <c r="GHZ181" s="117"/>
      <c r="GIA181" s="117"/>
      <c r="GIB181" s="117"/>
      <c r="GIC181" s="117"/>
      <c r="GID181" s="117"/>
      <c r="GIE181" s="117"/>
      <c r="GIF181" s="117"/>
      <c r="GIG181" s="117"/>
      <c r="GIH181" s="117"/>
      <c r="GII181" s="117"/>
      <c r="GIJ181" s="117"/>
      <c r="GIK181" s="117"/>
      <c r="GIL181" s="117"/>
      <c r="GIM181" s="117"/>
      <c r="GIN181" s="117"/>
      <c r="GIO181" s="117"/>
      <c r="GIP181" s="117"/>
      <c r="GIQ181" s="117"/>
      <c r="GIR181" s="117"/>
      <c r="GIS181" s="117"/>
      <c r="GIT181" s="117"/>
      <c r="GIU181" s="117"/>
      <c r="GIV181" s="117"/>
      <c r="GIW181" s="117"/>
      <c r="GIX181" s="117"/>
      <c r="GIY181" s="117"/>
      <c r="GIZ181" s="117"/>
      <c r="GJA181" s="117"/>
      <c r="GJB181" s="117"/>
      <c r="GJC181" s="117"/>
      <c r="GJD181" s="117"/>
      <c r="GJE181" s="117"/>
      <c r="GJF181" s="117"/>
      <c r="GJG181" s="117"/>
      <c r="GJH181" s="117"/>
      <c r="GJI181" s="117"/>
      <c r="GJJ181" s="117"/>
      <c r="GJK181" s="117"/>
      <c r="GJL181" s="117"/>
      <c r="GJM181" s="117"/>
      <c r="GJN181" s="117"/>
      <c r="GJO181" s="117"/>
      <c r="GJP181" s="117"/>
      <c r="GJQ181" s="117"/>
      <c r="GJR181" s="117"/>
      <c r="GJS181" s="117"/>
      <c r="GJT181" s="117"/>
      <c r="GJU181" s="117"/>
      <c r="GJV181" s="117"/>
      <c r="GJW181" s="117"/>
      <c r="GJX181" s="117"/>
      <c r="GJY181" s="117"/>
      <c r="GJZ181" s="117"/>
      <c r="GKA181" s="117"/>
      <c r="GKB181" s="117"/>
      <c r="GKC181" s="117"/>
      <c r="GKD181" s="117"/>
      <c r="GKE181" s="117"/>
      <c r="GKF181" s="117"/>
      <c r="GKG181" s="117"/>
      <c r="GKH181" s="117"/>
      <c r="GKI181" s="117"/>
      <c r="GKJ181" s="117"/>
      <c r="GKK181" s="117"/>
      <c r="GKL181" s="117"/>
      <c r="GKM181" s="117"/>
      <c r="GKN181" s="117"/>
      <c r="GKO181" s="117"/>
      <c r="GKP181" s="117"/>
      <c r="GKQ181" s="117"/>
      <c r="GKR181" s="117"/>
      <c r="GKS181" s="117"/>
      <c r="GKT181" s="117"/>
      <c r="GKU181" s="117"/>
      <c r="GKV181" s="117"/>
      <c r="GKW181" s="117"/>
      <c r="GKX181" s="117"/>
      <c r="GKY181" s="117"/>
      <c r="GKZ181" s="117"/>
      <c r="GLA181" s="117"/>
      <c r="GLB181" s="117"/>
      <c r="GLC181" s="117"/>
      <c r="GLD181" s="117"/>
      <c r="GLE181" s="117"/>
      <c r="GLF181" s="117"/>
      <c r="GLG181" s="117"/>
      <c r="GLH181" s="117"/>
      <c r="GLI181" s="117"/>
      <c r="GLJ181" s="117"/>
      <c r="GLK181" s="117"/>
      <c r="GLL181" s="117"/>
      <c r="GLM181" s="117"/>
      <c r="GLN181" s="117"/>
      <c r="GLO181" s="117"/>
      <c r="GLP181" s="117"/>
      <c r="GLQ181" s="117"/>
      <c r="GLR181" s="117"/>
      <c r="GLS181" s="117"/>
      <c r="GLT181" s="117"/>
      <c r="GLU181" s="117"/>
      <c r="GLV181" s="117"/>
      <c r="GLW181" s="117"/>
      <c r="GLX181" s="117"/>
      <c r="GLY181" s="117"/>
      <c r="GLZ181" s="117"/>
      <c r="GMA181" s="117"/>
      <c r="GMB181" s="117"/>
      <c r="GMC181" s="117"/>
      <c r="GMD181" s="117"/>
      <c r="GME181" s="117"/>
      <c r="GMF181" s="117"/>
      <c r="GMG181" s="117"/>
      <c r="GMH181" s="117"/>
      <c r="GMI181" s="117"/>
      <c r="GMJ181" s="117"/>
      <c r="GMK181" s="117"/>
      <c r="GML181" s="117"/>
      <c r="GMM181" s="117"/>
      <c r="GMN181" s="117"/>
      <c r="GMO181" s="117"/>
      <c r="GMP181" s="117"/>
      <c r="GMQ181" s="117"/>
      <c r="GMR181" s="117"/>
      <c r="GMS181" s="117"/>
      <c r="GMT181" s="117"/>
      <c r="GMU181" s="117"/>
      <c r="GMV181" s="117"/>
      <c r="GMW181" s="117"/>
      <c r="GMX181" s="117"/>
      <c r="GMY181" s="117"/>
      <c r="GMZ181" s="117"/>
      <c r="GNA181" s="117"/>
      <c r="GNB181" s="117"/>
      <c r="GNC181" s="117"/>
      <c r="GND181" s="117"/>
      <c r="GNE181" s="117"/>
      <c r="GNF181" s="117"/>
      <c r="GNG181" s="117"/>
      <c r="GNH181" s="117"/>
      <c r="GNI181" s="117"/>
      <c r="GNJ181" s="117"/>
      <c r="GNK181" s="117"/>
      <c r="GNL181" s="117"/>
      <c r="GNM181" s="117"/>
      <c r="GNN181" s="117"/>
      <c r="GNO181" s="117"/>
      <c r="GNP181" s="117"/>
      <c r="GNQ181" s="117"/>
      <c r="GNR181" s="117"/>
      <c r="GNS181" s="117"/>
      <c r="GNT181" s="117"/>
      <c r="GNU181" s="117"/>
      <c r="GNV181" s="117"/>
      <c r="GNW181" s="117"/>
      <c r="GNX181" s="117"/>
      <c r="GNY181" s="117"/>
      <c r="GNZ181" s="117"/>
      <c r="GOA181" s="117"/>
      <c r="GOB181" s="117"/>
      <c r="GOC181" s="117"/>
      <c r="GOD181" s="117"/>
      <c r="GOE181" s="117"/>
      <c r="GOF181" s="117"/>
      <c r="GOG181" s="117"/>
      <c r="GOH181" s="117"/>
      <c r="GOI181" s="117"/>
      <c r="GOJ181" s="117"/>
      <c r="GOK181" s="117"/>
      <c r="GOL181" s="117"/>
      <c r="GOM181" s="117"/>
      <c r="GON181" s="117"/>
      <c r="GOO181" s="117"/>
      <c r="GOP181" s="117"/>
      <c r="GOQ181" s="117"/>
      <c r="GOR181" s="117"/>
      <c r="GOS181" s="117"/>
      <c r="GOT181" s="117"/>
      <c r="GOU181" s="117"/>
      <c r="GOV181" s="117"/>
      <c r="GOW181" s="117"/>
      <c r="GOX181" s="117"/>
      <c r="GOY181" s="117"/>
      <c r="GOZ181" s="117"/>
      <c r="GPA181" s="117"/>
      <c r="GPB181" s="117"/>
      <c r="GPC181" s="117"/>
      <c r="GPD181" s="117"/>
      <c r="GPE181" s="117"/>
      <c r="GPF181" s="117"/>
      <c r="GPG181" s="117"/>
      <c r="GPH181" s="117"/>
      <c r="GPI181" s="117"/>
      <c r="GPJ181" s="117"/>
      <c r="GPK181" s="117"/>
      <c r="GPL181" s="117"/>
      <c r="GPM181" s="117"/>
      <c r="GPN181" s="117"/>
      <c r="GPO181" s="117"/>
      <c r="GPP181" s="117"/>
      <c r="GPQ181" s="117"/>
      <c r="GPR181" s="117"/>
      <c r="GPS181" s="117"/>
      <c r="GPT181" s="117"/>
      <c r="GPU181" s="117"/>
      <c r="GPV181" s="117"/>
      <c r="GPW181" s="117"/>
      <c r="GPX181" s="117"/>
      <c r="GPY181" s="117"/>
      <c r="GPZ181" s="117"/>
      <c r="GQA181" s="117"/>
      <c r="GQB181" s="117"/>
      <c r="GQC181" s="117"/>
      <c r="GQD181" s="117"/>
      <c r="GQE181" s="117"/>
      <c r="GQF181" s="117"/>
      <c r="GQG181" s="117"/>
      <c r="GQH181" s="117"/>
      <c r="GQI181" s="117"/>
      <c r="GQJ181" s="117"/>
      <c r="GQK181" s="117"/>
      <c r="GQL181" s="117"/>
      <c r="GQM181" s="117"/>
      <c r="GQN181" s="117"/>
      <c r="GQO181" s="117"/>
      <c r="GQP181" s="117"/>
      <c r="GQQ181" s="117"/>
      <c r="GQR181" s="117"/>
      <c r="GQS181" s="117"/>
      <c r="GQT181" s="117"/>
      <c r="GQU181" s="117"/>
      <c r="GQV181" s="117"/>
      <c r="GQW181" s="117"/>
      <c r="GQX181" s="117"/>
      <c r="GQY181" s="117"/>
      <c r="GQZ181" s="117"/>
      <c r="GRA181" s="117"/>
      <c r="GRB181" s="117"/>
      <c r="GRC181" s="117"/>
      <c r="GRD181" s="117"/>
      <c r="GRE181" s="117"/>
      <c r="GRF181" s="117"/>
      <c r="GRG181" s="117"/>
      <c r="GRH181" s="117"/>
      <c r="GRI181" s="117"/>
      <c r="GRJ181" s="117"/>
      <c r="GRK181" s="117"/>
      <c r="GRL181" s="117"/>
      <c r="GRM181" s="117"/>
      <c r="GRN181" s="117"/>
      <c r="GRO181" s="117"/>
      <c r="GRP181" s="117"/>
      <c r="GRQ181" s="117"/>
      <c r="GRR181" s="117"/>
      <c r="GRS181" s="117"/>
      <c r="GRT181" s="117"/>
      <c r="GRU181" s="117"/>
      <c r="GRV181" s="117"/>
      <c r="GRW181" s="117"/>
      <c r="GRX181" s="117"/>
      <c r="GRY181" s="117"/>
      <c r="GRZ181" s="117"/>
      <c r="GSA181" s="117"/>
      <c r="GSB181" s="117"/>
      <c r="GSC181" s="117"/>
      <c r="GSD181" s="117"/>
      <c r="GSE181" s="117"/>
      <c r="GSF181" s="117"/>
      <c r="GSG181" s="117"/>
      <c r="GSH181" s="117"/>
      <c r="GSI181" s="117"/>
      <c r="GSJ181" s="117"/>
      <c r="GSK181" s="117"/>
      <c r="GSL181" s="117"/>
      <c r="GSM181" s="117"/>
      <c r="GSN181" s="117"/>
      <c r="GSO181" s="117"/>
      <c r="GSP181" s="117"/>
      <c r="GSQ181" s="117"/>
      <c r="GSR181" s="117"/>
      <c r="GSS181" s="117"/>
      <c r="GST181" s="117"/>
      <c r="GSU181" s="117"/>
      <c r="GSV181" s="117"/>
      <c r="GSW181" s="117"/>
      <c r="GSX181" s="117"/>
      <c r="GSY181" s="117"/>
      <c r="GSZ181" s="117"/>
      <c r="GTA181" s="117"/>
      <c r="GTB181" s="117"/>
      <c r="GTC181" s="117"/>
      <c r="GTD181" s="117"/>
      <c r="GTE181" s="117"/>
      <c r="GTF181" s="117"/>
      <c r="GTG181" s="117"/>
      <c r="GTH181" s="117"/>
      <c r="GTI181" s="117"/>
      <c r="GTJ181" s="117"/>
      <c r="GTK181" s="117"/>
      <c r="GTL181" s="117"/>
      <c r="GTM181" s="117"/>
      <c r="GTN181" s="117"/>
      <c r="GTO181" s="117"/>
      <c r="GTP181" s="117"/>
      <c r="GTQ181" s="117"/>
      <c r="GTR181" s="117"/>
      <c r="GTS181" s="117"/>
      <c r="GTT181" s="117"/>
      <c r="GTU181" s="117"/>
      <c r="GTV181" s="117"/>
      <c r="GTW181" s="117"/>
      <c r="GTX181" s="117"/>
      <c r="GTY181" s="117"/>
      <c r="GTZ181" s="117"/>
      <c r="GUA181" s="117"/>
      <c r="GUB181" s="117"/>
      <c r="GUC181" s="117"/>
      <c r="GUD181" s="117"/>
      <c r="GUE181" s="117"/>
      <c r="GUF181" s="117"/>
      <c r="GUG181" s="117"/>
      <c r="GUH181" s="117"/>
      <c r="GUI181" s="117"/>
      <c r="GUJ181" s="117"/>
      <c r="GUK181" s="117"/>
      <c r="GUL181" s="117"/>
      <c r="GUM181" s="117"/>
      <c r="GUN181" s="117"/>
      <c r="GUO181" s="117"/>
      <c r="GUP181" s="117"/>
      <c r="GUQ181" s="117"/>
      <c r="GUR181" s="117"/>
      <c r="GUS181" s="117"/>
      <c r="GUT181" s="117"/>
      <c r="GUU181" s="117"/>
      <c r="GUV181" s="117"/>
      <c r="GUW181" s="117"/>
      <c r="GUX181" s="117"/>
      <c r="GUY181" s="117"/>
      <c r="GUZ181" s="117"/>
      <c r="GVA181" s="117"/>
      <c r="GVB181" s="117"/>
      <c r="GVC181" s="117"/>
      <c r="GVD181" s="117"/>
      <c r="GVE181" s="117"/>
      <c r="GVF181" s="117"/>
      <c r="GVG181" s="117"/>
      <c r="GVH181" s="117"/>
      <c r="GVI181" s="117"/>
      <c r="GVJ181" s="117"/>
      <c r="GVK181" s="117"/>
      <c r="GVL181" s="117"/>
      <c r="GVM181" s="117"/>
      <c r="GVN181" s="117"/>
      <c r="GVO181" s="117"/>
      <c r="GVP181" s="117"/>
      <c r="GVQ181" s="117"/>
      <c r="GVR181" s="117"/>
      <c r="GVS181" s="117"/>
      <c r="GVT181" s="117"/>
      <c r="GVU181" s="117"/>
      <c r="GVV181" s="117"/>
      <c r="GVW181" s="117"/>
      <c r="GVX181" s="117"/>
      <c r="GVY181" s="117"/>
      <c r="GVZ181" s="117"/>
      <c r="GWA181" s="117"/>
      <c r="GWB181" s="117"/>
      <c r="GWC181" s="117"/>
      <c r="GWD181" s="117"/>
      <c r="GWE181" s="117"/>
      <c r="GWF181" s="117"/>
      <c r="GWG181" s="117"/>
      <c r="GWH181" s="117"/>
      <c r="GWI181" s="117"/>
      <c r="GWJ181" s="117"/>
      <c r="GWK181" s="117"/>
      <c r="GWL181" s="117"/>
      <c r="GWM181" s="117"/>
      <c r="GWN181" s="117"/>
      <c r="GWO181" s="117"/>
      <c r="GWP181" s="117"/>
      <c r="GWQ181" s="117"/>
      <c r="GWR181" s="117"/>
      <c r="GWS181" s="117"/>
      <c r="GWT181" s="117"/>
      <c r="GWU181" s="117"/>
      <c r="GWV181" s="117"/>
      <c r="GWW181" s="117"/>
      <c r="GWX181" s="117"/>
      <c r="GWY181" s="117"/>
      <c r="GWZ181" s="117"/>
      <c r="GXA181" s="117"/>
      <c r="GXB181" s="117"/>
      <c r="GXC181" s="117"/>
      <c r="GXD181" s="117"/>
      <c r="GXE181" s="117"/>
      <c r="GXF181" s="117"/>
      <c r="GXG181" s="117"/>
      <c r="GXH181" s="117"/>
      <c r="GXI181" s="117"/>
      <c r="GXJ181" s="117"/>
      <c r="GXK181" s="117"/>
      <c r="GXL181" s="117"/>
      <c r="GXM181" s="117"/>
      <c r="GXN181" s="117"/>
      <c r="GXO181" s="117"/>
      <c r="GXP181" s="117"/>
      <c r="GXQ181" s="117"/>
      <c r="GXR181" s="117"/>
      <c r="GXS181" s="117"/>
      <c r="GXT181" s="117"/>
      <c r="GXU181" s="117"/>
      <c r="GXV181" s="117"/>
      <c r="GXW181" s="117"/>
      <c r="GXX181" s="117"/>
      <c r="GXY181" s="117"/>
      <c r="GXZ181" s="117"/>
      <c r="GYA181" s="117"/>
      <c r="GYB181" s="117"/>
      <c r="GYC181" s="117"/>
      <c r="GYD181" s="117"/>
      <c r="GYE181" s="117"/>
      <c r="GYF181" s="117"/>
      <c r="GYG181" s="117"/>
      <c r="GYH181" s="117"/>
      <c r="GYI181" s="117"/>
      <c r="GYJ181" s="117"/>
      <c r="GYK181" s="117"/>
      <c r="GYL181" s="117"/>
      <c r="GYM181" s="117"/>
      <c r="GYN181" s="117"/>
      <c r="GYO181" s="117"/>
      <c r="GYP181" s="117"/>
      <c r="GYQ181" s="117"/>
      <c r="GYR181" s="117"/>
      <c r="GYS181" s="117"/>
      <c r="GYT181" s="117"/>
      <c r="GYU181" s="117"/>
      <c r="GYV181" s="117"/>
      <c r="GYW181" s="117"/>
      <c r="GYX181" s="117"/>
      <c r="GYY181" s="117"/>
      <c r="GYZ181" s="117"/>
      <c r="GZA181" s="117"/>
      <c r="GZB181" s="117"/>
      <c r="GZC181" s="117"/>
      <c r="GZD181" s="117"/>
      <c r="GZE181" s="117"/>
      <c r="GZF181" s="117"/>
      <c r="GZG181" s="117"/>
      <c r="GZH181" s="117"/>
      <c r="GZI181" s="117"/>
      <c r="GZJ181" s="117"/>
      <c r="GZK181" s="117"/>
      <c r="GZL181" s="117"/>
      <c r="GZM181" s="117"/>
      <c r="GZN181" s="117"/>
      <c r="GZO181" s="117"/>
      <c r="GZP181" s="117"/>
      <c r="GZQ181" s="117"/>
      <c r="GZR181" s="117"/>
      <c r="GZS181" s="117"/>
      <c r="GZT181" s="117"/>
      <c r="GZU181" s="117"/>
      <c r="GZV181" s="117"/>
      <c r="GZW181" s="117"/>
      <c r="GZX181" s="117"/>
      <c r="GZY181" s="117"/>
      <c r="GZZ181" s="117"/>
      <c r="HAA181" s="117"/>
      <c r="HAB181" s="117"/>
      <c r="HAC181" s="117"/>
      <c r="HAD181" s="117"/>
      <c r="HAE181" s="117"/>
      <c r="HAF181" s="117"/>
      <c r="HAG181" s="117"/>
      <c r="HAH181" s="117"/>
      <c r="HAI181" s="117"/>
      <c r="HAJ181" s="117"/>
      <c r="HAK181" s="117"/>
      <c r="HAL181" s="117"/>
      <c r="HAM181" s="117"/>
      <c r="HAN181" s="117"/>
      <c r="HAO181" s="117"/>
      <c r="HAP181" s="117"/>
      <c r="HAQ181" s="117"/>
      <c r="HAR181" s="117"/>
      <c r="HAS181" s="117"/>
      <c r="HAT181" s="117"/>
      <c r="HAU181" s="117"/>
      <c r="HAV181" s="117"/>
      <c r="HAW181" s="117"/>
      <c r="HAX181" s="117"/>
      <c r="HAY181" s="117"/>
      <c r="HAZ181" s="117"/>
      <c r="HBA181" s="117"/>
      <c r="HBB181" s="117"/>
      <c r="HBC181" s="117"/>
      <c r="HBD181" s="117"/>
      <c r="HBE181" s="117"/>
      <c r="HBF181" s="117"/>
      <c r="HBG181" s="117"/>
      <c r="HBH181" s="117"/>
      <c r="HBI181" s="117"/>
      <c r="HBJ181" s="117"/>
      <c r="HBK181" s="117"/>
      <c r="HBL181" s="117"/>
      <c r="HBM181" s="117"/>
      <c r="HBN181" s="117"/>
      <c r="HBO181" s="117"/>
      <c r="HBP181" s="117"/>
      <c r="HBQ181" s="117"/>
      <c r="HBR181" s="117"/>
      <c r="HBS181" s="117"/>
      <c r="HBT181" s="117"/>
      <c r="HBU181" s="117"/>
      <c r="HBV181" s="117"/>
      <c r="HBW181" s="117"/>
      <c r="HBX181" s="117"/>
      <c r="HBY181" s="117"/>
      <c r="HBZ181" s="117"/>
      <c r="HCA181" s="117"/>
      <c r="HCB181" s="117"/>
      <c r="HCC181" s="117"/>
      <c r="HCD181" s="117"/>
      <c r="HCE181" s="117"/>
      <c r="HCF181" s="117"/>
      <c r="HCG181" s="117"/>
      <c r="HCH181" s="117"/>
      <c r="HCI181" s="117"/>
      <c r="HCJ181" s="117"/>
      <c r="HCK181" s="117"/>
      <c r="HCL181" s="117"/>
      <c r="HCM181" s="117"/>
      <c r="HCN181" s="117"/>
      <c r="HCO181" s="117"/>
      <c r="HCP181" s="117"/>
      <c r="HCQ181" s="117"/>
      <c r="HCR181" s="117"/>
      <c r="HCS181" s="117"/>
      <c r="HCT181" s="117"/>
      <c r="HCU181" s="117"/>
      <c r="HCV181" s="117"/>
      <c r="HCW181" s="117"/>
      <c r="HCX181" s="117"/>
      <c r="HCY181" s="117"/>
      <c r="HCZ181" s="117"/>
      <c r="HDA181" s="117"/>
      <c r="HDB181" s="117"/>
      <c r="HDC181" s="117"/>
      <c r="HDD181" s="117"/>
      <c r="HDE181" s="117"/>
      <c r="HDF181" s="117"/>
      <c r="HDG181" s="117"/>
      <c r="HDH181" s="117"/>
      <c r="HDI181" s="117"/>
      <c r="HDJ181" s="117"/>
      <c r="HDK181" s="117"/>
      <c r="HDL181" s="117"/>
      <c r="HDM181" s="117"/>
      <c r="HDN181" s="117"/>
      <c r="HDO181" s="117"/>
      <c r="HDP181" s="117"/>
      <c r="HDQ181" s="117"/>
      <c r="HDR181" s="117"/>
      <c r="HDS181" s="117"/>
      <c r="HDT181" s="117"/>
      <c r="HDU181" s="117"/>
      <c r="HDV181" s="117"/>
      <c r="HDW181" s="117"/>
      <c r="HDX181" s="117"/>
      <c r="HDY181" s="117"/>
      <c r="HDZ181" s="117"/>
      <c r="HEA181" s="117"/>
      <c r="HEB181" s="117"/>
      <c r="HEC181" s="117"/>
      <c r="HED181" s="117"/>
      <c r="HEE181" s="117"/>
      <c r="HEF181" s="117"/>
      <c r="HEG181" s="117"/>
      <c r="HEH181" s="117"/>
      <c r="HEI181" s="117"/>
      <c r="HEJ181" s="117"/>
      <c r="HEK181" s="117"/>
      <c r="HEL181" s="117"/>
      <c r="HEM181" s="117"/>
      <c r="HEN181" s="117"/>
      <c r="HEO181" s="117"/>
      <c r="HEP181" s="117"/>
      <c r="HEQ181" s="117"/>
      <c r="HER181" s="117"/>
      <c r="HES181" s="117"/>
      <c r="HET181" s="117"/>
      <c r="HEU181" s="117"/>
      <c r="HEV181" s="117"/>
      <c r="HEW181" s="117"/>
      <c r="HEX181" s="117"/>
      <c r="HEY181" s="117"/>
      <c r="HEZ181" s="117"/>
      <c r="HFA181" s="117"/>
      <c r="HFB181" s="117"/>
      <c r="HFC181" s="117"/>
      <c r="HFD181" s="117"/>
      <c r="HFE181" s="117"/>
      <c r="HFF181" s="117"/>
      <c r="HFG181" s="117"/>
      <c r="HFH181" s="117"/>
      <c r="HFI181" s="117"/>
      <c r="HFJ181" s="117"/>
      <c r="HFK181" s="117"/>
      <c r="HFL181" s="117"/>
      <c r="HFM181" s="117"/>
      <c r="HFN181" s="117"/>
      <c r="HFO181" s="117"/>
      <c r="HFP181" s="117"/>
      <c r="HFQ181" s="117"/>
      <c r="HFR181" s="117"/>
      <c r="HFS181" s="117"/>
      <c r="HFT181" s="117"/>
      <c r="HFU181" s="117"/>
      <c r="HFV181" s="117"/>
      <c r="HFW181" s="117"/>
      <c r="HFX181" s="117"/>
      <c r="HFY181" s="117"/>
      <c r="HFZ181" s="117"/>
      <c r="HGA181" s="117"/>
      <c r="HGB181" s="117"/>
      <c r="HGC181" s="117"/>
      <c r="HGD181" s="117"/>
      <c r="HGE181" s="117"/>
      <c r="HGF181" s="117"/>
      <c r="HGG181" s="117"/>
      <c r="HGH181" s="117"/>
      <c r="HGI181" s="117"/>
      <c r="HGJ181" s="117"/>
      <c r="HGK181" s="117"/>
      <c r="HGL181" s="117"/>
      <c r="HGM181" s="117"/>
      <c r="HGN181" s="117"/>
      <c r="HGO181" s="117"/>
      <c r="HGP181" s="117"/>
      <c r="HGQ181" s="117"/>
      <c r="HGR181" s="117"/>
      <c r="HGS181" s="117"/>
      <c r="HGT181" s="117"/>
      <c r="HGU181" s="117"/>
      <c r="HGV181" s="117"/>
      <c r="HGW181" s="117"/>
      <c r="HGX181" s="117"/>
      <c r="HGY181" s="117"/>
      <c r="HGZ181" s="117"/>
      <c r="HHA181" s="117"/>
      <c r="HHB181" s="117"/>
      <c r="HHC181" s="117"/>
      <c r="HHD181" s="117"/>
      <c r="HHE181" s="117"/>
      <c r="HHF181" s="117"/>
      <c r="HHG181" s="117"/>
      <c r="HHH181" s="117"/>
      <c r="HHI181" s="117"/>
      <c r="HHJ181" s="117"/>
      <c r="HHK181" s="117"/>
      <c r="HHL181" s="117"/>
      <c r="HHM181" s="117"/>
      <c r="HHN181" s="117"/>
      <c r="HHO181" s="117"/>
      <c r="HHP181" s="117"/>
      <c r="HHQ181" s="117"/>
      <c r="HHR181" s="117"/>
      <c r="HHS181" s="117"/>
      <c r="HHT181" s="117"/>
      <c r="HHU181" s="117"/>
      <c r="HHV181" s="117"/>
      <c r="HHW181" s="117"/>
      <c r="HHX181" s="117"/>
      <c r="HHY181" s="117"/>
      <c r="HHZ181" s="117"/>
      <c r="HIA181" s="117"/>
      <c r="HIB181" s="117"/>
      <c r="HIC181" s="117"/>
      <c r="HID181" s="117"/>
      <c r="HIE181" s="117"/>
      <c r="HIF181" s="117"/>
      <c r="HIG181" s="117"/>
      <c r="HIH181" s="117"/>
      <c r="HII181" s="117"/>
      <c r="HIJ181" s="117"/>
      <c r="HIK181" s="117"/>
      <c r="HIL181" s="117"/>
      <c r="HIM181" s="117"/>
      <c r="HIN181" s="117"/>
      <c r="HIO181" s="117"/>
      <c r="HIP181" s="117"/>
      <c r="HIQ181" s="117"/>
      <c r="HIR181" s="117"/>
      <c r="HIS181" s="117"/>
      <c r="HIT181" s="117"/>
      <c r="HIU181" s="117"/>
      <c r="HIV181" s="117"/>
      <c r="HIW181" s="117"/>
      <c r="HIX181" s="117"/>
      <c r="HIY181" s="117"/>
      <c r="HIZ181" s="117"/>
      <c r="HJA181" s="117"/>
      <c r="HJB181" s="117"/>
      <c r="HJC181" s="117"/>
      <c r="HJD181" s="117"/>
      <c r="HJE181" s="117"/>
      <c r="HJF181" s="117"/>
      <c r="HJG181" s="117"/>
      <c r="HJH181" s="117"/>
      <c r="HJI181" s="117"/>
      <c r="HJJ181" s="117"/>
      <c r="HJK181" s="117"/>
      <c r="HJL181" s="117"/>
      <c r="HJM181" s="117"/>
      <c r="HJN181" s="117"/>
      <c r="HJO181" s="117"/>
      <c r="HJP181" s="117"/>
      <c r="HJQ181" s="117"/>
      <c r="HJR181" s="117"/>
      <c r="HJS181" s="117"/>
      <c r="HJT181" s="117"/>
      <c r="HJU181" s="117"/>
      <c r="HJV181" s="117"/>
      <c r="HJW181" s="117"/>
      <c r="HJX181" s="117"/>
      <c r="HJY181" s="117"/>
      <c r="HJZ181" s="117"/>
      <c r="HKA181" s="117"/>
      <c r="HKB181" s="117"/>
      <c r="HKC181" s="117"/>
      <c r="HKD181" s="117"/>
      <c r="HKE181" s="117"/>
      <c r="HKF181" s="117"/>
      <c r="HKG181" s="117"/>
      <c r="HKH181" s="117"/>
      <c r="HKI181" s="117"/>
      <c r="HKJ181" s="117"/>
      <c r="HKK181" s="117"/>
      <c r="HKL181" s="117"/>
      <c r="HKM181" s="117"/>
      <c r="HKN181" s="117"/>
      <c r="HKO181" s="117"/>
      <c r="HKP181" s="117"/>
      <c r="HKQ181" s="117"/>
      <c r="HKR181" s="117"/>
      <c r="HKS181" s="117"/>
      <c r="HKT181" s="117"/>
      <c r="HKU181" s="117"/>
      <c r="HKV181" s="117"/>
      <c r="HKW181" s="117"/>
      <c r="HKX181" s="117"/>
      <c r="HKY181" s="117"/>
      <c r="HKZ181" s="117"/>
      <c r="HLA181" s="117"/>
      <c r="HLB181" s="117"/>
      <c r="HLC181" s="117"/>
      <c r="HLD181" s="117"/>
      <c r="HLE181" s="117"/>
      <c r="HLF181" s="117"/>
      <c r="HLG181" s="117"/>
      <c r="HLH181" s="117"/>
      <c r="HLI181" s="117"/>
      <c r="HLJ181" s="117"/>
      <c r="HLK181" s="117"/>
      <c r="HLL181" s="117"/>
      <c r="HLM181" s="117"/>
      <c r="HLN181" s="117"/>
      <c r="HLO181" s="117"/>
      <c r="HLP181" s="117"/>
      <c r="HLQ181" s="117"/>
      <c r="HLR181" s="117"/>
      <c r="HLS181" s="117"/>
      <c r="HLT181" s="117"/>
      <c r="HLU181" s="117"/>
      <c r="HLV181" s="117"/>
      <c r="HLW181" s="117"/>
      <c r="HLX181" s="117"/>
      <c r="HLY181" s="117"/>
      <c r="HLZ181" s="117"/>
      <c r="HMA181" s="117"/>
      <c r="HMB181" s="117"/>
      <c r="HMC181" s="117"/>
      <c r="HMD181" s="117"/>
      <c r="HME181" s="117"/>
      <c r="HMF181" s="117"/>
      <c r="HMG181" s="117"/>
      <c r="HMH181" s="117"/>
      <c r="HMI181" s="117"/>
      <c r="HMJ181" s="117"/>
      <c r="HMK181" s="117"/>
      <c r="HML181" s="117"/>
      <c r="HMM181" s="117"/>
      <c r="HMN181" s="117"/>
      <c r="HMO181" s="117"/>
      <c r="HMP181" s="117"/>
      <c r="HMQ181" s="117"/>
      <c r="HMR181" s="117"/>
      <c r="HMS181" s="117"/>
      <c r="HMT181" s="117"/>
      <c r="HMU181" s="117"/>
      <c r="HMV181" s="117"/>
      <c r="HMW181" s="117"/>
      <c r="HMX181" s="117"/>
      <c r="HMY181" s="117"/>
      <c r="HMZ181" s="117"/>
      <c r="HNA181" s="117"/>
      <c r="HNB181" s="117"/>
      <c r="HNC181" s="117"/>
      <c r="HND181" s="117"/>
      <c r="HNE181" s="117"/>
      <c r="HNF181" s="117"/>
      <c r="HNG181" s="117"/>
      <c r="HNH181" s="117"/>
      <c r="HNI181" s="117"/>
      <c r="HNJ181" s="117"/>
      <c r="HNK181" s="117"/>
      <c r="HNL181" s="117"/>
      <c r="HNM181" s="117"/>
      <c r="HNN181" s="117"/>
      <c r="HNO181" s="117"/>
      <c r="HNP181" s="117"/>
      <c r="HNQ181" s="117"/>
      <c r="HNR181" s="117"/>
      <c r="HNS181" s="117"/>
      <c r="HNT181" s="117"/>
      <c r="HNU181" s="117"/>
      <c r="HNV181" s="117"/>
      <c r="HNW181" s="117"/>
      <c r="HNX181" s="117"/>
      <c r="HNY181" s="117"/>
      <c r="HNZ181" s="117"/>
      <c r="HOA181" s="117"/>
      <c r="HOB181" s="117"/>
      <c r="HOC181" s="117"/>
      <c r="HOD181" s="117"/>
      <c r="HOE181" s="117"/>
      <c r="HOF181" s="117"/>
      <c r="HOG181" s="117"/>
      <c r="HOH181" s="117"/>
      <c r="HOI181" s="117"/>
      <c r="HOJ181" s="117"/>
      <c r="HOK181" s="117"/>
      <c r="HOL181" s="117"/>
      <c r="HOM181" s="117"/>
      <c r="HON181" s="117"/>
      <c r="HOO181" s="117"/>
      <c r="HOP181" s="117"/>
      <c r="HOQ181" s="117"/>
      <c r="HOR181" s="117"/>
      <c r="HOS181" s="117"/>
      <c r="HOT181" s="117"/>
      <c r="HOU181" s="117"/>
      <c r="HOV181" s="117"/>
      <c r="HOW181" s="117"/>
      <c r="HOX181" s="117"/>
      <c r="HOY181" s="117"/>
      <c r="HOZ181" s="117"/>
      <c r="HPA181" s="117"/>
      <c r="HPB181" s="117"/>
      <c r="HPC181" s="117"/>
      <c r="HPD181" s="117"/>
      <c r="HPE181" s="117"/>
      <c r="HPF181" s="117"/>
      <c r="HPG181" s="117"/>
      <c r="HPH181" s="117"/>
      <c r="HPI181" s="117"/>
      <c r="HPJ181" s="117"/>
      <c r="HPK181" s="117"/>
      <c r="HPL181" s="117"/>
      <c r="HPM181" s="117"/>
      <c r="HPN181" s="117"/>
      <c r="HPO181" s="117"/>
      <c r="HPP181" s="117"/>
      <c r="HPQ181" s="117"/>
      <c r="HPR181" s="117"/>
      <c r="HPS181" s="117"/>
      <c r="HPT181" s="117"/>
      <c r="HPU181" s="117"/>
      <c r="HPV181" s="117"/>
      <c r="HPW181" s="117"/>
      <c r="HPX181" s="117"/>
      <c r="HPY181" s="117"/>
      <c r="HPZ181" s="117"/>
      <c r="HQA181" s="117"/>
      <c r="HQB181" s="117"/>
      <c r="HQC181" s="117"/>
      <c r="HQD181" s="117"/>
      <c r="HQE181" s="117"/>
      <c r="HQF181" s="117"/>
      <c r="HQG181" s="117"/>
      <c r="HQH181" s="117"/>
      <c r="HQI181" s="117"/>
      <c r="HQJ181" s="117"/>
      <c r="HQK181" s="117"/>
      <c r="HQL181" s="117"/>
      <c r="HQM181" s="117"/>
      <c r="HQN181" s="117"/>
      <c r="HQO181" s="117"/>
      <c r="HQP181" s="117"/>
      <c r="HQQ181" s="117"/>
      <c r="HQR181" s="117"/>
      <c r="HQS181" s="117"/>
      <c r="HQT181" s="117"/>
      <c r="HQU181" s="117"/>
      <c r="HQV181" s="117"/>
      <c r="HQW181" s="117"/>
      <c r="HQX181" s="117"/>
      <c r="HQY181" s="117"/>
      <c r="HQZ181" s="117"/>
      <c r="HRA181" s="117"/>
      <c r="HRB181" s="117"/>
      <c r="HRC181" s="117"/>
      <c r="HRD181" s="117"/>
      <c r="HRE181" s="117"/>
      <c r="HRF181" s="117"/>
      <c r="HRG181" s="117"/>
      <c r="HRH181" s="117"/>
      <c r="HRI181" s="117"/>
      <c r="HRJ181" s="117"/>
      <c r="HRK181" s="117"/>
      <c r="HRL181" s="117"/>
      <c r="HRM181" s="117"/>
      <c r="HRN181" s="117"/>
      <c r="HRO181" s="117"/>
      <c r="HRP181" s="117"/>
      <c r="HRQ181" s="117"/>
      <c r="HRR181" s="117"/>
      <c r="HRS181" s="117"/>
      <c r="HRT181" s="117"/>
      <c r="HRU181" s="117"/>
      <c r="HRV181" s="117"/>
      <c r="HRW181" s="117"/>
      <c r="HRX181" s="117"/>
      <c r="HRY181" s="117"/>
      <c r="HRZ181" s="117"/>
      <c r="HSA181" s="117"/>
      <c r="HSB181" s="117"/>
      <c r="HSC181" s="117"/>
      <c r="HSD181" s="117"/>
      <c r="HSE181" s="117"/>
      <c r="HSF181" s="117"/>
      <c r="HSG181" s="117"/>
      <c r="HSH181" s="117"/>
      <c r="HSI181" s="117"/>
      <c r="HSJ181" s="117"/>
      <c r="HSK181" s="117"/>
      <c r="HSL181" s="117"/>
      <c r="HSM181" s="117"/>
      <c r="HSN181" s="117"/>
      <c r="HSO181" s="117"/>
      <c r="HSP181" s="117"/>
      <c r="HSQ181" s="117"/>
      <c r="HSR181" s="117"/>
      <c r="HSS181" s="117"/>
      <c r="HST181" s="117"/>
      <c r="HSU181" s="117"/>
      <c r="HSV181" s="117"/>
      <c r="HSW181" s="117"/>
      <c r="HSX181" s="117"/>
      <c r="HSY181" s="117"/>
      <c r="HSZ181" s="117"/>
      <c r="HTA181" s="117"/>
      <c r="HTB181" s="117"/>
      <c r="HTC181" s="117"/>
      <c r="HTD181" s="117"/>
      <c r="HTE181" s="117"/>
      <c r="HTF181" s="117"/>
      <c r="HTG181" s="117"/>
      <c r="HTH181" s="117"/>
      <c r="HTI181" s="117"/>
      <c r="HTJ181" s="117"/>
      <c r="HTK181" s="117"/>
      <c r="HTL181" s="117"/>
      <c r="HTM181" s="117"/>
      <c r="HTN181" s="117"/>
      <c r="HTO181" s="117"/>
      <c r="HTP181" s="117"/>
      <c r="HTQ181" s="117"/>
      <c r="HTR181" s="117"/>
      <c r="HTS181" s="117"/>
      <c r="HTT181" s="117"/>
      <c r="HTU181" s="117"/>
      <c r="HTV181" s="117"/>
      <c r="HTW181" s="117"/>
      <c r="HTX181" s="117"/>
      <c r="HTY181" s="117"/>
      <c r="HTZ181" s="117"/>
      <c r="HUA181" s="117"/>
      <c r="HUB181" s="117"/>
      <c r="HUC181" s="117"/>
      <c r="HUD181" s="117"/>
      <c r="HUE181" s="117"/>
      <c r="HUF181" s="117"/>
      <c r="HUG181" s="117"/>
      <c r="HUH181" s="117"/>
      <c r="HUI181" s="117"/>
      <c r="HUJ181" s="117"/>
      <c r="HUK181" s="117"/>
      <c r="HUL181" s="117"/>
      <c r="HUM181" s="117"/>
      <c r="HUN181" s="117"/>
      <c r="HUO181" s="117"/>
      <c r="HUP181" s="117"/>
      <c r="HUQ181" s="117"/>
      <c r="HUR181" s="117"/>
      <c r="HUS181" s="117"/>
      <c r="HUT181" s="117"/>
      <c r="HUU181" s="117"/>
      <c r="HUV181" s="117"/>
      <c r="HUW181" s="117"/>
      <c r="HUX181" s="117"/>
      <c r="HUY181" s="117"/>
      <c r="HUZ181" s="117"/>
      <c r="HVA181" s="117"/>
      <c r="HVB181" s="117"/>
      <c r="HVC181" s="117"/>
      <c r="HVD181" s="117"/>
      <c r="HVE181" s="117"/>
      <c r="HVF181" s="117"/>
      <c r="HVG181" s="117"/>
      <c r="HVH181" s="117"/>
      <c r="HVI181" s="117"/>
      <c r="HVJ181" s="117"/>
      <c r="HVK181" s="117"/>
      <c r="HVL181" s="117"/>
      <c r="HVM181" s="117"/>
      <c r="HVN181" s="117"/>
      <c r="HVO181" s="117"/>
      <c r="HVP181" s="117"/>
      <c r="HVQ181" s="117"/>
      <c r="HVR181" s="117"/>
      <c r="HVS181" s="117"/>
      <c r="HVT181" s="117"/>
      <c r="HVU181" s="117"/>
      <c r="HVV181" s="117"/>
      <c r="HVW181" s="117"/>
      <c r="HVX181" s="117"/>
      <c r="HVY181" s="117"/>
      <c r="HVZ181" s="117"/>
      <c r="HWA181" s="117"/>
      <c r="HWB181" s="117"/>
      <c r="HWC181" s="117"/>
      <c r="HWD181" s="117"/>
      <c r="HWE181" s="117"/>
      <c r="HWF181" s="117"/>
      <c r="HWG181" s="117"/>
      <c r="HWH181" s="117"/>
      <c r="HWI181" s="117"/>
      <c r="HWJ181" s="117"/>
      <c r="HWK181" s="117"/>
      <c r="HWL181" s="117"/>
      <c r="HWM181" s="117"/>
      <c r="HWN181" s="117"/>
      <c r="HWO181" s="117"/>
      <c r="HWP181" s="117"/>
      <c r="HWQ181" s="117"/>
      <c r="HWR181" s="117"/>
      <c r="HWS181" s="117"/>
      <c r="HWT181" s="117"/>
      <c r="HWU181" s="117"/>
      <c r="HWV181" s="117"/>
      <c r="HWW181" s="117"/>
      <c r="HWX181" s="117"/>
      <c r="HWY181" s="117"/>
      <c r="HWZ181" s="117"/>
      <c r="HXA181" s="117"/>
      <c r="HXB181" s="117"/>
      <c r="HXC181" s="117"/>
      <c r="HXD181" s="117"/>
      <c r="HXE181" s="117"/>
      <c r="HXF181" s="117"/>
      <c r="HXG181" s="117"/>
      <c r="HXH181" s="117"/>
      <c r="HXI181" s="117"/>
      <c r="HXJ181" s="117"/>
      <c r="HXK181" s="117"/>
      <c r="HXL181" s="117"/>
      <c r="HXM181" s="117"/>
      <c r="HXN181" s="117"/>
      <c r="HXO181" s="117"/>
      <c r="HXP181" s="117"/>
      <c r="HXQ181" s="117"/>
      <c r="HXR181" s="117"/>
      <c r="HXS181" s="117"/>
      <c r="HXT181" s="117"/>
      <c r="HXU181" s="117"/>
      <c r="HXV181" s="117"/>
      <c r="HXW181" s="117"/>
      <c r="HXX181" s="117"/>
      <c r="HXY181" s="117"/>
      <c r="HXZ181" s="117"/>
      <c r="HYA181" s="117"/>
      <c r="HYB181" s="117"/>
      <c r="HYC181" s="117"/>
      <c r="HYD181" s="117"/>
      <c r="HYE181" s="117"/>
      <c r="HYF181" s="117"/>
      <c r="HYG181" s="117"/>
      <c r="HYH181" s="117"/>
      <c r="HYI181" s="117"/>
      <c r="HYJ181" s="117"/>
      <c r="HYK181" s="117"/>
      <c r="HYL181" s="117"/>
      <c r="HYM181" s="117"/>
      <c r="HYN181" s="117"/>
      <c r="HYO181" s="117"/>
      <c r="HYP181" s="117"/>
      <c r="HYQ181" s="117"/>
      <c r="HYR181" s="117"/>
      <c r="HYS181" s="117"/>
      <c r="HYT181" s="117"/>
      <c r="HYU181" s="117"/>
      <c r="HYV181" s="117"/>
      <c r="HYW181" s="117"/>
      <c r="HYX181" s="117"/>
      <c r="HYY181" s="117"/>
      <c r="HYZ181" s="117"/>
      <c r="HZA181" s="117"/>
      <c r="HZB181" s="117"/>
      <c r="HZC181" s="117"/>
      <c r="HZD181" s="117"/>
      <c r="HZE181" s="117"/>
      <c r="HZF181" s="117"/>
      <c r="HZG181" s="117"/>
      <c r="HZH181" s="117"/>
      <c r="HZI181" s="117"/>
      <c r="HZJ181" s="117"/>
      <c r="HZK181" s="117"/>
      <c r="HZL181" s="117"/>
      <c r="HZM181" s="117"/>
      <c r="HZN181" s="117"/>
      <c r="HZO181" s="117"/>
      <c r="HZP181" s="117"/>
      <c r="HZQ181" s="117"/>
      <c r="HZR181" s="117"/>
      <c r="HZS181" s="117"/>
      <c r="HZT181" s="117"/>
      <c r="HZU181" s="117"/>
      <c r="HZV181" s="117"/>
      <c r="HZW181" s="117"/>
      <c r="HZX181" s="117"/>
      <c r="HZY181" s="117"/>
      <c r="HZZ181" s="117"/>
      <c r="IAA181" s="117"/>
      <c r="IAB181" s="117"/>
      <c r="IAC181" s="117"/>
      <c r="IAD181" s="117"/>
      <c r="IAE181" s="117"/>
      <c r="IAF181" s="117"/>
      <c r="IAG181" s="117"/>
      <c r="IAH181" s="117"/>
      <c r="IAI181" s="117"/>
      <c r="IAJ181" s="117"/>
      <c r="IAK181" s="117"/>
      <c r="IAL181" s="117"/>
      <c r="IAM181" s="117"/>
      <c r="IAN181" s="117"/>
      <c r="IAO181" s="117"/>
      <c r="IAP181" s="117"/>
      <c r="IAQ181" s="117"/>
      <c r="IAR181" s="117"/>
      <c r="IAS181" s="117"/>
      <c r="IAT181" s="117"/>
      <c r="IAU181" s="117"/>
      <c r="IAV181" s="117"/>
      <c r="IAW181" s="117"/>
      <c r="IAX181" s="117"/>
      <c r="IAY181" s="117"/>
      <c r="IAZ181" s="117"/>
      <c r="IBA181" s="117"/>
      <c r="IBB181" s="117"/>
      <c r="IBC181" s="117"/>
      <c r="IBD181" s="117"/>
      <c r="IBE181" s="117"/>
      <c r="IBF181" s="117"/>
      <c r="IBG181" s="117"/>
      <c r="IBH181" s="117"/>
      <c r="IBI181" s="117"/>
      <c r="IBJ181" s="117"/>
      <c r="IBK181" s="117"/>
      <c r="IBL181" s="117"/>
      <c r="IBM181" s="117"/>
      <c r="IBN181" s="117"/>
      <c r="IBO181" s="117"/>
      <c r="IBP181" s="117"/>
      <c r="IBQ181" s="117"/>
      <c r="IBR181" s="117"/>
      <c r="IBS181" s="117"/>
      <c r="IBT181" s="117"/>
      <c r="IBU181" s="117"/>
      <c r="IBV181" s="117"/>
      <c r="IBW181" s="117"/>
      <c r="IBX181" s="117"/>
      <c r="IBY181" s="117"/>
      <c r="IBZ181" s="117"/>
      <c r="ICA181" s="117"/>
      <c r="ICB181" s="117"/>
      <c r="ICC181" s="117"/>
      <c r="ICD181" s="117"/>
      <c r="ICE181" s="117"/>
      <c r="ICF181" s="117"/>
      <c r="ICG181" s="117"/>
      <c r="ICH181" s="117"/>
      <c r="ICI181" s="117"/>
      <c r="ICJ181" s="117"/>
      <c r="ICK181" s="117"/>
      <c r="ICL181" s="117"/>
      <c r="ICM181" s="117"/>
      <c r="ICN181" s="117"/>
      <c r="ICO181" s="117"/>
      <c r="ICP181" s="117"/>
      <c r="ICQ181" s="117"/>
      <c r="ICR181" s="117"/>
      <c r="ICS181" s="117"/>
      <c r="ICT181" s="117"/>
      <c r="ICU181" s="117"/>
      <c r="ICV181" s="117"/>
      <c r="ICW181" s="117"/>
      <c r="ICX181" s="117"/>
      <c r="ICY181" s="117"/>
      <c r="ICZ181" s="117"/>
      <c r="IDA181" s="117"/>
      <c r="IDB181" s="117"/>
      <c r="IDC181" s="117"/>
      <c r="IDD181" s="117"/>
      <c r="IDE181" s="117"/>
      <c r="IDF181" s="117"/>
      <c r="IDG181" s="117"/>
      <c r="IDH181" s="117"/>
      <c r="IDI181" s="117"/>
      <c r="IDJ181" s="117"/>
      <c r="IDK181" s="117"/>
      <c r="IDL181" s="117"/>
      <c r="IDM181" s="117"/>
      <c r="IDN181" s="117"/>
      <c r="IDO181" s="117"/>
      <c r="IDP181" s="117"/>
      <c r="IDQ181" s="117"/>
      <c r="IDR181" s="117"/>
      <c r="IDS181" s="117"/>
      <c r="IDT181" s="117"/>
      <c r="IDU181" s="117"/>
      <c r="IDV181" s="117"/>
      <c r="IDW181" s="117"/>
      <c r="IDX181" s="117"/>
      <c r="IDY181" s="117"/>
      <c r="IDZ181" s="117"/>
      <c r="IEA181" s="117"/>
      <c r="IEB181" s="117"/>
      <c r="IEC181" s="117"/>
      <c r="IED181" s="117"/>
      <c r="IEE181" s="117"/>
      <c r="IEF181" s="117"/>
      <c r="IEG181" s="117"/>
      <c r="IEH181" s="117"/>
      <c r="IEI181" s="117"/>
      <c r="IEJ181" s="117"/>
      <c r="IEK181" s="117"/>
      <c r="IEL181" s="117"/>
      <c r="IEM181" s="117"/>
      <c r="IEN181" s="117"/>
      <c r="IEO181" s="117"/>
      <c r="IEP181" s="117"/>
      <c r="IEQ181" s="117"/>
      <c r="IER181" s="117"/>
      <c r="IES181" s="117"/>
      <c r="IET181" s="117"/>
      <c r="IEU181" s="117"/>
      <c r="IEV181" s="117"/>
      <c r="IEW181" s="117"/>
      <c r="IEX181" s="117"/>
      <c r="IEY181" s="117"/>
      <c r="IEZ181" s="117"/>
      <c r="IFA181" s="117"/>
      <c r="IFB181" s="117"/>
      <c r="IFC181" s="117"/>
      <c r="IFD181" s="117"/>
      <c r="IFE181" s="117"/>
      <c r="IFF181" s="117"/>
      <c r="IFG181" s="117"/>
      <c r="IFH181" s="117"/>
      <c r="IFI181" s="117"/>
      <c r="IFJ181" s="117"/>
      <c r="IFK181" s="117"/>
      <c r="IFL181" s="117"/>
      <c r="IFM181" s="117"/>
      <c r="IFN181" s="117"/>
      <c r="IFO181" s="117"/>
      <c r="IFP181" s="117"/>
      <c r="IFQ181" s="117"/>
      <c r="IFR181" s="117"/>
      <c r="IFS181" s="117"/>
      <c r="IFT181" s="117"/>
      <c r="IFU181" s="117"/>
      <c r="IFV181" s="117"/>
      <c r="IFW181" s="117"/>
      <c r="IFX181" s="117"/>
      <c r="IFY181" s="117"/>
      <c r="IFZ181" s="117"/>
      <c r="IGA181" s="117"/>
      <c r="IGB181" s="117"/>
      <c r="IGC181" s="117"/>
      <c r="IGD181" s="117"/>
      <c r="IGE181" s="117"/>
      <c r="IGF181" s="117"/>
      <c r="IGG181" s="117"/>
      <c r="IGH181" s="117"/>
      <c r="IGI181" s="117"/>
      <c r="IGJ181" s="117"/>
      <c r="IGK181" s="117"/>
      <c r="IGL181" s="117"/>
      <c r="IGM181" s="117"/>
      <c r="IGN181" s="117"/>
      <c r="IGO181" s="117"/>
      <c r="IGP181" s="117"/>
      <c r="IGQ181" s="117"/>
      <c r="IGR181" s="117"/>
      <c r="IGS181" s="117"/>
      <c r="IGT181" s="117"/>
      <c r="IGU181" s="117"/>
      <c r="IGV181" s="117"/>
      <c r="IGW181" s="117"/>
      <c r="IGX181" s="117"/>
      <c r="IGY181" s="117"/>
      <c r="IGZ181" s="117"/>
      <c r="IHA181" s="117"/>
      <c r="IHB181" s="117"/>
      <c r="IHC181" s="117"/>
      <c r="IHD181" s="117"/>
      <c r="IHE181" s="117"/>
      <c r="IHF181" s="117"/>
      <c r="IHG181" s="117"/>
      <c r="IHH181" s="117"/>
      <c r="IHI181" s="117"/>
      <c r="IHJ181" s="117"/>
      <c r="IHK181" s="117"/>
      <c r="IHL181" s="117"/>
      <c r="IHM181" s="117"/>
      <c r="IHN181" s="117"/>
      <c r="IHO181" s="117"/>
      <c r="IHP181" s="117"/>
      <c r="IHQ181" s="117"/>
      <c r="IHR181" s="117"/>
      <c r="IHS181" s="117"/>
      <c r="IHT181" s="117"/>
      <c r="IHU181" s="117"/>
      <c r="IHV181" s="117"/>
      <c r="IHW181" s="117"/>
      <c r="IHX181" s="117"/>
      <c r="IHY181" s="117"/>
      <c r="IHZ181" s="117"/>
      <c r="IIA181" s="117"/>
      <c r="IIB181" s="117"/>
      <c r="IIC181" s="117"/>
      <c r="IID181" s="117"/>
      <c r="IIE181" s="117"/>
      <c r="IIF181" s="117"/>
      <c r="IIG181" s="117"/>
      <c r="IIH181" s="117"/>
      <c r="III181" s="117"/>
      <c r="IIJ181" s="117"/>
      <c r="IIK181" s="117"/>
      <c r="IIL181" s="117"/>
      <c r="IIM181" s="117"/>
      <c r="IIN181" s="117"/>
      <c r="IIO181" s="117"/>
      <c r="IIP181" s="117"/>
      <c r="IIQ181" s="117"/>
      <c r="IIR181" s="117"/>
      <c r="IIS181" s="117"/>
      <c r="IIT181" s="117"/>
      <c r="IIU181" s="117"/>
      <c r="IIV181" s="117"/>
      <c r="IIW181" s="117"/>
      <c r="IIX181" s="117"/>
      <c r="IIY181" s="117"/>
      <c r="IIZ181" s="117"/>
      <c r="IJA181" s="117"/>
      <c r="IJB181" s="117"/>
      <c r="IJC181" s="117"/>
      <c r="IJD181" s="117"/>
      <c r="IJE181" s="117"/>
      <c r="IJF181" s="117"/>
      <c r="IJG181" s="117"/>
      <c r="IJH181" s="117"/>
      <c r="IJI181" s="117"/>
      <c r="IJJ181" s="117"/>
      <c r="IJK181" s="117"/>
      <c r="IJL181" s="117"/>
      <c r="IJM181" s="117"/>
      <c r="IJN181" s="117"/>
      <c r="IJO181" s="117"/>
      <c r="IJP181" s="117"/>
      <c r="IJQ181" s="117"/>
      <c r="IJR181" s="117"/>
      <c r="IJS181" s="117"/>
      <c r="IJT181" s="117"/>
      <c r="IJU181" s="117"/>
      <c r="IJV181" s="117"/>
      <c r="IJW181" s="117"/>
      <c r="IJX181" s="117"/>
      <c r="IJY181" s="117"/>
      <c r="IJZ181" s="117"/>
      <c r="IKA181" s="117"/>
      <c r="IKB181" s="117"/>
      <c r="IKC181" s="117"/>
      <c r="IKD181" s="117"/>
      <c r="IKE181" s="117"/>
      <c r="IKF181" s="117"/>
      <c r="IKG181" s="117"/>
      <c r="IKH181" s="117"/>
      <c r="IKI181" s="117"/>
      <c r="IKJ181" s="117"/>
      <c r="IKK181" s="117"/>
      <c r="IKL181" s="117"/>
      <c r="IKM181" s="117"/>
      <c r="IKN181" s="117"/>
      <c r="IKO181" s="117"/>
      <c r="IKP181" s="117"/>
      <c r="IKQ181" s="117"/>
      <c r="IKR181" s="117"/>
      <c r="IKS181" s="117"/>
      <c r="IKT181" s="117"/>
      <c r="IKU181" s="117"/>
      <c r="IKV181" s="117"/>
      <c r="IKW181" s="117"/>
      <c r="IKX181" s="117"/>
      <c r="IKY181" s="117"/>
      <c r="IKZ181" s="117"/>
      <c r="ILA181" s="117"/>
      <c r="ILB181" s="117"/>
      <c r="ILC181" s="117"/>
      <c r="ILD181" s="117"/>
      <c r="ILE181" s="117"/>
      <c r="ILF181" s="117"/>
      <c r="ILG181" s="117"/>
      <c r="ILH181" s="117"/>
      <c r="ILI181" s="117"/>
      <c r="ILJ181" s="117"/>
      <c r="ILK181" s="117"/>
      <c r="ILL181" s="117"/>
      <c r="ILM181" s="117"/>
      <c r="ILN181" s="117"/>
      <c r="ILO181" s="117"/>
      <c r="ILP181" s="117"/>
      <c r="ILQ181" s="117"/>
      <c r="ILR181" s="117"/>
      <c r="ILS181" s="117"/>
      <c r="ILT181" s="117"/>
      <c r="ILU181" s="117"/>
      <c r="ILV181" s="117"/>
      <c r="ILW181" s="117"/>
      <c r="ILX181" s="117"/>
      <c r="ILY181" s="117"/>
      <c r="ILZ181" s="117"/>
      <c r="IMA181" s="117"/>
      <c r="IMB181" s="117"/>
      <c r="IMC181" s="117"/>
      <c r="IMD181" s="117"/>
      <c r="IME181" s="117"/>
      <c r="IMF181" s="117"/>
      <c r="IMG181" s="117"/>
      <c r="IMH181" s="117"/>
      <c r="IMI181" s="117"/>
      <c r="IMJ181" s="117"/>
      <c r="IMK181" s="117"/>
      <c r="IML181" s="117"/>
      <c r="IMM181" s="117"/>
      <c r="IMN181" s="117"/>
      <c r="IMO181" s="117"/>
      <c r="IMP181" s="117"/>
      <c r="IMQ181" s="117"/>
      <c r="IMR181" s="117"/>
      <c r="IMS181" s="117"/>
      <c r="IMT181" s="117"/>
      <c r="IMU181" s="117"/>
      <c r="IMV181" s="117"/>
      <c r="IMW181" s="117"/>
      <c r="IMX181" s="117"/>
      <c r="IMY181" s="117"/>
      <c r="IMZ181" s="117"/>
      <c r="INA181" s="117"/>
      <c r="INB181" s="117"/>
      <c r="INC181" s="117"/>
      <c r="IND181" s="117"/>
      <c r="INE181" s="117"/>
      <c r="INF181" s="117"/>
      <c r="ING181" s="117"/>
      <c r="INH181" s="117"/>
      <c r="INI181" s="117"/>
      <c r="INJ181" s="117"/>
      <c r="INK181" s="117"/>
      <c r="INL181" s="117"/>
      <c r="INM181" s="117"/>
      <c r="INN181" s="117"/>
      <c r="INO181" s="117"/>
      <c r="INP181" s="117"/>
      <c r="INQ181" s="117"/>
      <c r="INR181" s="117"/>
      <c r="INS181" s="117"/>
      <c r="INT181" s="117"/>
      <c r="INU181" s="117"/>
      <c r="INV181" s="117"/>
      <c r="INW181" s="117"/>
      <c r="INX181" s="117"/>
      <c r="INY181" s="117"/>
      <c r="INZ181" s="117"/>
      <c r="IOA181" s="117"/>
      <c r="IOB181" s="117"/>
      <c r="IOC181" s="117"/>
      <c r="IOD181" s="117"/>
      <c r="IOE181" s="117"/>
      <c r="IOF181" s="117"/>
      <c r="IOG181" s="117"/>
      <c r="IOH181" s="117"/>
      <c r="IOI181" s="117"/>
      <c r="IOJ181" s="117"/>
      <c r="IOK181" s="117"/>
      <c r="IOL181" s="117"/>
      <c r="IOM181" s="117"/>
      <c r="ION181" s="117"/>
      <c r="IOO181" s="117"/>
      <c r="IOP181" s="117"/>
      <c r="IOQ181" s="117"/>
      <c r="IOR181" s="117"/>
      <c r="IOS181" s="117"/>
      <c r="IOT181" s="117"/>
      <c r="IOU181" s="117"/>
      <c r="IOV181" s="117"/>
      <c r="IOW181" s="117"/>
      <c r="IOX181" s="117"/>
      <c r="IOY181" s="117"/>
      <c r="IOZ181" s="117"/>
      <c r="IPA181" s="117"/>
      <c r="IPB181" s="117"/>
      <c r="IPC181" s="117"/>
      <c r="IPD181" s="117"/>
      <c r="IPE181" s="117"/>
      <c r="IPF181" s="117"/>
      <c r="IPG181" s="117"/>
      <c r="IPH181" s="117"/>
      <c r="IPI181" s="117"/>
      <c r="IPJ181" s="117"/>
      <c r="IPK181" s="117"/>
      <c r="IPL181" s="117"/>
      <c r="IPM181" s="117"/>
      <c r="IPN181" s="117"/>
      <c r="IPO181" s="117"/>
      <c r="IPP181" s="117"/>
      <c r="IPQ181" s="117"/>
      <c r="IPR181" s="117"/>
      <c r="IPS181" s="117"/>
      <c r="IPT181" s="117"/>
      <c r="IPU181" s="117"/>
      <c r="IPV181" s="117"/>
      <c r="IPW181" s="117"/>
      <c r="IPX181" s="117"/>
      <c r="IPY181" s="117"/>
      <c r="IPZ181" s="117"/>
      <c r="IQA181" s="117"/>
      <c r="IQB181" s="117"/>
      <c r="IQC181" s="117"/>
      <c r="IQD181" s="117"/>
      <c r="IQE181" s="117"/>
      <c r="IQF181" s="117"/>
      <c r="IQG181" s="117"/>
      <c r="IQH181" s="117"/>
      <c r="IQI181" s="117"/>
      <c r="IQJ181" s="117"/>
      <c r="IQK181" s="117"/>
      <c r="IQL181" s="117"/>
      <c r="IQM181" s="117"/>
      <c r="IQN181" s="117"/>
      <c r="IQO181" s="117"/>
      <c r="IQP181" s="117"/>
      <c r="IQQ181" s="117"/>
      <c r="IQR181" s="117"/>
      <c r="IQS181" s="117"/>
      <c r="IQT181" s="117"/>
      <c r="IQU181" s="117"/>
      <c r="IQV181" s="117"/>
      <c r="IQW181" s="117"/>
      <c r="IQX181" s="117"/>
      <c r="IQY181" s="117"/>
      <c r="IQZ181" s="117"/>
      <c r="IRA181" s="117"/>
      <c r="IRB181" s="117"/>
      <c r="IRC181" s="117"/>
      <c r="IRD181" s="117"/>
      <c r="IRE181" s="117"/>
      <c r="IRF181" s="117"/>
      <c r="IRG181" s="117"/>
      <c r="IRH181" s="117"/>
      <c r="IRI181" s="117"/>
      <c r="IRJ181" s="117"/>
      <c r="IRK181" s="117"/>
      <c r="IRL181" s="117"/>
      <c r="IRM181" s="117"/>
      <c r="IRN181" s="117"/>
      <c r="IRO181" s="117"/>
      <c r="IRP181" s="117"/>
      <c r="IRQ181" s="117"/>
      <c r="IRR181" s="117"/>
      <c r="IRS181" s="117"/>
      <c r="IRT181" s="117"/>
      <c r="IRU181" s="117"/>
      <c r="IRV181" s="117"/>
      <c r="IRW181" s="117"/>
      <c r="IRX181" s="117"/>
      <c r="IRY181" s="117"/>
      <c r="IRZ181" s="117"/>
      <c r="ISA181" s="117"/>
      <c r="ISB181" s="117"/>
      <c r="ISC181" s="117"/>
      <c r="ISD181" s="117"/>
      <c r="ISE181" s="117"/>
      <c r="ISF181" s="117"/>
      <c r="ISG181" s="117"/>
      <c r="ISH181" s="117"/>
      <c r="ISI181" s="117"/>
      <c r="ISJ181" s="117"/>
      <c r="ISK181" s="117"/>
      <c r="ISL181" s="117"/>
      <c r="ISM181" s="117"/>
      <c r="ISN181" s="117"/>
      <c r="ISO181" s="117"/>
      <c r="ISP181" s="117"/>
      <c r="ISQ181" s="117"/>
      <c r="ISR181" s="117"/>
      <c r="ISS181" s="117"/>
      <c r="IST181" s="117"/>
      <c r="ISU181" s="117"/>
      <c r="ISV181" s="117"/>
      <c r="ISW181" s="117"/>
      <c r="ISX181" s="117"/>
      <c r="ISY181" s="117"/>
      <c r="ISZ181" s="117"/>
      <c r="ITA181" s="117"/>
      <c r="ITB181" s="117"/>
      <c r="ITC181" s="117"/>
      <c r="ITD181" s="117"/>
      <c r="ITE181" s="117"/>
      <c r="ITF181" s="117"/>
      <c r="ITG181" s="117"/>
      <c r="ITH181" s="117"/>
      <c r="ITI181" s="117"/>
      <c r="ITJ181" s="117"/>
      <c r="ITK181" s="117"/>
      <c r="ITL181" s="117"/>
      <c r="ITM181" s="117"/>
      <c r="ITN181" s="117"/>
      <c r="ITO181" s="117"/>
      <c r="ITP181" s="117"/>
      <c r="ITQ181" s="117"/>
      <c r="ITR181" s="117"/>
      <c r="ITS181" s="117"/>
      <c r="ITT181" s="117"/>
      <c r="ITU181" s="117"/>
      <c r="ITV181" s="117"/>
      <c r="ITW181" s="117"/>
      <c r="ITX181" s="117"/>
      <c r="ITY181" s="117"/>
      <c r="ITZ181" s="117"/>
      <c r="IUA181" s="117"/>
      <c r="IUB181" s="117"/>
      <c r="IUC181" s="117"/>
      <c r="IUD181" s="117"/>
      <c r="IUE181" s="117"/>
      <c r="IUF181" s="117"/>
      <c r="IUG181" s="117"/>
      <c r="IUH181" s="117"/>
      <c r="IUI181" s="117"/>
      <c r="IUJ181" s="117"/>
      <c r="IUK181" s="117"/>
      <c r="IUL181" s="117"/>
      <c r="IUM181" s="117"/>
      <c r="IUN181" s="117"/>
      <c r="IUO181" s="117"/>
      <c r="IUP181" s="117"/>
      <c r="IUQ181" s="117"/>
      <c r="IUR181" s="117"/>
      <c r="IUS181" s="117"/>
      <c r="IUT181" s="117"/>
      <c r="IUU181" s="117"/>
      <c r="IUV181" s="117"/>
      <c r="IUW181" s="117"/>
      <c r="IUX181" s="117"/>
      <c r="IUY181" s="117"/>
      <c r="IUZ181" s="117"/>
      <c r="IVA181" s="117"/>
      <c r="IVB181" s="117"/>
      <c r="IVC181" s="117"/>
      <c r="IVD181" s="117"/>
      <c r="IVE181" s="117"/>
      <c r="IVF181" s="117"/>
      <c r="IVG181" s="117"/>
      <c r="IVH181" s="117"/>
      <c r="IVI181" s="117"/>
      <c r="IVJ181" s="117"/>
      <c r="IVK181" s="117"/>
      <c r="IVL181" s="117"/>
      <c r="IVM181" s="117"/>
      <c r="IVN181" s="117"/>
      <c r="IVO181" s="117"/>
      <c r="IVP181" s="117"/>
      <c r="IVQ181" s="117"/>
      <c r="IVR181" s="117"/>
      <c r="IVS181" s="117"/>
      <c r="IVT181" s="117"/>
      <c r="IVU181" s="117"/>
      <c r="IVV181" s="117"/>
      <c r="IVW181" s="117"/>
      <c r="IVX181" s="117"/>
      <c r="IVY181" s="117"/>
      <c r="IVZ181" s="117"/>
      <c r="IWA181" s="117"/>
      <c r="IWB181" s="117"/>
      <c r="IWC181" s="117"/>
      <c r="IWD181" s="117"/>
      <c r="IWE181" s="117"/>
      <c r="IWF181" s="117"/>
      <c r="IWG181" s="117"/>
      <c r="IWH181" s="117"/>
      <c r="IWI181" s="117"/>
      <c r="IWJ181" s="117"/>
      <c r="IWK181" s="117"/>
      <c r="IWL181" s="117"/>
      <c r="IWM181" s="117"/>
      <c r="IWN181" s="117"/>
      <c r="IWO181" s="117"/>
      <c r="IWP181" s="117"/>
      <c r="IWQ181" s="117"/>
      <c r="IWR181" s="117"/>
      <c r="IWS181" s="117"/>
      <c r="IWT181" s="117"/>
      <c r="IWU181" s="117"/>
      <c r="IWV181" s="117"/>
      <c r="IWW181" s="117"/>
      <c r="IWX181" s="117"/>
      <c r="IWY181" s="117"/>
      <c r="IWZ181" s="117"/>
      <c r="IXA181" s="117"/>
      <c r="IXB181" s="117"/>
      <c r="IXC181" s="117"/>
      <c r="IXD181" s="117"/>
      <c r="IXE181" s="117"/>
      <c r="IXF181" s="117"/>
      <c r="IXG181" s="117"/>
      <c r="IXH181" s="117"/>
      <c r="IXI181" s="117"/>
      <c r="IXJ181" s="117"/>
      <c r="IXK181" s="117"/>
      <c r="IXL181" s="117"/>
      <c r="IXM181" s="117"/>
      <c r="IXN181" s="117"/>
      <c r="IXO181" s="117"/>
      <c r="IXP181" s="117"/>
      <c r="IXQ181" s="117"/>
      <c r="IXR181" s="117"/>
      <c r="IXS181" s="117"/>
      <c r="IXT181" s="117"/>
      <c r="IXU181" s="117"/>
      <c r="IXV181" s="117"/>
      <c r="IXW181" s="117"/>
      <c r="IXX181" s="117"/>
      <c r="IXY181" s="117"/>
      <c r="IXZ181" s="117"/>
      <c r="IYA181" s="117"/>
      <c r="IYB181" s="117"/>
      <c r="IYC181" s="117"/>
      <c r="IYD181" s="117"/>
      <c r="IYE181" s="117"/>
      <c r="IYF181" s="117"/>
      <c r="IYG181" s="117"/>
      <c r="IYH181" s="117"/>
      <c r="IYI181" s="117"/>
      <c r="IYJ181" s="117"/>
      <c r="IYK181" s="117"/>
      <c r="IYL181" s="117"/>
      <c r="IYM181" s="117"/>
      <c r="IYN181" s="117"/>
      <c r="IYO181" s="117"/>
      <c r="IYP181" s="117"/>
      <c r="IYQ181" s="117"/>
      <c r="IYR181" s="117"/>
      <c r="IYS181" s="117"/>
      <c r="IYT181" s="117"/>
      <c r="IYU181" s="117"/>
      <c r="IYV181" s="117"/>
      <c r="IYW181" s="117"/>
      <c r="IYX181" s="117"/>
      <c r="IYY181" s="117"/>
      <c r="IYZ181" s="117"/>
      <c r="IZA181" s="117"/>
      <c r="IZB181" s="117"/>
      <c r="IZC181" s="117"/>
      <c r="IZD181" s="117"/>
      <c r="IZE181" s="117"/>
      <c r="IZF181" s="117"/>
      <c r="IZG181" s="117"/>
      <c r="IZH181" s="117"/>
      <c r="IZI181" s="117"/>
      <c r="IZJ181" s="117"/>
      <c r="IZK181" s="117"/>
      <c r="IZL181" s="117"/>
      <c r="IZM181" s="117"/>
      <c r="IZN181" s="117"/>
      <c r="IZO181" s="117"/>
      <c r="IZP181" s="117"/>
      <c r="IZQ181" s="117"/>
      <c r="IZR181" s="117"/>
      <c r="IZS181" s="117"/>
      <c r="IZT181" s="117"/>
      <c r="IZU181" s="117"/>
      <c r="IZV181" s="117"/>
      <c r="IZW181" s="117"/>
      <c r="IZX181" s="117"/>
      <c r="IZY181" s="117"/>
      <c r="IZZ181" s="117"/>
      <c r="JAA181" s="117"/>
      <c r="JAB181" s="117"/>
      <c r="JAC181" s="117"/>
      <c r="JAD181" s="117"/>
      <c r="JAE181" s="117"/>
      <c r="JAF181" s="117"/>
      <c r="JAG181" s="117"/>
      <c r="JAH181" s="117"/>
      <c r="JAI181" s="117"/>
      <c r="JAJ181" s="117"/>
      <c r="JAK181" s="117"/>
      <c r="JAL181" s="117"/>
      <c r="JAM181" s="117"/>
      <c r="JAN181" s="117"/>
      <c r="JAO181" s="117"/>
      <c r="JAP181" s="117"/>
      <c r="JAQ181" s="117"/>
      <c r="JAR181" s="117"/>
      <c r="JAS181" s="117"/>
      <c r="JAT181" s="117"/>
      <c r="JAU181" s="117"/>
      <c r="JAV181" s="117"/>
      <c r="JAW181" s="117"/>
      <c r="JAX181" s="117"/>
      <c r="JAY181" s="117"/>
      <c r="JAZ181" s="117"/>
      <c r="JBA181" s="117"/>
      <c r="JBB181" s="117"/>
      <c r="JBC181" s="117"/>
      <c r="JBD181" s="117"/>
      <c r="JBE181" s="117"/>
      <c r="JBF181" s="117"/>
      <c r="JBG181" s="117"/>
      <c r="JBH181" s="117"/>
      <c r="JBI181" s="117"/>
      <c r="JBJ181" s="117"/>
      <c r="JBK181" s="117"/>
      <c r="JBL181" s="117"/>
      <c r="JBM181" s="117"/>
      <c r="JBN181" s="117"/>
      <c r="JBO181" s="117"/>
      <c r="JBP181" s="117"/>
      <c r="JBQ181" s="117"/>
      <c r="JBR181" s="117"/>
      <c r="JBS181" s="117"/>
      <c r="JBT181" s="117"/>
      <c r="JBU181" s="117"/>
      <c r="JBV181" s="117"/>
      <c r="JBW181" s="117"/>
      <c r="JBX181" s="117"/>
      <c r="JBY181" s="117"/>
      <c r="JBZ181" s="117"/>
      <c r="JCA181" s="117"/>
      <c r="JCB181" s="117"/>
      <c r="JCC181" s="117"/>
      <c r="JCD181" s="117"/>
      <c r="JCE181" s="117"/>
      <c r="JCF181" s="117"/>
      <c r="JCG181" s="117"/>
      <c r="JCH181" s="117"/>
      <c r="JCI181" s="117"/>
      <c r="JCJ181" s="117"/>
      <c r="JCK181" s="117"/>
      <c r="JCL181" s="117"/>
      <c r="JCM181" s="117"/>
      <c r="JCN181" s="117"/>
      <c r="JCO181" s="117"/>
      <c r="JCP181" s="117"/>
      <c r="JCQ181" s="117"/>
      <c r="JCR181" s="117"/>
      <c r="JCS181" s="117"/>
      <c r="JCT181" s="117"/>
      <c r="JCU181" s="117"/>
      <c r="JCV181" s="117"/>
      <c r="JCW181" s="117"/>
      <c r="JCX181" s="117"/>
      <c r="JCY181" s="117"/>
      <c r="JCZ181" s="117"/>
      <c r="JDA181" s="117"/>
      <c r="JDB181" s="117"/>
      <c r="JDC181" s="117"/>
      <c r="JDD181" s="117"/>
      <c r="JDE181" s="117"/>
      <c r="JDF181" s="117"/>
      <c r="JDG181" s="117"/>
      <c r="JDH181" s="117"/>
      <c r="JDI181" s="117"/>
      <c r="JDJ181" s="117"/>
      <c r="JDK181" s="117"/>
      <c r="JDL181" s="117"/>
      <c r="JDM181" s="117"/>
      <c r="JDN181" s="117"/>
      <c r="JDO181" s="117"/>
      <c r="JDP181" s="117"/>
      <c r="JDQ181" s="117"/>
      <c r="JDR181" s="117"/>
      <c r="JDS181" s="117"/>
      <c r="JDT181" s="117"/>
      <c r="JDU181" s="117"/>
      <c r="JDV181" s="117"/>
      <c r="JDW181" s="117"/>
      <c r="JDX181" s="117"/>
      <c r="JDY181" s="117"/>
      <c r="JDZ181" s="117"/>
      <c r="JEA181" s="117"/>
      <c r="JEB181" s="117"/>
      <c r="JEC181" s="117"/>
      <c r="JED181" s="117"/>
      <c r="JEE181" s="117"/>
      <c r="JEF181" s="117"/>
      <c r="JEG181" s="117"/>
      <c r="JEH181" s="117"/>
      <c r="JEI181" s="117"/>
      <c r="JEJ181" s="117"/>
      <c r="JEK181" s="117"/>
      <c r="JEL181" s="117"/>
      <c r="JEM181" s="117"/>
      <c r="JEN181" s="117"/>
      <c r="JEO181" s="117"/>
      <c r="JEP181" s="117"/>
      <c r="JEQ181" s="117"/>
      <c r="JER181" s="117"/>
      <c r="JES181" s="117"/>
      <c r="JET181" s="117"/>
      <c r="JEU181" s="117"/>
      <c r="JEV181" s="117"/>
      <c r="JEW181" s="117"/>
      <c r="JEX181" s="117"/>
      <c r="JEY181" s="117"/>
      <c r="JEZ181" s="117"/>
      <c r="JFA181" s="117"/>
      <c r="JFB181" s="117"/>
      <c r="JFC181" s="117"/>
      <c r="JFD181" s="117"/>
      <c r="JFE181" s="117"/>
      <c r="JFF181" s="117"/>
      <c r="JFG181" s="117"/>
      <c r="JFH181" s="117"/>
      <c r="JFI181" s="117"/>
      <c r="JFJ181" s="117"/>
      <c r="JFK181" s="117"/>
      <c r="JFL181" s="117"/>
      <c r="JFM181" s="117"/>
      <c r="JFN181" s="117"/>
      <c r="JFO181" s="117"/>
      <c r="JFP181" s="117"/>
      <c r="JFQ181" s="117"/>
      <c r="JFR181" s="117"/>
      <c r="JFS181" s="117"/>
      <c r="JFT181" s="117"/>
      <c r="JFU181" s="117"/>
      <c r="JFV181" s="117"/>
      <c r="JFW181" s="117"/>
      <c r="JFX181" s="117"/>
      <c r="JFY181" s="117"/>
      <c r="JFZ181" s="117"/>
      <c r="JGA181" s="117"/>
      <c r="JGB181" s="117"/>
      <c r="JGC181" s="117"/>
      <c r="JGD181" s="117"/>
      <c r="JGE181" s="117"/>
      <c r="JGF181" s="117"/>
      <c r="JGG181" s="117"/>
      <c r="JGH181" s="117"/>
      <c r="JGI181" s="117"/>
      <c r="JGJ181" s="117"/>
      <c r="JGK181" s="117"/>
      <c r="JGL181" s="117"/>
      <c r="JGM181" s="117"/>
      <c r="JGN181" s="117"/>
      <c r="JGO181" s="117"/>
      <c r="JGP181" s="117"/>
      <c r="JGQ181" s="117"/>
      <c r="JGR181" s="117"/>
      <c r="JGS181" s="117"/>
      <c r="JGT181" s="117"/>
      <c r="JGU181" s="117"/>
      <c r="JGV181" s="117"/>
      <c r="JGW181" s="117"/>
      <c r="JGX181" s="117"/>
      <c r="JGY181" s="117"/>
      <c r="JGZ181" s="117"/>
      <c r="JHA181" s="117"/>
      <c r="JHB181" s="117"/>
      <c r="JHC181" s="117"/>
      <c r="JHD181" s="117"/>
      <c r="JHE181" s="117"/>
      <c r="JHF181" s="117"/>
      <c r="JHG181" s="117"/>
      <c r="JHH181" s="117"/>
      <c r="JHI181" s="117"/>
      <c r="JHJ181" s="117"/>
      <c r="JHK181" s="117"/>
      <c r="JHL181" s="117"/>
      <c r="JHM181" s="117"/>
      <c r="JHN181" s="117"/>
      <c r="JHO181" s="117"/>
      <c r="JHP181" s="117"/>
      <c r="JHQ181" s="117"/>
      <c r="JHR181" s="117"/>
      <c r="JHS181" s="117"/>
      <c r="JHT181" s="117"/>
      <c r="JHU181" s="117"/>
      <c r="JHV181" s="117"/>
      <c r="JHW181" s="117"/>
      <c r="JHX181" s="117"/>
      <c r="JHY181" s="117"/>
      <c r="JHZ181" s="117"/>
      <c r="JIA181" s="117"/>
      <c r="JIB181" s="117"/>
      <c r="JIC181" s="117"/>
      <c r="JID181" s="117"/>
      <c r="JIE181" s="117"/>
      <c r="JIF181" s="117"/>
      <c r="JIG181" s="117"/>
      <c r="JIH181" s="117"/>
      <c r="JII181" s="117"/>
      <c r="JIJ181" s="117"/>
      <c r="JIK181" s="117"/>
      <c r="JIL181" s="117"/>
      <c r="JIM181" s="117"/>
      <c r="JIN181" s="117"/>
      <c r="JIO181" s="117"/>
      <c r="JIP181" s="117"/>
      <c r="JIQ181" s="117"/>
      <c r="JIR181" s="117"/>
      <c r="JIS181" s="117"/>
      <c r="JIT181" s="117"/>
      <c r="JIU181" s="117"/>
      <c r="JIV181" s="117"/>
      <c r="JIW181" s="117"/>
      <c r="JIX181" s="117"/>
      <c r="JIY181" s="117"/>
      <c r="JIZ181" s="117"/>
      <c r="JJA181" s="117"/>
      <c r="JJB181" s="117"/>
      <c r="JJC181" s="117"/>
      <c r="JJD181" s="117"/>
      <c r="JJE181" s="117"/>
      <c r="JJF181" s="117"/>
      <c r="JJG181" s="117"/>
      <c r="JJH181" s="117"/>
      <c r="JJI181" s="117"/>
      <c r="JJJ181" s="117"/>
      <c r="JJK181" s="117"/>
      <c r="JJL181" s="117"/>
      <c r="JJM181" s="117"/>
      <c r="JJN181" s="117"/>
      <c r="JJO181" s="117"/>
      <c r="JJP181" s="117"/>
      <c r="JJQ181" s="117"/>
      <c r="JJR181" s="117"/>
      <c r="JJS181" s="117"/>
      <c r="JJT181" s="117"/>
      <c r="JJU181" s="117"/>
      <c r="JJV181" s="117"/>
      <c r="JJW181" s="117"/>
      <c r="JJX181" s="117"/>
      <c r="JJY181" s="117"/>
      <c r="JJZ181" s="117"/>
      <c r="JKA181" s="117"/>
      <c r="JKB181" s="117"/>
      <c r="JKC181" s="117"/>
      <c r="JKD181" s="117"/>
      <c r="JKE181" s="117"/>
      <c r="JKF181" s="117"/>
      <c r="JKG181" s="117"/>
      <c r="JKH181" s="117"/>
      <c r="JKI181" s="117"/>
      <c r="JKJ181" s="117"/>
      <c r="JKK181" s="117"/>
      <c r="JKL181" s="117"/>
      <c r="JKM181" s="117"/>
      <c r="JKN181" s="117"/>
      <c r="JKO181" s="117"/>
      <c r="JKP181" s="117"/>
      <c r="JKQ181" s="117"/>
      <c r="JKR181" s="117"/>
      <c r="JKS181" s="117"/>
      <c r="JKT181" s="117"/>
      <c r="JKU181" s="117"/>
      <c r="JKV181" s="117"/>
      <c r="JKW181" s="117"/>
      <c r="JKX181" s="117"/>
      <c r="JKY181" s="117"/>
      <c r="JKZ181" s="117"/>
      <c r="JLA181" s="117"/>
      <c r="JLB181" s="117"/>
      <c r="JLC181" s="117"/>
      <c r="JLD181" s="117"/>
      <c r="JLE181" s="117"/>
      <c r="JLF181" s="117"/>
      <c r="JLG181" s="117"/>
      <c r="JLH181" s="117"/>
      <c r="JLI181" s="117"/>
      <c r="JLJ181" s="117"/>
      <c r="JLK181" s="117"/>
      <c r="JLL181" s="117"/>
      <c r="JLM181" s="117"/>
      <c r="JLN181" s="117"/>
      <c r="JLO181" s="117"/>
      <c r="JLP181" s="117"/>
      <c r="JLQ181" s="117"/>
      <c r="JLR181" s="117"/>
      <c r="JLS181" s="117"/>
      <c r="JLT181" s="117"/>
      <c r="JLU181" s="117"/>
      <c r="JLV181" s="117"/>
      <c r="JLW181" s="117"/>
      <c r="JLX181" s="117"/>
      <c r="JLY181" s="117"/>
      <c r="JLZ181" s="117"/>
      <c r="JMA181" s="117"/>
      <c r="JMB181" s="117"/>
      <c r="JMC181" s="117"/>
      <c r="JMD181" s="117"/>
      <c r="JME181" s="117"/>
      <c r="JMF181" s="117"/>
      <c r="JMG181" s="117"/>
      <c r="JMH181" s="117"/>
      <c r="JMI181" s="117"/>
      <c r="JMJ181" s="117"/>
      <c r="JMK181" s="117"/>
      <c r="JML181" s="117"/>
      <c r="JMM181" s="117"/>
      <c r="JMN181" s="117"/>
      <c r="JMO181" s="117"/>
      <c r="JMP181" s="117"/>
      <c r="JMQ181" s="117"/>
      <c r="JMR181" s="117"/>
      <c r="JMS181" s="117"/>
      <c r="JMT181" s="117"/>
      <c r="JMU181" s="117"/>
      <c r="JMV181" s="117"/>
      <c r="JMW181" s="117"/>
      <c r="JMX181" s="117"/>
      <c r="JMY181" s="117"/>
      <c r="JMZ181" s="117"/>
      <c r="JNA181" s="117"/>
      <c r="JNB181" s="117"/>
      <c r="JNC181" s="117"/>
      <c r="JND181" s="117"/>
      <c r="JNE181" s="117"/>
      <c r="JNF181" s="117"/>
      <c r="JNG181" s="117"/>
      <c r="JNH181" s="117"/>
      <c r="JNI181" s="117"/>
      <c r="JNJ181" s="117"/>
      <c r="JNK181" s="117"/>
      <c r="JNL181" s="117"/>
      <c r="JNM181" s="117"/>
      <c r="JNN181" s="117"/>
      <c r="JNO181" s="117"/>
      <c r="JNP181" s="117"/>
      <c r="JNQ181" s="117"/>
      <c r="JNR181" s="117"/>
      <c r="JNS181" s="117"/>
      <c r="JNT181" s="117"/>
      <c r="JNU181" s="117"/>
      <c r="JNV181" s="117"/>
      <c r="JNW181" s="117"/>
      <c r="JNX181" s="117"/>
      <c r="JNY181" s="117"/>
      <c r="JNZ181" s="117"/>
      <c r="JOA181" s="117"/>
      <c r="JOB181" s="117"/>
      <c r="JOC181" s="117"/>
      <c r="JOD181" s="117"/>
      <c r="JOE181" s="117"/>
      <c r="JOF181" s="117"/>
      <c r="JOG181" s="117"/>
      <c r="JOH181" s="117"/>
      <c r="JOI181" s="117"/>
      <c r="JOJ181" s="117"/>
      <c r="JOK181" s="117"/>
      <c r="JOL181" s="117"/>
      <c r="JOM181" s="117"/>
      <c r="JON181" s="117"/>
      <c r="JOO181" s="117"/>
      <c r="JOP181" s="117"/>
      <c r="JOQ181" s="117"/>
      <c r="JOR181" s="117"/>
      <c r="JOS181" s="117"/>
      <c r="JOT181" s="117"/>
      <c r="JOU181" s="117"/>
      <c r="JOV181" s="117"/>
      <c r="JOW181" s="117"/>
      <c r="JOX181" s="117"/>
      <c r="JOY181" s="117"/>
      <c r="JOZ181" s="117"/>
      <c r="JPA181" s="117"/>
      <c r="JPB181" s="117"/>
      <c r="JPC181" s="117"/>
      <c r="JPD181" s="117"/>
      <c r="JPE181" s="117"/>
      <c r="JPF181" s="117"/>
      <c r="JPG181" s="117"/>
      <c r="JPH181" s="117"/>
      <c r="JPI181" s="117"/>
      <c r="JPJ181" s="117"/>
      <c r="JPK181" s="117"/>
      <c r="JPL181" s="117"/>
      <c r="JPM181" s="117"/>
      <c r="JPN181" s="117"/>
      <c r="JPO181" s="117"/>
      <c r="JPP181" s="117"/>
      <c r="JPQ181" s="117"/>
      <c r="JPR181" s="117"/>
      <c r="JPS181" s="117"/>
      <c r="JPT181" s="117"/>
      <c r="JPU181" s="117"/>
      <c r="JPV181" s="117"/>
      <c r="JPW181" s="117"/>
      <c r="JPX181" s="117"/>
      <c r="JPY181" s="117"/>
      <c r="JPZ181" s="117"/>
      <c r="JQA181" s="117"/>
      <c r="JQB181" s="117"/>
      <c r="JQC181" s="117"/>
      <c r="JQD181" s="117"/>
      <c r="JQE181" s="117"/>
      <c r="JQF181" s="117"/>
      <c r="JQG181" s="117"/>
      <c r="JQH181" s="117"/>
      <c r="JQI181" s="117"/>
      <c r="JQJ181" s="117"/>
      <c r="JQK181" s="117"/>
      <c r="JQL181" s="117"/>
      <c r="JQM181" s="117"/>
      <c r="JQN181" s="117"/>
      <c r="JQO181" s="117"/>
      <c r="JQP181" s="117"/>
      <c r="JQQ181" s="117"/>
      <c r="JQR181" s="117"/>
      <c r="JQS181" s="117"/>
      <c r="JQT181" s="117"/>
      <c r="JQU181" s="117"/>
      <c r="JQV181" s="117"/>
      <c r="JQW181" s="117"/>
      <c r="JQX181" s="117"/>
      <c r="JQY181" s="117"/>
      <c r="JQZ181" s="117"/>
      <c r="JRA181" s="117"/>
      <c r="JRB181" s="117"/>
      <c r="JRC181" s="117"/>
      <c r="JRD181" s="117"/>
      <c r="JRE181" s="117"/>
      <c r="JRF181" s="117"/>
      <c r="JRG181" s="117"/>
      <c r="JRH181" s="117"/>
      <c r="JRI181" s="117"/>
      <c r="JRJ181" s="117"/>
      <c r="JRK181" s="117"/>
      <c r="JRL181" s="117"/>
      <c r="JRM181" s="117"/>
      <c r="JRN181" s="117"/>
      <c r="JRO181" s="117"/>
      <c r="JRP181" s="117"/>
      <c r="JRQ181" s="117"/>
      <c r="JRR181" s="117"/>
      <c r="JRS181" s="117"/>
      <c r="JRT181" s="117"/>
      <c r="JRU181" s="117"/>
      <c r="JRV181" s="117"/>
      <c r="JRW181" s="117"/>
      <c r="JRX181" s="117"/>
      <c r="JRY181" s="117"/>
      <c r="JRZ181" s="117"/>
      <c r="JSA181" s="117"/>
      <c r="JSB181" s="117"/>
      <c r="JSC181" s="117"/>
      <c r="JSD181" s="117"/>
      <c r="JSE181" s="117"/>
      <c r="JSF181" s="117"/>
      <c r="JSG181" s="117"/>
      <c r="JSH181" s="117"/>
      <c r="JSI181" s="117"/>
      <c r="JSJ181" s="117"/>
      <c r="JSK181" s="117"/>
      <c r="JSL181" s="117"/>
      <c r="JSM181" s="117"/>
      <c r="JSN181" s="117"/>
      <c r="JSO181" s="117"/>
      <c r="JSP181" s="117"/>
      <c r="JSQ181" s="117"/>
      <c r="JSR181" s="117"/>
      <c r="JSS181" s="117"/>
      <c r="JST181" s="117"/>
      <c r="JSU181" s="117"/>
      <c r="JSV181" s="117"/>
      <c r="JSW181" s="117"/>
      <c r="JSX181" s="117"/>
      <c r="JSY181" s="117"/>
      <c r="JSZ181" s="117"/>
      <c r="JTA181" s="117"/>
      <c r="JTB181" s="117"/>
      <c r="JTC181" s="117"/>
      <c r="JTD181" s="117"/>
      <c r="JTE181" s="117"/>
      <c r="JTF181" s="117"/>
      <c r="JTG181" s="117"/>
      <c r="JTH181" s="117"/>
      <c r="JTI181" s="117"/>
      <c r="JTJ181" s="117"/>
      <c r="JTK181" s="117"/>
      <c r="JTL181" s="117"/>
      <c r="JTM181" s="117"/>
      <c r="JTN181" s="117"/>
      <c r="JTO181" s="117"/>
      <c r="JTP181" s="117"/>
      <c r="JTQ181" s="117"/>
      <c r="JTR181" s="117"/>
      <c r="JTS181" s="117"/>
      <c r="JTT181" s="117"/>
      <c r="JTU181" s="117"/>
      <c r="JTV181" s="117"/>
      <c r="JTW181" s="117"/>
      <c r="JTX181" s="117"/>
      <c r="JTY181" s="117"/>
      <c r="JTZ181" s="117"/>
      <c r="JUA181" s="117"/>
      <c r="JUB181" s="117"/>
      <c r="JUC181" s="117"/>
      <c r="JUD181" s="117"/>
      <c r="JUE181" s="117"/>
      <c r="JUF181" s="117"/>
      <c r="JUG181" s="117"/>
      <c r="JUH181" s="117"/>
      <c r="JUI181" s="117"/>
      <c r="JUJ181" s="117"/>
      <c r="JUK181" s="117"/>
      <c r="JUL181" s="117"/>
      <c r="JUM181" s="117"/>
      <c r="JUN181" s="117"/>
      <c r="JUO181" s="117"/>
      <c r="JUP181" s="117"/>
      <c r="JUQ181" s="117"/>
      <c r="JUR181" s="117"/>
      <c r="JUS181" s="117"/>
      <c r="JUT181" s="117"/>
      <c r="JUU181" s="117"/>
      <c r="JUV181" s="117"/>
      <c r="JUW181" s="117"/>
      <c r="JUX181" s="117"/>
      <c r="JUY181" s="117"/>
      <c r="JUZ181" s="117"/>
      <c r="JVA181" s="117"/>
      <c r="JVB181" s="117"/>
      <c r="JVC181" s="117"/>
      <c r="JVD181" s="117"/>
      <c r="JVE181" s="117"/>
      <c r="JVF181" s="117"/>
      <c r="JVG181" s="117"/>
      <c r="JVH181" s="117"/>
      <c r="JVI181" s="117"/>
      <c r="JVJ181" s="117"/>
      <c r="JVK181" s="117"/>
      <c r="JVL181" s="117"/>
      <c r="JVM181" s="117"/>
      <c r="JVN181" s="117"/>
      <c r="JVO181" s="117"/>
      <c r="JVP181" s="117"/>
      <c r="JVQ181" s="117"/>
      <c r="JVR181" s="117"/>
      <c r="JVS181" s="117"/>
      <c r="JVT181" s="117"/>
      <c r="JVU181" s="117"/>
      <c r="JVV181" s="117"/>
      <c r="JVW181" s="117"/>
      <c r="JVX181" s="117"/>
      <c r="JVY181" s="117"/>
      <c r="JVZ181" s="117"/>
      <c r="JWA181" s="117"/>
      <c r="JWB181" s="117"/>
      <c r="JWC181" s="117"/>
      <c r="JWD181" s="117"/>
      <c r="JWE181" s="117"/>
      <c r="JWF181" s="117"/>
      <c r="JWG181" s="117"/>
      <c r="JWH181" s="117"/>
      <c r="JWI181" s="117"/>
      <c r="JWJ181" s="117"/>
      <c r="JWK181" s="117"/>
      <c r="JWL181" s="117"/>
      <c r="JWM181" s="117"/>
      <c r="JWN181" s="117"/>
      <c r="JWO181" s="117"/>
      <c r="JWP181" s="117"/>
      <c r="JWQ181" s="117"/>
      <c r="JWR181" s="117"/>
      <c r="JWS181" s="117"/>
      <c r="JWT181" s="117"/>
      <c r="JWU181" s="117"/>
      <c r="JWV181" s="117"/>
      <c r="JWW181" s="117"/>
      <c r="JWX181" s="117"/>
      <c r="JWY181" s="117"/>
      <c r="JWZ181" s="117"/>
      <c r="JXA181" s="117"/>
      <c r="JXB181" s="117"/>
      <c r="JXC181" s="117"/>
      <c r="JXD181" s="117"/>
      <c r="JXE181" s="117"/>
      <c r="JXF181" s="117"/>
      <c r="JXG181" s="117"/>
      <c r="JXH181" s="117"/>
      <c r="JXI181" s="117"/>
      <c r="JXJ181" s="117"/>
      <c r="JXK181" s="117"/>
      <c r="JXL181" s="117"/>
      <c r="JXM181" s="117"/>
      <c r="JXN181" s="117"/>
      <c r="JXO181" s="117"/>
      <c r="JXP181" s="117"/>
      <c r="JXQ181" s="117"/>
      <c r="JXR181" s="117"/>
      <c r="JXS181" s="117"/>
      <c r="JXT181" s="117"/>
      <c r="JXU181" s="117"/>
      <c r="JXV181" s="117"/>
      <c r="JXW181" s="117"/>
      <c r="JXX181" s="117"/>
      <c r="JXY181" s="117"/>
      <c r="JXZ181" s="117"/>
      <c r="JYA181" s="117"/>
      <c r="JYB181" s="117"/>
      <c r="JYC181" s="117"/>
      <c r="JYD181" s="117"/>
      <c r="JYE181" s="117"/>
      <c r="JYF181" s="117"/>
      <c r="JYG181" s="117"/>
      <c r="JYH181" s="117"/>
      <c r="JYI181" s="117"/>
      <c r="JYJ181" s="117"/>
      <c r="JYK181" s="117"/>
      <c r="JYL181" s="117"/>
      <c r="JYM181" s="117"/>
      <c r="JYN181" s="117"/>
      <c r="JYO181" s="117"/>
      <c r="JYP181" s="117"/>
      <c r="JYQ181" s="117"/>
      <c r="JYR181" s="117"/>
      <c r="JYS181" s="117"/>
      <c r="JYT181" s="117"/>
      <c r="JYU181" s="117"/>
      <c r="JYV181" s="117"/>
      <c r="JYW181" s="117"/>
      <c r="JYX181" s="117"/>
      <c r="JYY181" s="117"/>
      <c r="JYZ181" s="117"/>
      <c r="JZA181" s="117"/>
      <c r="JZB181" s="117"/>
      <c r="JZC181" s="117"/>
      <c r="JZD181" s="117"/>
      <c r="JZE181" s="117"/>
      <c r="JZF181" s="117"/>
      <c r="JZG181" s="117"/>
      <c r="JZH181" s="117"/>
      <c r="JZI181" s="117"/>
      <c r="JZJ181" s="117"/>
      <c r="JZK181" s="117"/>
      <c r="JZL181" s="117"/>
      <c r="JZM181" s="117"/>
      <c r="JZN181" s="117"/>
      <c r="JZO181" s="117"/>
      <c r="JZP181" s="117"/>
      <c r="JZQ181" s="117"/>
      <c r="JZR181" s="117"/>
      <c r="JZS181" s="117"/>
      <c r="JZT181" s="117"/>
      <c r="JZU181" s="117"/>
      <c r="JZV181" s="117"/>
      <c r="JZW181" s="117"/>
      <c r="JZX181" s="117"/>
      <c r="JZY181" s="117"/>
      <c r="JZZ181" s="117"/>
      <c r="KAA181" s="117"/>
      <c r="KAB181" s="117"/>
      <c r="KAC181" s="117"/>
      <c r="KAD181" s="117"/>
      <c r="KAE181" s="117"/>
      <c r="KAF181" s="117"/>
      <c r="KAG181" s="117"/>
      <c r="KAH181" s="117"/>
      <c r="KAI181" s="117"/>
      <c r="KAJ181" s="117"/>
      <c r="KAK181" s="117"/>
      <c r="KAL181" s="117"/>
      <c r="KAM181" s="117"/>
      <c r="KAN181" s="117"/>
      <c r="KAO181" s="117"/>
      <c r="KAP181" s="117"/>
      <c r="KAQ181" s="117"/>
      <c r="KAR181" s="117"/>
      <c r="KAS181" s="117"/>
      <c r="KAT181" s="117"/>
      <c r="KAU181" s="117"/>
      <c r="KAV181" s="117"/>
      <c r="KAW181" s="117"/>
      <c r="KAX181" s="117"/>
      <c r="KAY181" s="117"/>
      <c r="KAZ181" s="117"/>
      <c r="KBA181" s="117"/>
      <c r="KBB181" s="117"/>
      <c r="KBC181" s="117"/>
      <c r="KBD181" s="117"/>
      <c r="KBE181" s="117"/>
      <c r="KBF181" s="117"/>
      <c r="KBG181" s="117"/>
      <c r="KBH181" s="117"/>
      <c r="KBI181" s="117"/>
      <c r="KBJ181" s="117"/>
      <c r="KBK181" s="117"/>
      <c r="KBL181" s="117"/>
      <c r="KBM181" s="117"/>
      <c r="KBN181" s="117"/>
      <c r="KBO181" s="117"/>
      <c r="KBP181" s="117"/>
      <c r="KBQ181" s="117"/>
      <c r="KBR181" s="117"/>
      <c r="KBS181" s="117"/>
      <c r="KBT181" s="117"/>
      <c r="KBU181" s="117"/>
      <c r="KBV181" s="117"/>
      <c r="KBW181" s="117"/>
      <c r="KBX181" s="117"/>
      <c r="KBY181" s="117"/>
      <c r="KBZ181" s="117"/>
      <c r="KCA181" s="117"/>
      <c r="KCB181" s="117"/>
      <c r="KCC181" s="117"/>
      <c r="KCD181" s="117"/>
      <c r="KCE181" s="117"/>
      <c r="KCF181" s="117"/>
      <c r="KCG181" s="117"/>
      <c r="KCH181" s="117"/>
      <c r="KCI181" s="117"/>
      <c r="KCJ181" s="117"/>
      <c r="KCK181" s="117"/>
      <c r="KCL181" s="117"/>
      <c r="KCM181" s="117"/>
      <c r="KCN181" s="117"/>
      <c r="KCO181" s="117"/>
      <c r="KCP181" s="117"/>
      <c r="KCQ181" s="117"/>
      <c r="KCR181" s="117"/>
      <c r="KCS181" s="117"/>
      <c r="KCT181" s="117"/>
      <c r="KCU181" s="117"/>
      <c r="KCV181" s="117"/>
      <c r="KCW181" s="117"/>
      <c r="KCX181" s="117"/>
      <c r="KCY181" s="117"/>
      <c r="KCZ181" s="117"/>
      <c r="KDA181" s="117"/>
      <c r="KDB181" s="117"/>
      <c r="KDC181" s="117"/>
      <c r="KDD181" s="117"/>
      <c r="KDE181" s="117"/>
      <c r="KDF181" s="117"/>
      <c r="KDG181" s="117"/>
      <c r="KDH181" s="117"/>
      <c r="KDI181" s="117"/>
      <c r="KDJ181" s="117"/>
      <c r="KDK181" s="117"/>
      <c r="KDL181" s="117"/>
      <c r="KDM181" s="117"/>
      <c r="KDN181" s="117"/>
      <c r="KDO181" s="117"/>
      <c r="KDP181" s="117"/>
      <c r="KDQ181" s="117"/>
      <c r="KDR181" s="117"/>
      <c r="KDS181" s="117"/>
      <c r="KDT181" s="117"/>
      <c r="KDU181" s="117"/>
      <c r="KDV181" s="117"/>
      <c r="KDW181" s="117"/>
      <c r="KDX181" s="117"/>
      <c r="KDY181" s="117"/>
      <c r="KDZ181" s="117"/>
      <c r="KEA181" s="117"/>
      <c r="KEB181" s="117"/>
      <c r="KEC181" s="117"/>
      <c r="KED181" s="117"/>
      <c r="KEE181" s="117"/>
      <c r="KEF181" s="117"/>
      <c r="KEG181" s="117"/>
      <c r="KEH181" s="117"/>
      <c r="KEI181" s="117"/>
      <c r="KEJ181" s="117"/>
      <c r="KEK181" s="117"/>
      <c r="KEL181" s="117"/>
      <c r="KEM181" s="117"/>
      <c r="KEN181" s="117"/>
      <c r="KEO181" s="117"/>
      <c r="KEP181" s="117"/>
      <c r="KEQ181" s="117"/>
      <c r="KER181" s="117"/>
      <c r="KES181" s="117"/>
      <c r="KET181" s="117"/>
      <c r="KEU181" s="117"/>
      <c r="KEV181" s="117"/>
      <c r="KEW181" s="117"/>
      <c r="KEX181" s="117"/>
      <c r="KEY181" s="117"/>
      <c r="KEZ181" s="117"/>
      <c r="KFA181" s="117"/>
      <c r="KFB181" s="117"/>
      <c r="KFC181" s="117"/>
      <c r="KFD181" s="117"/>
      <c r="KFE181" s="117"/>
      <c r="KFF181" s="117"/>
      <c r="KFG181" s="117"/>
      <c r="KFH181" s="117"/>
      <c r="KFI181" s="117"/>
      <c r="KFJ181" s="117"/>
      <c r="KFK181" s="117"/>
      <c r="KFL181" s="117"/>
      <c r="KFM181" s="117"/>
      <c r="KFN181" s="117"/>
      <c r="KFO181" s="117"/>
      <c r="KFP181" s="117"/>
      <c r="KFQ181" s="117"/>
      <c r="KFR181" s="117"/>
      <c r="KFS181" s="117"/>
      <c r="KFT181" s="117"/>
      <c r="KFU181" s="117"/>
      <c r="KFV181" s="117"/>
      <c r="KFW181" s="117"/>
      <c r="KFX181" s="117"/>
      <c r="KFY181" s="117"/>
      <c r="KFZ181" s="117"/>
      <c r="KGA181" s="117"/>
      <c r="KGB181" s="117"/>
      <c r="KGC181" s="117"/>
      <c r="KGD181" s="117"/>
      <c r="KGE181" s="117"/>
      <c r="KGF181" s="117"/>
      <c r="KGG181" s="117"/>
      <c r="KGH181" s="117"/>
      <c r="KGI181" s="117"/>
      <c r="KGJ181" s="117"/>
      <c r="KGK181" s="117"/>
      <c r="KGL181" s="117"/>
      <c r="KGM181" s="117"/>
      <c r="KGN181" s="117"/>
      <c r="KGO181" s="117"/>
      <c r="KGP181" s="117"/>
      <c r="KGQ181" s="117"/>
      <c r="KGR181" s="117"/>
      <c r="KGS181" s="117"/>
      <c r="KGT181" s="117"/>
      <c r="KGU181" s="117"/>
      <c r="KGV181" s="117"/>
      <c r="KGW181" s="117"/>
      <c r="KGX181" s="117"/>
      <c r="KGY181" s="117"/>
      <c r="KGZ181" s="117"/>
      <c r="KHA181" s="117"/>
      <c r="KHB181" s="117"/>
      <c r="KHC181" s="117"/>
      <c r="KHD181" s="117"/>
      <c r="KHE181" s="117"/>
      <c r="KHF181" s="117"/>
      <c r="KHG181" s="117"/>
      <c r="KHH181" s="117"/>
      <c r="KHI181" s="117"/>
      <c r="KHJ181" s="117"/>
      <c r="KHK181" s="117"/>
      <c r="KHL181" s="117"/>
      <c r="KHM181" s="117"/>
      <c r="KHN181" s="117"/>
      <c r="KHO181" s="117"/>
      <c r="KHP181" s="117"/>
      <c r="KHQ181" s="117"/>
      <c r="KHR181" s="117"/>
      <c r="KHS181" s="117"/>
      <c r="KHT181" s="117"/>
      <c r="KHU181" s="117"/>
      <c r="KHV181" s="117"/>
      <c r="KHW181" s="117"/>
      <c r="KHX181" s="117"/>
      <c r="KHY181" s="117"/>
      <c r="KHZ181" s="117"/>
      <c r="KIA181" s="117"/>
      <c r="KIB181" s="117"/>
      <c r="KIC181" s="117"/>
      <c r="KID181" s="117"/>
      <c r="KIE181" s="117"/>
      <c r="KIF181" s="117"/>
      <c r="KIG181" s="117"/>
      <c r="KIH181" s="117"/>
      <c r="KII181" s="117"/>
      <c r="KIJ181" s="117"/>
      <c r="KIK181" s="117"/>
      <c r="KIL181" s="117"/>
      <c r="KIM181" s="117"/>
      <c r="KIN181" s="117"/>
      <c r="KIO181" s="117"/>
      <c r="KIP181" s="117"/>
      <c r="KIQ181" s="117"/>
      <c r="KIR181" s="117"/>
      <c r="KIS181" s="117"/>
      <c r="KIT181" s="117"/>
      <c r="KIU181" s="117"/>
      <c r="KIV181" s="117"/>
      <c r="KIW181" s="117"/>
      <c r="KIX181" s="117"/>
      <c r="KIY181" s="117"/>
      <c r="KIZ181" s="117"/>
      <c r="KJA181" s="117"/>
      <c r="KJB181" s="117"/>
      <c r="KJC181" s="117"/>
      <c r="KJD181" s="117"/>
      <c r="KJE181" s="117"/>
      <c r="KJF181" s="117"/>
      <c r="KJG181" s="117"/>
      <c r="KJH181" s="117"/>
      <c r="KJI181" s="117"/>
      <c r="KJJ181" s="117"/>
      <c r="KJK181" s="117"/>
      <c r="KJL181" s="117"/>
      <c r="KJM181" s="117"/>
      <c r="KJN181" s="117"/>
      <c r="KJO181" s="117"/>
      <c r="KJP181" s="117"/>
      <c r="KJQ181" s="117"/>
      <c r="KJR181" s="117"/>
      <c r="KJS181" s="117"/>
      <c r="KJT181" s="117"/>
      <c r="KJU181" s="117"/>
      <c r="KJV181" s="117"/>
      <c r="KJW181" s="117"/>
      <c r="KJX181" s="117"/>
      <c r="KJY181" s="117"/>
      <c r="KJZ181" s="117"/>
      <c r="KKA181" s="117"/>
      <c r="KKB181" s="117"/>
      <c r="KKC181" s="117"/>
      <c r="KKD181" s="117"/>
      <c r="KKE181" s="117"/>
      <c r="KKF181" s="117"/>
      <c r="KKG181" s="117"/>
      <c r="KKH181" s="117"/>
      <c r="KKI181" s="117"/>
      <c r="KKJ181" s="117"/>
      <c r="KKK181" s="117"/>
      <c r="KKL181" s="117"/>
      <c r="KKM181" s="117"/>
      <c r="KKN181" s="117"/>
      <c r="KKO181" s="117"/>
      <c r="KKP181" s="117"/>
      <c r="KKQ181" s="117"/>
      <c r="KKR181" s="117"/>
      <c r="KKS181" s="117"/>
      <c r="KKT181" s="117"/>
      <c r="KKU181" s="117"/>
      <c r="KKV181" s="117"/>
      <c r="KKW181" s="117"/>
      <c r="KKX181" s="117"/>
      <c r="KKY181" s="117"/>
      <c r="KKZ181" s="117"/>
      <c r="KLA181" s="117"/>
      <c r="KLB181" s="117"/>
      <c r="KLC181" s="117"/>
      <c r="KLD181" s="117"/>
      <c r="KLE181" s="117"/>
      <c r="KLF181" s="117"/>
      <c r="KLG181" s="117"/>
      <c r="KLH181" s="117"/>
      <c r="KLI181" s="117"/>
      <c r="KLJ181" s="117"/>
      <c r="KLK181" s="117"/>
      <c r="KLL181" s="117"/>
      <c r="KLM181" s="117"/>
      <c r="KLN181" s="117"/>
      <c r="KLO181" s="117"/>
      <c r="KLP181" s="117"/>
      <c r="KLQ181" s="117"/>
      <c r="KLR181" s="117"/>
      <c r="KLS181" s="117"/>
      <c r="KLT181" s="117"/>
      <c r="KLU181" s="117"/>
      <c r="KLV181" s="117"/>
      <c r="KLW181" s="117"/>
      <c r="KLX181" s="117"/>
      <c r="KLY181" s="117"/>
      <c r="KLZ181" s="117"/>
      <c r="KMA181" s="117"/>
      <c r="KMB181" s="117"/>
      <c r="KMC181" s="117"/>
      <c r="KMD181" s="117"/>
      <c r="KME181" s="117"/>
      <c r="KMF181" s="117"/>
      <c r="KMG181" s="117"/>
      <c r="KMH181" s="117"/>
      <c r="KMI181" s="117"/>
      <c r="KMJ181" s="117"/>
      <c r="KMK181" s="117"/>
      <c r="KML181" s="117"/>
      <c r="KMM181" s="117"/>
      <c r="KMN181" s="117"/>
      <c r="KMO181" s="117"/>
      <c r="KMP181" s="117"/>
      <c r="KMQ181" s="117"/>
      <c r="KMR181" s="117"/>
      <c r="KMS181" s="117"/>
      <c r="KMT181" s="117"/>
      <c r="KMU181" s="117"/>
      <c r="KMV181" s="117"/>
      <c r="KMW181" s="117"/>
      <c r="KMX181" s="117"/>
      <c r="KMY181" s="117"/>
      <c r="KMZ181" s="117"/>
      <c r="KNA181" s="117"/>
      <c r="KNB181" s="117"/>
      <c r="KNC181" s="117"/>
      <c r="KND181" s="117"/>
      <c r="KNE181" s="117"/>
      <c r="KNF181" s="117"/>
      <c r="KNG181" s="117"/>
      <c r="KNH181" s="117"/>
      <c r="KNI181" s="117"/>
      <c r="KNJ181" s="117"/>
      <c r="KNK181" s="117"/>
      <c r="KNL181" s="117"/>
      <c r="KNM181" s="117"/>
      <c r="KNN181" s="117"/>
      <c r="KNO181" s="117"/>
      <c r="KNP181" s="117"/>
      <c r="KNQ181" s="117"/>
      <c r="KNR181" s="117"/>
      <c r="KNS181" s="117"/>
      <c r="KNT181" s="117"/>
      <c r="KNU181" s="117"/>
      <c r="KNV181" s="117"/>
      <c r="KNW181" s="117"/>
      <c r="KNX181" s="117"/>
      <c r="KNY181" s="117"/>
      <c r="KNZ181" s="117"/>
      <c r="KOA181" s="117"/>
      <c r="KOB181" s="117"/>
      <c r="KOC181" s="117"/>
      <c r="KOD181" s="117"/>
      <c r="KOE181" s="117"/>
      <c r="KOF181" s="117"/>
      <c r="KOG181" s="117"/>
      <c r="KOH181" s="117"/>
      <c r="KOI181" s="117"/>
      <c r="KOJ181" s="117"/>
      <c r="KOK181" s="117"/>
      <c r="KOL181" s="117"/>
      <c r="KOM181" s="117"/>
      <c r="KON181" s="117"/>
      <c r="KOO181" s="117"/>
      <c r="KOP181" s="117"/>
      <c r="KOQ181" s="117"/>
      <c r="KOR181" s="117"/>
      <c r="KOS181" s="117"/>
      <c r="KOT181" s="117"/>
      <c r="KOU181" s="117"/>
      <c r="KOV181" s="117"/>
      <c r="KOW181" s="117"/>
      <c r="KOX181" s="117"/>
      <c r="KOY181" s="117"/>
      <c r="KOZ181" s="117"/>
      <c r="KPA181" s="117"/>
      <c r="KPB181" s="117"/>
      <c r="KPC181" s="117"/>
      <c r="KPD181" s="117"/>
      <c r="KPE181" s="117"/>
      <c r="KPF181" s="117"/>
      <c r="KPG181" s="117"/>
      <c r="KPH181" s="117"/>
      <c r="KPI181" s="117"/>
      <c r="KPJ181" s="117"/>
      <c r="KPK181" s="117"/>
      <c r="KPL181" s="117"/>
      <c r="KPM181" s="117"/>
      <c r="KPN181" s="117"/>
      <c r="KPO181" s="117"/>
      <c r="KPP181" s="117"/>
      <c r="KPQ181" s="117"/>
      <c r="KPR181" s="117"/>
      <c r="KPS181" s="117"/>
      <c r="KPT181" s="117"/>
      <c r="KPU181" s="117"/>
      <c r="KPV181" s="117"/>
      <c r="KPW181" s="117"/>
      <c r="KPX181" s="117"/>
      <c r="KPY181" s="117"/>
      <c r="KPZ181" s="117"/>
      <c r="KQA181" s="117"/>
      <c r="KQB181" s="117"/>
      <c r="KQC181" s="117"/>
      <c r="KQD181" s="117"/>
      <c r="KQE181" s="117"/>
      <c r="KQF181" s="117"/>
      <c r="KQG181" s="117"/>
      <c r="KQH181" s="117"/>
      <c r="KQI181" s="117"/>
      <c r="KQJ181" s="117"/>
      <c r="KQK181" s="117"/>
      <c r="KQL181" s="117"/>
      <c r="KQM181" s="117"/>
      <c r="KQN181" s="117"/>
      <c r="KQO181" s="117"/>
      <c r="KQP181" s="117"/>
      <c r="KQQ181" s="117"/>
      <c r="KQR181" s="117"/>
      <c r="KQS181" s="117"/>
      <c r="KQT181" s="117"/>
      <c r="KQU181" s="117"/>
      <c r="KQV181" s="117"/>
      <c r="KQW181" s="117"/>
      <c r="KQX181" s="117"/>
      <c r="KQY181" s="117"/>
      <c r="KQZ181" s="117"/>
      <c r="KRA181" s="117"/>
      <c r="KRB181" s="117"/>
      <c r="KRC181" s="117"/>
      <c r="KRD181" s="117"/>
      <c r="KRE181" s="117"/>
      <c r="KRF181" s="117"/>
      <c r="KRG181" s="117"/>
      <c r="KRH181" s="117"/>
      <c r="KRI181" s="117"/>
      <c r="KRJ181" s="117"/>
      <c r="KRK181" s="117"/>
      <c r="KRL181" s="117"/>
      <c r="KRM181" s="117"/>
      <c r="KRN181" s="117"/>
      <c r="KRO181" s="117"/>
      <c r="KRP181" s="117"/>
      <c r="KRQ181" s="117"/>
      <c r="KRR181" s="117"/>
      <c r="KRS181" s="117"/>
      <c r="KRT181" s="117"/>
      <c r="KRU181" s="117"/>
      <c r="KRV181" s="117"/>
      <c r="KRW181" s="117"/>
      <c r="KRX181" s="117"/>
      <c r="KRY181" s="117"/>
      <c r="KRZ181" s="117"/>
      <c r="KSA181" s="117"/>
      <c r="KSB181" s="117"/>
      <c r="KSC181" s="117"/>
      <c r="KSD181" s="117"/>
      <c r="KSE181" s="117"/>
      <c r="KSF181" s="117"/>
      <c r="KSG181" s="117"/>
      <c r="KSH181" s="117"/>
      <c r="KSI181" s="117"/>
      <c r="KSJ181" s="117"/>
      <c r="KSK181" s="117"/>
      <c r="KSL181" s="117"/>
      <c r="KSM181" s="117"/>
      <c r="KSN181" s="117"/>
      <c r="KSO181" s="117"/>
      <c r="KSP181" s="117"/>
      <c r="KSQ181" s="117"/>
      <c r="KSR181" s="117"/>
      <c r="KSS181" s="117"/>
      <c r="KST181" s="117"/>
      <c r="KSU181" s="117"/>
      <c r="KSV181" s="117"/>
      <c r="KSW181" s="117"/>
      <c r="KSX181" s="117"/>
      <c r="KSY181" s="117"/>
      <c r="KSZ181" s="117"/>
      <c r="KTA181" s="117"/>
      <c r="KTB181" s="117"/>
      <c r="KTC181" s="117"/>
      <c r="KTD181" s="117"/>
      <c r="KTE181" s="117"/>
      <c r="KTF181" s="117"/>
      <c r="KTG181" s="117"/>
      <c r="KTH181" s="117"/>
      <c r="KTI181" s="117"/>
      <c r="KTJ181" s="117"/>
      <c r="KTK181" s="117"/>
      <c r="KTL181" s="117"/>
      <c r="KTM181" s="117"/>
      <c r="KTN181" s="117"/>
      <c r="KTO181" s="117"/>
      <c r="KTP181" s="117"/>
      <c r="KTQ181" s="117"/>
      <c r="KTR181" s="117"/>
      <c r="KTS181" s="117"/>
      <c r="KTT181" s="117"/>
      <c r="KTU181" s="117"/>
      <c r="KTV181" s="117"/>
      <c r="KTW181" s="117"/>
      <c r="KTX181" s="117"/>
      <c r="KTY181" s="117"/>
      <c r="KTZ181" s="117"/>
      <c r="KUA181" s="117"/>
      <c r="KUB181" s="117"/>
      <c r="KUC181" s="117"/>
      <c r="KUD181" s="117"/>
      <c r="KUE181" s="117"/>
      <c r="KUF181" s="117"/>
      <c r="KUG181" s="117"/>
      <c r="KUH181" s="117"/>
      <c r="KUI181" s="117"/>
      <c r="KUJ181" s="117"/>
      <c r="KUK181" s="117"/>
      <c r="KUL181" s="117"/>
      <c r="KUM181" s="117"/>
      <c r="KUN181" s="117"/>
      <c r="KUO181" s="117"/>
      <c r="KUP181" s="117"/>
      <c r="KUQ181" s="117"/>
      <c r="KUR181" s="117"/>
      <c r="KUS181" s="117"/>
      <c r="KUT181" s="117"/>
      <c r="KUU181" s="117"/>
      <c r="KUV181" s="117"/>
      <c r="KUW181" s="117"/>
      <c r="KUX181" s="117"/>
      <c r="KUY181" s="117"/>
      <c r="KUZ181" s="117"/>
      <c r="KVA181" s="117"/>
      <c r="KVB181" s="117"/>
      <c r="KVC181" s="117"/>
      <c r="KVD181" s="117"/>
      <c r="KVE181" s="117"/>
      <c r="KVF181" s="117"/>
      <c r="KVG181" s="117"/>
      <c r="KVH181" s="117"/>
      <c r="KVI181" s="117"/>
      <c r="KVJ181" s="117"/>
      <c r="KVK181" s="117"/>
      <c r="KVL181" s="117"/>
      <c r="KVM181" s="117"/>
      <c r="KVN181" s="117"/>
      <c r="KVO181" s="117"/>
      <c r="KVP181" s="117"/>
      <c r="KVQ181" s="117"/>
      <c r="KVR181" s="117"/>
      <c r="KVS181" s="117"/>
      <c r="KVT181" s="117"/>
      <c r="KVU181" s="117"/>
      <c r="KVV181" s="117"/>
      <c r="KVW181" s="117"/>
      <c r="KVX181" s="117"/>
      <c r="KVY181" s="117"/>
      <c r="KVZ181" s="117"/>
      <c r="KWA181" s="117"/>
      <c r="KWB181" s="117"/>
      <c r="KWC181" s="117"/>
      <c r="KWD181" s="117"/>
      <c r="KWE181" s="117"/>
      <c r="KWF181" s="117"/>
      <c r="KWG181" s="117"/>
      <c r="KWH181" s="117"/>
      <c r="KWI181" s="117"/>
      <c r="KWJ181" s="117"/>
      <c r="KWK181" s="117"/>
      <c r="KWL181" s="117"/>
      <c r="KWM181" s="117"/>
      <c r="KWN181" s="117"/>
      <c r="KWO181" s="117"/>
      <c r="KWP181" s="117"/>
      <c r="KWQ181" s="117"/>
      <c r="KWR181" s="117"/>
      <c r="KWS181" s="117"/>
      <c r="KWT181" s="117"/>
      <c r="KWU181" s="117"/>
      <c r="KWV181" s="117"/>
      <c r="KWW181" s="117"/>
      <c r="KWX181" s="117"/>
      <c r="KWY181" s="117"/>
      <c r="KWZ181" s="117"/>
      <c r="KXA181" s="117"/>
      <c r="KXB181" s="117"/>
      <c r="KXC181" s="117"/>
      <c r="KXD181" s="117"/>
      <c r="KXE181" s="117"/>
      <c r="KXF181" s="117"/>
      <c r="KXG181" s="117"/>
      <c r="KXH181" s="117"/>
      <c r="KXI181" s="117"/>
      <c r="KXJ181" s="117"/>
      <c r="KXK181" s="117"/>
      <c r="KXL181" s="117"/>
      <c r="KXM181" s="117"/>
      <c r="KXN181" s="117"/>
      <c r="KXO181" s="117"/>
      <c r="KXP181" s="117"/>
      <c r="KXQ181" s="117"/>
      <c r="KXR181" s="117"/>
      <c r="KXS181" s="117"/>
      <c r="KXT181" s="117"/>
      <c r="KXU181" s="117"/>
      <c r="KXV181" s="117"/>
      <c r="KXW181" s="117"/>
      <c r="KXX181" s="117"/>
      <c r="KXY181" s="117"/>
      <c r="KXZ181" s="117"/>
      <c r="KYA181" s="117"/>
      <c r="KYB181" s="117"/>
      <c r="KYC181" s="117"/>
      <c r="KYD181" s="117"/>
      <c r="KYE181" s="117"/>
      <c r="KYF181" s="117"/>
      <c r="KYG181" s="117"/>
      <c r="KYH181" s="117"/>
      <c r="KYI181" s="117"/>
      <c r="KYJ181" s="117"/>
      <c r="KYK181" s="117"/>
      <c r="KYL181" s="117"/>
      <c r="KYM181" s="117"/>
      <c r="KYN181" s="117"/>
      <c r="KYO181" s="117"/>
      <c r="KYP181" s="117"/>
      <c r="KYQ181" s="117"/>
      <c r="KYR181" s="117"/>
      <c r="KYS181" s="117"/>
      <c r="KYT181" s="117"/>
      <c r="KYU181" s="117"/>
      <c r="KYV181" s="117"/>
      <c r="KYW181" s="117"/>
      <c r="KYX181" s="117"/>
      <c r="KYY181" s="117"/>
      <c r="KYZ181" s="117"/>
      <c r="KZA181" s="117"/>
      <c r="KZB181" s="117"/>
      <c r="KZC181" s="117"/>
      <c r="KZD181" s="117"/>
      <c r="KZE181" s="117"/>
      <c r="KZF181" s="117"/>
      <c r="KZG181" s="117"/>
      <c r="KZH181" s="117"/>
      <c r="KZI181" s="117"/>
      <c r="KZJ181" s="117"/>
      <c r="KZK181" s="117"/>
      <c r="KZL181" s="117"/>
      <c r="KZM181" s="117"/>
      <c r="KZN181" s="117"/>
      <c r="KZO181" s="117"/>
      <c r="KZP181" s="117"/>
      <c r="KZQ181" s="117"/>
      <c r="KZR181" s="117"/>
      <c r="KZS181" s="117"/>
      <c r="KZT181" s="117"/>
      <c r="KZU181" s="117"/>
      <c r="KZV181" s="117"/>
      <c r="KZW181" s="117"/>
      <c r="KZX181" s="117"/>
      <c r="KZY181" s="117"/>
      <c r="KZZ181" s="117"/>
      <c r="LAA181" s="117"/>
      <c r="LAB181" s="117"/>
      <c r="LAC181" s="117"/>
      <c r="LAD181" s="117"/>
      <c r="LAE181" s="117"/>
      <c r="LAF181" s="117"/>
      <c r="LAG181" s="117"/>
      <c r="LAH181" s="117"/>
      <c r="LAI181" s="117"/>
      <c r="LAJ181" s="117"/>
      <c r="LAK181" s="117"/>
      <c r="LAL181" s="117"/>
      <c r="LAM181" s="117"/>
      <c r="LAN181" s="117"/>
      <c r="LAO181" s="117"/>
      <c r="LAP181" s="117"/>
      <c r="LAQ181" s="117"/>
      <c r="LAR181" s="117"/>
      <c r="LAS181" s="117"/>
      <c r="LAT181" s="117"/>
      <c r="LAU181" s="117"/>
      <c r="LAV181" s="117"/>
      <c r="LAW181" s="117"/>
      <c r="LAX181" s="117"/>
      <c r="LAY181" s="117"/>
      <c r="LAZ181" s="117"/>
      <c r="LBA181" s="117"/>
      <c r="LBB181" s="117"/>
      <c r="LBC181" s="117"/>
      <c r="LBD181" s="117"/>
      <c r="LBE181" s="117"/>
      <c r="LBF181" s="117"/>
      <c r="LBG181" s="117"/>
      <c r="LBH181" s="117"/>
      <c r="LBI181" s="117"/>
      <c r="LBJ181" s="117"/>
      <c r="LBK181" s="117"/>
      <c r="LBL181" s="117"/>
      <c r="LBM181" s="117"/>
      <c r="LBN181" s="117"/>
      <c r="LBO181" s="117"/>
      <c r="LBP181" s="117"/>
      <c r="LBQ181" s="117"/>
      <c r="LBR181" s="117"/>
      <c r="LBS181" s="117"/>
      <c r="LBT181" s="117"/>
      <c r="LBU181" s="117"/>
      <c r="LBV181" s="117"/>
      <c r="LBW181" s="117"/>
      <c r="LBX181" s="117"/>
      <c r="LBY181" s="117"/>
      <c r="LBZ181" s="117"/>
      <c r="LCA181" s="117"/>
      <c r="LCB181" s="117"/>
      <c r="LCC181" s="117"/>
      <c r="LCD181" s="117"/>
      <c r="LCE181" s="117"/>
      <c r="LCF181" s="117"/>
      <c r="LCG181" s="117"/>
      <c r="LCH181" s="117"/>
      <c r="LCI181" s="117"/>
      <c r="LCJ181" s="117"/>
      <c r="LCK181" s="117"/>
      <c r="LCL181" s="117"/>
      <c r="LCM181" s="117"/>
      <c r="LCN181" s="117"/>
      <c r="LCO181" s="117"/>
      <c r="LCP181" s="117"/>
      <c r="LCQ181" s="117"/>
      <c r="LCR181" s="117"/>
      <c r="LCS181" s="117"/>
      <c r="LCT181" s="117"/>
      <c r="LCU181" s="117"/>
      <c r="LCV181" s="117"/>
      <c r="LCW181" s="117"/>
      <c r="LCX181" s="117"/>
      <c r="LCY181" s="117"/>
      <c r="LCZ181" s="117"/>
      <c r="LDA181" s="117"/>
      <c r="LDB181" s="117"/>
      <c r="LDC181" s="117"/>
      <c r="LDD181" s="117"/>
      <c r="LDE181" s="117"/>
      <c r="LDF181" s="117"/>
      <c r="LDG181" s="117"/>
      <c r="LDH181" s="117"/>
      <c r="LDI181" s="117"/>
      <c r="LDJ181" s="117"/>
      <c r="LDK181" s="117"/>
      <c r="LDL181" s="117"/>
      <c r="LDM181" s="117"/>
      <c r="LDN181" s="117"/>
      <c r="LDO181" s="117"/>
      <c r="LDP181" s="117"/>
      <c r="LDQ181" s="117"/>
      <c r="LDR181" s="117"/>
      <c r="LDS181" s="117"/>
      <c r="LDT181" s="117"/>
      <c r="LDU181" s="117"/>
      <c r="LDV181" s="117"/>
      <c r="LDW181" s="117"/>
      <c r="LDX181" s="117"/>
      <c r="LDY181" s="117"/>
      <c r="LDZ181" s="117"/>
      <c r="LEA181" s="117"/>
      <c r="LEB181" s="117"/>
      <c r="LEC181" s="117"/>
      <c r="LED181" s="117"/>
      <c r="LEE181" s="117"/>
      <c r="LEF181" s="117"/>
      <c r="LEG181" s="117"/>
      <c r="LEH181" s="117"/>
      <c r="LEI181" s="117"/>
      <c r="LEJ181" s="117"/>
      <c r="LEK181" s="117"/>
      <c r="LEL181" s="117"/>
      <c r="LEM181" s="117"/>
      <c r="LEN181" s="117"/>
      <c r="LEO181" s="117"/>
      <c r="LEP181" s="117"/>
      <c r="LEQ181" s="117"/>
      <c r="LER181" s="117"/>
      <c r="LES181" s="117"/>
      <c r="LET181" s="117"/>
      <c r="LEU181" s="117"/>
      <c r="LEV181" s="117"/>
      <c r="LEW181" s="117"/>
      <c r="LEX181" s="117"/>
      <c r="LEY181" s="117"/>
      <c r="LEZ181" s="117"/>
      <c r="LFA181" s="117"/>
      <c r="LFB181" s="117"/>
      <c r="LFC181" s="117"/>
      <c r="LFD181" s="117"/>
      <c r="LFE181" s="117"/>
      <c r="LFF181" s="117"/>
      <c r="LFG181" s="117"/>
      <c r="LFH181" s="117"/>
      <c r="LFI181" s="117"/>
      <c r="LFJ181" s="117"/>
      <c r="LFK181" s="117"/>
      <c r="LFL181" s="117"/>
      <c r="LFM181" s="117"/>
      <c r="LFN181" s="117"/>
      <c r="LFO181" s="117"/>
      <c r="LFP181" s="117"/>
      <c r="LFQ181" s="117"/>
      <c r="LFR181" s="117"/>
      <c r="LFS181" s="117"/>
      <c r="LFT181" s="117"/>
      <c r="LFU181" s="117"/>
      <c r="LFV181" s="117"/>
      <c r="LFW181" s="117"/>
      <c r="LFX181" s="117"/>
      <c r="LFY181" s="117"/>
      <c r="LFZ181" s="117"/>
      <c r="LGA181" s="117"/>
      <c r="LGB181" s="117"/>
      <c r="LGC181" s="117"/>
      <c r="LGD181" s="117"/>
      <c r="LGE181" s="117"/>
      <c r="LGF181" s="117"/>
      <c r="LGG181" s="117"/>
      <c r="LGH181" s="117"/>
      <c r="LGI181" s="117"/>
      <c r="LGJ181" s="117"/>
      <c r="LGK181" s="117"/>
      <c r="LGL181" s="117"/>
      <c r="LGM181" s="117"/>
      <c r="LGN181" s="117"/>
      <c r="LGO181" s="117"/>
      <c r="LGP181" s="117"/>
      <c r="LGQ181" s="117"/>
      <c r="LGR181" s="117"/>
      <c r="LGS181" s="117"/>
      <c r="LGT181" s="117"/>
      <c r="LGU181" s="117"/>
      <c r="LGV181" s="117"/>
      <c r="LGW181" s="117"/>
      <c r="LGX181" s="117"/>
      <c r="LGY181" s="117"/>
      <c r="LGZ181" s="117"/>
      <c r="LHA181" s="117"/>
      <c r="LHB181" s="117"/>
      <c r="LHC181" s="117"/>
      <c r="LHD181" s="117"/>
      <c r="LHE181" s="117"/>
      <c r="LHF181" s="117"/>
      <c r="LHG181" s="117"/>
      <c r="LHH181" s="117"/>
      <c r="LHI181" s="117"/>
      <c r="LHJ181" s="117"/>
      <c r="LHK181" s="117"/>
      <c r="LHL181" s="117"/>
      <c r="LHM181" s="117"/>
      <c r="LHN181" s="117"/>
      <c r="LHO181" s="117"/>
      <c r="LHP181" s="117"/>
      <c r="LHQ181" s="117"/>
      <c r="LHR181" s="117"/>
      <c r="LHS181" s="117"/>
      <c r="LHT181" s="117"/>
      <c r="LHU181" s="117"/>
      <c r="LHV181" s="117"/>
      <c r="LHW181" s="117"/>
      <c r="LHX181" s="117"/>
      <c r="LHY181" s="117"/>
      <c r="LHZ181" s="117"/>
      <c r="LIA181" s="117"/>
      <c r="LIB181" s="117"/>
      <c r="LIC181" s="117"/>
      <c r="LID181" s="117"/>
      <c r="LIE181" s="117"/>
      <c r="LIF181" s="117"/>
      <c r="LIG181" s="117"/>
      <c r="LIH181" s="117"/>
      <c r="LII181" s="117"/>
      <c r="LIJ181" s="117"/>
      <c r="LIK181" s="117"/>
      <c r="LIL181" s="117"/>
      <c r="LIM181" s="117"/>
      <c r="LIN181" s="117"/>
      <c r="LIO181" s="117"/>
      <c r="LIP181" s="117"/>
      <c r="LIQ181" s="117"/>
      <c r="LIR181" s="117"/>
      <c r="LIS181" s="117"/>
      <c r="LIT181" s="117"/>
      <c r="LIU181" s="117"/>
      <c r="LIV181" s="117"/>
      <c r="LIW181" s="117"/>
      <c r="LIX181" s="117"/>
      <c r="LIY181" s="117"/>
      <c r="LIZ181" s="117"/>
      <c r="LJA181" s="117"/>
      <c r="LJB181" s="117"/>
      <c r="LJC181" s="117"/>
      <c r="LJD181" s="117"/>
      <c r="LJE181" s="117"/>
      <c r="LJF181" s="117"/>
      <c r="LJG181" s="117"/>
      <c r="LJH181" s="117"/>
      <c r="LJI181" s="117"/>
      <c r="LJJ181" s="117"/>
      <c r="LJK181" s="117"/>
      <c r="LJL181" s="117"/>
      <c r="LJM181" s="117"/>
      <c r="LJN181" s="117"/>
      <c r="LJO181" s="117"/>
      <c r="LJP181" s="117"/>
      <c r="LJQ181" s="117"/>
      <c r="LJR181" s="117"/>
      <c r="LJS181" s="117"/>
      <c r="LJT181" s="117"/>
      <c r="LJU181" s="117"/>
      <c r="LJV181" s="117"/>
      <c r="LJW181" s="117"/>
      <c r="LJX181" s="117"/>
      <c r="LJY181" s="117"/>
      <c r="LJZ181" s="117"/>
      <c r="LKA181" s="117"/>
      <c r="LKB181" s="117"/>
      <c r="LKC181" s="117"/>
      <c r="LKD181" s="117"/>
      <c r="LKE181" s="117"/>
      <c r="LKF181" s="117"/>
      <c r="LKG181" s="117"/>
      <c r="LKH181" s="117"/>
      <c r="LKI181" s="117"/>
      <c r="LKJ181" s="117"/>
      <c r="LKK181" s="117"/>
      <c r="LKL181" s="117"/>
      <c r="LKM181" s="117"/>
      <c r="LKN181" s="117"/>
      <c r="LKO181" s="117"/>
      <c r="LKP181" s="117"/>
      <c r="LKQ181" s="117"/>
      <c r="LKR181" s="117"/>
      <c r="LKS181" s="117"/>
      <c r="LKT181" s="117"/>
      <c r="LKU181" s="117"/>
      <c r="LKV181" s="117"/>
      <c r="LKW181" s="117"/>
      <c r="LKX181" s="117"/>
      <c r="LKY181" s="117"/>
      <c r="LKZ181" s="117"/>
      <c r="LLA181" s="117"/>
      <c r="LLB181" s="117"/>
      <c r="LLC181" s="117"/>
      <c r="LLD181" s="117"/>
      <c r="LLE181" s="117"/>
      <c r="LLF181" s="117"/>
      <c r="LLG181" s="117"/>
      <c r="LLH181" s="117"/>
      <c r="LLI181" s="117"/>
      <c r="LLJ181" s="117"/>
      <c r="LLK181" s="117"/>
      <c r="LLL181" s="117"/>
      <c r="LLM181" s="117"/>
      <c r="LLN181" s="117"/>
      <c r="LLO181" s="117"/>
      <c r="LLP181" s="117"/>
      <c r="LLQ181" s="117"/>
      <c r="LLR181" s="117"/>
      <c r="LLS181" s="117"/>
      <c r="LLT181" s="117"/>
      <c r="LLU181" s="117"/>
      <c r="LLV181" s="117"/>
      <c r="LLW181" s="117"/>
      <c r="LLX181" s="117"/>
      <c r="LLY181" s="117"/>
      <c r="LLZ181" s="117"/>
      <c r="LMA181" s="117"/>
      <c r="LMB181" s="117"/>
      <c r="LMC181" s="117"/>
      <c r="LMD181" s="117"/>
      <c r="LME181" s="117"/>
      <c r="LMF181" s="117"/>
      <c r="LMG181" s="117"/>
      <c r="LMH181" s="117"/>
      <c r="LMI181" s="117"/>
      <c r="LMJ181" s="117"/>
      <c r="LMK181" s="117"/>
      <c r="LML181" s="117"/>
      <c r="LMM181" s="117"/>
      <c r="LMN181" s="117"/>
      <c r="LMO181" s="117"/>
      <c r="LMP181" s="117"/>
      <c r="LMQ181" s="117"/>
      <c r="LMR181" s="117"/>
      <c r="LMS181" s="117"/>
      <c r="LMT181" s="117"/>
      <c r="LMU181" s="117"/>
      <c r="LMV181" s="117"/>
      <c r="LMW181" s="117"/>
      <c r="LMX181" s="117"/>
      <c r="LMY181" s="117"/>
      <c r="LMZ181" s="117"/>
      <c r="LNA181" s="117"/>
      <c r="LNB181" s="117"/>
      <c r="LNC181" s="117"/>
      <c r="LND181" s="117"/>
      <c r="LNE181" s="117"/>
      <c r="LNF181" s="117"/>
      <c r="LNG181" s="117"/>
      <c r="LNH181" s="117"/>
      <c r="LNI181" s="117"/>
      <c r="LNJ181" s="117"/>
      <c r="LNK181" s="117"/>
      <c r="LNL181" s="117"/>
      <c r="LNM181" s="117"/>
      <c r="LNN181" s="117"/>
      <c r="LNO181" s="117"/>
      <c r="LNP181" s="117"/>
      <c r="LNQ181" s="117"/>
      <c r="LNR181" s="117"/>
      <c r="LNS181" s="117"/>
      <c r="LNT181" s="117"/>
      <c r="LNU181" s="117"/>
      <c r="LNV181" s="117"/>
      <c r="LNW181" s="117"/>
      <c r="LNX181" s="117"/>
      <c r="LNY181" s="117"/>
      <c r="LNZ181" s="117"/>
      <c r="LOA181" s="117"/>
      <c r="LOB181" s="117"/>
      <c r="LOC181" s="117"/>
      <c r="LOD181" s="117"/>
      <c r="LOE181" s="117"/>
      <c r="LOF181" s="117"/>
      <c r="LOG181" s="117"/>
      <c r="LOH181" s="117"/>
      <c r="LOI181" s="117"/>
      <c r="LOJ181" s="117"/>
      <c r="LOK181" s="117"/>
      <c r="LOL181" s="117"/>
      <c r="LOM181" s="117"/>
      <c r="LON181" s="117"/>
      <c r="LOO181" s="117"/>
      <c r="LOP181" s="117"/>
      <c r="LOQ181" s="117"/>
      <c r="LOR181" s="117"/>
      <c r="LOS181" s="117"/>
      <c r="LOT181" s="117"/>
      <c r="LOU181" s="117"/>
      <c r="LOV181" s="117"/>
      <c r="LOW181" s="117"/>
      <c r="LOX181" s="117"/>
      <c r="LOY181" s="117"/>
      <c r="LOZ181" s="117"/>
      <c r="LPA181" s="117"/>
      <c r="LPB181" s="117"/>
      <c r="LPC181" s="117"/>
      <c r="LPD181" s="117"/>
      <c r="LPE181" s="117"/>
      <c r="LPF181" s="117"/>
      <c r="LPG181" s="117"/>
      <c r="LPH181" s="117"/>
      <c r="LPI181" s="117"/>
      <c r="LPJ181" s="117"/>
      <c r="LPK181" s="117"/>
      <c r="LPL181" s="117"/>
      <c r="LPM181" s="117"/>
      <c r="LPN181" s="117"/>
      <c r="LPO181" s="117"/>
      <c r="LPP181" s="117"/>
      <c r="LPQ181" s="117"/>
      <c r="LPR181" s="117"/>
      <c r="LPS181" s="117"/>
      <c r="LPT181" s="117"/>
      <c r="LPU181" s="117"/>
      <c r="LPV181" s="117"/>
      <c r="LPW181" s="117"/>
      <c r="LPX181" s="117"/>
      <c r="LPY181" s="117"/>
      <c r="LPZ181" s="117"/>
      <c r="LQA181" s="117"/>
      <c r="LQB181" s="117"/>
      <c r="LQC181" s="117"/>
      <c r="LQD181" s="117"/>
      <c r="LQE181" s="117"/>
      <c r="LQF181" s="117"/>
      <c r="LQG181" s="117"/>
      <c r="LQH181" s="117"/>
      <c r="LQI181" s="117"/>
      <c r="LQJ181" s="117"/>
      <c r="LQK181" s="117"/>
      <c r="LQL181" s="117"/>
      <c r="LQM181" s="117"/>
      <c r="LQN181" s="117"/>
      <c r="LQO181" s="117"/>
      <c r="LQP181" s="117"/>
      <c r="LQQ181" s="117"/>
      <c r="LQR181" s="117"/>
      <c r="LQS181" s="117"/>
      <c r="LQT181" s="117"/>
      <c r="LQU181" s="117"/>
      <c r="LQV181" s="117"/>
      <c r="LQW181" s="117"/>
      <c r="LQX181" s="117"/>
      <c r="LQY181" s="117"/>
      <c r="LQZ181" s="117"/>
      <c r="LRA181" s="117"/>
      <c r="LRB181" s="117"/>
      <c r="LRC181" s="117"/>
      <c r="LRD181" s="117"/>
      <c r="LRE181" s="117"/>
      <c r="LRF181" s="117"/>
      <c r="LRG181" s="117"/>
      <c r="LRH181" s="117"/>
      <c r="LRI181" s="117"/>
      <c r="LRJ181" s="117"/>
      <c r="LRK181" s="117"/>
      <c r="LRL181" s="117"/>
      <c r="LRM181" s="117"/>
      <c r="LRN181" s="117"/>
      <c r="LRO181" s="117"/>
      <c r="LRP181" s="117"/>
      <c r="LRQ181" s="117"/>
      <c r="LRR181" s="117"/>
      <c r="LRS181" s="117"/>
      <c r="LRT181" s="117"/>
      <c r="LRU181" s="117"/>
      <c r="LRV181" s="117"/>
      <c r="LRW181" s="117"/>
      <c r="LRX181" s="117"/>
      <c r="LRY181" s="117"/>
      <c r="LRZ181" s="117"/>
      <c r="LSA181" s="117"/>
      <c r="LSB181" s="117"/>
      <c r="LSC181" s="117"/>
      <c r="LSD181" s="117"/>
      <c r="LSE181" s="117"/>
      <c r="LSF181" s="117"/>
      <c r="LSG181" s="117"/>
      <c r="LSH181" s="117"/>
      <c r="LSI181" s="117"/>
      <c r="LSJ181" s="117"/>
      <c r="LSK181" s="117"/>
      <c r="LSL181" s="117"/>
      <c r="LSM181" s="117"/>
      <c r="LSN181" s="117"/>
      <c r="LSO181" s="117"/>
      <c r="LSP181" s="117"/>
      <c r="LSQ181" s="117"/>
      <c r="LSR181" s="117"/>
      <c r="LSS181" s="117"/>
      <c r="LST181" s="117"/>
      <c r="LSU181" s="117"/>
      <c r="LSV181" s="117"/>
      <c r="LSW181" s="117"/>
      <c r="LSX181" s="117"/>
      <c r="LSY181" s="117"/>
      <c r="LSZ181" s="117"/>
      <c r="LTA181" s="117"/>
      <c r="LTB181" s="117"/>
      <c r="LTC181" s="117"/>
      <c r="LTD181" s="117"/>
      <c r="LTE181" s="117"/>
      <c r="LTF181" s="117"/>
      <c r="LTG181" s="117"/>
      <c r="LTH181" s="117"/>
      <c r="LTI181" s="117"/>
      <c r="LTJ181" s="117"/>
      <c r="LTK181" s="117"/>
      <c r="LTL181" s="117"/>
      <c r="LTM181" s="117"/>
      <c r="LTN181" s="117"/>
      <c r="LTO181" s="117"/>
      <c r="LTP181" s="117"/>
      <c r="LTQ181" s="117"/>
      <c r="LTR181" s="117"/>
      <c r="LTS181" s="117"/>
      <c r="LTT181" s="117"/>
      <c r="LTU181" s="117"/>
      <c r="LTV181" s="117"/>
      <c r="LTW181" s="117"/>
      <c r="LTX181" s="117"/>
      <c r="LTY181" s="117"/>
      <c r="LTZ181" s="117"/>
      <c r="LUA181" s="117"/>
      <c r="LUB181" s="117"/>
      <c r="LUC181" s="117"/>
      <c r="LUD181" s="117"/>
      <c r="LUE181" s="117"/>
      <c r="LUF181" s="117"/>
      <c r="LUG181" s="117"/>
      <c r="LUH181" s="117"/>
      <c r="LUI181" s="117"/>
      <c r="LUJ181" s="117"/>
      <c r="LUK181" s="117"/>
      <c r="LUL181" s="117"/>
      <c r="LUM181" s="117"/>
      <c r="LUN181" s="117"/>
      <c r="LUO181" s="117"/>
      <c r="LUP181" s="117"/>
      <c r="LUQ181" s="117"/>
      <c r="LUR181" s="117"/>
      <c r="LUS181" s="117"/>
      <c r="LUT181" s="117"/>
      <c r="LUU181" s="117"/>
      <c r="LUV181" s="117"/>
      <c r="LUW181" s="117"/>
      <c r="LUX181" s="117"/>
      <c r="LUY181" s="117"/>
      <c r="LUZ181" s="117"/>
      <c r="LVA181" s="117"/>
      <c r="LVB181" s="117"/>
      <c r="LVC181" s="117"/>
      <c r="LVD181" s="117"/>
      <c r="LVE181" s="117"/>
      <c r="LVF181" s="117"/>
      <c r="LVG181" s="117"/>
      <c r="LVH181" s="117"/>
      <c r="LVI181" s="117"/>
      <c r="LVJ181" s="117"/>
      <c r="LVK181" s="117"/>
      <c r="LVL181" s="117"/>
      <c r="LVM181" s="117"/>
      <c r="LVN181" s="117"/>
      <c r="LVO181" s="117"/>
      <c r="LVP181" s="117"/>
      <c r="LVQ181" s="117"/>
      <c r="LVR181" s="117"/>
      <c r="LVS181" s="117"/>
      <c r="LVT181" s="117"/>
      <c r="LVU181" s="117"/>
      <c r="LVV181" s="117"/>
      <c r="LVW181" s="117"/>
      <c r="LVX181" s="117"/>
      <c r="LVY181" s="117"/>
      <c r="LVZ181" s="117"/>
      <c r="LWA181" s="117"/>
      <c r="LWB181" s="117"/>
      <c r="LWC181" s="117"/>
      <c r="LWD181" s="117"/>
      <c r="LWE181" s="117"/>
      <c r="LWF181" s="117"/>
      <c r="LWG181" s="117"/>
      <c r="LWH181" s="117"/>
      <c r="LWI181" s="117"/>
      <c r="LWJ181" s="117"/>
      <c r="LWK181" s="117"/>
      <c r="LWL181" s="117"/>
      <c r="LWM181" s="117"/>
      <c r="LWN181" s="117"/>
      <c r="LWO181" s="117"/>
      <c r="LWP181" s="117"/>
      <c r="LWQ181" s="117"/>
      <c r="LWR181" s="117"/>
      <c r="LWS181" s="117"/>
      <c r="LWT181" s="117"/>
      <c r="LWU181" s="117"/>
      <c r="LWV181" s="117"/>
      <c r="LWW181" s="117"/>
      <c r="LWX181" s="117"/>
      <c r="LWY181" s="117"/>
      <c r="LWZ181" s="117"/>
      <c r="LXA181" s="117"/>
      <c r="LXB181" s="117"/>
      <c r="LXC181" s="117"/>
      <c r="LXD181" s="117"/>
      <c r="LXE181" s="117"/>
      <c r="LXF181" s="117"/>
      <c r="LXG181" s="117"/>
      <c r="LXH181" s="117"/>
      <c r="LXI181" s="117"/>
      <c r="LXJ181" s="117"/>
      <c r="LXK181" s="117"/>
      <c r="LXL181" s="117"/>
      <c r="LXM181" s="117"/>
      <c r="LXN181" s="117"/>
      <c r="LXO181" s="117"/>
      <c r="LXP181" s="117"/>
      <c r="LXQ181" s="117"/>
      <c r="LXR181" s="117"/>
      <c r="LXS181" s="117"/>
      <c r="LXT181" s="117"/>
      <c r="LXU181" s="117"/>
      <c r="LXV181" s="117"/>
      <c r="LXW181" s="117"/>
      <c r="LXX181" s="117"/>
      <c r="LXY181" s="117"/>
      <c r="LXZ181" s="117"/>
      <c r="LYA181" s="117"/>
      <c r="LYB181" s="117"/>
      <c r="LYC181" s="117"/>
      <c r="LYD181" s="117"/>
      <c r="LYE181" s="117"/>
      <c r="LYF181" s="117"/>
      <c r="LYG181" s="117"/>
      <c r="LYH181" s="117"/>
      <c r="LYI181" s="117"/>
      <c r="LYJ181" s="117"/>
      <c r="LYK181" s="117"/>
      <c r="LYL181" s="117"/>
      <c r="LYM181" s="117"/>
      <c r="LYN181" s="117"/>
      <c r="LYO181" s="117"/>
      <c r="LYP181" s="117"/>
      <c r="LYQ181" s="117"/>
      <c r="LYR181" s="117"/>
      <c r="LYS181" s="117"/>
      <c r="LYT181" s="117"/>
      <c r="LYU181" s="117"/>
      <c r="LYV181" s="117"/>
      <c r="LYW181" s="117"/>
      <c r="LYX181" s="117"/>
      <c r="LYY181" s="117"/>
      <c r="LYZ181" s="117"/>
      <c r="LZA181" s="117"/>
      <c r="LZB181" s="117"/>
      <c r="LZC181" s="117"/>
      <c r="LZD181" s="117"/>
      <c r="LZE181" s="117"/>
      <c r="LZF181" s="117"/>
      <c r="LZG181" s="117"/>
      <c r="LZH181" s="117"/>
      <c r="LZI181" s="117"/>
      <c r="LZJ181" s="117"/>
      <c r="LZK181" s="117"/>
      <c r="LZL181" s="117"/>
      <c r="LZM181" s="117"/>
      <c r="LZN181" s="117"/>
      <c r="LZO181" s="117"/>
      <c r="LZP181" s="117"/>
      <c r="LZQ181" s="117"/>
      <c r="LZR181" s="117"/>
      <c r="LZS181" s="117"/>
      <c r="LZT181" s="117"/>
      <c r="LZU181" s="117"/>
      <c r="LZV181" s="117"/>
      <c r="LZW181" s="117"/>
      <c r="LZX181" s="117"/>
      <c r="LZY181" s="117"/>
      <c r="LZZ181" s="117"/>
      <c r="MAA181" s="117"/>
      <c r="MAB181" s="117"/>
      <c r="MAC181" s="117"/>
      <c r="MAD181" s="117"/>
      <c r="MAE181" s="117"/>
      <c r="MAF181" s="117"/>
      <c r="MAG181" s="117"/>
      <c r="MAH181" s="117"/>
      <c r="MAI181" s="117"/>
      <c r="MAJ181" s="117"/>
      <c r="MAK181" s="117"/>
      <c r="MAL181" s="117"/>
      <c r="MAM181" s="117"/>
      <c r="MAN181" s="117"/>
      <c r="MAO181" s="117"/>
      <c r="MAP181" s="117"/>
      <c r="MAQ181" s="117"/>
      <c r="MAR181" s="117"/>
      <c r="MAS181" s="117"/>
      <c r="MAT181" s="117"/>
      <c r="MAU181" s="117"/>
      <c r="MAV181" s="117"/>
      <c r="MAW181" s="117"/>
      <c r="MAX181" s="117"/>
      <c r="MAY181" s="117"/>
      <c r="MAZ181" s="117"/>
      <c r="MBA181" s="117"/>
      <c r="MBB181" s="117"/>
      <c r="MBC181" s="117"/>
      <c r="MBD181" s="117"/>
      <c r="MBE181" s="117"/>
      <c r="MBF181" s="117"/>
      <c r="MBG181" s="117"/>
      <c r="MBH181" s="117"/>
      <c r="MBI181" s="117"/>
      <c r="MBJ181" s="117"/>
      <c r="MBK181" s="117"/>
      <c r="MBL181" s="117"/>
      <c r="MBM181" s="117"/>
      <c r="MBN181" s="117"/>
      <c r="MBO181" s="117"/>
      <c r="MBP181" s="117"/>
      <c r="MBQ181" s="117"/>
      <c r="MBR181" s="117"/>
      <c r="MBS181" s="117"/>
      <c r="MBT181" s="117"/>
      <c r="MBU181" s="117"/>
      <c r="MBV181" s="117"/>
      <c r="MBW181" s="117"/>
      <c r="MBX181" s="117"/>
      <c r="MBY181" s="117"/>
      <c r="MBZ181" s="117"/>
      <c r="MCA181" s="117"/>
      <c r="MCB181" s="117"/>
      <c r="MCC181" s="117"/>
      <c r="MCD181" s="117"/>
      <c r="MCE181" s="117"/>
      <c r="MCF181" s="117"/>
      <c r="MCG181" s="117"/>
      <c r="MCH181" s="117"/>
      <c r="MCI181" s="117"/>
      <c r="MCJ181" s="117"/>
      <c r="MCK181" s="117"/>
      <c r="MCL181" s="117"/>
      <c r="MCM181" s="117"/>
      <c r="MCN181" s="117"/>
      <c r="MCO181" s="117"/>
      <c r="MCP181" s="117"/>
      <c r="MCQ181" s="117"/>
      <c r="MCR181" s="117"/>
      <c r="MCS181" s="117"/>
      <c r="MCT181" s="117"/>
      <c r="MCU181" s="117"/>
      <c r="MCV181" s="117"/>
      <c r="MCW181" s="117"/>
      <c r="MCX181" s="117"/>
      <c r="MCY181" s="117"/>
      <c r="MCZ181" s="117"/>
      <c r="MDA181" s="117"/>
      <c r="MDB181" s="117"/>
      <c r="MDC181" s="117"/>
      <c r="MDD181" s="117"/>
      <c r="MDE181" s="117"/>
      <c r="MDF181" s="117"/>
      <c r="MDG181" s="117"/>
      <c r="MDH181" s="117"/>
      <c r="MDI181" s="117"/>
      <c r="MDJ181" s="117"/>
      <c r="MDK181" s="117"/>
      <c r="MDL181" s="117"/>
      <c r="MDM181" s="117"/>
      <c r="MDN181" s="117"/>
      <c r="MDO181" s="117"/>
      <c r="MDP181" s="117"/>
      <c r="MDQ181" s="117"/>
      <c r="MDR181" s="117"/>
      <c r="MDS181" s="117"/>
      <c r="MDT181" s="117"/>
      <c r="MDU181" s="117"/>
      <c r="MDV181" s="117"/>
      <c r="MDW181" s="117"/>
      <c r="MDX181" s="117"/>
      <c r="MDY181" s="117"/>
      <c r="MDZ181" s="117"/>
      <c r="MEA181" s="117"/>
      <c r="MEB181" s="117"/>
      <c r="MEC181" s="117"/>
      <c r="MED181" s="117"/>
      <c r="MEE181" s="117"/>
      <c r="MEF181" s="117"/>
      <c r="MEG181" s="117"/>
      <c r="MEH181" s="117"/>
      <c r="MEI181" s="117"/>
      <c r="MEJ181" s="117"/>
      <c r="MEK181" s="117"/>
      <c r="MEL181" s="117"/>
      <c r="MEM181" s="117"/>
      <c r="MEN181" s="117"/>
      <c r="MEO181" s="117"/>
      <c r="MEP181" s="117"/>
      <c r="MEQ181" s="117"/>
      <c r="MER181" s="117"/>
      <c r="MES181" s="117"/>
      <c r="MET181" s="117"/>
      <c r="MEU181" s="117"/>
      <c r="MEV181" s="117"/>
      <c r="MEW181" s="117"/>
      <c r="MEX181" s="117"/>
      <c r="MEY181" s="117"/>
      <c r="MEZ181" s="117"/>
      <c r="MFA181" s="117"/>
      <c r="MFB181" s="117"/>
      <c r="MFC181" s="117"/>
      <c r="MFD181" s="117"/>
      <c r="MFE181" s="117"/>
      <c r="MFF181" s="117"/>
      <c r="MFG181" s="117"/>
      <c r="MFH181" s="117"/>
      <c r="MFI181" s="117"/>
      <c r="MFJ181" s="117"/>
      <c r="MFK181" s="117"/>
      <c r="MFL181" s="117"/>
      <c r="MFM181" s="117"/>
      <c r="MFN181" s="117"/>
      <c r="MFO181" s="117"/>
      <c r="MFP181" s="117"/>
      <c r="MFQ181" s="117"/>
      <c r="MFR181" s="117"/>
      <c r="MFS181" s="117"/>
      <c r="MFT181" s="117"/>
      <c r="MFU181" s="117"/>
      <c r="MFV181" s="117"/>
      <c r="MFW181" s="117"/>
      <c r="MFX181" s="117"/>
      <c r="MFY181" s="117"/>
      <c r="MFZ181" s="117"/>
      <c r="MGA181" s="117"/>
      <c r="MGB181" s="117"/>
      <c r="MGC181" s="117"/>
      <c r="MGD181" s="117"/>
      <c r="MGE181" s="117"/>
      <c r="MGF181" s="117"/>
      <c r="MGG181" s="117"/>
      <c r="MGH181" s="117"/>
      <c r="MGI181" s="117"/>
      <c r="MGJ181" s="117"/>
      <c r="MGK181" s="117"/>
      <c r="MGL181" s="117"/>
      <c r="MGM181" s="117"/>
      <c r="MGN181" s="117"/>
      <c r="MGO181" s="117"/>
      <c r="MGP181" s="117"/>
      <c r="MGQ181" s="117"/>
      <c r="MGR181" s="117"/>
      <c r="MGS181" s="117"/>
      <c r="MGT181" s="117"/>
      <c r="MGU181" s="117"/>
      <c r="MGV181" s="117"/>
      <c r="MGW181" s="117"/>
      <c r="MGX181" s="117"/>
      <c r="MGY181" s="117"/>
      <c r="MGZ181" s="117"/>
      <c r="MHA181" s="117"/>
      <c r="MHB181" s="117"/>
      <c r="MHC181" s="117"/>
      <c r="MHD181" s="117"/>
      <c r="MHE181" s="117"/>
      <c r="MHF181" s="117"/>
      <c r="MHG181" s="117"/>
      <c r="MHH181" s="117"/>
      <c r="MHI181" s="117"/>
      <c r="MHJ181" s="117"/>
      <c r="MHK181" s="117"/>
      <c r="MHL181" s="117"/>
      <c r="MHM181" s="117"/>
      <c r="MHN181" s="117"/>
      <c r="MHO181" s="117"/>
      <c r="MHP181" s="117"/>
      <c r="MHQ181" s="117"/>
      <c r="MHR181" s="117"/>
      <c r="MHS181" s="117"/>
      <c r="MHT181" s="117"/>
      <c r="MHU181" s="117"/>
      <c r="MHV181" s="117"/>
      <c r="MHW181" s="117"/>
      <c r="MHX181" s="117"/>
      <c r="MHY181" s="117"/>
      <c r="MHZ181" s="117"/>
      <c r="MIA181" s="117"/>
      <c r="MIB181" s="117"/>
      <c r="MIC181" s="117"/>
      <c r="MID181" s="117"/>
      <c r="MIE181" s="117"/>
      <c r="MIF181" s="117"/>
      <c r="MIG181" s="117"/>
      <c r="MIH181" s="117"/>
      <c r="MII181" s="117"/>
      <c r="MIJ181" s="117"/>
      <c r="MIK181" s="117"/>
      <c r="MIL181" s="117"/>
      <c r="MIM181" s="117"/>
      <c r="MIN181" s="117"/>
      <c r="MIO181" s="117"/>
      <c r="MIP181" s="117"/>
      <c r="MIQ181" s="117"/>
      <c r="MIR181" s="117"/>
      <c r="MIS181" s="117"/>
      <c r="MIT181" s="117"/>
      <c r="MIU181" s="117"/>
      <c r="MIV181" s="117"/>
      <c r="MIW181" s="117"/>
      <c r="MIX181" s="117"/>
      <c r="MIY181" s="117"/>
      <c r="MIZ181" s="117"/>
      <c r="MJA181" s="117"/>
      <c r="MJB181" s="117"/>
      <c r="MJC181" s="117"/>
      <c r="MJD181" s="117"/>
      <c r="MJE181" s="117"/>
      <c r="MJF181" s="117"/>
      <c r="MJG181" s="117"/>
      <c r="MJH181" s="117"/>
      <c r="MJI181" s="117"/>
      <c r="MJJ181" s="117"/>
      <c r="MJK181" s="117"/>
      <c r="MJL181" s="117"/>
      <c r="MJM181" s="117"/>
      <c r="MJN181" s="117"/>
      <c r="MJO181" s="117"/>
      <c r="MJP181" s="117"/>
      <c r="MJQ181" s="117"/>
      <c r="MJR181" s="117"/>
      <c r="MJS181" s="117"/>
      <c r="MJT181" s="117"/>
      <c r="MJU181" s="117"/>
      <c r="MJV181" s="117"/>
      <c r="MJW181" s="117"/>
      <c r="MJX181" s="117"/>
      <c r="MJY181" s="117"/>
      <c r="MJZ181" s="117"/>
      <c r="MKA181" s="117"/>
      <c r="MKB181" s="117"/>
      <c r="MKC181" s="117"/>
      <c r="MKD181" s="117"/>
      <c r="MKE181" s="117"/>
      <c r="MKF181" s="117"/>
      <c r="MKG181" s="117"/>
      <c r="MKH181" s="117"/>
      <c r="MKI181" s="117"/>
      <c r="MKJ181" s="117"/>
      <c r="MKK181" s="117"/>
      <c r="MKL181" s="117"/>
      <c r="MKM181" s="117"/>
      <c r="MKN181" s="117"/>
      <c r="MKO181" s="117"/>
      <c r="MKP181" s="117"/>
      <c r="MKQ181" s="117"/>
      <c r="MKR181" s="117"/>
      <c r="MKS181" s="117"/>
      <c r="MKT181" s="117"/>
      <c r="MKU181" s="117"/>
      <c r="MKV181" s="117"/>
      <c r="MKW181" s="117"/>
      <c r="MKX181" s="117"/>
      <c r="MKY181" s="117"/>
      <c r="MKZ181" s="117"/>
      <c r="MLA181" s="117"/>
      <c r="MLB181" s="117"/>
      <c r="MLC181" s="117"/>
      <c r="MLD181" s="117"/>
      <c r="MLE181" s="117"/>
      <c r="MLF181" s="117"/>
      <c r="MLG181" s="117"/>
      <c r="MLH181" s="117"/>
      <c r="MLI181" s="117"/>
      <c r="MLJ181" s="117"/>
      <c r="MLK181" s="117"/>
      <c r="MLL181" s="117"/>
      <c r="MLM181" s="117"/>
      <c r="MLN181" s="117"/>
      <c r="MLO181" s="117"/>
      <c r="MLP181" s="117"/>
      <c r="MLQ181" s="117"/>
      <c r="MLR181" s="117"/>
      <c r="MLS181" s="117"/>
      <c r="MLT181" s="117"/>
      <c r="MLU181" s="117"/>
      <c r="MLV181" s="117"/>
      <c r="MLW181" s="117"/>
      <c r="MLX181" s="117"/>
      <c r="MLY181" s="117"/>
      <c r="MLZ181" s="117"/>
      <c r="MMA181" s="117"/>
      <c r="MMB181" s="117"/>
      <c r="MMC181" s="117"/>
      <c r="MMD181" s="117"/>
      <c r="MME181" s="117"/>
      <c r="MMF181" s="117"/>
      <c r="MMG181" s="117"/>
      <c r="MMH181" s="117"/>
      <c r="MMI181" s="117"/>
      <c r="MMJ181" s="117"/>
      <c r="MMK181" s="117"/>
      <c r="MML181" s="117"/>
      <c r="MMM181" s="117"/>
      <c r="MMN181" s="117"/>
      <c r="MMO181" s="117"/>
      <c r="MMP181" s="117"/>
      <c r="MMQ181" s="117"/>
      <c r="MMR181" s="117"/>
      <c r="MMS181" s="117"/>
      <c r="MMT181" s="117"/>
      <c r="MMU181" s="117"/>
      <c r="MMV181" s="117"/>
      <c r="MMW181" s="117"/>
      <c r="MMX181" s="117"/>
      <c r="MMY181" s="117"/>
      <c r="MMZ181" s="117"/>
      <c r="MNA181" s="117"/>
      <c r="MNB181" s="117"/>
      <c r="MNC181" s="117"/>
      <c r="MND181" s="117"/>
      <c r="MNE181" s="117"/>
      <c r="MNF181" s="117"/>
      <c r="MNG181" s="117"/>
      <c r="MNH181" s="117"/>
      <c r="MNI181" s="117"/>
      <c r="MNJ181" s="117"/>
      <c r="MNK181" s="117"/>
      <c r="MNL181" s="117"/>
      <c r="MNM181" s="117"/>
      <c r="MNN181" s="117"/>
      <c r="MNO181" s="117"/>
      <c r="MNP181" s="117"/>
      <c r="MNQ181" s="117"/>
      <c r="MNR181" s="117"/>
      <c r="MNS181" s="117"/>
      <c r="MNT181" s="117"/>
      <c r="MNU181" s="117"/>
      <c r="MNV181" s="117"/>
      <c r="MNW181" s="117"/>
      <c r="MNX181" s="117"/>
      <c r="MNY181" s="117"/>
      <c r="MNZ181" s="117"/>
      <c r="MOA181" s="117"/>
      <c r="MOB181" s="117"/>
      <c r="MOC181" s="117"/>
      <c r="MOD181" s="117"/>
      <c r="MOE181" s="117"/>
      <c r="MOF181" s="117"/>
      <c r="MOG181" s="117"/>
      <c r="MOH181" s="117"/>
      <c r="MOI181" s="117"/>
      <c r="MOJ181" s="117"/>
      <c r="MOK181" s="117"/>
      <c r="MOL181" s="117"/>
      <c r="MOM181" s="117"/>
      <c r="MON181" s="117"/>
      <c r="MOO181" s="117"/>
      <c r="MOP181" s="117"/>
      <c r="MOQ181" s="117"/>
      <c r="MOR181" s="117"/>
      <c r="MOS181" s="117"/>
      <c r="MOT181" s="117"/>
      <c r="MOU181" s="117"/>
      <c r="MOV181" s="117"/>
      <c r="MOW181" s="117"/>
      <c r="MOX181" s="117"/>
      <c r="MOY181" s="117"/>
      <c r="MOZ181" s="117"/>
      <c r="MPA181" s="117"/>
      <c r="MPB181" s="117"/>
      <c r="MPC181" s="117"/>
      <c r="MPD181" s="117"/>
      <c r="MPE181" s="117"/>
      <c r="MPF181" s="117"/>
      <c r="MPG181" s="117"/>
      <c r="MPH181" s="117"/>
      <c r="MPI181" s="117"/>
      <c r="MPJ181" s="117"/>
      <c r="MPK181" s="117"/>
      <c r="MPL181" s="117"/>
      <c r="MPM181" s="117"/>
      <c r="MPN181" s="117"/>
      <c r="MPO181" s="117"/>
      <c r="MPP181" s="117"/>
      <c r="MPQ181" s="117"/>
      <c r="MPR181" s="117"/>
      <c r="MPS181" s="117"/>
      <c r="MPT181" s="117"/>
      <c r="MPU181" s="117"/>
      <c r="MPV181" s="117"/>
      <c r="MPW181" s="117"/>
      <c r="MPX181" s="117"/>
      <c r="MPY181" s="117"/>
      <c r="MPZ181" s="117"/>
      <c r="MQA181" s="117"/>
      <c r="MQB181" s="117"/>
      <c r="MQC181" s="117"/>
      <c r="MQD181" s="117"/>
      <c r="MQE181" s="117"/>
      <c r="MQF181" s="117"/>
      <c r="MQG181" s="117"/>
      <c r="MQH181" s="117"/>
      <c r="MQI181" s="117"/>
      <c r="MQJ181" s="117"/>
      <c r="MQK181" s="117"/>
      <c r="MQL181" s="117"/>
      <c r="MQM181" s="117"/>
      <c r="MQN181" s="117"/>
      <c r="MQO181" s="117"/>
      <c r="MQP181" s="117"/>
      <c r="MQQ181" s="117"/>
      <c r="MQR181" s="117"/>
      <c r="MQS181" s="117"/>
      <c r="MQT181" s="117"/>
      <c r="MQU181" s="117"/>
      <c r="MQV181" s="117"/>
      <c r="MQW181" s="117"/>
      <c r="MQX181" s="117"/>
      <c r="MQY181" s="117"/>
      <c r="MQZ181" s="117"/>
      <c r="MRA181" s="117"/>
      <c r="MRB181" s="117"/>
      <c r="MRC181" s="117"/>
      <c r="MRD181" s="117"/>
      <c r="MRE181" s="117"/>
      <c r="MRF181" s="117"/>
      <c r="MRG181" s="117"/>
      <c r="MRH181" s="117"/>
      <c r="MRI181" s="117"/>
      <c r="MRJ181" s="117"/>
      <c r="MRK181" s="117"/>
      <c r="MRL181" s="117"/>
      <c r="MRM181" s="117"/>
      <c r="MRN181" s="117"/>
      <c r="MRO181" s="117"/>
      <c r="MRP181" s="117"/>
      <c r="MRQ181" s="117"/>
      <c r="MRR181" s="117"/>
      <c r="MRS181" s="117"/>
      <c r="MRT181" s="117"/>
      <c r="MRU181" s="117"/>
      <c r="MRV181" s="117"/>
      <c r="MRW181" s="117"/>
      <c r="MRX181" s="117"/>
      <c r="MRY181" s="117"/>
      <c r="MRZ181" s="117"/>
      <c r="MSA181" s="117"/>
      <c r="MSB181" s="117"/>
      <c r="MSC181" s="117"/>
      <c r="MSD181" s="117"/>
      <c r="MSE181" s="117"/>
      <c r="MSF181" s="117"/>
      <c r="MSG181" s="117"/>
      <c r="MSH181" s="117"/>
      <c r="MSI181" s="117"/>
      <c r="MSJ181" s="117"/>
      <c r="MSK181" s="117"/>
      <c r="MSL181" s="117"/>
      <c r="MSM181" s="117"/>
      <c r="MSN181" s="117"/>
      <c r="MSO181" s="117"/>
      <c r="MSP181" s="117"/>
      <c r="MSQ181" s="117"/>
      <c r="MSR181" s="117"/>
      <c r="MSS181" s="117"/>
      <c r="MST181" s="117"/>
      <c r="MSU181" s="117"/>
      <c r="MSV181" s="117"/>
      <c r="MSW181" s="117"/>
      <c r="MSX181" s="117"/>
      <c r="MSY181" s="117"/>
      <c r="MSZ181" s="117"/>
      <c r="MTA181" s="117"/>
      <c r="MTB181" s="117"/>
      <c r="MTC181" s="117"/>
      <c r="MTD181" s="117"/>
      <c r="MTE181" s="117"/>
      <c r="MTF181" s="117"/>
      <c r="MTG181" s="117"/>
      <c r="MTH181" s="117"/>
      <c r="MTI181" s="117"/>
      <c r="MTJ181" s="117"/>
      <c r="MTK181" s="117"/>
      <c r="MTL181" s="117"/>
      <c r="MTM181" s="117"/>
      <c r="MTN181" s="117"/>
      <c r="MTO181" s="117"/>
      <c r="MTP181" s="117"/>
      <c r="MTQ181" s="117"/>
      <c r="MTR181" s="117"/>
      <c r="MTS181" s="117"/>
      <c r="MTT181" s="117"/>
      <c r="MTU181" s="117"/>
      <c r="MTV181" s="117"/>
      <c r="MTW181" s="117"/>
      <c r="MTX181" s="117"/>
      <c r="MTY181" s="117"/>
      <c r="MTZ181" s="117"/>
      <c r="MUA181" s="117"/>
      <c r="MUB181" s="117"/>
      <c r="MUC181" s="117"/>
      <c r="MUD181" s="117"/>
      <c r="MUE181" s="117"/>
      <c r="MUF181" s="117"/>
      <c r="MUG181" s="117"/>
      <c r="MUH181" s="117"/>
      <c r="MUI181" s="117"/>
      <c r="MUJ181" s="117"/>
      <c r="MUK181" s="117"/>
      <c r="MUL181" s="117"/>
      <c r="MUM181" s="117"/>
      <c r="MUN181" s="117"/>
      <c r="MUO181" s="117"/>
      <c r="MUP181" s="117"/>
      <c r="MUQ181" s="117"/>
      <c r="MUR181" s="117"/>
      <c r="MUS181" s="117"/>
      <c r="MUT181" s="117"/>
      <c r="MUU181" s="117"/>
      <c r="MUV181" s="117"/>
      <c r="MUW181" s="117"/>
      <c r="MUX181" s="117"/>
      <c r="MUY181" s="117"/>
      <c r="MUZ181" s="117"/>
      <c r="MVA181" s="117"/>
      <c r="MVB181" s="117"/>
      <c r="MVC181" s="117"/>
      <c r="MVD181" s="117"/>
      <c r="MVE181" s="117"/>
      <c r="MVF181" s="117"/>
      <c r="MVG181" s="117"/>
      <c r="MVH181" s="117"/>
      <c r="MVI181" s="117"/>
      <c r="MVJ181" s="117"/>
      <c r="MVK181" s="117"/>
      <c r="MVL181" s="117"/>
      <c r="MVM181" s="117"/>
      <c r="MVN181" s="117"/>
      <c r="MVO181" s="117"/>
      <c r="MVP181" s="117"/>
      <c r="MVQ181" s="117"/>
      <c r="MVR181" s="117"/>
      <c r="MVS181" s="117"/>
      <c r="MVT181" s="117"/>
      <c r="MVU181" s="117"/>
      <c r="MVV181" s="117"/>
      <c r="MVW181" s="117"/>
      <c r="MVX181" s="117"/>
      <c r="MVY181" s="117"/>
      <c r="MVZ181" s="117"/>
      <c r="MWA181" s="117"/>
      <c r="MWB181" s="117"/>
      <c r="MWC181" s="117"/>
      <c r="MWD181" s="117"/>
      <c r="MWE181" s="117"/>
      <c r="MWF181" s="117"/>
      <c r="MWG181" s="117"/>
      <c r="MWH181" s="117"/>
      <c r="MWI181" s="117"/>
      <c r="MWJ181" s="117"/>
      <c r="MWK181" s="117"/>
      <c r="MWL181" s="117"/>
      <c r="MWM181" s="117"/>
      <c r="MWN181" s="117"/>
      <c r="MWO181" s="117"/>
      <c r="MWP181" s="117"/>
      <c r="MWQ181" s="117"/>
      <c r="MWR181" s="117"/>
      <c r="MWS181" s="117"/>
      <c r="MWT181" s="117"/>
      <c r="MWU181" s="117"/>
      <c r="MWV181" s="117"/>
      <c r="MWW181" s="117"/>
      <c r="MWX181" s="117"/>
      <c r="MWY181" s="117"/>
      <c r="MWZ181" s="117"/>
      <c r="MXA181" s="117"/>
      <c r="MXB181" s="117"/>
      <c r="MXC181" s="117"/>
      <c r="MXD181" s="117"/>
      <c r="MXE181" s="117"/>
      <c r="MXF181" s="117"/>
      <c r="MXG181" s="117"/>
      <c r="MXH181" s="117"/>
      <c r="MXI181" s="117"/>
      <c r="MXJ181" s="117"/>
      <c r="MXK181" s="117"/>
      <c r="MXL181" s="117"/>
      <c r="MXM181" s="117"/>
      <c r="MXN181" s="117"/>
      <c r="MXO181" s="117"/>
      <c r="MXP181" s="117"/>
      <c r="MXQ181" s="117"/>
      <c r="MXR181" s="117"/>
      <c r="MXS181" s="117"/>
      <c r="MXT181" s="117"/>
      <c r="MXU181" s="117"/>
      <c r="MXV181" s="117"/>
      <c r="MXW181" s="117"/>
      <c r="MXX181" s="117"/>
      <c r="MXY181" s="117"/>
      <c r="MXZ181" s="117"/>
      <c r="MYA181" s="117"/>
      <c r="MYB181" s="117"/>
      <c r="MYC181" s="117"/>
      <c r="MYD181" s="117"/>
      <c r="MYE181" s="117"/>
      <c r="MYF181" s="117"/>
      <c r="MYG181" s="117"/>
      <c r="MYH181" s="117"/>
      <c r="MYI181" s="117"/>
      <c r="MYJ181" s="117"/>
      <c r="MYK181" s="117"/>
      <c r="MYL181" s="117"/>
      <c r="MYM181" s="117"/>
      <c r="MYN181" s="117"/>
      <c r="MYO181" s="117"/>
      <c r="MYP181" s="117"/>
      <c r="MYQ181" s="117"/>
      <c r="MYR181" s="117"/>
      <c r="MYS181" s="117"/>
      <c r="MYT181" s="117"/>
      <c r="MYU181" s="117"/>
      <c r="MYV181" s="117"/>
      <c r="MYW181" s="117"/>
      <c r="MYX181" s="117"/>
      <c r="MYY181" s="117"/>
      <c r="MYZ181" s="117"/>
      <c r="MZA181" s="117"/>
      <c r="MZB181" s="117"/>
      <c r="MZC181" s="117"/>
      <c r="MZD181" s="117"/>
      <c r="MZE181" s="117"/>
      <c r="MZF181" s="117"/>
      <c r="MZG181" s="117"/>
      <c r="MZH181" s="117"/>
      <c r="MZI181" s="117"/>
      <c r="MZJ181" s="117"/>
      <c r="MZK181" s="117"/>
      <c r="MZL181" s="117"/>
      <c r="MZM181" s="117"/>
      <c r="MZN181" s="117"/>
      <c r="MZO181" s="117"/>
      <c r="MZP181" s="117"/>
      <c r="MZQ181" s="117"/>
      <c r="MZR181" s="117"/>
      <c r="MZS181" s="117"/>
      <c r="MZT181" s="117"/>
      <c r="MZU181" s="117"/>
      <c r="MZV181" s="117"/>
      <c r="MZW181" s="117"/>
      <c r="MZX181" s="117"/>
      <c r="MZY181" s="117"/>
      <c r="MZZ181" s="117"/>
      <c r="NAA181" s="117"/>
      <c r="NAB181" s="117"/>
      <c r="NAC181" s="117"/>
      <c r="NAD181" s="117"/>
      <c r="NAE181" s="117"/>
      <c r="NAF181" s="117"/>
      <c r="NAG181" s="117"/>
      <c r="NAH181" s="117"/>
      <c r="NAI181" s="117"/>
      <c r="NAJ181" s="117"/>
      <c r="NAK181" s="117"/>
      <c r="NAL181" s="117"/>
      <c r="NAM181" s="117"/>
      <c r="NAN181" s="117"/>
      <c r="NAO181" s="117"/>
      <c r="NAP181" s="117"/>
      <c r="NAQ181" s="117"/>
      <c r="NAR181" s="117"/>
      <c r="NAS181" s="117"/>
      <c r="NAT181" s="117"/>
      <c r="NAU181" s="117"/>
      <c r="NAV181" s="117"/>
      <c r="NAW181" s="117"/>
      <c r="NAX181" s="117"/>
      <c r="NAY181" s="117"/>
      <c r="NAZ181" s="117"/>
      <c r="NBA181" s="117"/>
      <c r="NBB181" s="117"/>
      <c r="NBC181" s="117"/>
      <c r="NBD181" s="117"/>
      <c r="NBE181" s="117"/>
      <c r="NBF181" s="117"/>
      <c r="NBG181" s="117"/>
      <c r="NBH181" s="117"/>
      <c r="NBI181" s="117"/>
      <c r="NBJ181" s="117"/>
      <c r="NBK181" s="117"/>
      <c r="NBL181" s="117"/>
      <c r="NBM181" s="117"/>
      <c r="NBN181" s="117"/>
      <c r="NBO181" s="117"/>
      <c r="NBP181" s="117"/>
      <c r="NBQ181" s="117"/>
      <c r="NBR181" s="117"/>
      <c r="NBS181" s="117"/>
      <c r="NBT181" s="117"/>
      <c r="NBU181" s="117"/>
      <c r="NBV181" s="117"/>
      <c r="NBW181" s="117"/>
      <c r="NBX181" s="117"/>
      <c r="NBY181" s="117"/>
      <c r="NBZ181" s="117"/>
      <c r="NCA181" s="117"/>
      <c r="NCB181" s="117"/>
      <c r="NCC181" s="117"/>
      <c r="NCD181" s="117"/>
      <c r="NCE181" s="117"/>
      <c r="NCF181" s="117"/>
      <c r="NCG181" s="117"/>
      <c r="NCH181" s="117"/>
      <c r="NCI181" s="117"/>
      <c r="NCJ181" s="117"/>
      <c r="NCK181" s="117"/>
      <c r="NCL181" s="117"/>
      <c r="NCM181" s="117"/>
      <c r="NCN181" s="117"/>
      <c r="NCO181" s="117"/>
      <c r="NCP181" s="117"/>
      <c r="NCQ181" s="117"/>
      <c r="NCR181" s="117"/>
      <c r="NCS181" s="117"/>
      <c r="NCT181" s="117"/>
      <c r="NCU181" s="117"/>
      <c r="NCV181" s="117"/>
      <c r="NCW181" s="117"/>
      <c r="NCX181" s="117"/>
      <c r="NCY181" s="117"/>
      <c r="NCZ181" s="117"/>
      <c r="NDA181" s="117"/>
      <c r="NDB181" s="117"/>
      <c r="NDC181" s="117"/>
      <c r="NDD181" s="117"/>
      <c r="NDE181" s="117"/>
      <c r="NDF181" s="117"/>
      <c r="NDG181" s="117"/>
      <c r="NDH181" s="117"/>
      <c r="NDI181" s="117"/>
      <c r="NDJ181" s="117"/>
      <c r="NDK181" s="117"/>
      <c r="NDL181" s="117"/>
      <c r="NDM181" s="117"/>
      <c r="NDN181" s="117"/>
      <c r="NDO181" s="117"/>
      <c r="NDP181" s="117"/>
      <c r="NDQ181" s="117"/>
      <c r="NDR181" s="117"/>
      <c r="NDS181" s="117"/>
      <c r="NDT181" s="117"/>
      <c r="NDU181" s="117"/>
      <c r="NDV181" s="117"/>
      <c r="NDW181" s="117"/>
      <c r="NDX181" s="117"/>
      <c r="NDY181" s="117"/>
      <c r="NDZ181" s="117"/>
      <c r="NEA181" s="117"/>
      <c r="NEB181" s="117"/>
      <c r="NEC181" s="117"/>
      <c r="NED181" s="117"/>
      <c r="NEE181" s="117"/>
      <c r="NEF181" s="117"/>
      <c r="NEG181" s="117"/>
      <c r="NEH181" s="117"/>
      <c r="NEI181" s="117"/>
      <c r="NEJ181" s="117"/>
      <c r="NEK181" s="117"/>
      <c r="NEL181" s="117"/>
      <c r="NEM181" s="117"/>
      <c r="NEN181" s="117"/>
      <c r="NEO181" s="117"/>
      <c r="NEP181" s="117"/>
      <c r="NEQ181" s="117"/>
      <c r="NER181" s="117"/>
      <c r="NES181" s="117"/>
      <c r="NET181" s="117"/>
      <c r="NEU181" s="117"/>
      <c r="NEV181" s="117"/>
      <c r="NEW181" s="117"/>
      <c r="NEX181" s="117"/>
      <c r="NEY181" s="117"/>
      <c r="NEZ181" s="117"/>
      <c r="NFA181" s="117"/>
      <c r="NFB181" s="117"/>
      <c r="NFC181" s="117"/>
      <c r="NFD181" s="117"/>
      <c r="NFE181" s="117"/>
      <c r="NFF181" s="117"/>
      <c r="NFG181" s="117"/>
      <c r="NFH181" s="117"/>
      <c r="NFI181" s="117"/>
      <c r="NFJ181" s="117"/>
      <c r="NFK181" s="117"/>
      <c r="NFL181" s="117"/>
      <c r="NFM181" s="117"/>
      <c r="NFN181" s="117"/>
      <c r="NFO181" s="117"/>
      <c r="NFP181" s="117"/>
      <c r="NFQ181" s="117"/>
      <c r="NFR181" s="117"/>
      <c r="NFS181" s="117"/>
      <c r="NFT181" s="117"/>
      <c r="NFU181" s="117"/>
      <c r="NFV181" s="117"/>
      <c r="NFW181" s="117"/>
      <c r="NFX181" s="117"/>
      <c r="NFY181" s="117"/>
      <c r="NFZ181" s="117"/>
      <c r="NGA181" s="117"/>
      <c r="NGB181" s="117"/>
      <c r="NGC181" s="117"/>
      <c r="NGD181" s="117"/>
      <c r="NGE181" s="117"/>
      <c r="NGF181" s="117"/>
      <c r="NGG181" s="117"/>
      <c r="NGH181" s="117"/>
      <c r="NGI181" s="117"/>
      <c r="NGJ181" s="117"/>
      <c r="NGK181" s="117"/>
      <c r="NGL181" s="117"/>
      <c r="NGM181" s="117"/>
      <c r="NGN181" s="117"/>
      <c r="NGO181" s="117"/>
      <c r="NGP181" s="117"/>
      <c r="NGQ181" s="117"/>
      <c r="NGR181" s="117"/>
      <c r="NGS181" s="117"/>
      <c r="NGT181" s="117"/>
      <c r="NGU181" s="117"/>
      <c r="NGV181" s="117"/>
      <c r="NGW181" s="117"/>
      <c r="NGX181" s="117"/>
      <c r="NGY181" s="117"/>
      <c r="NGZ181" s="117"/>
      <c r="NHA181" s="117"/>
      <c r="NHB181" s="117"/>
      <c r="NHC181" s="117"/>
      <c r="NHD181" s="117"/>
      <c r="NHE181" s="117"/>
      <c r="NHF181" s="117"/>
      <c r="NHG181" s="117"/>
      <c r="NHH181" s="117"/>
      <c r="NHI181" s="117"/>
      <c r="NHJ181" s="117"/>
      <c r="NHK181" s="117"/>
      <c r="NHL181" s="117"/>
      <c r="NHM181" s="117"/>
      <c r="NHN181" s="117"/>
      <c r="NHO181" s="117"/>
      <c r="NHP181" s="117"/>
      <c r="NHQ181" s="117"/>
      <c r="NHR181" s="117"/>
      <c r="NHS181" s="117"/>
      <c r="NHT181" s="117"/>
      <c r="NHU181" s="117"/>
      <c r="NHV181" s="117"/>
      <c r="NHW181" s="117"/>
      <c r="NHX181" s="117"/>
      <c r="NHY181" s="117"/>
      <c r="NHZ181" s="117"/>
      <c r="NIA181" s="117"/>
      <c r="NIB181" s="117"/>
      <c r="NIC181" s="117"/>
      <c r="NID181" s="117"/>
      <c r="NIE181" s="117"/>
      <c r="NIF181" s="117"/>
      <c r="NIG181" s="117"/>
      <c r="NIH181" s="117"/>
      <c r="NII181" s="117"/>
      <c r="NIJ181" s="117"/>
      <c r="NIK181" s="117"/>
      <c r="NIL181" s="117"/>
      <c r="NIM181" s="117"/>
      <c r="NIN181" s="117"/>
      <c r="NIO181" s="117"/>
      <c r="NIP181" s="117"/>
      <c r="NIQ181" s="117"/>
      <c r="NIR181" s="117"/>
      <c r="NIS181" s="117"/>
      <c r="NIT181" s="117"/>
      <c r="NIU181" s="117"/>
      <c r="NIV181" s="117"/>
      <c r="NIW181" s="117"/>
      <c r="NIX181" s="117"/>
      <c r="NIY181" s="117"/>
      <c r="NIZ181" s="117"/>
      <c r="NJA181" s="117"/>
      <c r="NJB181" s="117"/>
      <c r="NJC181" s="117"/>
      <c r="NJD181" s="117"/>
      <c r="NJE181" s="117"/>
      <c r="NJF181" s="117"/>
      <c r="NJG181" s="117"/>
      <c r="NJH181" s="117"/>
      <c r="NJI181" s="117"/>
      <c r="NJJ181" s="117"/>
      <c r="NJK181" s="117"/>
      <c r="NJL181" s="117"/>
      <c r="NJM181" s="117"/>
      <c r="NJN181" s="117"/>
      <c r="NJO181" s="117"/>
      <c r="NJP181" s="117"/>
      <c r="NJQ181" s="117"/>
      <c r="NJR181" s="117"/>
      <c r="NJS181" s="117"/>
      <c r="NJT181" s="117"/>
      <c r="NJU181" s="117"/>
      <c r="NJV181" s="117"/>
      <c r="NJW181" s="117"/>
      <c r="NJX181" s="117"/>
      <c r="NJY181" s="117"/>
      <c r="NJZ181" s="117"/>
      <c r="NKA181" s="117"/>
      <c r="NKB181" s="117"/>
      <c r="NKC181" s="117"/>
      <c r="NKD181" s="117"/>
      <c r="NKE181" s="117"/>
      <c r="NKF181" s="117"/>
      <c r="NKG181" s="117"/>
      <c r="NKH181" s="117"/>
      <c r="NKI181" s="117"/>
      <c r="NKJ181" s="117"/>
      <c r="NKK181" s="117"/>
      <c r="NKL181" s="117"/>
      <c r="NKM181" s="117"/>
      <c r="NKN181" s="117"/>
      <c r="NKO181" s="117"/>
      <c r="NKP181" s="117"/>
      <c r="NKQ181" s="117"/>
      <c r="NKR181" s="117"/>
      <c r="NKS181" s="117"/>
      <c r="NKT181" s="117"/>
      <c r="NKU181" s="117"/>
      <c r="NKV181" s="117"/>
      <c r="NKW181" s="117"/>
      <c r="NKX181" s="117"/>
      <c r="NKY181" s="117"/>
      <c r="NKZ181" s="117"/>
      <c r="NLA181" s="117"/>
      <c r="NLB181" s="117"/>
      <c r="NLC181" s="117"/>
      <c r="NLD181" s="117"/>
      <c r="NLE181" s="117"/>
      <c r="NLF181" s="117"/>
      <c r="NLG181" s="117"/>
      <c r="NLH181" s="117"/>
      <c r="NLI181" s="117"/>
      <c r="NLJ181" s="117"/>
      <c r="NLK181" s="117"/>
      <c r="NLL181" s="117"/>
      <c r="NLM181" s="117"/>
      <c r="NLN181" s="117"/>
      <c r="NLO181" s="117"/>
      <c r="NLP181" s="117"/>
      <c r="NLQ181" s="117"/>
      <c r="NLR181" s="117"/>
      <c r="NLS181" s="117"/>
      <c r="NLT181" s="117"/>
      <c r="NLU181" s="117"/>
      <c r="NLV181" s="117"/>
      <c r="NLW181" s="117"/>
      <c r="NLX181" s="117"/>
      <c r="NLY181" s="117"/>
      <c r="NLZ181" s="117"/>
      <c r="NMA181" s="117"/>
      <c r="NMB181" s="117"/>
      <c r="NMC181" s="117"/>
      <c r="NMD181" s="117"/>
      <c r="NME181" s="117"/>
      <c r="NMF181" s="117"/>
      <c r="NMG181" s="117"/>
      <c r="NMH181" s="117"/>
      <c r="NMI181" s="117"/>
      <c r="NMJ181" s="117"/>
      <c r="NMK181" s="117"/>
      <c r="NML181" s="117"/>
      <c r="NMM181" s="117"/>
      <c r="NMN181" s="117"/>
      <c r="NMO181" s="117"/>
      <c r="NMP181" s="117"/>
      <c r="NMQ181" s="117"/>
      <c r="NMR181" s="117"/>
      <c r="NMS181" s="117"/>
      <c r="NMT181" s="117"/>
      <c r="NMU181" s="117"/>
      <c r="NMV181" s="117"/>
      <c r="NMW181" s="117"/>
      <c r="NMX181" s="117"/>
      <c r="NMY181" s="117"/>
      <c r="NMZ181" s="117"/>
      <c r="NNA181" s="117"/>
      <c r="NNB181" s="117"/>
      <c r="NNC181" s="117"/>
      <c r="NND181" s="117"/>
      <c r="NNE181" s="117"/>
      <c r="NNF181" s="117"/>
      <c r="NNG181" s="117"/>
      <c r="NNH181" s="117"/>
      <c r="NNI181" s="117"/>
      <c r="NNJ181" s="117"/>
      <c r="NNK181" s="117"/>
      <c r="NNL181" s="117"/>
      <c r="NNM181" s="117"/>
      <c r="NNN181" s="117"/>
      <c r="NNO181" s="117"/>
      <c r="NNP181" s="117"/>
      <c r="NNQ181" s="117"/>
      <c r="NNR181" s="117"/>
      <c r="NNS181" s="117"/>
      <c r="NNT181" s="117"/>
      <c r="NNU181" s="117"/>
      <c r="NNV181" s="117"/>
      <c r="NNW181" s="117"/>
      <c r="NNX181" s="117"/>
      <c r="NNY181" s="117"/>
      <c r="NNZ181" s="117"/>
      <c r="NOA181" s="117"/>
      <c r="NOB181" s="117"/>
      <c r="NOC181" s="117"/>
      <c r="NOD181" s="117"/>
      <c r="NOE181" s="117"/>
      <c r="NOF181" s="117"/>
      <c r="NOG181" s="117"/>
      <c r="NOH181" s="117"/>
      <c r="NOI181" s="117"/>
      <c r="NOJ181" s="117"/>
      <c r="NOK181" s="117"/>
      <c r="NOL181" s="117"/>
      <c r="NOM181" s="117"/>
      <c r="NON181" s="117"/>
      <c r="NOO181" s="117"/>
      <c r="NOP181" s="117"/>
      <c r="NOQ181" s="117"/>
      <c r="NOR181" s="117"/>
      <c r="NOS181" s="117"/>
      <c r="NOT181" s="117"/>
      <c r="NOU181" s="117"/>
      <c r="NOV181" s="117"/>
      <c r="NOW181" s="117"/>
      <c r="NOX181" s="117"/>
      <c r="NOY181" s="117"/>
      <c r="NOZ181" s="117"/>
      <c r="NPA181" s="117"/>
      <c r="NPB181" s="117"/>
      <c r="NPC181" s="117"/>
      <c r="NPD181" s="117"/>
      <c r="NPE181" s="117"/>
      <c r="NPF181" s="117"/>
      <c r="NPG181" s="117"/>
      <c r="NPH181" s="117"/>
      <c r="NPI181" s="117"/>
      <c r="NPJ181" s="117"/>
      <c r="NPK181" s="117"/>
      <c r="NPL181" s="117"/>
      <c r="NPM181" s="117"/>
      <c r="NPN181" s="117"/>
      <c r="NPO181" s="117"/>
      <c r="NPP181" s="117"/>
      <c r="NPQ181" s="117"/>
      <c r="NPR181" s="117"/>
      <c r="NPS181" s="117"/>
      <c r="NPT181" s="117"/>
      <c r="NPU181" s="117"/>
      <c r="NPV181" s="117"/>
      <c r="NPW181" s="117"/>
      <c r="NPX181" s="117"/>
      <c r="NPY181" s="117"/>
      <c r="NPZ181" s="117"/>
      <c r="NQA181" s="117"/>
      <c r="NQB181" s="117"/>
      <c r="NQC181" s="117"/>
      <c r="NQD181" s="117"/>
      <c r="NQE181" s="117"/>
      <c r="NQF181" s="117"/>
      <c r="NQG181" s="117"/>
      <c r="NQH181" s="117"/>
      <c r="NQI181" s="117"/>
      <c r="NQJ181" s="117"/>
      <c r="NQK181" s="117"/>
      <c r="NQL181" s="117"/>
      <c r="NQM181" s="117"/>
      <c r="NQN181" s="117"/>
      <c r="NQO181" s="117"/>
      <c r="NQP181" s="117"/>
      <c r="NQQ181" s="117"/>
      <c r="NQR181" s="117"/>
      <c r="NQS181" s="117"/>
      <c r="NQT181" s="117"/>
      <c r="NQU181" s="117"/>
      <c r="NQV181" s="117"/>
      <c r="NQW181" s="117"/>
      <c r="NQX181" s="117"/>
      <c r="NQY181" s="117"/>
      <c r="NQZ181" s="117"/>
      <c r="NRA181" s="117"/>
      <c r="NRB181" s="117"/>
      <c r="NRC181" s="117"/>
      <c r="NRD181" s="117"/>
      <c r="NRE181" s="117"/>
      <c r="NRF181" s="117"/>
      <c r="NRG181" s="117"/>
      <c r="NRH181" s="117"/>
      <c r="NRI181" s="117"/>
      <c r="NRJ181" s="117"/>
      <c r="NRK181" s="117"/>
      <c r="NRL181" s="117"/>
      <c r="NRM181" s="117"/>
      <c r="NRN181" s="117"/>
      <c r="NRO181" s="117"/>
      <c r="NRP181" s="117"/>
      <c r="NRQ181" s="117"/>
      <c r="NRR181" s="117"/>
      <c r="NRS181" s="117"/>
      <c r="NRT181" s="117"/>
      <c r="NRU181" s="117"/>
      <c r="NRV181" s="117"/>
      <c r="NRW181" s="117"/>
      <c r="NRX181" s="117"/>
      <c r="NRY181" s="117"/>
      <c r="NRZ181" s="117"/>
      <c r="NSA181" s="117"/>
      <c r="NSB181" s="117"/>
      <c r="NSC181" s="117"/>
      <c r="NSD181" s="117"/>
      <c r="NSE181" s="117"/>
      <c r="NSF181" s="117"/>
      <c r="NSG181" s="117"/>
      <c r="NSH181" s="117"/>
      <c r="NSI181" s="117"/>
      <c r="NSJ181" s="117"/>
      <c r="NSK181" s="117"/>
      <c r="NSL181" s="117"/>
      <c r="NSM181" s="117"/>
      <c r="NSN181" s="117"/>
      <c r="NSO181" s="117"/>
      <c r="NSP181" s="117"/>
      <c r="NSQ181" s="117"/>
      <c r="NSR181" s="117"/>
      <c r="NSS181" s="117"/>
      <c r="NST181" s="117"/>
      <c r="NSU181" s="117"/>
      <c r="NSV181" s="117"/>
      <c r="NSW181" s="117"/>
      <c r="NSX181" s="117"/>
      <c r="NSY181" s="117"/>
      <c r="NSZ181" s="117"/>
      <c r="NTA181" s="117"/>
      <c r="NTB181" s="117"/>
      <c r="NTC181" s="117"/>
      <c r="NTD181" s="117"/>
      <c r="NTE181" s="117"/>
      <c r="NTF181" s="117"/>
      <c r="NTG181" s="117"/>
      <c r="NTH181" s="117"/>
      <c r="NTI181" s="117"/>
      <c r="NTJ181" s="117"/>
      <c r="NTK181" s="117"/>
      <c r="NTL181" s="117"/>
      <c r="NTM181" s="117"/>
      <c r="NTN181" s="117"/>
      <c r="NTO181" s="117"/>
      <c r="NTP181" s="117"/>
      <c r="NTQ181" s="117"/>
      <c r="NTR181" s="117"/>
      <c r="NTS181" s="117"/>
      <c r="NTT181" s="117"/>
      <c r="NTU181" s="117"/>
      <c r="NTV181" s="117"/>
      <c r="NTW181" s="117"/>
      <c r="NTX181" s="117"/>
      <c r="NTY181" s="117"/>
      <c r="NTZ181" s="117"/>
      <c r="NUA181" s="117"/>
      <c r="NUB181" s="117"/>
      <c r="NUC181" s="117"/>
      <c r="NUD181" s="117"/>
      <c r="NUE181" s="117"/>
      <c r="NUF181" s="117"/>
      <c r="NUG181" s="117"/>
      <c r="NUH181" s="117"/>
      <c r="NUI181" s="117"/>
      <c r="NUJ181" s="117"/>
      <c r="NUK181" s="117"/>
      <c r="NUL181" s="117"/>
      <c r="NUM181" s="117"/>
      <c r="NUN181" s="117"/>
      <c r="NUO181" s="117"/>
      <c r="NUP181" s="117"/>
      <c r="NUQ181" s="117"/>
      <c r="NUR181" s="117"/>
      <c r="NUS181" s="117"/>
      <c r="NUT181" s="117"/>
      <c r="NUU181" s="117"/>
      <c r="NUV181" s="117"/>
      <c r="NUW181" s="117"/>
      <c r="NUX181" s="117"/>
      <c r="NUY181" s="117"/>
      <c r="NUZ181" s="117"/>
      <c r="NVA181" s="117"/>
      <c r="NVB181" s="117"/>
      <c r="NVC181" s="117"/>
      <c r="NVD181" s="117"/>
      <c r="NVE181" s="117"/>
      <c r="NVF181" s="117"/>
      <c r="NVG181" s="117"/>
      <c r="NVH181" s="117"/>
      <c r="NVI181" s="117"/>
      <c r="NVJ181" s="117"/>
      <c r="NVK181" s="117"/>
      <c r="NVL181" s="117"/>
      <c r="NVM181" s="117"/>
      <c r="NVN181" s="117"/>
      <c r="NVO181" s="117"/>
      <c r="NVP181" s="117"/>
      <c r="NVQ181" s="117"/>
      <c r="NVR181" s="117"/>
      <c r="NVS181" s="117"/>
      <c r="NVT181" s="117"/>
      <c r="NVU181" s="117"/>
      <c r="NVV181" s="117"/>
      <c r="NVW181" s="117"/>
      <c r="NVX181" s="117"/>
      <c r="NVY181" s="117"/>
      <c r="NVZ181" s="117"/>
      <c r="NWA181" s="117"/>
      <c r="NWB181" s="117"/>
      <c r="NWC181" s="117"/>
      <c r="NWD181" s="117"/>
      <c r="NWE181" s="117"/>
      <c r="NWF181" s="117"/>
      <c r="NWG181" s="117"/>
      <c r="NWH181" s="117"/>
      <c r="NWI181" s="117"/>
      <c r="NWJ181" s="117"/>
      <c r="NWK181" s="117"/>
      <c r="NWL181" s="117"/>
      <c r="NWM181" s="117"/>
      <c r="NWN181" s="117"/>
      <c r="NWO181" s="117"/>
      <c r="NWP181" s="117"/>
      <c r="NWQ181" s="117"/>
      <c r="NWR181" s="117"/>
      <c r="NWS181" s="117"/>
      <c r="NWT181" s="117"/>
      <c r="NWU181" s="117"/>
      <c r="NWV181" s="117"/>
      <c r="NWW181" s="117"/>
      <c r="NWX181" s="117"/>
      <c r="NWY181" s="117"/>
      <c r="NWZ181" s="117"/>
      <c r="NXA181" s="117"/>
      <c r="NXB181" s="117"/>
      <c r="NXC181" s="117"/>
      <c r="NXD181" s="117"/>
      <c r="NXE181" s="117"/>
      <c r="NXF181" s="117"/>
      <c r="NXG181" s="117"/>
      <c r="NXH181" s="117"/>
      <c r="NXI181" s="117"/>
      <c r="NXJ181" s="117"/>
      <c r="NXK181" s="117"/>
      <c r="NXL181" s="117"/>
      <c r="NXM181" s="117"/>
      <c r="NXN181" s="117"/>
      <c r="NXO181" s="117"/>
      <c r="NXP181" s="117"/>
      <c r="NXQ181" s="117"/>
      <c r="NXR181" s="117"/>
      <c r="NXS181" s="117"/>
      <c r="NXT181" s="117"/>
      <c r="NXU181" s="117"/>
      <c r="NXV181" s="117"/>
      <c r="NXW181" s="117"/>
      <c r="NXX181" s="117"/>
      <c r="NXY181" s="117"/>
      <c r="NXZ181" s="117"/>
      <c r="NYA181" s="117"/>
      <c r="NYB181" s="117"/>
      <c r="NYC181" s="117"/>
      <c r="NYD181" s="117"/>
      <c r="NYE181" s="117"/>
      <c r="NYF181" s="117"/>
      <c r="NYG181" s="117"/>
      <c r="NYH181" s="117"/>
      <c r="NYI181" s="117"/>
      <c r="NYJ181" s="117"/>
      <c r="NYK181" s="117"/>
      <c r="NYL181" s="117"/>
      <c r="NYM181" s="117"/>
      <c r="NYN181" s="117"/>
      <c r="NYO181" s="117"/>
      <c r="NYP181" s="117"/>
      <c r="NYQ181" s="117"/>
      <c r="NYR181" s="117"/>
      <c r="NYS181" s="117"/>
      <c r="NYT181" s="117"/>
      <c r="NYU181" s="117"/>
      <c r="NYV181" s="117"/>
      <c r="NYW181" s="117"/>
      <c r="NYX181" s="117"/>
      <c r="NYY181" s="117"/>
      <c r="NYZ181" s="117"/>
      <c r="NZA181" s="117"/>
      <c r="NZB181" s="117"/>
      <c r="NZC181" s="117"/>
      <c r="NZD181" s="117"/>
      <c r="NZE181" s="117"/>
      <c r="NZF181" s="117"/>
      <c r="NZG181" s="117"/>
      <c r="NZH181" s="117"/>
      <c r="NZI181" s="117"/>
      <c r="NZJ181" s="117"/>
      <c r="NZK181" s="117"/>
      <c r="NZL181" s="117"/>
      <c r="NZM181" s="117"/>
      <c r="NZN181" s="117"/>
      <c r="NZO181" s="117"/>
      <c r="NZP181" s="117"/>
      <c r="NZQ181" s="117"/>
      <c r="NZR181" s="117"/>
      <c r="NZS181" s="117"/>
      <c r="NZT181" s="117"/>
      <c r="NZU181" s="117"/>
      <c r="NZV181" s="117"/>
      <c r="NZW181" s="117"/>
      <c r="NZX181" s="117"/>
      <c r="NZY181" s="117"/>
      <c r="NZZ181" s="117"/>
      <c r="OAA181" s="117"/>
      <c r="OAB181" s="117"/>
      <c r="OAC181" s="117"/>
      <c r="OAD181" s="117"/>
      <c r="OAE181" s="117"/>
      <c r="OAF181" s="117"/>
      <c r="OAG181" s="117"/>
      <c r="OAH181" s="117"/>
      <c r="OAI181" s="117"/>
      <c r="OAJ181" s="117"/>
      <c r="OAK181" s="117"/>
      <c r="OAL181" s="117"/>
      <c r="OAM181" s="117"/>
      <c r="OAN181" s="117"/>
      <c r="OAO181" s="117"/>
      <c r="OAP181" s="117"/>
      <c r="OAQ181" s="117"/>
      <c r="OAR181" s="117"/>
      <c r="OAS181" s="117"/>
      <c r="OAT181" s="117"/>
      <c r="OAU181" s="117"/>
      <c r="OAV181" s="117"/>
      <c r="OAW181" s="117"/>
      <c r="OAX181" s="117"/>
      <c r="OAY181" s="117"/>
      <c r="OAZ181" s="117"/>
      <c r="OBA181" s="117"/>
      <c r="OBB181" s="117"/>
      <c r="OBC181" s="117"/>
      <c r="OBD181" s="117"/>
      <c r="OBE181" s="117"/>
      <c r="OBF181" s="117"/>
      <c r="OBG181" s="117"/>
      <c r="OBH181" s="117"/>
      <c r="OBI181" s="117"/>
      <c r="OBJ181" s="117"/>
      <c r="OBK181" s="117"/>
      <c r="OBL181" s="117"/>
      <c r="OBM181" s="117"/>
      <c r="OBN181" s="117"/>
      <c r="OBO181" s="117"/>
      <c r="OBP181" s="117"/>
      <c r="OBQ181" s="117"/>
      <c r="OBR181" s="117"/>
      <c r="OBS181" s="117"/>
      <c r="OBT181" s="117"/>
      <c r="OBU181" s="117"/>
      <c r="OBV181" s="117"/>
      <c r="OBW181" s="117"/>
      <c r="OBX181" s="117"/>
      <c r="OBY181" s="117"/>
      <c r="OBZ181" s="117"/>
      <c r="OCA181" s="117"/>
      <c r="OCB181" s="117"/>
      <c r="OCC181" s="117"/>
      <c r="OCD181" s="117"/>
      <c r="OCE181" s="117"/>
      <c r="OCF181" s="117"/>
      <c r="OCG181" s="117"/>
      <c r="OCH181" s="117"/>
      <c r="OCI181" s="117"/>
      <c r="OCJ181" s="117"/>
      <c r="OCK181" s="117"/>
      <c r="OCL181" s="117"/>
      <c r="OCM181" s="117"/>
      <c r="OCN181" s="117"/>
      <c r="OCO181" s="117"/>
      <c r="OCP181" s="117"/>
      <c r="OCQ181" s="117"/>
      <c r="OCR181" s="117"/>
      <c r="OCS181" s="117"/>
      <c r="OCT181" s="117"/>
      <c r="OCU181" s="117"/>
      <c r="OCV181" s="117"/>
      <c r="OCW181" s="117"/>
      <c r="OCX181" s="117"/>
      <c r="OCY181" s="117"/>
      <c r="OCZ181" s="117"/>
      <c r="ODA181" s="117"/>
      <c r="ODB181" s="117"/>
      <c r="ODC181" s="117"/>
      <c r="ODD181" s="117"/>
      <c r="ODE181" s="117"/>
      <c r="ODF181" s="117"/>
      <c r="ODG181" s="117"/>
      <c r="ODH181" s="117"/>
      <c r="ODI181" s="117"/>
      <c r="ODJ181" s="117"/>
      <c r="ODK181" s="117"/>
      <c r="ODL181" s="117"/>
      <c r="ODM181" s="117"/>
      <c r="ODN181" s="117"/>
      <c r="ODO181" s="117"/>
      <c r="ODP181" s="117"/>
      <c r="ODQ181" s="117"/>
      <c r="ODR181" s="117"/>
      <c r="ODS181" s="117"/>
      <c r="ODT181" s="117"/>
      <c r="ODU181" s="117"/>
      <c r="ODV181" s="117"/>
      <c r="ODW181" s="117"/>
      <c r="ODX181" s="117"/>
      <c r="ODY181" s="117"/>
      <c r="ODZ181" s="117"/>
      <c r="OEA181" s="117"/>
      <c r="OEB181" s="117"/>
      <c r="OEC181" s="117"/>
      <c r="OED181" s="117"/>
      <c r="OEE181" s="117"/>
      <c r="OEF181" s="117"/>
      <c r="OEG181" s="117"/>
      <c r="OEH181" s="117"/>
      <c r="OEI181" s="117"/>
      <c r="OEJ181" s="117"/>
      <c r="OEK181" s="117"/>
      <c r="OEL181" s="117"/>
      <c r="OEM181" s="117"/>
      <c r="OEN181" s="117"/>
      <c r="OEO181" s="117"/>
      <c r="OEP181" s="117"/>
      <c r="OEQ181" s="117"/>
      <c r="OER181" s="117"/>
      <c r="OES181" s="117"/>
      <c r="OET181" s="117"/>
      <c r="OEU181" s="117"/>
      <c r="OEV181" s="117"/>
      <c r="OEW181" s="117"/>
      <c r="OEX181" s="117"/>
      <c r="OEY181" s="117"/>
      <c r="OEZ181" s="117"/>
      <c r="OFA181" s="117"/>
      <c r="OFB181" s="117"/>
      <c r="OFC181" s="117"/>
      <c r="OFD181" s="117"/>
      <c r="OFE181" s="117"/>
      <c r="OFF181" s="117"/>
      <c r="OFG181" s="117"/>
      <c r="OFH181" s="117"/>
      <c r="OFI181" s="117"/>
      <c r="OFJ181" s="117"/>
      <c r="OFK181" s="117"/>
      <c r="OFL181" s="117"/>
      <c r="OFM181" s="117"/>
      <c r="OFN181" s="117"/>
      <c r="OFO181" s="117"/>
      <c r="OFP181" s="117"/>
      <c r="OFQ181" s="117"/>
      <c r="OFR181" s="117"/>
      <c r="OFS181" s="117"/>
      <c r="OFT181" s="117"/>
      <c r="OFU181" s="117"/>
      <c r="OFV181" s="117"/>
      <c r="OFW181" s="117"/>
      <c r="OFX181" s="117"/>
      <c r="OFY181" s="117"/>
      <c r="OFZ181" s="117"/>
      <c r="OGA181" s="117"/>
      <c r="OGB181" s="117"/>
      <c r="OGC181" s="117"/>
      <c r="OGD181" s="117"/>
      <c r="OGE181" s="117"/>
      <c r="OGF181" s="117"/>
      <c r="OGG181" s="117"/>
      <c r="OGH181" s="117"/>
      <c r="OGI181" s="117"/>
      <c r="OGJ181" s="117"/>
      <c r="OGK181" s="117"/>
      <c r="OGL181" s="117"/>
      <c r="OGM181" s="117"/>
      <c r="OGN181" s="117"/>
      <c r="OGO181" s="117"/>
      <c r="OGP181" s="117"/>
      <c r="OGQ181" s="117"/>
      <c r="OGR181" s="117"/>
      <c r="OGS181" s="117"/>
      <c r="OGT181" s="117"/>
      <c r="OGU181" s="117"/>
      <c r="OGV181" s="117"/>
      <c r="OGW181" s="117"/>
      <c r="OGX181" s="117"/>
      <c r="OGY181" s="117"/>
      <c r="OGZ181" s="117"/>
      <c r="OHA181" s="117"/>
      <c r="OHB181" s="117"/>
      <c r="OHC181" s="117"/>
      <c r="OHD181" s="117"/>
      <c r="OHE181" s="117"/>
      <c r="OHF181" s="117"/>
      <c r="OHG181" s="117"/>
      <c r="OHH181" s="117"/>
      <c r="OHI181" s="117"/>
      <c r="OHJ181" s="117"/>
      <c r="OHK181" s="117"/>
      <c r="OHL181" s="117"/>
      <c r="OHM181" s="117"/>
      <c r="OHN181" s="117"/>
      <c r="OHO181" s="117"/>
      <c r="OHP181" s="117"/>
      <c r="OHQ181" s="117"/>
      <c r="OHR181" s="117"/>
      <c r="OHS181" s="117"/>
      <c r="OHT181" s="117"/>
      <c r="OHU181" s="117"/>
      <c r="OHV181" s="117"/>
      <c r="OHW181" s="117"/>
      <c r="OHX181" s="117"/>
      <c r="OHY181" s="117"/>
      <c r="OHZ181" s="117"/>
      <c r="OIA181" s="117"/>
      <c r="OIB181" s="117"/>
      <c r="OIC181" s="117"/>
      <c r="OID181" s="117"/>
      <c r="OIE181" s="117"/>
      <c r="OIF181" s="117"/>
      <c r="OIG181" s="117"/>
      <c r="OIH181" s="117"/>
      <c r="OII181" s="117"/>
      <c r="OIJ181" s="117"/>
      <c r="OIK181" s="117"/>
      <c r="OIL181" s="117"/>
      <c r="OIM181" s="117"/>
      <c r="OIN181" s="117"/>
      <c r="OIO181" s="117"/>
      <c r="OIP181" s="117"/>
      <c r="OIQ181" s="117"/>
      <c r="OIR181" s="117"/>
      <c r="OIS181" s="117"/>
      <c r="OIT181" s="117"/>
      <c r="OIU181" s="117"/>
      <c r="OIV181" s="117"/>
      <c r="OIW181" s="117"/>
      <c r="OIX181" s="117"/>
      <c r="OIY181" s="117"/>
      <c r="OIZ181" s="117"/>
      <c r="OJA181" s="117"/>
      <c r="OJB181" s="117"/>
      <c r="OJC181" s="117"/>
      <c r="OJD181" s="117"/>
      <c r="OJE181" s="117"/>
      <c r="OJF181" s="117"/>
      <c r="OJG181" s="117"/>
      <c r="OJH181" s="117"/>
      <c r="OJI181" s="117"/>
      <c r="OJJ181" s="117"/>
      <c r="OJK181" s="117"/>
      <c r="OJL181" s="117"/>
      <c r="OJM181" s="117"/>
      <c r="OJN181" s="117"/>
      <c r="OJO181" s="117"/>
      <c r="OJP181" s="117"/>
      <c r="OJQ181" s="117"/>
      <c r="OJR181" s="117"/>
      <c r="OJS181" s="117"/>
      <c r="OJT181" s="117"/>
      <c r="OJU181" s="117"/>
      <c r="OJV181" s="117"/>
      <c r="OJW181" s="117"/>
      <c r="OJX181" s="117"/>
      <c r="OJY181" s="117"/>
      <c r="OJZ181" s="117"/>
      <c r="OKA181" s="117"/>
      <c r="OKB181" s="117"/>
      <c r="OKC181" s="117"/>
      <c r="OKD181" s="117"/>
      <c r="OKE181" s="117"/>
      <c r="OKF181" s="117"/>
      <c r="OKG181" s="117"/>
      <c r="OKH181" s="117"/>
      <c r="OKI181" s="117"/>
      <c r="OKJ181" s="117"/>
      <c r="OKK181" s="117"/>
      <c r="OKL181" s="117"/>
      <c r="OKM181" s="117"/>
      <c r="OKN181" s="117"/>
      <c r="OKO181" s="117"/>
      <c r="OKP181" s="117"/>
      <c r="OKQ181" s="117"/>
      <c r="OKR181" s="117"/>
      <c r="OKS181" s="117"/>
      <c r="OKT181" s="117"/>
      <c r="OKU181" s="117"/>
      <c r="OKV181" s="117"/>
      <c r="OKW181" s="117"/>
      <c r="OKX181" s="117"/>
      <c r="OKY181" s="117"/>
      <c r="OKZ181" s="117"/>
      <c r="OLA181" s="117"/>
      <c r="OLB181" s="117"/>
      <c r="OLC181" s="117"/>
      <c r="OLD181" s="117"/>
      <c r="OLE181" s="117"/>
      <c r="OLF181" s="117"/>
      <c r="OLG181" s="117"/>
      <c r="OLH181" s="117"/>
      <c r="OLI181" s="117"/>
      <c r="OLJ181" s="117"/>
      <c r="OLK181" s="117"/>
      <c r="OLL181" s="117"/>
      <c r="OLM181" s="117"/>
      <c r="OLN181" s="117"/>
      <c r="OLO181" s="117"/>
      <c r="OLP181" s="117"/>
      <c r="OLQ181" s="117"/>
      <c r="OLR181" s="117"/>
      <c r="OLS181" s="117"/>
      <c r="OLT181" s="117"/>
      <c r="OLU181" s="117"/>
      <c r="OLV181" s="117"/>
      <c r="OLW181" s="117"/>
      <c r="OLX181" s="117"/>
      <c r="OLY181" s="117"/>
      <c r="OLZ181" s="117"/>
      <c r="OMA181" s="117"/>
      <c r="OMB181" s="117"/>
      <c r="OMC181" s="117"/>
      <c r="OMD181" s="117"/>
      <c r="OME181" s="117"/>
      <c r="OMF181" s="117"/>
      <c r="OMG181" s="117"/>
      <c r="OMH181" s="117"/>
      <c r="OMI181" s="117"/>
      <c r="OMJ181" s="117"/>
      <c r="OMK181" s="117"/>
      <c r="OML181" s="117"/>
      <c r="OMM181" s="117"/>
      <c r="OMN181" s="117"/>
      <c r="OMO181" s="117"/>
      <c r="OMP181" s="117"/>
      <c r="OMQ181" s="117"/>
      <c r="OMR181" s="117"/>
      <c r="OMS181" s="117"/>
      <c r="OMT181" s="117"/>
      <c r="OMU181" s="117"/>
      <c r="OMV181" s="117"/>
      <c r="OMW181" s="117"/>
      <c r="OMX181" s="117"/>
      <c r="OMY181" s="117"/>
      <c r="OMZ181" s="117"/>
      <c r="ONA181" s="117"/>
      <c r="ONB181" s="117"/>
      <c r="ONC181" s="117"/>
      <c r="OND181" s="117"/>
      <c r="ONE181" s="117"/>
      <c r="ONF181" s="117"/>
      <c r="ONG181" s="117"/>
      <c r="ONH181" s="117"/>
      <c r="ONI181" s="117"/>
      <c r="ONJ181" s="117"/>
      <c r="ONK181" s="117"/>
      <c r="ONL181" s="117"/>
      <c r="ONM181" s="117"/>
      <c r="ONN181" s="117"/>
      <c r="ONO181" s="117"/>
      <c r="ONP181" s="117"/>
      <c r="ONQ181" s="117"/>
      <c r="ONR181" s="117"/>
      <c r="ONS181" s="117"/>
      <c r="ONT181" s="117"/>
      <c r="ONU181" s="117"/>
      <c r="ONV181" s="117"/>
      <c r="ONW181" s="117"/>
      <c r="ONX181" s="117"/>
      <c r="ONY181" s="117"/>
      <c r="ONZ181" s="117"/>
      <c r="OOA181" s="117"/>
      <c r="OOB181" s="117"/>
      <c r="OOC181" s="117"/>
      <c r="OOD181" s="117"/>
      <c r="OOE181" s="117"/>
      <c r="OOF181" s="117"/>
      <c r="OOG181" s="117"/>
      <c r="OOH181" s="117"/>
      <c r="OOI181" s="117"/>
      <c r="OOJ181" s="117"/>
      <c r="OOK181" s="117"/>
      <c r="OOL181" s="117"/>
      <c r="OOM181" s="117"/>
      <c r="OON181" s="117"/>
      <c r="OOO181" s="117"/>
      <c r="OOP181" s="117"/>
      <c r="OOQ181" s="117"/>
      <c r="OOR181" s="117"/>
      <c r="OOS181" s="117"/>
      <c r="OOT181" s="117"/>
      <c r="OOU181" s="117"/>
      <c r="OOV181" s="117"/>
      <c r="OOW181" s="117"/>
      <c r="OOX181" s="117"/>
      <c r="OOY181" s="117"/>
      <c r="OOZ181" s="117"/>
      <c r="OPA181" s="117"/>
      <c r="OPB181" s="117"/>
      <c r="OPC181" s="117"/>
      <c r="OPD181" s="117"/>
      <c r="OPE181" s="117"/>
      <c r="OPF181" s="117"/>
      <c r="OPG181" s="117"/>
      <c r="OPH181" s="117"/>
      <c r="OPI181" s="117"/>
      <c r="OPJ181" s="117"/>
      <c r="OPK181" s="117"/>
      <c r="OPL181" s="117"/>
      <c r="OPM181" s="117"/>
      <c r="OPN181" s="117"/>
      <c r="OPO181" s="117"/>
      <c r="OPP181" s="117"/>
      <c r="OPQ181" s="117"/>
      <c r="OPR181" s="117"/>
      <c r="OPS181" s="117"/>
      <c r="OPT181" s="117"/>
      <c r="OPU181" s="117"/>
      <c r="OPV181" s="117"/>
      <c r="OPW181" s="117"/>
      <c r="OPX181" s="117"/>
      <c r="OPY181" s="117"/>
      <c r="OPZ181" s="117"/>
      <c r="OQA181" s="117"/>
      <c r="OQB181" s="117"/>
      <c r="OQC181" s="117"/>
      <c r="OQD181" s="117"/>
      <c r="OQE181" s="117"/>
      <c r="OQF181" s="117"/>
      <c r="OQG181" s="117"/>
      <c r="OQH181" s="117"/>
      <c r="OQI181" s="117"/>
      <c r="OQJ181" s="117"/>
      <c r="OQK181" s="117"/>
      <c r="OQL181" s="117"/>
      <c r="OQM181" s="117"/>
      <c r="OQN181" s="117"/>
      <c r="OQO181" s="117"/>
      <c r="OQP181" s="117"/>
      <c r="OQQ181" s="117"/>
      <c r="OQR181" s="117"/>
      <c r="OQS181" s="117"/>
      <c r="OQT181" s="117"/>
      <c r="OQU181" s="117"/>
      <c r="OQV181" s="117"/>
      <c r="OQW181" s="117"/>
      <c r="OQX181" s="117"/>
      <c r="OQY181" s="117"/>
      <c r="OQZ181" s="117"/>
      <c r="ORA181" s="117"/>
      <c r="ORB181" s="117"/>
      <c r="ORC181" s="117"/>
      <c r="ORD181" s="117"/>
      <c r="ORE181" s="117"/>
      <c r="ORF181" s="117"/>
      <c r="ORG181" s="117"/>
      <c r="ORH181" s="117"/>
      <c r="ORI181" s="117"/>
      <c r="ORJ181" s="117"/>
      <c r="ORK181" s="117"/>
      <c r="ORL181" s="117"/>
      <c r="ORM181" s="117"/>
      <c r="ORN181" s="117"/>
      <c r="ORO181" s="117"/>
      <c r="ORP181" s="117"/>
      <c r="ORQ181" s="117"/>
      <c r="ORR181" s="117"/>
      <c r="ORS181" s="117"/>
      <c r="ORT181" s="117"/>
      <c r="ORU181" s="117"/>
      <c r="ORV181" s="117"/>
      <c r="ORW181" s="117"/>
      <c r="ORX181" s="117"/>
      <c r="ORY181" s="117"/>
      <c r="ORZ181" s="117"/>
      <c r="OSA181" s="117"/>
      <c r="OSB181" s="117"/>
      <c r="OSC181" s="117"/>
      <c r="OSD181" s="117"/>
      <c r="OSE181" s="117"/>
      <c r="OSF181" s="117"/>
      <c r="OSG181" s="117"/>
      <c r="OSH181" s="117"/>
      <c r="OSI181" s="117"/>
      <c r="OSJ181" s="117"/>
      <c r="OSK181" s="117"/>
      <c r="OSL181" s="117"/>
      <c r="OSM181" s="117"/>
      <c r="OSN181" s="117"/>
      <c r="OSO181" s="117"/>
      <c r="OSP181" s="117"/>
      <c r="OSQ181" s="117"/>
      <c r="OSR181" s="117"/>
      <c r="OSS181" s="117"/>
      <c r="OST181" s="117"/>
      <c r="OSU181" s="117"/>
      <c r="OSV181" s="117"/>
      <c r="OSW181" s="117"/>
      <c r="OSX181" s="117"/>
      <c r="OSY181" s="117"/>
      <c r="OSZ181" s="117"/>
      <c r="OTA181" s="117"/>
      <c r="OTB181" s="117"/>
      <c r="OTC181" s="117"/>
      <c r="OTD181" s="117"/>
      <c r="OTE181" s="117"/>
      <c r="OTF181" s="117"/>
      <c r="OTG181" s="117"/>
      <c r="OTH181" s="117"/>
      <c r="OTI181" s="117"/>
      <c r="OTJ181" s="117"/>
      <c r="OTK181" s="117"/>
      <c r="OTL181" s="117"/>
      <c r="OTM181" s="117"/>
      <c r="OTN181" s="117"/>
      <c r="OTO181" s="117"/>
      <c r="OTP181" s="117"/>
      <c r="OTQ181" s="117"/>
      <c r="OTR181" s="117"/>
      <c r="OTS181" s="117"/>
      <c r="OTT181" s="117"/>
      <c r="OTU181" s="117"/>
      <c r="OTV181" s="117"/>
      <c r="OTW181" s="117"/>
      <c r="OTX181" s="117"/>
      <c r="OTY181" s="117"/>
      <c r="OTZ181" s="117"/>
      <c r="OUA181" s="117"/>
      <c r="OUB181" s="117"/>
      <c r="OUC181" s="117"/>
      <c r="OUD181" s="117"/>
      <c r="OUE181" s="117"/>
      <c r="OUF181" s="117"/>
      <c r="OUG181" s="117"/>
      <c r="OUH181" s="117"/>
      <c r="OUI181" s="117"/>
      <c r="OUJ181" s="117"/>
      <c r="OUK181" s="117"/>
      <c r="OUL181" s="117"/>
      <c r="OUM181" s="117"/>
      <c r="OUN181" s="117"/>
      <c r="OUO181" s="117"/>
      <c r="OUP181" s="117"/>
      <c r="OUQ181" s="117"/>
      <c r="OUR181" s="117"/>
      <c r="OUS181" s="117"/>
      <c r="OUT181" s="117"/>
      <c r="OUU181" s="117"/>
      <c r="OUV181" s="117"/>
      <c r="OUW181" s="117"/>
      <c r="OUX181" s="117"/>
      <c r="OUY181" s="117"/>
      <c r="OUZ181" s="117"/>
      <c r="OVA181" s="117"/>
      <c r="OVB181" s="117"/>
      <c r="OVC181" s="117"/>
      <c r="OVD181" s="117"/>
      <c r="OVE181" s="117"/>
      <c r="OVF181" s="117"/>
      <c r="OVG181" s="117"/>
      <c r="OVH181" s="117"/>
      <c r="OVI181" s="117"/>
      <c r="OVJ181" s="117"/>
      <c r="OVK181" s="117"/>
      <c r="OVL181" s="117"/>
      <c r="OVM181" s="117"/>
      <c r="OVN181" s="117"/>
      <c r="OVO181" s="117"/>
      <c r="OVP181" s="117"/>
      <c r="OVQ181" s="117"/>
      <c r="OVR181" s="117"/>
      <c r="OVS181" s="117"/>
      <c r="OVT181" s="117"/>
      <c r="OVU181" s="117"/>
      <c r="OVV181" s="117"/>
      <c r="OVW181" s="117"/>
      <c r="OVX181" s="117"/>
      <c r="OVY181" s="117"/>
      <c r="OVZ181" s="117"/>
      <c r="OWA181" s="117"/>
      <c r="OWB181" s="117"/>
      <c r="OWC181" s="117"/>
      <c r="OWD181" s="117"/>
      <c r="OWE181" s="117"/>
      <c r="OWF181" s="117"/>
      <c r="OWG181" s="117"/>
      <c r="OWH181" s="117"/>
      <c r="OWI181" s="117"/>
      <c r="OWJ181" s="117"/>
      <c r="OWK181" s="117"/>
      <c r="OWL181" s="117"/>
      <c r="OWM181" s="117"/>
      <c r="OWN181" s="117"/>
      <c r="OWO181" s="117"/>
      <c r="OWP181" s="117"/>
      <c r="OWQ181" s="117"/>
      <c r="OWR181" s="117"/>
      <c r="OWS181" s="117"/>
      <c r="OWT181" s="117"/>
      <c r="OWU181" s="117"/>
      <c r="OWV181" s="117"/>
      <c r="OWW181" s="117"/>
      <c r="OWX181" s="117"/>
      <c r="OWY181" s="117"/>
      <c r="OWZ181" s="117"/>
      <c r="OXA181" s="117"/>
      <c r="OXB181" s="117"/>
      <c r="OXC181" s="117"/>
      <c r="OXD181" s="117"/>
      <c r="OXE181" s="117"/>
      <c r="OXF181" s="117"/>
      <c r="OXG181" s="117"/>
      <c r="OXH181" s="117"/>
      <c r="OXI181" s="117"/>
      <c r="OXJ181" s="117"/>
      <c r="OXK181" s="117"/>
      <c r="OXL181" s="117"/>
      <c r="OXM181" s="117"/>
      <c r="OXN181" s="117"/>
      <c r="OXO181" s="117"/>
      <c r="OXP181" s="117"/>
      <c r="OXQ181" s="117"/>
      <c r="OXR181" s="117"/>
      <c r="OXS181" s="117"/>
      <c r="OXT181" s="117"/>
      <c r="OXU181" s="117"/>
      <c r="OXV181" s="117"/>
      <c r="OXW181" s="117"/>
      <c r="OXX181" s="117"/>
      <c r="OXY181" s="117"/>
      <c r="OXZ181" s="117"/>
      <c r="OYA181" s="117"/>
      <c r="OYB181" s="117"/>
      <c r="OYC181" s="117"/>
      <c r="OYD181" s="117"/>
      <c r="OYE181" s="117"/>
      <c r="OYF181" s="117"/>
      <c r="OYG181" s="117"/>
      <c r="OYH181" s="117"/>
      <c r="OYI181" s="117"/>
      <c r="OYJ181" s="117"/>
      <c r="OYK181" s="117"/>
      <c r="OYL181" s="117"/>
      <c r="OYM181" s="117"/>
      <c r="OYN181" s="117"/>
      <c r="OYO181" s="117"/>
      <c r="OYP181" s="117"/>
      <c r="OYQ181" s="117"/>
      <c r="OYR181" s="117"/>
      <c r="OYS181" s="117"/>
      <c r="OYT181" s="117"/>
      <c r="OYU181" s="117"/>
      <c r="OYV181" s="117"/>
      <c r="OYW181" s="117"/>
      <c r="OYX181" s="117"/>
      <c r="OYY181" s="117"/>
      <c r="OYZ181" s="117"/>
      <c r="OZA181" s="117"/>
      <c r="OZB181" s="117"/>
      <c r="OZC181" s="117"/>
      <c r="OZD181" s="117"/>
      <c r="OZE181" s="117"/>
      <c r="OZF181" s="117"/>
      <c r="OZG181" s="117"/>
      <c r="OZH181" s="117"/>
      <c r="OZI181" s="117"/>
      <c r="OZJ181" s="117"/>
      <c r="OZK181" s="117"/>
      <c r="OZL181" s="117"/>
      <c r="OZM181" s="117"/>
      <c r="OZN181" s="117"/>
      <c r="OZO181" s="117"/>
      <c r="OZP181" s="117"/>
      <c r="OZQ181" s="117"/>
      <c r="OZR181" s="117"/>
      <c r="OZS181" s="117"/>
      <c r="OZT181" s="117"/>
      <c r="OZU181" s="117"/>
      <c r="OZV181" s="117"/>
      <c r="OZW181" s="117"/>
      <c r="OZX181" s="117"/>
      <c r="OZY181" s="117"/>
      <c r="OZZ181" s="117"/>
      <c r="PAA181" s="117"/>
      <c r="PAB181" s="117"/>
      <c r="PAC181" s="117"/>
      <c r="PAD181" s="117"/>
      <c r="PAE181" s="117"/>
      <c r="PAF181" s="117"/>
      <c r="PAG181" s="117"/>
      <c r="PAH181" s="117"/>
      <c r="PAI181" s="117"/>
      <c r="PAJ181" s="117"/>
      <c r="PAK181" s="117"/>
      <c r="PAL181" s="117"/>
      <c r="PAM181" s="117"/>
      <c r="PAN181" s="117"/>
      <c r="PAO181" s="117"/>
      <c r="PAP181" s="117"/>
      <c r="PAQ181" s="117"/>
      <c r="PAR181" s="117"/>
      <c r="PAS181" s="117"/>
      <c r="PAT181" s="117"/>
      <c r="PAU181" s="117"/>
      <c r="PAV181" s="117"/>
      <c r="PAW181" s="117"/>
      <c r="PAX181" s="117"/>
      <c r="PAY181" s="117"/>
      <c r="PAZ181" s="117"/>
      <c r="PBA181" s="117"/>
      <c r="PBB181" s="117"/>
      <c r="PBC181" s="117"/>
      <c r="PBD181" s="117"/>
      <c r="PBE181" s="117"/>
      <c r="PBF181" s="117"/>
      <c r="PBG181" s="117"/>
      <c r="PBH181" s="117"/>
      <c r="PBI181" s="117"/>
      <c r="PBJ181" s="117"/>
      <c r="PBK181" s="117"/>
      <c r="PBL181" s="117"/>
      <c r="PBM181" s="117"/>
      <c r="PBN181" s="117"/>
      <c r="PBO181" s="117"/>
      <c r="PBP181" s="117"/>
      <c r="PBQ181" s="117"/>
      <c r="PBR181" s="117"/>
      <c r="PBS181" s="117"/>
      <c r="PBT181" s="117"/>
      <c r="PBU181" s="117"/>
      <c r="PBV181" s="117"/>
      <c r="PBW181" s="117"/>
      <c r="PBX181" s="117"/>
      <c r="PBY181" s="117"/>
      <c r="PBZ181" s="117"/>
      <c r="PCA181" s="117"/>
      <c r="PCB181" s="117"/>
      <c r="PCC181" s="117"/>
      <c r="PCD181" s="117"/>
      <c r="PCE181" s="117"/>
      <c r="PCF181" s="117"/>
      <c r="PCG181" s="117"/>
      <c r="PCH181" s="117"/>
      <c r="PCI181" s="117"/>
      <c r="PCJ181" s="117"/>
      <c r="PCK181" s="117"/>
      <c r="PCL181" s="117"/>
      <c r="PCM181" s="117"/>
      <c r="PCN181" s="117"/>
      <c r="PCO181" s="117"/>
      <c r="PCP181" s="117"/>
      <c r="PCQ181" s="117"/>
      <c r="PCR181" s="117"/>
      <c r="PCS181" s="117"/>
      <c r="PCT181" s="117"/>
      <c r="PCU181" s="117"/>
      <c r="PCV181" s="117"/>
      <c r="PCW181" s="117"/>
      <c r="PCX181" s="117"/>
      <c r="PCY181" s="117"/>
      <c r="PCZ181" s="117"/>
      <c r="PDA181" s="117"/>
      <c r="PDB181" s="117"/>
      <c r="PDC181" s="117"/>
      <c r="PDD181" s="117"/>
      <c r="PDE181" s="117"/>
      <c r="PDF181" s="117"/>
      <c r="PDG181" s="117"/>
      <c r="PDH181" s="117"/>
      <c r="PDI181" s="117"/>
      <c r="PDJ181" s="117"/>
      <c r="PDK181" s="117"/>
      <c r="PDL181" s="117"/>
      <c r="PDM181" s="117"/>
      <c r="PDN181" s="117"/>
      <c r="PDO181" s="117"/>
      <c r="PDP181" s="117"/>
      <c r="PDQ181" s="117"/>
      <c r="PDR181" s="117"/>
      <c r="PDS181" s="117"/>
      <c r="PDT181" s="117"/>
      <c r="PDU181" s="117"/>
      <c r="PDV181" s="117"/>
      <c r="PDW181" s="117"/>
      <c r="PDX181" s="117"/>
      <c r="PDY181" s="117"/>
      <c r="PDZ181" s="117"/>
      <c r="PEA181" s="117"/>
      <c r="PEB181" s="117"/>
      <c r="PEC181" s="117"/>
      <c r="PED181" s="117"/>
      <c r="PEE181" s="117"/>
      <c r="PEF181" s="117"/>
      <c r="PEG181" s="117"/>
      <c r="PEH181" s="117"/>
      <c r="PEI181" s="117"/>
      <c r="PEJ181" s="117"/>
      <c r="PEK181" s="117"/>
      <c r="PEL181" s="117"/>
      <c r="PEM181" s="117"/>
      <c r="PEN181" s="117"/>
      <c r="PEO181" s="117"/>
      <c r="PEP181" s="117"/>
      <c r="PEQ181" s="117"/>
      <c r="PER181" s="117"/>
      <c r="PES181" s="117"/>
      <c r="PET181" s="117"/>
      <c r="PEU181" s="117"/>
      <c r="PEV181" s="117"/>
      <c r="PEW181" s="117"/>
      <c r="PEX181" s="117"/>
      <c r="PEY181" s="117"/>
      <c r="PEZ181" s="117"/>
      <c r="PFA181" s="117"/>
      <c r="PFB181" s="117"/>
      <c r="PFC181" s="117"/>
      <c r="PFD181" s="117"/>
      <c r="PFE181" s="117"/>
      <c r="PFF181" s="117"/>
      <c r="PFG181" s="117"/>
      <c r="PFH181" s="117"/>
      <c r="PFI181" s="117"/>
      <c r="PFJ181" s="117"/>
      <c r="PFK181" s="117"/>
      <c r="PFL181" s="117"/>
      <c r="PFM181" s="117"/>
      <c r="PFN181" s="117"/>
      <c r="PFO181" s="117"/>
      <c r="PFP181" s="117"/>
      <c r="PFQ181" s="117"/>
      <c r="PFR181" s="117"/>
      <c r="PFS181" s="117"/>
      <c r="PFT181" s="117"/>
      <c r="PFU181" s="117"/>
      <c r="PFV181" s="117"/>
      <c r="PFW181" s="117"/>
      <c r="PFX181" s="117"/>
      <c r="PFY181" s="117"/>
      <c r="PFZ181" s="117"/>
      <c r="PGA181" s="117"/>
      <c r="PGB181" s="117"/>
      <c r="PGC181" s="117"/>
      <c r="PGD181" s="117"/>
      <c r="PGE181" s="117"/>
      <c r="PGF181" s="117"/>
      <c r="PGG181" s="117"/>
      <c r="PGH181" s="117"/>
      <c r="PGI181" s="117"/>
      <c r="PGJ181" s="117"/>
      <c r="PGK181" s="117"/>
      <c r="PGL181" s="117"/>
      <c r="PGM181" s="117"/>
      <c r="PGN181" s="117"/>
      <c r="PGO181" s="117"/>
      <c r="PGP181" s="117"/>
      <c r="PGQ181" s="117"/>
      <c r="PGR181" s="117"/>
      <c r="PGS181" s="117"/>
      <c r="PGT181" s="117"/>
      <c r="PGU181" s="117"/>
      <c r="PGV181" s="117"/>
      <c r="PGW181" s="117"/>
      <c r="PGX181" s="117"/>
      <c r="PGY181" s="117"/>
      <c r="PGZ181" s="117"/>
      <c r="PHA181" s="117"/>
      <c r="PHB181" s="117"/>
      <c r="PHC181" s="117"/>
      <c r="PHD181" s="117"/>
      <c r="PHE181" s="117"/>
      <c r="PHF181" s="117"/>
      <c r="PHG181" s="117"/>
      <c r="PHH181" s="117"/>
      <c r="PHI181" s="117"/>
      <c r="PHJ181" s="117"/>
      <c r="PHK181" s="117"/>
      <c r="PHL181" s="117"/>
      <c r="PHM181" s="117"/>
      <c r="PHN181" s="117"/>
      <c r="PHO181" s="117"/>
      <c r="PHP181" s="117"/>
      <c r="PHQ181" s="117"/>
      <c r="PHR181" s="117"/>
      <c r="PHS181" s="117"/>
      <c r="PHT181" s="117"/>
      <c r="PHU181" s="117"/>
      <c r="PHV181" s="117"/>
      <c r="PHW181" s="117"/>
      <c r="PHX181" s="117"/>
      <c r="PHY181" s="117"/>
      <c r="PHZ181" s="117"/>
      <c r="PIA181" s="117"/>
      <c r="PIB181" s="117"/>
      <c r="PIC181" s="117"/>
      <c r="PID181" s="117"/>
      <c r="PIE181" s="117"/>
      <c r="PIF181" s="117"/>
      <c r="PIG181" s="117"/>
      <c r="PIH181" s="117"/>
      <c r="PII181" s="117"/>
      <c r="PIJ181" s="117"/>
      <c r="PIK181" s="117"/>
      <c r="PIL181" s="117"/>
      <c r="PIM181" s="117"/>
      <c r="PIN181" s="117"/>
      <c r="PIO181" s="117"/>
      <c r="PIP181" s="117"/>
      <c r="PIQ181" s="117"/>
      <c r="PIR181" s="117"/>
      <c r="PIS181" s="117"/>
      <c r="PIT181" s="117"/>
      <c r="PIU181" s="117"/>
      <c r="PIV181" s="117"/>
      <c r="PIW181" s="117"/>
      <c r="PIX181" s="117"/>
      <c r="PIY181" s="117"/>
      <c r="PIZ181" s="117"/>
      <c r="PJA181" s="117"/>
      <c r="PJB181" s="117"/>
      <c r="PJC181" s="117"/>
      <c r="PJD181" s="117"/>
      <c r="PJE181" s="117"/>
      <c r="PJF181" s="117"/>
      <c r="PJG181" s="117"/>
      <c r="PJH181" s="117"/>
      <c r="PJI181" s="117"/>
      <c r="PJJ181" s="117"/>
      <c r="PJK181" s="117"/>
      <c r="PJL181" s="117"/>
      <c r="PJM181" s="117"/>
      <c r="PJN181" s="117"/>
      <c r="PJO181" s="117"/>
      <c r="PJP181" s="117"/>
      <c r="PJQ181" s="117"/>
      <c r="PJR181" s="117"/>
      <c r="PJS181" s="117"/>
      <c r="PJT181" s="117"/>
      <c r="PJU181" s="117"/>
      <c r="PJV181" s="117"/>
      <c r="PJW181" s="117"/>
      <c r="PJX181" s="117"/>
      <c r="PJY181" s="117"/>
      <c r="PJZ181" s="117"/>
      <c r="PKA181" s="117"/>
      <c r="PKB181" s="117"/>
      <c r="PKC181" s="117"/>
      <c r="PKD181" s="117"/>
      <c r="PKE181" s="117"/>
      <c r="PKF181" s="117"/>
      <c r="PKG181" s="117"/>
      <c r="PKH181" s="117"/>
      <c r="PKI181" s="117"/>
      <c r="PKJ181" s="117"/>
      <c r="PKK181" s="117"/>
      <c r="PKL181" s="117"/>
      <c r="PKM181" s="117"/>
      <c r="PKN181" s="117"/>
      <c r="PKO181" s="117"/>
      <c r="PKP181" s="117"/>
      <c r="PKQ181" s="117"/>
      <c r="PKR181" s="117"/>
      <c r="PKS181" s="117"/>
      <c r="PKT181" s="117"/>
      <c r="PKU181" s="117"/>
      <c r="PKV181" s="117"/>
      <c r="PKW181" s="117"/>
      <c r="PKX181" s="117"/>
      <c r="PKY181" s="117"/>
      <c r="PKZ181" s="117"/>
      <c r="PLA181" s="117"/>
      <c r="PLB181" s="117"/>
      <c r="PLC181" s="117"/>
      <c r="PLD181" s="117"/>
      <c r="PLE181" s="117"/>
      <c r="PLF181" s="117"/>
      <c r="PLG181" s="117"/>
      <c r="PLH181" s="117"/>
      <c r="PLI181" s="117"/>
      <c r="PLJ181" s="117"/>
      <c r="PLK181" s="117"/>
      <c r="PLL181" s="117"/>
      <c r="PLM181" s="117"/>
      <c r="PLN181" s="117"/>
      <c r="PLO181" s="117"/>
      <c r="PLP181" s="117"/>
      <c r="PLQ181" s="117"/>
      <c r="PLR181" s="117"/>
      <c r="PLS181" s="117"/>
      <c r="PLT181" s="117"/>
      <c r="PLU181" s="117"/>
      <c r="PLV181" s="117"/>
      <c r="PLW181" s="117"/>
      <c r="PLX181" s="117"/>
      <c r="PLY181" s="117"/>
      <c r="PLZ181" s="117"/>
      <c r="PMA181" s="117"/>
      <c r="PMB181" s="117"/>
      <c r="PMC181" s="117"/>
      <c r="PMD181" s="117"/>
      <c r="PME181" s="117"/>
      <c r="PMF181" s="117"/>
      <c r="PMG181" s="117"/>
      <c r="PMH181" s="117"/>
      <c r="PMI181" s="117"/>
      <c r="PMJ181" s="117"/>
      <c r="PMK181" s="117"/>
      <c r="PML181" s="117"/>
      <c r="PMM181" s="117"/>
      <c r="PMN181" s="117"/>
      <c r="PMO181" s="117"/>
      <c r="PMP181" s="117"/>
      <c r="PMQ181" s="117"/>
      <c r="PMR181" s="117"/>
      <c r="PMS181" s="117"/>
      <c r="PMT181" s="117"/>
      <c r="PMU181" s="117"/>
      <c r="PMV181" s="117"/>
      <c r="PMW181" s="117"/>
      <c r="PMX181" s="117"/>
      <c r="PMY181" s="117"/>
      <c r="PMZ181" s="117"/>
      <c r="PNA181" s="117"/>
      <c r="PNB181" s="117"/>
      <c r="PNC181" s="117"/>
      <c r="PND181" s="117"/>
      <c r="PNE181" s="117"/>
      <c r="PNF181" s="117"/>
      <c r="PNG181" s="117"/>
      <c r="PNH181" s="117"/>
      <c r="PNI181" s="117"/>
      <c r="PNJ181" s="117"/>
      <c r="PNK181" s="117"/>
      <c r="PNL181" s="117"/>
      <c r="PNM181" s="117"/>
      <c r="PNN181" s="117"/>
      <c r="PNO181" s="117"/>
      <c r="PNP181" s="117"/>
      <c r="PNQ181" s="117"/>
      <c r="PNR181" s="117"/>
      <c r="PNS181" s="117"/>
      <c r="PNT181" s="117"/>
      <c r="PNU181" s="117"/>
      <c r="PNV181" s="117"/>
      <c r="PNW181" s="117"/>
      <c r="PNX181" s="117"/>
      <c r="PNY181" s="117"/>
      <c r="PNZ181" s="117"/>
      <c r="POA181" s="117"/>
      <c r="POB181" s="117"/>
      <c r="POC181" s="117"/>
      <c r="POD181" s="117"/>
      <c r="POE181" s="117"/>
      <c r="POF181" s="117"/>
      <c r="POG181" s="117"/>
      <c r="POH181" s="117"/>
      <c r="POI181" s="117"/>
      <c r="POJ181" s="117"/>
      <c r="POK181" s="117"/>
      <c r="POL181" s="117"/>
      <c r="POM181" s="117"/>
      <c r="PON181" s="117"/>
      <c r="POO181" s="117"/>
      <c r="POP181" s="117"/>
      <c r="POQ181" s="117"/>
      <c r="POR181" s="117"/>
      <c r="POS181" s="117"/>
      <c r="POT181" s="117"/>
      <c r="POU181" s="117"/>
      <c r="POV181" s="117"/>
      <c r="POW181" s="117"/>
      <c r="POX181" s="117"/>
      <c r="POY181" s="117"/>
      <c r="POZ181" s="117"/>
      <c r="PPA181" s="117"/>
      <c r="PPB181" s="117"/>
      <c r="PPC181" s="117"/>
      <c r="PPD181" s="117"/>
      <c r="PPE181" s="117"/>
      <c r="PPF181" s="117"/>
      <c r="PPG181" s="117"/>
      <c r="PPH181" s="117"/>
      <c r="PPI181" s="117"/>
      <c r="PPJ181" s="117"/>
      <c r="PPK181" s="117"/>
      <c r="PPL181" s="117"/>
      <c r="PPM181" s="117"/>
      <c r="PPN181" s="117"/>
      <c r="PPO181" s="117"/>
      <c r="PPP181" s="117"/>
      <c r="PPQ181" s="117"/>
      <c r="PPR181" s="117"/>
      <c r="PPS181" s="117"/>
      <c r="PPT181" s="117"/>
      <c r="PPU181" s="117"/>
      <c r="PPV181" s="117"/>
      <c r="PPW181" s="117"/>
      <c r="PPX181" s="117"/>
      <c r="PPY181" s="117"/>
      <c r="PPZ181" s="117"/>
      <c r="PQA181" s="117"/>
      <c r="PQB181" s="117"/>
      <c r="PQC181" s="117"/>
      <c r="PQD181" s="117"/>
      <c r="PQE181" s="117"/>
      <c r="PQF181" s="117"/>
      <c r="PQG181" s="117"/>
      <c r="PQH181" s="117"/>
      <c r="PQI181" s="117"/>
      <c r="PQJ181" s="117"/>
      <c r="PQK181" s="117"/>
      <c r="PQL181" s="117"/>
      <c r="PQM181" s="117"/>
      <c r="PQN181" s="117"/>
      <c r="PQO181" s="117"/>
      <c r="PQP181" s="117"/>
      <c r="PQQ181" s="117"/>
      <c r="PQR181" s="117"/>
      <c r="PQS181" s="117"/>
      <c r="PQT181" s="117"/>
      <c r="PQU181" s="117"/>
      <c r="PQV181" s="117"/>
      <c r="PQW181" s="117"/>
      <c r="PQX181" s="117"/>
      <c r="PQY181" s="117"/>
      <c r="PQZ181" s="117"/>
      <c r="PRA181" s="117"/>
      <c r="PRB181" s="117"/>
      <c r="PRC181" s="117"/>
      <c r="PRD181" s="117"/>
      <c r="PRE181" s="117"/>
      <c r="PRF181" s="117"/>
      <c r="PRG181" s="117"/>
      <c r="PRH181" s="117"/>
      <c r="PRI181" s="117"/>
      <c r="PRJ181" s="117"/>
      <c r="PRK181" s="117"/>
      <c r="PRL181" s="117"/>
      <c r="PRM181" s="117"/>
      <c r="PRN181" s="117"/>
      <c r="PRO181" s="117"/>
      <c r="PRP181" s="117"/>
      <c r="PRQ181" s="117"/>
      <c r="PRR181" s="117"/>
      <c r="PRS181" s="117"/>
      <c r="PRT181" s="117"/>
      <c r="PRU181" s="117"/>
      <c r="PRV181" s="117"/>
      <c r="PRW181" s="117"/>
      <c r="PRX181" s="117"/>
      <c r="PRY181" s="117"/>
      <c r="PRZ181" s="117"/>
      <c r="PSA181" s="117"/>
      <c r="PSB181" s="117"/>
      <c r="PSC181" s="117"/>
      <c r="PSD181" s="117"/>
      <c r="PSE181" s="117"/>
      <c r="PSF181" s="117"/>
      <c r="PSG181" s="117"/>
      <c r="PSH181" s="117"/>
      <c r="PSI181" s="117"/>
      <c r="PSJ181" s="117"/>
      <c r="PSK181" s="117"/>
      <c r="PSL181" s="117"/>
      <c r="PSM181" s="117"/>
      <c r="PSN181" s="117"/>
      <c r="PSO181" s="117"/>
      <c r="PSP181" s="117"/>
      <c r="PSQ181" s="117"/>
      <c r="PSR181" s="117"/>
      <c r="PSS181" s="117"/>
      <c r="PST181" s="117"/>
      <c r="PSU181" s="117"/>
      <c r="PSV181" s="117"/>
      <c r="PSW181" s="117"/>
      <c r="PSX181" s="117"/>
      <c r="PSY181" s="117"/>
      <c r="PSZ181" s="117"/>
      <c r="PTA181" s="117"/>
      <c r="PTB181" s="117"/>
      <c r="PTC181" s="117"/>
      <c r="PTD181" s="117"/>
      <c r="PTE181" s="117"/>
      <c r="PTF181" s="117"/>
      <c r="PTG181" s="117"/>
      <c r="PTH181" s="117"/>
      <c r="PTI181" s="117"/>
      <c r="PTJ181" s="117"/>
      <c r="PTK181" s="117"/>
      <c r="PTL181" s="117"/>
      <c r="PTM181" s="117"/>
      <c r="PTN181" s="117"/>
      <c r="PTO181" s="117"/>
      <c r="PTP181" s="117"/>
      <c r="PTQ181" s="117"/>
      <c r="PTR181" s="117"/>
      <c r="PTS181" s="117"/>
      <c r="PTT181" s="117"/>
      <c r="PTU181" s="117"/>
      <c r="PTV181" s="117"/>
      <c r="PTW181" s="117"/>
      <c r="PTX181" s="117"/>
      <c r="PTY181" s="117"/>
      <c r="PTZ181" s="117"/>
      <c r="PUA181" s="117"/>
      <c r="PUB181" s="117"/>
      <c r="PUC181" s="117"/>
      <c r="PUD181" s="117"/>
      <c r="PUE181" s="117"/>
      <c r="PUF181" s="117"/>
      <c r="PUG181" s="117"/>
      <c r="PUH181" s="117"/>
      <c r="PUI181" s="117"/>
      <c r="PUJ181" s="117"/>
      <c r="PUK181" s="117"/>
      <c r="PUL181" s="117"/>
      <c r="PUM181" s="117"/>
      <c r="PUN181" s="117"/>
      <c r="PUO181" s="117"/>
      <c r="PUP181" s="117"/>
      <c r="PUQ181" s="117"/>
      <c r="PUR181" s="117"/>
      <c r="PUS181" s="117"/>
      <c r="PUT181" s="117"/>
      <c r="PUU181" s="117"/>
      <c r="PUV181" s="117"/>
      <c r="PUW181" s="117"/>
      <c r="PUX181" s="117"/>
      <c r="PUY181" s="117"/>
      <c r="PUZ181" s="117"/>
      <c r="PVA181" s="117"/>
      <c r="PVB181" s="117"/>
      <c r="PVC181" s="117"/>
      <c r="PVD181" s="117"/>
      <c r="PVE181" s="117"/>
      <c r="PVF181" s="117"/>
      <c r="PVG181" s="117"/>
      <c r="PVH181" s="117"/>
      <c r="PVI181" s="117"/>
      <c r="PVJ181" s="117"/>
      <c r="PVK181" s="117"/>
      <c r="PVL181" s="117"/>
      <c r="PVM181" s="117"/>
      <c r="PVN181" s="117"/>
      <c r="PVO181" s="117"/>
      <c r="PVP181" s="117"/>
      <c r="PVQ181" s="117"/>
      <c r="PVR181" s="117"/>
      <c r="PVS181" s="117"/>
      <c r="PVT181" s="117"/>
      <c r="PVU181" s="117"/>
      <c r="PVV181" s="117"/>
      <c r="PVW181" s="117"/>
      <c r="PVX181" s="117"/>
      <c r="PVY181" s="117"/>
      <c r="PVZ181" s="117"/>
      <c r="PWA181" s="117"/>
      <c r="PWB181" s="117"/>
      <c r="PWC181" s="117"/>
      <c r="PWD181" s="117"/>
      <c r="PWE181" s="117"/>
      <c r="PWF181" s="117"/>
      <c r="PWG181" s="117"/>
      <c r="PWH181" s="117"/>
      <c r="PWI181" s="117"/>
      <c r="PWJ181" s="117"/>
      <c r="PWK181" s="117"/>
      <c r="PWL181" s="117"/>
      <c r="PWM181" s="117"/>
      <c r="PWN181" s="117"/>
      <c r="PWO181" s="117"/>
      <c r="PWP181" s="117"/>
      <c r="PWQ181" s="117"/>
      <c r="PWR181" s="117"/>
      <c r="PWS181" s="117"/>
      <c r="PWT181" s="117"/>
      <c r="PWU181" s="117"/>
      <c r="PWV181" s="117"/>
      <c r="PWW181" s="117"/>
      <c r="PWX181" s="117"/>
      <c r="PWY181" s="117"/>
      <c r="PWZ181" s="117"/>
      <c r="PXA181" s="117"/>
      <c r="PXB181" s="117"/>
      <c r="PXC181" s="117"/>
      <c r="PXD181" s="117"/>
      <c r="PXE181" s="117"/>
      <c r="PXF181" s="117"/>
      <c r="PXG181" s="117"/>
      <c r="PXH181" s="117"/>
      <c r="PXI181" s="117"/>
      <c r="PXJ181" s="117"/>
      <c r="PXK181" s="117"/>
      <c r="PXL181" s="117"/>
      <c r="PXM181" s="117"/>
      <c r="PXN181" s="117"/>
      <c r="PXO181" s="117"/>
      <c r="PXP181" s="117"/>
      <c r="PXQ181" s="117"/>
      <c r="PXR181" s="117"/>
      <c r="PXS181" s="117"/>
      <c r="PXT181" s="117"/>
      <c r="PXU181" s="117"/>
      <c r="PXV181" s="117"/>
      <c r="PXW181" s="117"/>
      <c r="PXX181" s="117"/>
      <c r="PXY181" s="117"/>
      <c r="PXZ181" s="117"/>
      <c r="PYA181" s="117"/>
      <c r="PYB181" s="117"/>
      <c r="PYC181" s="117"/>
      <c r="PYD181" s="117"/>
      <c r="PYE181" s="117"/>
      <c r="PYF181" s="117"/>
      <c r="PYG181" s="117"/>
      <c r="PYH181" s="117"/>
      <c r="PYI181" s="117"/>
      <c r="PYJ181" s="117"/>
      <c r="PYK181" s="117"/>
      <c r="PYL181" s="117"/>
      <c r="PYM181" s="117"/>
      <c r="PYN181" s="117"/>
      <c r="PYO181" s="117"/>
      <c r="PYP181" s="117"/>
      <c r="PYQ181" s="117"/>
      <c r="PYR181" s="117"/>
      <c r="PYS181" s="117"/>
      <c r="PYT181" s="117"/>
      <c r="PYU181" s="117"/>
      <c r="PYV181" s="117"/>
      <c r="PYW181" s="117"/>
      <c r="PYX181" s="117"/>
      <c r="PYY181" s="117"/>
      <c r="PYZ181" s="117"/>
      <c r="PZA181" s="117"/>
      <c r="PZB181" s="117"/>
      <c r="PZC181" s="117"/>
      <c r="PZD181" s="117"/>
      <c r="PZE181" s="117"/>
      <c r="PZF181" s="117"/>
      <c r="PZG181" s="117"/>
      <c r="PZH181" s="117"/>
      <c r="PZI181" s="117"/>
      <c r="PZJ181" s="117"/>
      <c r="PZK181" s="117"/>
      <c r="PZL181" s="117"/>
      <c r="PZM181" s="117"/>
      <c r="PZN181" s="117"/>
      <c r="PZO181" s="117"/>
      <c r="PZP181" s="117"/>
      <c r="PZQ181" s="117"/>
      <c r="PZR181" s="117"/>
      <c r="PZS181" s="117"/>
      <c r="PZT181" s="117"/>
      <c r="PZU181" s="117"/>
      <c r="PZV181" s="117"/>
      <c r="PZW181" s="117"/>
      <c r="PZX181" s="117"/>
      <c r="PZY181" s="117"/>
      <c r="PZZ181" s="117"/>
      <c r="QAA181" s="117"/>
      <c r="QAB181" s="117"/>
      <c r="QAC181" s="117"/>
      <c r="QAD181" s="117"/>
      <c r="QAE181" s="117"/>
      <c r="QAF181" s="117"/>
      <c r="QAG181" s="117"/>
      <c r="QAH181" s="117"/>
      <c r="QAI181" s="117"/>
      <c r="QAJ181" s="117"/>
      <c r="QAK181" s="117"/>
      <c r="QAL181" s="117"/>
      <c r="QAM181" s="117"/>
      <c r="QAN181" s="117"/>
      <c r="QAO181" s="117"/>
      <c r="QAP181" s="117"/>
      <c r="QAQ181" s="117"/>
      <c r="QAR181" s="117"/>
      <c r="QAS181" s="117"/>
      <c r="QAT181" s="117"/>
      <c r="QAU181" s="117"/>
      <c r="QAV181" s="117"/>
      <c r="QAW181" s="117"/>
      <c r="QAX181" s="117"/>
      <c r="QAY181" s="117"/>
      <c r="QAZ181" s="117"/>
      <c r="QBA181" s="117"/>
      <c r="QBB181" s="117"/>
      <c r="QBC181" s="117"/>
      <c r="QBD181" s="117"/>
      <c r="QBE181" s="117"/>
      <c r="QBF181" s="117"/>
      <c r="QBG181" s="117"/>
      <c r="QBH181" s="117"/>
      <c r="QBI181" s="117"/>
      <c r="QBJ181" s="117"/>
      <c r="QBK181" s="117"/>
      <c r="QBL181" s="117"/>
      <c r="QBM181" s="117"/>
      <c r="QBN181" s="117"/>
      <c r="QBO181" s="117"/>
      <c r="QBP181" s="117"/>
      <c r="QBQ181" s="117"/>
      <c r="QBR181" s="117"/>
      <c r="QBS181" s="117"/>
      <c r="QBT181" s="117"/>
      <c r="QBU181" s="117"/>
      <c r="QBV181" s="117"/>
      <c r="QBW181" s="117"/>
      <c r="QBX181" s="117"/>
      <c r="QBY181" s="117"/>
      <c r="QBZ181" s="117"/>
      <c r="QCA181" s="117"/>
      <c r="QCB181" s="117"/>
      <c r="QCC181" s="117"/>
      <c r="QCD181" s="117"/>
      <c r="QCE181" s="117"/>
      <c r="QCF181" s="117"/>
      <c r="QCG181" s="117"/>
      <c r="QCH181" s="117"/>
      <c r="QCI181" s="117"/>
      <c r="QCJ181" s="117"/>
      <c r="QCK181" s="117"/>
      <c r="QCL181" s="117"/>
      <c r="QCM181" s="117"/>
      <c r="QCN181" s="117"/>
      <c r="QCO181" s="117"/>
      <c r="QCP181" s="117"/>
      <c r="QCQ181" s="117"/>
      <c r="QCR181" s="117"/>
      <c r="QCS181" s="117"/>
      <c r="QCT181" s="117"/>
      <c r="QCU181" s="117"/>
      <c r="QCV181" s="117"/>
      <c r="QCW181" s="117"/>
      <c r="QCX181" s="117"/>
      <c r="QCY181" s="117"/>
      <c r="QCZ181" s="117"/>
      <c r="QDA181" s="117"/>
      <c r="QDB181" s="117"/>
      <c r="QDC181" s="117"/>
      <c r="QDD181" s="117"/>
      <c r="QDE181" s="117"/>
      <c r="QDF181" s="117"/>
      <c r="QDG181" s="117"/>
      <c r="QDH181" s="117"/>
      <c r="QDI181" s="117"/>
      <c r="QDJ181" s="117"/>
      <c r="QDK181" s="117"/>
      <c r="QDL181" s="117"/>
      <c r="QDM181" s="117"/>
      <c r="QDN181" s="117"/>
      <c r="QDO181" s="117"/>
      <c r="QDP181" s="117"/>
      <c r="QDQ181" s="117"/>
      <c r="QDR181" s="117"/>
      <c r="QDS181" s="117"/>
      <c r="QDT181" s="117"/>
      <c r="QDU181" s="117"/>
      <c r="QDV181" s="117"/>
      <c r="QDW181" s="117"/>
      <c r="QDX181" s="117"/>
      <c r="QDY181" s="117"/>
      <c r="QDZ181" s="117"/>
      <c r="QEA181" s="117"/>
      <c r="QEB181" s="117"/>
      <c r="QEC181" s="117"/>
      <c r="QED181" s="117"/>
      <c r="QEE181" s="117"/>
      <c r="QEF181" s="117"/>
      <c r="QEG181" s="117"/>
      <c r="QEH181" s="117"/>
      <c r="QEI181" s="117"/>
      <c r="QEJ181" s="117"/>
      <c r="QEK181" s="117"/>
      <c r="QEL181" s="117"/>
      <c r="QEM181" s="117"/>
      <c r="QEN181" s="117"/>
      <c r="QEO181" s="117"/>
      <c r="QEP181" s="117"/>
      <c r="QEQ181" s="117"/>
      <c r="QER181" s="117"/>
      <c r="QES181" s="117"/>
      <c r="QET181" s="117"/>
      <c r="QEU181" s="117"/>
      <c r="QEV181" s="117"/>
      <c r="QEW181" s="117"/>
      <c r="QEX181" s="117"/>
      <c r="QEY181" s="117"/>
      <c r="QEZ181" s="117"/>
      <c r="QFA181" s="117"/>
      <c r="QFB181" s="117"/>
      <c r="QFC181" s="117"/>
      <c r="QFD181" s="117"/>
      <c r="QFE181" s="117"/>
      <c r="QFF181" s="117"/>
      <c r="QFG181" s="117"/>
      <c r="QFH181" s="117"/>
      <c r="QFI181" s="117"/>
      <c r="QFJ181" s="117"/>
      <c r="QFK181" s="117"/>
      <c r="QFL181" s="117"/>
      <c r="QFM181" s="117"/>
      <c r="QFN181" s="117"/>
      <c r="QFO181" s="117"/>
      <c r="QFP181" s="117"/>
      <c r="QFQ181" s="117"/>
      <c r="QFR181" s="117"/>
      <c r="QFS181" s="117"/>
      <c r="QFT181" s="117"/>
      <c r="QFU181" s="117"/>
      <c r="QFV181" s="117"/>
      <c r="QFW181" s="117"/>
      <c r="QFX181" s="117"/>
      <c r="QFY181" s="117"/>
      <c r="QFZ181" s="117"/>
      <c r="QGA181" s="117"/>
      <c r="QGB181" s="117"/>
      <c r="QGC181" s="117"/>
      <c r="QGD181" s="117"/>
      <c r="QGE181" s="117"/>
      <c r="QGF181" s="117"/>
      <c r="QGG181" s="117"/>
      <c r="QGH181" s="117"/>
      <c r="QGI181" s="117"/>
      <c r="QGJ181" s="117"/>
      <c r="QGK181" s="117"/>
      <c r="QGL181" s="117"/>
      <c r="QGM181" s="117"/>
      <c r="QGN181" s="117"/>
      <c r="QGO181" s="117"/>
      <c r="QGP181" s="117"/>
      <c r="QGQ181" s="117"/>
      <c r="QGR181" s="117"/>
      <c r="QGS181" s="117"/>
      <c r="QGT181" s="117"/>
      <c r="QGU181" s="117"/>
      <c r="QGV181" s="117"/>
      <c r="QGW181" s="117"/>
      <c r="QGX181" s="117"/>
      <c r="QGY181" s="117"/>
      <c r="QGZ181" s="117"/>
      <c r="QHA181" s="117"/>
      <c r="QHB181" s="117"/>
      <c r="QHC181" s="117"/>
      <c r="QHD181" s="117"/>
      <c r="QHE181" s="117"/>
      <c r="QHF181" s="117"/>
      <c r="QHG181" s="117"/>
      <c r="QHH181" s="117"/>
      <c r="QHI181" s="117"/>
      <c r="QHJ181" s="117"/>
      <c r="QHK181" s="117"/>
      <c r="QHL181" s="117"/>
      <c r="QHM181" s="117"/>
      <c r="QHN181" s="117"/>
      <c r="QHO181" s="117"/>
      <c r="QHP181" s="117"/>
      <c r="QHQ181" s="117"/>
      <c r="QHR181" s="117"/>
      <c r="QHS181" s="117"/>
      <c r="QHT181" s="117"/>
      <c r="QHU181" s="117"/>
      <c r="QHV181" s="117"/>
      <c r="QHW181" s="117"/>
      <c r="QHX181" s="117"/>
      <c r="QHY181" s="117"/>
      <c r="QHZ181" s="117"/>
      <c r="QIA181" s="117"/>
      <c r="QIB181" s="117"/>
      <c r="QIC181" s="117"/>
      <c r="QID181" s="117"/>
      <c r="QIE181" s="117"/>
      <c r="QIF181" s="117"/>
      <c r="QIG181" s="117"/>
      <c r="QIH181" s="117"/>
      <c r="QII181" s="117"/>
      <c r="QIJ181" s="117"/>
      <c r="QIK181" s="117"/>
      <c r="QIL181" s="117"/>
      <c r="QIM181" s="117"/>
      <c r="QIN181" s="117"/>
      <c r="QIO181" s="117"/>
      <c r="QIP181" s="117"/>
      <c r="QIQ181" s="117"/>
      <c r="QIR181" s="117"/>
      <c r="QIS181" s="117"/>
      <c r="QIT181" s="117"/>
      <c r="QIU181" s="117"/>
      <c r="QIV181" s="117"/>
      <c r="QIW181" s="117"/>
      <c r="QIX181" s="117"/>
      <c r="QIY181" s="117"/>
      <c r="QIZ181" s="117"/>
      <c r="QJA181" s="117"/>
      <c r="QJB181" s="117"/>
      <c r="QJC181" s="117"/>
      <c r="QJD181" s="117"/>
      <c r="QJE181" s="117"/>
      <c r="QJF181" s="117"/>
      <c r="QJG181" s="117"/>
      <c r="QJH181" s="117"/>
      <c r="QJI181" s="117"/>
      <c r="QJJ181" s="117"/>
      <c r="QJK181" s="117"/>
      <c r="QJL181" s="117"/>
      <c r="QJM181" s="117"/>
      <c r="QJN181" s="117"/>
      <c r="QJO181" s="117"/>
      <c r="QJP181" s="117"/>
      <c r="QJQ181" s="117"/>
      <c r="QJR181" s="117"/>
      <c r="QJS181" s="117"/>
      <c r="QJT181" s="117"/>
      <c r="QJU181" s="117"/>
      <c r="QJV181" s="117"/>
      <c r="QJW181" s="117"/>
      <c r="QJX181" s="117"/>
      <c r="QJY181" s="117"/>
      <c r="QJZ181" s="117"/>
      <c r="QKA181" s="117"/>
      <c r="QKB181" s="117"/>
      <c r="QKC181" s="117"/>
      <c r="QKD181" s="117"/>
      <c r="QKE181" s="117"/>
      <c r="QKF181" s="117"/>
      <c r="QKG181" s="117"/>
      <c r="QKH181" s="117"/>
      <c r="QKI181" s="117"/>
      <c r="QKJ181" s="117"/>
      <c r="QKK181" s="117"/>
      <c r="QKL181" s="117"/>
      <c r="QKM181" s="117"/>
      <c r="QKN181" s="117"/>
      <c r="QKO181" s="117"/>
      <c r="QKP181" s="117"/>
      <c r="QKQ181" s="117"/>
      <c r="QKR181" s="117"/>
      <c r="QKS181" s="117"/>
      <c r="QKT181" s="117"/>
      <c r="QKU181" s="117"/>
      <c r="QKV181" s="117"/>
      <c r="QKW181" s="117"/>
      <c r="QKX181" s="117"/>
      <c r="QKY181" s="117"/>
      <c r="QKZ181" s="117"/>
      <c r="QLA181" s="117"/>
      <c r="QLB181" s="117"/>
      <c r="QLC181" s="117"/>
      <c r="QLD181" s="117"/>
      <c r="QLE181" s="117"/>
      <c r="QLF181" s="117"/>
      <c r="QLG181" s="117"/>
      <c r="QLH181" s="117"/>
      <c r="QLI181" s="117"/>
      <c r="QLJ181" s="117"/>
      <c r="QLK181" s="117"/>
      <c r="QLL181" s="117"/>
      <c r="QLM181" s="117"/>
      <c r="QLN181" s="117"/>
      <c r="QLO181" s="117"/>
      <c r="QLP181" s="117"/>
      <c r="QLQ181" s="117"/>
      <c r="QLR181" s="117"/>
      <c r="QLS181" s="117"/>
      <c r="QLT181" s="117"/>
      <c r="QLU181" s="117"/>
      <c r="QLV181" s="117"/>
      <c r="QLW181" s="117"/>
      <c r="QLX181" s="117"/>
      <c r="QLY181" s="117"/>
      <c r="QLZ181" s="117"/>
      <c r="QMA181" s="117"/>
      <c r="QMB181" s="117"/>
      <c r="QMC181" s="117"/>
      <c r="QMD181" s="117"/>
      <c r="QME181" s="117"/>
      <c r="QMF181" s="117"/>
      <c r="QMG181" s="117"/>
      <c r="QMH181" s="117"/>
      <c r="QMI181" s="117"/>
      <c r="QMJ181" s="117"/>
      <c r="QMK181" s="117"/>
      <c r="QML181" s="117"/>
      <c r="QMM181" s="117"/>
      <c r="QMN181" s="117"/>
      <c r="QMO181" s="117"/>
      <c r="QMP181" s="117"/>
      <c r="QMQ181" s="117"/>
      <c r="QMR181" s="117"/>
      <c r="QMS181" s="117"/>
      <c r="QMT181" s="117"/>
      <c r="QMU181" s="117"/>
      <c r="QMV181" s="117"/>
      <c r="QMW181" s="117"/>
      <c r="QMX181" s="117"/>
      <c r="QMY181" s="117"/>
      <c r="QMZ181" s="117"/>
      <c r="QNA181" s="117"/>
      <c r="QNB181" s="117"/>
      <c r="QNC181" s="117"/>
      <c r="QND181" s="117"/>
      <c r="QNE181" s="117"/>
      <c r="QNF181" s="117"/>
      <c r="QNG181" s="117"/>
      <c r="QNH181" s="117"/>
      <c r="QNI181" s="117"/>
      <c r="QNJ181" s="117"/>
      <c r="QNK181" s="117"/>
      <c r="QNL181" s="117"/>
      <c r="QNM181" s="117"/>
      <c r="QNN181" s="117"/>
      <c r="QNO181" s="117"/>
      <c r="QNP181" s="117"/>
      <c r="QNQ181" s="117"/>
      <c r="QNR181" s="117"/>
      <c r="QNS181" s="117"/>
      <c r="QNT181" s="117"/>
      <c r="QNU181" s="117"/>
      <c r="QNV181" s="117"/>
      <c r="QNW181" s="117"/>
      <c r="QNX181" s="117"/>
      <c r="QNY181" s="117"/>
      <c r="QNZ181" s="117"/>
      <c r="QOA181" s="117"/>
      <c r="QOB181" s="117"/>
      <c r="QOC181" s="117"/>
      <c r="QOD181" s="117"/>
      <c r="QOE181" s="117"/>
      <c r="QOF181" s="117"/>
      <c r="QOG181" s="117"/>
      <c r="QOH181" s="117"/>
      <c r="QOI181" s="117"/>
      <c r="QOJ181" s="117"/>
      <c r="QOK181" s="117"/>
      <c r="QOL181" s="117"/>
      <c r="QOM181" s="117"/>
      <c r="QON181" s="117"/>
      <c r="QOO181" s="117"/>
      <c r="QOP181" s="117"/>
      <c r="QOQ181" s="117"/>
      <c r="QOR181" s="117"/>
      <c r="QOS181" s="117"/>
      <c r="QOT181" s="117"/>
      <c r="QOU181" s="117"/>
      <c r="QOV181" s="117"/>
      <c r="QOW181" s="117"/>
      <c r="QOX181" s="117"/>
      <c r="QOY181" s="117"/>
      <c r="QOZ181" s="117"/>
      <c r="QPA181" s="117"/>
      <c r="QPB181" s="117"/>
      <c r="QPC181" s="117"/>
      <c r="QPD181" s="117"/>
      <c r="QPE181" s="117"/>
      <c r="QPF181" s="117"/>
      <c r="QPG181" s="117"/>
      <c r="QPH181" s="117"/>
      <c r="QPI181" s="117"/>
      <c r="QPJ181" s="117"/>
      <c r="QPK181" s="117"/>
      <c r="QPL181" s="117"/>
      <c r="QPM181" s="117"/>
      <c r="QPN181" s="117"/>
      <c r="QPO181" s="117"/>
      <c r="QPP181" s="117"/>
      <c r="QPQ181" s="117"/>
      <c r="QPR181" s="117"/>
      <c r="QPS181" s="117"/>
      <c r="QPT181" s="117"/>
      <c r="QPU181" s="117"/>
      <c r="QPV181" s="117"/>
      <c r="QPW181" s="117"/>
      <c r="QPX181" s="117"/>
      <c r="QPY181" s="117"/>
      <c r="QPZ181" s="117"/>
      <c r="QQA181" s="117"/>
      <c r="QQB181" s="117"/>
      <c r="QQC181" s="117"/>
      <c r="QQD181" s="117"/>
      <c r="QQE181" s="117"/>
      <c r="QQF181" s="117"/>
      <c r="QQG181" s="117"/>
      <c r="QQH181" s="117"/>
      <c r="QQI181" s="117"/>
      <c r="QQJ181" s="117"/>
      <c r="QQK181" s="117"/>
      <c r="QQL181" s="117"/>
      <c r="QQM181" s="117"/>
      <c r="QQN181" s="117"/>
      <c r="QQO181" s="117"/>
      <c r="QQP181" s="117"/>
      <c r="QQQ181" s="117"/>
      <c r="QQR181" s="117"/>
      <c r="QQS181" s="117"/>
      <c r="QQT181" s="117"/>
      <c r="QQU181" s="117"/>
      <c r="QQV181" s="117"/>
      <c r="QQW181" s="117"/>
      <c r="QQX181" s="117"/>
      <c r="QQY181" s="117"/>
      <c r="QQZ181" s="117"/>
      <c r="QRA181" s="117"/>
      <c r="QRB181" s="117"/>
      <c r="QRC181" s="117"/>
      <c r="QRD181" s="117"/>
      <c r="QRE181" s="117"/>
      <c r="QRF181" s="117"/>
      <c r="QRG181" s="117"/>
      <c r="QRH181" s="117"/>
      <c r="QRI181" s="117"/>
      <c r="QRJ181" s="117"/>
      <c r="QRK181" s="117"/>
      <c r="QRL181" s="117"/>
      <c r="QRM181" s="117"/>
      <c r="QRN181" s="117"/>
      <c r="QRO181" s="117"/>
      <c r="QRP181" s="117"/>
      <c r="QRQ181" s="117"/>
      <c r="QRR181" s="117"/>
      <c r="QRS181" s="117"/>
      <c r="QRT181" s="117"/>
      <c r="QRU181" s="117"/>
      <c r="QRV181" s="117"/>
      <c r="QRW181" s="117"/>
      <c r="QRX181" s="117"/>
      <c r="QRY181" s="117"/>
      <c r="QRZ181" s="117"/>
      <c r="QSA181" s="117"/>
      <c r="QSB181" s="117"/>
      <c r="QSC181" s="117"/>
      <c r="QSD181" s="117"/>
      <c r="QSE181" s="117"/>
      <c r="QSF181" s="117"/>
      <c r="QSG181" s="117"/>
      <c r="QSH181" s="117"/>
      <c r="QSI181" s="117"/>
      <c r="QSJ181" s="117"/>
      <c r="QSK181" s="117"/>
      <c r="QSL181" s="117"/>
      <c r="QSM181" s="117"/>
      <c r="QSN181" s="117"/>
      <c r="QSO181" s="117"/>
      <c r="QSP181" s="117"/>
      <c r="QSQ181" s="117"/>
      <c r="QSR181" s="117"/>
      <c r="QSS181" s="117"/>
      <c r="QST181" s="117"/>
      <c r="QSU181" s="117"/>
      <c r="QSV181" s="117"/>
      <c r="QSW181" s="117"/>
      <c r="QSX181" s="117"/>
      <c r="QSY181" s="117"/>
      <c r="QSZ181" s="117"/>
      <c r="QTA181" s="117"/>
      <c r="QTB181" s="117"/>
      <c r="QTC181" s="117"/>
      <c r="QTD181" s="117"/>
      <c r="QTE181" s="117"/>
      <c r="QTF181" s="117"/>
      <c r="QTG181" s="117"/>
      <c r="QTH181" s="117"/>
      <c r="QTI181" s="117"/>
      <c r="QTJ181" s="117"/>
      <c r="QTK181" s="117"/>
      <c r="QTL181" s="117"/>
      <c r="QTM181" s="117"/>
      <c r="QTN181" s="117"/>
      <c r="QTO181" s="117"/>
      <c r="QTP181" s="117"/>
      <c r="QTQ181" s="117"/>
      <c r="QTR181" s="117"/>
      <c r="QTS181" s="117"/>
      <c r="QTT181" s="117"/>
      <c r="QTU181" s="117"/>
      <c r="QTV181" s="117"/>
      <c r="QTW181" s="117"/>
      <c r="QTX181" s="117"/>
      <c r="QTY181" s="117"/>
      <c r="QTZ181" s="117"/>
      <c r="QUA181" s="117"/>
      <c r="QUB181" s="117"/>
      <c r="QUC181" s="117"/>
      <c r="QUD181" s="117"/>
      <c r="QUE181" s="117"/>
      <c r="QUF181" s="117"/>
      <c r="QUG181" s="117"/>
      <c r="QUH181" s="117"/>
      <c r="QUI181" s="117"/>
      <c r="QUJ181" s="117"/>
      <c r="QUK181" s="117"/>
      <c r="QUL181" s="117"/>
      <c r="QUM181" s="117"/>
      <c r="QUN181" s="117"/>
      <c r="QUO181" s="117"/>
      <c r="QUP181" s="117"/>
      <c r="QUQ181" s="117"/>
      <c r="QUR181" s="117"/>
      <c r="QUS181" s="117"/>
      <c r="QUT181" s="117"/>
      <c r="QUU181" s="117"/>
      <c r="QUV181" s="117"/>
      <c r="QUW181" s="117"/>
      <c r="QUX181" s="117"/>
      <c r="QUY181" s="117"/>
      <c r="QUZ181" s="117"/>
      <c r="QVA181" s="117"/>
      <c r="QVB181" s="117"/>
      <c r="QVC181" s="117"/>
      <c r="QVD181" s="117"/>
      <c r="QVE181" s="117"/>
      <c r="QVF181" s="117"/>
      <c r="QVG181" s="117"/>
      <c r="QVH181" s="117"/>
      <c r="QVI181" s="117"/>
      <c r="QVJ181" s="117"/>
      <c r="QVK181" s="117"/>
      <c r="QVL181" s="117"/>
      <c r="QVM181" s="117"/>
      <c r="QVN181" s="117"/>
      <c r="QVO181" s="117"/>
      <c r="QVP181" s="117"/>
      <c r="QVQ181" s="117"/>
      <c r="QVR181" s="117"/>
      <c r="QVS181" s="117"/>
      <c r="QVT181" s="117"/>
      <c r="QVU181" s="117"/>
      <c r="QVV181" s="117"/>
      <c r="QVW181" s="117"/>
      <c r="QVX181" s="117"/>
      <c r="QVY181" s="117"/>
      <c r="QVZ181" s="117"/>
      <c r="QWA181" s="117"/>
      <c r="QWB181" s="117"/>
      <c r="QWC181" s="117"/>
      <c r="QWD181" s="117"/>
      <c r="QWE181" s="117"/>
      <c r="QWF181" s="117"/>
      <c r="QWG181" s="117"/>
      <c r="QWH181" s="117"/>
      <c r="QWI181" s="117"/>
      <c r="QWJ181" s="117"/>
      <c r="QWK181" s="117"/>
      <c r="QWL181" s="117"/>
      <c r="QWM181" s="117"/>
      <c r="QWN181" s="117"/>
      <c r="QWO181" s="117"/>
      <c r="QWP181" s="117"/>
      <c r="QWQ181" s="117"/>
      <c r="QWR181" s="117"/>
      <c r="QWS181" s="117"/>
      <c r="QWT181" s="117"/>
      <c r="QWU181" s="117"/>
      <c r="QWV181" s="117"/>
      <c r="QWW181" s="117"/>
      <c r="QWX181" s="117"/>
      <c r="QWY181" s="117"/>
      <c r="QWZ181" s="117"/>
      <c r="QXA181" s="117"/>
      <c r="QXB181" s="117"/>
      <c r="QXC181" s="117"/>
      <c r="QXD181" s="117"/>
      <c r="QXE181" s="117"/>
      <c r="QXF181" s="117"/>
      <c r="QXG181" s="117"/>
      <c r="QXH181" s="117"/>
      <c r="QXI181" s="117"/>
      <c r="QXJ181" s="117"/>
      <c r="QXK181" s="117"/>
      <c r="QXL181" s="117"/>
      <c r="QXM181" s="117"/>
      <c r="QXN181" s="117"/>
      <c r="QXO181" s="117"/>
      <c r="QXP181" s="117"/>
      <c r="QXQ181" s="117"/>
      <c r="QXR181" s="117"/>
      <c r="QXS181" s="117"/>
      <c r="QXT181" s="117"/>
      <c r="QXU181" s="117"/>
      <c r="QXV181" s="117"/>
      <c r="QXW181" s="117"/>
      <c r="QXX181" s="117"/>
      <c r="QXY181" s="117"/>
      <c r="QXZ181" s="117"/>
      <c r="QYA181" s="117"/>
      <c r="QYB181" s="117"/>
      <c r="QYC181" s="117"/>
      <c r="QYD181" s="117"/>
      <c r="QYE181" s="117"/>
      <c r="QYF181" s="117"/>
      <c r="QYG181" s="117"/>
      <c r="QYH181" s="117"/>
      <c r="QYI181" s="117"/>
      <c r="QYJ181" s="117"/>
      <c r="QYK181" s="117"/>
      <c r="QYL181" s="117"/>
      <c r="QYM181" s="117"/>
      <c r="QYN181" s="117"/>
      <c r="QYO181" s="117"/>
      <c r="QYP181" s="117"/>
      <c r="QYQ181" s="117"/>
      <c r="QYR181" s="117"/>
      <c r="QYS181" s="117"/>
      <c r="QYT181" s="117"/>
      <c r="QYU181" s="117"/>
      <c r="QYV181" s="117"/>
      <c r="QYW181" s="117"/>
      <c r="QYX181" s="117"/>
      <c r="QYY181" s="117"/>
      <c r="QYZ181" s="117"/>
      <c r="QZA181" s="117"/>
      <c r="QZB181" s="117"/>
      <c r="QZC181" s="117"/>
      <c r="QZD181" s="117"/>
      <c r="QZE181" s="117"/>
      <c r="QZF181" s="117"/>
      <c r="QZG181" s="117"/>
      <c r="QZH181" s="117"/>
      <c r="QZI181" s="117"/>
      <c r="QZJ181" s="117"/>
      <c r="QZK181" s="117"/>
      <c r="QZL181" s="117"/>
      <c r="QZM181" s="117"/>
      <c r="QZN181" s="117"/>
      <c r="QZO181" s="117"/>
      <c r="QZP181" s="117"/>
      <c r="QZQ181" s="117"/>
      <c r="QZR181" s="117"/>
      <c r="QZS181" s="117"/>
      <c r="QZT181" s="117"/>
      <c r="QZU181" s="117"/>
      <c r="QZV181" s="117"/>
      <c r="QZW181" s="117"/>
      <c r="QZX181" s="117"/>
      <c r="QZY181" s="117"/>
      <c r="QZZ181" s="117"/>
      <c r="RAA181" s="117"/>
      <c r="RAB181" s="117"/>
      <c r="RAC181" s="117"/>
      <c r="RAD181" s="117"/>
      <c r="RAE181" s="117"/>
      <c r="RAF181" s="117"/>
      <c r="RAG181" s="117"/>
      <c r="RAH181" s="117"/>
      <c r="RAI181" s="117"/>
      <c r="RAJ181" s="117"/>
      <c r="RAK181" s="117"/>
      <c r="RAL181" s="117"/>
      <c r="RAM181" s="117"/>
      <c r="RAN181" s="117"/>
      <c r="RAO181" s="117"/>
      <c r="RAP181" s="117"/>
      <c r="RAQ181" s="117"/>
      <c r="RAR181" s="117"/>
      <c r="RAS181" s="117"/>
      <c r="RAT181" s="117"/>
      <c r="RAU181" s="117"/>
      <c r="RAV181" s="117"/>
      <c r="RAW181" s="117"/>
      <c r="RAX181" s="117"/>
      <c r="RAY181" s="117"/>
      <c r="RAZ181" s="117"/>
      <c r="RBA181" s="117"/>
      <c r="RBB181" s="117"/>
      <c r="RBC181" s="117"/>
      <c r="RBD181" s="117"/>
      <c r="RBE181" s="117"/>
      <c r="RBF181" s="117"/>
      <c r="RBG181" s="117"/>
      <c r="RBH181" s="117"/>
      <c r="RBI181" s="117"/>
      <c r="RBJ181" s="117"/>
      <c r="RBK181" s="117"/>
      <c r="RBL181" s="117"/>
      <c r="RBM181" s="117"/>
      <c r="RBN181" s="117"/>
      <c r="RBO181" s="117"/>
      <c r="RBP181" s="117"/>
      <c r="RBQ181" s="117"/>
      <c r="RBR181" s="117"/>
      <c r="RBS181" s="117"/>
      <c r="RBT181" s="117"/>
      <c r="RBU181" s="117"/>
      <c r="RBV181" s="117"/>
      <c r="RBW181" s="117"/>
      <c r="RBX181" s="117"/>
      <c r="RBY181" s="117"/>
      <c r="RBZ181" s="117"/>
      <c r="RCA181" s="117"/>
      <c r="RCB181" s="117"/>
      <c r="RCC181" s="117"/>
      <c r="RCD181" s="117"/>
      <c r="RCE181" s="117"/>
      <c r="RCF181" s="117"/>
      <c r="RCG181" s="117"/>
      <c r="RCH181" s="117"/>
      <c r="RCI181" s="117"/>
      <c r="RCJ181" s="117"/>
      <c r="RCK181" s="117"/>
      <c r="RCL181" s="117"/>
      <c r="RCM181" s="117"/>
      <c r="RCN181" s="117"/>
      <c r="RCO181" s="117"/>
      <c r="RCP181" s="117"/>
      <c r="RCQ181" s="117"/>
      <c r="RCR181" s="117"/>
      <c r="RCS181" s="117"/>
      <c r="RCT181" s="117"/>
      <c r="RCU181" s="117"/>
      <c r="RCV181" s="117"/>
      <c r="RCW181" s="117"/>
      <c r="RCX181" s="117"/>
      <c r="RCY181" s="117"/>
      <c r="RCZ181" s="117"/>
      <c r="RDA181" s="117"/>
      <c r="RDB181" s="117"/>
      <c r="RDC181" s="117"/>
      <c r="RDD181" s="117"/>
      <c r="RDE181" s="117"/>
      <c r="RDF181" s="117"/>
      <c r="RDG181" s="117"/>
      <c r="RDH181" s="117"/>
      <c r="RDI181" s="117"/>
      <c r="RDJ181" s="117"/>
      <c r="RDK181" s="117"/>
      <c r="RDL181" s="117"/>
      <c r="RDM181" s="117"/>
      <c r="RDN181" s="117"/>
      <c r="RDO181" s="117"/>
      <c r="RDP181" s="117"/>
      <c r="RDQ181" s="117"/>
      <c r="RDR181" s="117"/>
      <c r="RDS181" s="117"/>
      <c r="RDT181" s="117"/>
      <c r="RDU181" s="117"/>
      <c r="RDV181" s="117"/>
      <c r="RDW181" s="117"/>
      <c r="RDX181" s="117"/>
      <c r="RDY181" s="117"/>
      <c r="RDZ181" s="117"/>
      <c r="REA181" s="117"/>
      <c r="REB181" s="117"/>
      <c r="REC181" s="117"/>
      <c r="RED181" s="117"/>
      <c r="REE181" s="117"/>
      <c r="REF181" s="117"/>
      <c r="REG181" s="117"/>
      <c r="REH181" s="117"/>
      <c r="REI181" s="117"/>
      <c r="REJ181" s="117"/>
      <c r="REK181" s="117"/>
      <c r="REL181" s="117"/>
      <c r="REM181" s="117"/>
      <c r="REN181" s="117"/>
      <c r="REO181" s="117"/>
      <c r="REP181" s="117"/>
      <c r="REQ181" s="117"/>
      <c r="RER181" s="117"/>
      <c r="RES181" s="117"/>
      <c r="RET181" s="117"/>
      <c r="REU181" s="117"/>
      <c r="REV181" s="117"/>
      <c r="REW181" s="117"/>
      <c r="REX181" s="117"/>
      <c r="REY181" s="117"/>
      <c r="REZ181" s="117"/>
      <c r="RFA181" s="117"/>
      <c r="RFB181" s="117"/>
      <c r="RFC181" s="117"/>
      <c r="RFD181" s="117"/>
      <c r="RFE181" s="117"/>
      <c r="RFF181" s="117"/>
      <c r="RFG181" s="117"/>
      <c r="RFH181" s="117"/>
      <c r="RFI181" s="117"/>
      <c r="RFJ181" s="117"/>
      <c r="RFK181" s="117"/>
      <c r="RFL181" s="117"/>
      <c r="RFM181" s="117"/>
      <c r="RFN181" s="117"/>
      <c r="RFO181" s="117"/>
      <c r="RFP181" s="117"/>
      <c r="RFQ181" s="117"/>
      <c r="RFR181" s="117"/>
      <c r="RFS181" s="117"/>
      <c r="RFT181" s="117"/>
      <c r="RFU181" s="117"/>
      <c r="RFV181" s="117"/>
      <c r="RFW181" s="117"/>
      <c r="RFX181" s="117"/>
      <c r="RFY181" s="117"/>
      <c r="RFZ181" s="117"/>
      <c r="RGA181" s="117"/>
      <c r="RGB181" s="117"/>
      <c r="RGC181" s="117"/>
      <c r="RGD181" s="117"/>
      <c r="RGE181" s="117"/>
      <c r="RGF181" s="117"/>
      <c r="RGG181" s="117"/>
      <c r="RGH181" s="117"/>
      <c r="RGI181" s="117"/>
      <c r="RGJ181" s="117"/>
      <c r="RGK181" s="117"/>
      <c r="RGL181" s="117"/>
      <c r="RGM181" s="117"/>
      <c r="RGN181" s="117"/>
      <c r="RGO181" s="117"/>
      <c r="RGP181" s="117"/>
      <c r="RGQ181" s="117"/>
      <c r="RGR181" s="117"/>
      <c r="RGS181" s="117"/>
      <c r="RGT181" s="117"/>
      <c r="RGU181" s="117"/>
      <c r="RGV181" s="117"/>
      <c r="RGW181" s="117"/>
      <c r="RGX181" s="117"/>
      <c r="RGY181" s="117"/>
      <c r="RGZ181" s="117"/>
      <c r="RHA181" s="117"/>
      <c r="RHB181" s="117"/>
      <c r="RHC181" s="117"/>
      <c r="RHD181" s="117"/>
      <c r="RHE181" s="117"/>
      <c r="RHF181" s="117"/>
      <c r="RHG181" s="117"/>
      <c r="RHH181" s="117"/>
      <c r="RHI181" s="117"/>
      <c r="RHJ181" s="117"/>
      <c r="RHK181" s="117"/>
      <c r="RHL181" s="117"/>
      <c r="RHM181" s="117"/>
      <c r="RHN181" s="117"/>
      <c r="RHO181" s="117"/>
      <c r="RHP181" s="117"/>
      <c r="RHQ181" s="117"/>
      <c r="RHR181" s="117"/>
      <c r="RHS181" s="117"/>
      <c r="RHT181" s="117"/>
      <c r="RHU181" s="117"/>
      <c r="RHV181" s="117"/>
      <c r="RHW181" s="117"/>
      <c r="RHX181" s="117"/>
      <c r="RHY181" s="117"/>
      <c r="RHZ181" s="117"/>
      <c r="RIA181" s="117"/>
      <c r="RIB181" s="117"/>
      <c r="RIC181" s="117"/>
      <c r="RID181" s="117"/>
      <c r="RIE181" s="117"/>
      <c r="RIF181" s="117"/>
      <c r="RIG181" s="117"/>
      <c r="RIH181" s="117"/>
      <c r="RII181" s="117"/>
      <c r="RIJ181" s="117"/>
      <c r="RIK181" s="117"/>
      <c r="RIL181" s="117"/>
      <c r="RIM181" s="117"/>
      <c r="RIN181" s="117"/>
      <c r="RIO181" s="117"/>
      <c r="RIP181" s="117"/>
      <c r="RIQ181" s="117"/>
      <c r="RIR181" s="117"/>
      <c r="RIS181" s="117"/>
      <c r="RIT181" s="117"/>
      <c r="RIU181" s="117"/>
      <c r="RIV181" s="117"/>
      <c r="RIW181" s="117"/>
      <c r="RIX181" s="117"/>
      <c r="RIY181" s="117"/>
      <c r="RIZ181" s="117"/>
      <c r="RJA181" s="117"/>
      <c r="RJB181" s="117"/>
      <c r="RJC181" s="117"/>
      <c r="RJD181" s="117"/>
      <c r="RJE181" s="117"/>
      <c r="RJF181" s="117"/>
      <c r="RJG181" s="117"/>
      <c r="RJH181" s="117"/>
      <c r="RJI181" s="117"/>
      <c r="RJJ181" s="117"/>
      <c r="RJK181" s="117"/>
      <c r="RJL181" s="117"/>
      <c r="RJM181" s="117"/>
      <c r="RJN181" s="117"/>
      <c r="RJO181" s="117"/>
      <c r="RJP181" s="117"/>
      <c r="RJQ181" s="117"/>
      <c r="RJR181" s="117"/>
      <c r="RJS181" s="117"/>
      <c r="RJT181" s="117"/>
      <c r="RJU181" s="117"/>
      <c r="RJV181" s="117"/>
      <c r="RJW181" s="117"/>
      <c r="RJX181" s="117"/>
      <c r="RJY181" s="117"/>
      <c r="RJZ181" s="117"/>
      <c r="RKA181" s="117"/>
      <c r="RKB181" s="117"/>
      <c r="RKC181" s="117"/>
      <c r="RKD181" s="117"/>
      <c r="RKE181" s="117"/>
      <c r="RKF181" s="117"/>
      <c r="RKG181" s="117"/>
      <c r="RKH181" s="117"/>
      <c r="RKI181" s="117"/>
      <c r="RKJ181" s="117"/>
      <c r="RKK181" s="117"/>
      <c r="RKL181" s="117"/>
      <c r="RKM181" s="117"/>
      <c r="RKN181" s="117"/>
      <c r="RKO181" s="117"/>
      <c r="RKP181" s="117"/>
      <c r="RKQ181" s="117"/>
      <c r="RKR181" s="117"/>
      <c r="RKS181" s="117"/>
      <c r="RKT181" s="117"/>
      <c r="RKU181" s="117"/>
      <c r="RKV181" s="117"/>
      <c r="RKW181" s="117"/>
      <c r="RKX181" s="117"/>
      <c r="RKY181" s="117"/>
      <c r="RKZ181" s="117"/>
      <c r="RLA181" s="117"/>
      <c r="RLB181" s="117"/>
      <c r="RLC181" s="117"/>
      <c r="RLD181" s="117"/>
      <c r="RLE181" s="117"/>
      <c r="RLF181" s="117"/>
      <c r="RLG181" s="117"/>
      <c r="RLH181" s="117"/>
      <c r="RLI181" s="117"/>
      <c r="RLJ181" s="117"/>
      <c r="RLK181" s="117"/>
      <c r="RLL181" s="117"/>
      <c r="RLM181" s="117"/>
      <c r="RLN181" s="117"/>
      <c r="RLO181" s="117"/>
      <c r="RLP181" s="117"/>
      <c r="RLQ181" s="117"/>
      <c r="RLR181" s="117"/>
      <c r="RLS181" s="117"/>
      <c r="RLT181" s="117"/>
      <c r="RLU181" s="117"/>
      <c r="RLV181" s="117"/>
      <c r="RLW181" s="117"/>
      <c r="RLX181" s="117"/>
      <c r="RLY181" s="117"/>
      <c r="RLZ181" s="117"/>
      <c r="RMA181" s="117"/>
      <c r="RMB181" s="117"/>
      <c r="RMC181" s="117"/>
      <c r="RMD181" s="117"/>
      <c r="RME181" s="117"/>
      <c r="RMF181" s="117"/>
      <c r="RMG181" s="117"/>
      <c r="RMH181" s="117"/>
      <c r="RMI181" s="117"/>
      <c r="RMJ181" s="117"/>
      <c r="RMK181" s="117"/>
      <c r="RML181" s="117"/>
      <c r="RMM181" s="117"/>
      <c r="RMN181" s="117"/>
      <c r="RMO181" s="117"/>
      <c r="RMP181" s="117"/>
      <c r="RMQ181" s="117"/>
      <c r="RMR181" s="117"/>
      <c r="RMS181" s="117"/>
      <c r="RMT181" s="117"/>
      <c r="RMU181" s="117"/>
      <c r="RMV181" s="117"/>
      <c r="RMW181" s="117"/>
      <c r="RMX181" s="117"/>
      <c r="RMY181" s="117"/>
      <c r="RMZ181" s="117"/>
      <c r="RNA181" s="117"/>
      <c r="RNB181" s="117"/>
      <c r="RNC181" s="117"/>
      <c r="RND181" s="117"/>
      <c r="RNE181" s="117"/>
      <c r="RNF181" s="117"/>
      <c r="RNG181" s="117"/>
      <c r="RNH181" s="117"/>
      <c r="RNI181" s="117"/>
      <c r="RNJ181" s="117"/>
      <c r="RNK181" s="117"/>
      <c r="RNL181" s="117"/>
      <c r="RNM181" s="117"/>
      <c r="RNN181" s="117"/>
      <c r="RNO181" s="117"/>
      <c r="RNP181" s="117"/>
      <c r="RNQ181" s="117"/>
      <c r="RNR181" s="117"/>
      <c r="RNS181" s="117"/>
      <c r="RNT181" s="117"/>
      <c r="RNU181" s="117"/>
      <c r="RNV181" s="117"/>
      <c r="RNW181" s="117"/>
      <c r="RNX181" s="117"/>
      <c r="RNY181" s="117"/>
      <c r="RNZ181" s="117"/>
      <c r="ROA181" s="117"/>
      <c r="ROB181" s="117"/>
      <c r="ROC181" s="117"/>
      <c r="ROD181" s="117"/>
      <c r="ROE181" s="117"/>
      <c r="ROF181" s="117"/>
      <c r="ROG181" s="117"/>
      <c r="ROH181" s="117"/>
      <c r="ROI181" s="117"/>
      <c r="ROJ181" s="117"/>
      <c r="ROK181" s="117"/>
      <c r="ROL181" s="117"/>
      <c r="ROM181" s="117"/>
      <c r="RON181" s="117"/>
      <c r="ROO181" s="117"/>
      <c r="ROP181" s="117"/>
      <c r="ROQ181" s="117"/>
      <c r="ROR181" s="117"/>
      <c r="ROS181" s="117"/>
      <c r="ROT181" s="117"/>
      <c r="ROU181" s="117"/>
      <c r="ROV181" s="117"/>
      <c r="ROW181" s="117"/>
      <c r="ROX181" s="117"/>
      <c r="ROY181" s="117"/>
      <c r="ROZ181" s="117"/>
      <c r="RPA181" s="117"/>
      <c r="RPB181" s="117"/>
      <c r="RPC181" s="117"/>
      <c r="RPD181" s="117"/>
      <c r="RPE181" s="117"/>
      <c r="RPF181" s="117"/>
      <c r="RPG181" s="117"/>
      <c r="RPH181" s="117"/>
      <c r="RPI181" s="117"/>
      <c r="RPJ181" s="117"/>
      <c r="RPK181" s="117"/>
      <c r="RPL181" s="117"/>
      <c r="RPM181" s="117"/>
      <c r="RPN181" s="117"/>
      <c r="RPO181" s="117"/>
      <c r="RPP181" s="117"/>
      <c r="RPQ181" s="117"/>
      <c r="RPR181" s="117"/>
      <c r="RPS181" s="117"/>
      <c r="RPT181" s="117"/>
      <c r="RPU181" s="117"/>
      <c r="RPV181" s="117"/>
      <c r="RPW181" s="117"/>
      <c r="RPX181" s="117"/>
      <c r="RPY181" s="117"/>
      <c r="RPZ181" s="117"/>
      <c r="RQA181" s="117"/>
      <c r="RQB181" s="117"/>
      <c r="RQC181" s="117"/>
      <c r="RQD181" s="117"/>
      <c r="RQE181" s="117"/>
      <c r="RQF181" s="117"/>
      <c r="RQG181" s="117"/>
      <c r="RQH181" s="117"/>
      <c r="RQI181" s="117"/>
      <c r="RQJ181" s="117"/>
      <c r="RQK181" s="117"/>
      <c r="RQL181" s="117"/>
      <c r="RQM181" s="117"/>
      <c r="RQN181" s="117"/>
      <c r="RQO181" s="117"/>
      <c r="RQP181" s="117"/>
      <c r="RQQ181" s="117"/>
      <c r="RQR181" s="117"/>
      <c r="RQS181" s="117"/>
      <c r="RQT181" s="117"/>
      <c r="RQU181" s="117"/>
      <c r="RQV181" s="117"/>
      <c r="RQW181" s="117"/>
      <c r="RQX181" s="117"/>
      <c r="RQY181" s="117"/>
      <c r="RQZ181" s="117"/>
      <c r="RRA181" s="117"/>
      <c r="RRB181" s="117"/>
      <c r="RRC181" s="117"/>
      <c r="RRD181" s="117"/>
      <c r="RRE181" s="117"/>
      <c r="RRF181" s="117"/>
      <c r="RRG181" s="117"/>
      <c r="RRH181" s="117"/>
      <c r="RRI181" s="117"/>
      <c r="RRJ181" s="117"/>
      <c r="RRK181" s="117"/>
      <c r="RRL181" s="117"/>
      <c r="RRM181" s="117"/>
      <c r="RRN181" s="117"/>
      <c r="RRO181" s="117"/>
      <c r="RRP181" s="117"/>
      <c r="RRQ181" s="117"/>
      <c r="RRR181" s="117"/>
      <c r="RRS181" s="117"/>
      <c r="RRT181" s="117"/>
      <c r="RRU181" s="117"/>
      <c r="RRV181" s="117"/>
      <c r="RRW181" s="117"/>
      <c r="RRX181" s="117"/>
      <c r="RRY181" s="117"/>
      <c r="RRZ181" s="117"/>
      <c r="RSA181" s="117"/>
      <c r="RSB181" s="117"/>
      <c r="RSC181" s="117"/>
      <c r="RSD181" s="117"/>
      <c r="RSE181" s="117"/>
      <c r="RSF181" s="117"/>
      <c r="RSG181" s="117"/>
      <c r="RSH181" s="117"/>
      <c r="RSI181" s="117"/>
      <c r="RSJ181" s="117"/>
      <c r="RSK181" s="117"/>
      <c r="RSL181" s="117"/>
      <c r="RSM181" s="117"/>
      <c r="RSN181" s="117"/>
      <c r="RSO181" s="117"/>
      <c r="RSP181" s="117"/>
      <c r="RSQ181" s="117"/>
      <c r="RSR181" s="117"/>
      <c r="RSS181" s="117"/>
      <c r="RST181" s="117"/>
      <c r="RSU181" s="117"/>
      <c r="RSV181" s="117"/>
      <c r="RSW181" s="117"/>
      <c r="RSX181" s="117"/>
      <c r="RSY181" s="117"/>
      <c r="RSZ181" s="117"/>
      <c r="RTA181" s="117"/>
      <c r="RTB181" s="117"/>
      <c r="RTC181" s="117"/>
      <c r="RTD181" s="117"/>
      <c r="RTE181" s="117"/>
      <c r="RTF181" s="117"/>
      <c r="RTG181" s="117"/>
      <c r="RTH181" s="117"/>
      <c r="RTI181" s="117"/>
      <c r="RTJ181" s="117"/>
      <c r="RTK181" s="117"/>
      <c r="RTL181" s="117"/>
      <c r="RTM181" s="117"/>
      <c r="RTN181" s="117"/>
      <c r="RTO181" s="117"/>
      <c r="RTP181" s="117"/>
      <c r="RTQ181" s="117"/>
      <c r="RTR181" s="117"/>
      <c r="RTS181" s="117"/>
      <c r="RTT181" s="117"/>
      <c r="RTU181" s="117"/>
      <c r="RTV181" s="117"/>
      <c r="RTW181" s="117"/>
      <c r="RTX181" s="117"/>
      <c r="RTY181" s="117"/>
      <c r="RTZ181" s="117"/>
      <c r="RUA181" s="117"/>
      <c r="RUB181" s="117"/>
      <c r="RUC181" s="117"/>
      <c r="RUD181" s="117"/>
      <c r="RUE181" s="117"/>
      <c r="RUF181" s="117"/>
      <c r="RUG181" s="117"/>
      <c r="RUH181" s="117"/>
      <c r="RUI181" s="117"/>
      <c r="RUJ181" s="117"/>
      <c r="RUK181" s="117"/>
      <c r="RUL181" s="117"/>
      <c r="RUM181" s="117"/>
      <c r="RUN181" s="117"/>
      <c r="RUO181" s="117"/>
      <c r="RUP181" s="117"/>
      <c r="RUQ181" s="117"/>
      <c r="RUR181" s="117"/>
      <c r="RUS181" s="117"/>
      <c r="RUT181" s="117"/>
      <c r="RUU181" s="117"/>
      <c r="RUV181" s="117"/>
      <c r="RUW181" s="117"/>
      <c r="RUX181" s="117"/>
      <c r="RUY181" s="117"/>
      <c r="RUZ181" s="117"/>
      <c r="RVA181" s="117"/>
      <c r="RVB181" s="117"/>
      <c r="RVC181" s="117"/>
      <c r="RVD181" s="117"/>
      <c r="RVE181" s="117"/>
      <c r="RVF181" s="117"/>
      <c r="RVG181" s="117"/>
      <c r="RVH181" s="117"/>
      <c r="RVI181" s="117"/>
      <c r="RVJ181" s="117"/>
      <c r="RVK181" s="117"/>
      <c r="RVL181" s="117"/>
      <c r="RVM181" s="117"/>
      <c r="RVN181" s="117"/>
      <c r="RVO181" s="117"/>
      <c r="RVP181" s="117"/>
      <c r="RVQ181" s="117"/>
      <c r="RVR181" s="117"/>
      <c r="RVS181" s="117"/>
      <c r="RVT181" s="117"/>
      <c r="RVU181" s="117"/>
      <c r="RVV181" s="117"/>
      <c r="RVW181" s="117"/>
      <c r="RVX181" s="117"/>
      <c r="RVY181" s="117"/>
      <c r="RVZ181" s="117"/>
      <c r="RWA181" s="117"/>
      <c r="RWB181" s="117"/>
      <c r="RWC181" s="117"/>
      <c r="RWD181" s="117"/>
      <c r="RWE181" s="117"/>
      <c r="RWF181" s="117"/>
      <c r="RWG181" s="117"/>
      <c r="RWH181" s="117"/>
      <c r="RWI181" s="117"/>
      <c r="RWJ181" s="117"/>
      <c r="RWK181" s="117"/>
      <c r="RWL181" s="117"/>
      <c r="RWM181" s="117"/>
      <c r="RWN181" s="117"/>
      <c r="RWO181" s="117"/>
      <c r="RWP181" s="117"/>
      <c r="RWQ181" s="117"/>
      <c r="RWR181" s="117"/>
      <c r="RWS181" s="117"/>
      <c r="RWT181" s="117"/>
      <c r="RWU181" s="117"/>
      <c r="RWV181" s="117"/>
      <c r="RWW181" s="117"/>
      <c r="RWX181" s="117"/>
      <c r="RWY181" s="117"/>
      <c r="RWZ181" s="117"/>
      <c r="RXA181" s="117"/>
      <c r="RXB181" s="117"/>
      <c r="RXC181" s="117"/>
      <c r="RXD181" s="117"/>
      <c r="RXE181" s="117"/>
      <c r="RXF181" s="117"/>
      <c r="RXG181" s="117"/>
      <c r="RXH181" s="117"/>
      <c r="RXI181" s="117"/>
      <c r="RXJ181" s="117"/>
      <c r="RXK181" s="117"/>
      <c r="RXL181" s="117"/>
      <c r="RXM181" s="117"/>
      <c r="RXN181" s="117"/>
      <c r="RXO181" s="117"/>
      <c r="RXP181" s="117"/>
      <c r="RXQ181" s="117"/>
      <c r="RXR181" s="117"/>
      <c r="RXS181" s="117"/>
      <c r="RXT181" s="117"/>
      <c r="RXU181" s="117"/>
      <c r="RXV181" s="117"/>
      <c r="RXW181" s="117"/>
      <c r="RXX181" s="117"/>
      <c r="RXY181" s="117"/>
      <c r="RXZ181" s="117"/>
      <c r="RYA181" s="117"/>
      <c r="RYB181" s="117"/>
      <c r="RYC181" s="117"/>
      <c r="RYD181" s="117"/>
      <c r="RYE181" s="117"/>
      <c r="RYF181" s="117"/>
      <c r="RYG181" s="117"/>
      <c r="RYH181" s="117"/>
      <c r="RYI181" s="117"/>
      <c r="RYJ181" s="117"/>
      <c r="RYK181" s="117"/>
      <c r="RYL181" s="117"/>
      <c r="RYM181" s="117"/>
      <c r="RYN181" s="117"/>
      <c r="RYO181" s="117"/>
      <c r="RYP181" s="117"/>
      <c r="RYQ181" s="117"/>
      <c r="RYR181" s="117"/>
      <c r="RYS181" s="117"/>
      <c r="RYT181" s="117"/>
      <c r="RYU181" s="117"/>
      <c r="RYV181" s="117"/>
      <c r="RYW181" s="117"/>
      <c r="RYX181" s="117"/>
      <c r="RYY181" s="117"/>
      <c r="RYZ181" s="117"/>
      <c r="RZA181" s="117"/>
      <c r="RZB181" s="117"/>
      <c r="RZC181" s="117"/>
      <c r="RZD181" s="117"/>
      <c r="RZE181" s="117"/>
      <c r="RZF181" s="117"/>
      <c r="RZG181" s="117"/>
      <c r="RZH181" s="117"/>
      <c r="RZI181" s="117"/>
      <c r="RZJ181" s="117"/>
      <c r="RZK181" s="117"/>
      <c r="RZL181" s="117"/>
      <c r="RZM181" s="117"/>
      <c r="RZN181" s="117"/>
      <c r="RZO181" s="117"/>
      <c r="RZP181" s="117"/>
      <c r="RZQ181" s="117"/>
      <c r="RZR181" s="117"/>
      <c r="RZS181" s="117"/>
      <c r="RZT181" s="117"/>
      <c r="RZU181" s="117"/>
      <c r="RZV181" s="117"/>
      <c r="RZW181" s="117"/>
      <c r="RZX181" s="117"/>
      <c r="RZY181" s="117"/>
      <c r="RZZ181" s="117"/>
      <c r="SAA181" s="117"/>
      <c r="SAB181" s="117"/>
      <c r="SAC181" s="117"/>
      <c r="SAD181" s="117"/>
      <c r="SAE181" s="117"/>
      <c r="SAF181" s="117"/>
      <c r="SAG181" s="117"/>
      <c r="SAH181" s="117"/>
      <c r="SAI181" s="117"/>
      <c r="SAJ181" s="117"/>
      <c r="SAK181" s="117"/>
      <c r="SAL181" s="117"/>
      <c r="SAM181" s="117"/>
      <c r="SAN181" s="117"/>
      <c r="SAO181" s="117"/>
      <c r="SAP181" s="117"/>
      <c r="SAQ181" s="117"/>
      <c r="SAR181" s="117"/>
      <c r="SAS181" s="117"/>
      <c r="SAT181" s="117"/>
      <c r="SAU181" s="117"/>
      <c r="SAV181" s="117"/>
      <c r="SAW181" s="117"/>
      <c r="SAX181" s="117"/>
      <c r="SAY181" s="117"/>
      <c r="SAZ181" s="117"/>
      <c r="SBA181" s="117"/>
      <c r="SBB181" s="117"/>
      <c r="SBC181" s="117"/>
      <c r="SBD181" s="117"/>
      <c r="SBE181" s="117"/>
      <c r="SBF181" s="117"/>
      <c r="SBG181" s="117"/>
      <c r="SBH181" s="117"/>
      <c r="SBI181" s="117"/>
      <c r="SBJ181" s="117"/>
      <c r="SBK181" s="117"/>
      <c r="SBL181" s="117"/>
      <c r="SBM181" s="117"/>
      <c r="SBN181" s="117"/>
      <c r="SBO181" s="117"/>
      <c r="SBP181" s="117"/>
      <c r="SBQ181" s="117"/>
      <c r="SBR181" s="117"/>
      <c r="SBS181" s="117"/>
      <c r="SBT181" s="117"/>
      <c r="SBU181" s="117"/>
      <c r="SBV181" s="117"/>
      <c r="SBW181" s="117"/>
      <c r="SBX181" s="117"/>
      <c r="SBY181" s="117"/>
      <c r="SBZ181" s="117"/>
      <c r="SCA181" s="117"/>
      <c r="SCB181" s="117"/>
      <c r="SCC181" s="117"/>
      <c r="SCD181" s="117"/>
      <c r="SCE181" s="117"/>
      <c r="SCF181" s="117"/>
      <c r="SCG181" s="117"/>
      <c r="SCH181" s="117"/>
      <c r="SCI181" s="117"/>
      <c r="SCJ181" s="117"/>
      <c r="SCK181" s="117"/>
      <c r="SCL181" s="117"/>
      <c r="SCM181" s="117"/>
      <c r="SCN181" s="117"/>
      <c r="SCO181" s="117"/>
      <c r="SCP181" s="117"/>
      <c r="SCQ181" s="117"/>
      <c r="SCR181" s="117"/>
      <c r="SCS181" s="117"/>
      <c r="SCT181" s="117"/>
      <c r="SCU181" s="117"/>
      <c r="SCV181" s="117"/>
      <c r="SCW181" s="117"/>
      <c r="SCX181" s="117"/>
      <c r="SCY181" s="117"/>
      <c r="SCZ181" s="117"/>
      <c r="SDA181" s="117"/>
      <c r="SDB181" s="117"/>
      <c r="SDC181" s="117"/>
      <c r="SDD181" s="117"/>
      <c r="SDE181" s="117"/>
      <c r="SDF181" s="117"/>
      <c r="SDG181" s="117"/>
      <c r="SDH181" s="117"/>
      <c r="SDI181" s="117"/>
      <c r="SDJ181" s="117"/>
      <c r="SDK181" s="117"/>
      <c r="SDL181" s="117"/>
      <c r="SDM181" s="117"/>
      <c r="SDN181" s="117"/>
      <c r="SDO181" s="117"/>
      <c r="SDP181" s="117"/>
      <c r="SDQ181" s="117"/>
      <c r="SDR181" s="117"/>
      <c r="SDS181" s="117"/>
      <c r="SDT181" s="117"/>
      <c r="SDU181" s="117"/>
      <c r="SDV181" s="117"/>
      <c r="SDW181" s="117"/>
      <c r="SDX181" s="117"/>
      <c r="SDY181" s="117"/>
      <c r="SDZ181" s="117"/>
      <c r="SEA181" s="117"/>
      <c r="SEB181" s="117"/>
      <c r="SEC181" s="117"/>
      <c r="SED181" s="117"/>
      <c r="SEE181" s="117"/>
      <c r="SEF181" s="117"/>
      <c r="SEG181" s="117"/>
      <c r="SEH181" s="117"/>
      <c r="SEI181" s="117"/>
      <c r="SEJ181" s="117"/>
      <c r="SEK181" s="117"/>
      <c r="SEL181" s="117"/>
      <c r="SEM181" s="117"/>
      <c r="SEN181" s="117"/>
      <c r="SEO181" s="117"/>
      <c r="SEP181" s="117"/>
      <c r="SEQ181" s="117"/>
      <c r="SER181" s="117"/>
      <c r="SES181" s="117"/>
      <c r="SET181" s="117"/>
      <c r="SEU181" s="117"/>
      <c r="SEV181" s="117"/>
      <c r="SEW181" s="117"/>
      <c r="SEX181" s="117"/>
      <c r="SEY181" s="117"/>
      <c r="SEZ181" s="117"/>
      <c r="SFA181" s="117"/>
      <c r="SFB181" s="117"/>
      <c r="SFC181" s="117"/>
      <c r="SFD181" s="117"/>
      <c r="SFE181" s="117"/>
      <c r="SFF181" s="117"/>
      <c r="SFG181" s="117"/>
      <c r="SFH181" s="117"/>
      <c r="SFI181" s="117"/>
      <c r="SFJ181" s="117"/>
      <c r="SFK181" s="117"/>
      <c r="SFL181" s="117"/>
      <c r="SFM181" s="117"/>
      <c r="SFN181" s="117"/>
      <c r="SFO181" s="117"/>
      <c r="SFP181" s="117"/>
      <c r="SFQ181" s="117"/>
      <c r="SFR181" s="117"/>
      <c r="SFS181" s="117"/>
      <c r="SFT181" s="117"/>
      <c r="SFU181" s="117"/>
      <c r="SFV181" s="117"/>
      <c r="SFW181" s="117"/>
      <c r="SFX181" s="117"/>
      <c r="SFY181" s="117"/>
      <c r="SFZ181" s="117"/>
      <c r="SGA181" s="117"/>
      <c r="SGB181" s="117"/>
      <c r="SGC181" s="117"/>
      <c r="SGD181" s="117"/>
      <c r="SGE181" s="117"/>
      <c r="SGF181" s="117"/>
      <c r="SGG181" s="117"/>
      <c r="SGH181" s="117"/>
      <c r="SGI181" s="117"/>
      <c r="SGJ181" s="117"/>
      <c r="SGK181" s="117"/>
      <c r="SGL181" s="117"/>
      <c r="SGM181" s="117"/>
      <c r="SGN181" s="117"/>
      <c r="SGO181" s="117"/>
      <c r="SGP181" s="117"/>
      <c r="SGQ181" s="117"/>
      <c r="SGR181" s="117"/>
      <c r="SGS181" s="117"/>
      <c r="SGT181" s="117"/>
      <c r="SGU181" s="117"/>
      <c r="SGV181" s="117"/>
      <c r="SGW181" s="117"/>
      <c r="SGX181" s="117"/>
      <c r="SGY181" s="117"/>
      <c r="SGZ181" s="117"/>
      <c r="SHA181" s="117"/>
      <c r="SHB181" s="117"/>
      <c r="SHC181" s="117"/>
      <c r="SHD181" s="117"/>
      <c r="SHE181" s="117"/>
      <c r="SHF181" s="117"/>
      <c r="SHG181" s="117"/>
      <c r="SHH181" s="117"/>
      <c r="SHI181" s="117"/>
      <c r="SHJ181" s="117"/>
      <c r="SHK181" s="117"/>
      <c r="SHL181" s="117"/>
      <c r="SHM181" s="117"/>
      <c r="SHN181" s="117"/>
      <c r="SHO181" s="117"/>
      <c r="SHP181" s="117"/>
      <c r="SHQ181" s="117"/>
      <c r="SHR181" s="117"/>
      <c r="SHS181" s="117"/>
      <c r="SHT181" s="117"/>
      <c r="SHU181" s="117"/>
      <c r="SHV181" s="117"/>
      <c r="SHW181" s="117"/>
      <c r="SHX181" s="117"/>
      <c r="SHY181" s="117"/>
      <c r="SHZ181" s="117"/>
      <c r="SIA181" s="117"/>
      <c r="SIB181" s="117"/>
      <c r="SIC181" s="117"/>
      <c r="SID181" s="117"/>
      <c r="SIE181" s="117"/>
      <c r="SIF181" s="117"/>
      <c r="SIG181" s="117"/>
      <c r="SIH181" s="117"/>
      <c r="SII181" s="117"/>
      <c r="SIJ181" s="117"/>
      <c r="SIK181" s="117"/>
      <c r="SIL181" s="117"/>
      <c r="SIM181" s="117"/>
      <c r="SIN181" s="117"/>
      <c r="SIO181" s="117"/>
      <c r="SIP181" s="117"/>
      <c r="SIQ181" s="117"/>
      <c r="SIR181" s="117"/>
      <c r="SIS181" s="117"/>
      <c r="SIT181" s="117"/>
      <c r="SIU181" s="117"/>
      <c r="SIV181" s="117"/>
      <c r="SIW181" s="117"/>
      <c r="SIX181" s="117"/>
      <c r="SIY181" s="117"/>
      <c r="SIZ181" s="117"/>
      <c r="SJA181" s="117"/>
      <c r="SJB181" s="117"/>
      <c r="SJC181" s="117"/>
      <c r="SJD181" s="117"/>
      <c r="SJE181" s="117"/>
      <c r="SJF181" s="117"/>
      <c r="SJG181" s="117"/>
      <c r="SJH181" s="117"/>
      <c r="SJI181" s="117"/>
      <c r="SJJ181" s="117"/>
      <c r="SJK181" s="117"/>
      <c r="SJL181" s="117"/>
      <c r="SJM181" s="117"/>
      <c r="SJN181" s="117"/>
      <c r="SJO181" s="117"/>
      <c r="SJP181" s="117"/>
      <c r="SJQ181" s="117"/>
      <c r="SJR181" s="117"/>
      <c r="SJS181" s="117"/>
      <c r="SJT181" s="117"/>
      <c r="SJU181" s="117"/>
      <c r="SJV181" s="117"/>
      <c r="SJW181" s="117"/>
      <c r="SJX181" s="117"/>
      <c r="SJY181" s="117"/>
      <c r="SJZ181" s="117"/>
      <c r="SKA181" s="117"/>
      <c r="SKB181" s="117"/>
      <c r="SKC181" s="117"/>
      <c r="SKD181" s="117"/>
      <c r="SKE181" s="117"/>
      <c r="SKF181" s="117"/>
      <c r="SKG181" s="117"/>
      <c r="SKH181" s="117"/>
      <c r="SKI181" s="117"/>
      <c r="SKJ181" s="117"/>
      <c r="SKK181" s="117"/>
      <c r="SKL181" s="117"/>
      <c r="SKM181" s="117"/>
      <c r="SKN181" s="117"/>
      <c r="SKO181" s="117"/>
      <c r="SKP181" s="117"/>
      <c r="SKQ181" s="117"/>
      <c r="SKR181" s="117"/>
      <c r="SKS181" s="117"/>
      <c r="SKT181" s="117"/>
      <c r="SKU181" s="117"/>
      <c r="SKV181" s="117"/>
      <c r="SKW181" s="117"/>
      <c r="SKX181" s="117"/>
      <c r="SKY181" s="117"/>
      <c r="SKZ181" s="117"/>
      <c r="SLA181" s="117"/>
      <c r="SLB181" s="117"/>
      <c r="SLC181" s="117"/>
      <c r="SLD181" s="117"/>
      <c r="SLE181" s="117"/>
      <c r="SLF181" s="117"/>
      <c r="SLG181" s="117"/>
      <c r="SLH181" s="117"/>
      <c r="SLI181" s="117"/>
      <c r="SLJ181" s="117"/>
      <c r="SLK181" s="117"/>
      <c r="SLL181" s="117"/>
      <c r="SLM181" s="117"/>
      <c r="SLN181" s="117"/>
      <c r="SLO181" s="117"/>
      <c r="SLP181" s="117"/>
      <c r="SLQ181" s="117"/>
      <c r="SLR181" s="117"/>
      <c r="SLS181" s="117"/>
      <c r="SLT181" s="117"/>
      <c r="SLU181" s="117"/>
      <c r="SLV181" s="117"/>
      <c r="SLW181" s="117"/>
      <c r="SLX181" s="117"/>
      <c r="SLY181" s="117"/>
      <c r="SLZ181" s="117"/>
      <c r="SMA181" s="117"/>
      <c r="SMB181" s="117"/>
      <c r="SMC181" s="117"/>
      <c r="SMD181" s="117"/>
      <c r="SME181" s="117"/>
      <c r="SMF181" s="117"/>
      <c r="SMG181" s="117"/>
      <c r="SMH181" s="117"/>
      <c r="SMI181" s="117"/>
      <c r="SMJ181" s="117"/>
      <c r="SMK181" s="117"/>
      <c r="SML181" s="117"/>
      <c r="SMM181" s="117"/>
      <c r="SMN181" s="117"/>
      <c r="SMO181" s="117"/>
      <c r="SMP181" s="117"/>
      <c r="SMQ181" s="117"/>
      <c r="SMR181" s="117"/>
      <c r="SMS181" s="117"/>
      <c r="SMT181" s="117"/>
      <c r="SMU181" s="117"/>
      <c r="SMV181" s="117"/>
      <c r="SMW181" s="117"/>
      <c r="SMX181" s="117"/>
      <c r="SMY181" s="117"/>
      <c r="SMZ181" s="117"/>
      <c r="SNA181" s="117"/>
      <c r="SNB181" s="117"/>
      <c r="SNC181" s="117"/>
      <c r="SND181" s="117"/>
      <c r="SNE181" s="117"/>
      <c r="SNF181" s="117"/>
      <c r="SNG181" s="117"/>
      <c r="SNH181" s="117"/>
      <c r="SNI181" s="117"/>
      <c r="SNJ181" s="117"/>
      <c r="SNK181" s="117"/>
      <c r="SNL181" s="117"/>
      <c r="SNM181" s="117"/>
      <c r="SNN181" s="117"/>
      <c r="SNO181" s="117"/>
      <c r="SNP181" s="117"/>
      <c r="SNQ181" s="117"/>
      <c r="SNR181" s="117"/>
      <c r="SNS181" s="117"/>
      <c r="SNT181" s="117"/>
      <c r="SNU181" s="117"/>
      <c r="SNV181" s="117"/>
      <c r="SNW181" s="117"/>
      <c r="SNX181" s="117"/>
      <c r="SNY181" s="117"/>
      <c r="SNZ181" s="117"/>
      <c r="SOA181" s="117"/>
      <c r="SOB181" s="117"/>
      <c r="SOC181" s="117"/>
      <c r="SOD181" s="117"/>
      <c r="SOE181" s="117"/>
      <c r="SOF181" s="117"/>
      <c r="SOG181" s="117"/>
      <c r="SOH181" s="117"/>
      <c r="SOI181" s="117"/>
      <c r="SOJ181" s="117"/>
      <c r="SOK181" s="117"/>
      <c r="SOL181" s="117"/>
      <c r="SOM181" s="117"/>
      <c r="SON181" s="117"/>
      <c r="SOO181" s="117"/>
      <c r="SOP181" s="117"/>
      <c r="SOQ181" s="117"/>
      <c r="SOR181" s="117"/>
      <c r="SOS181" s="117"/>
      <c r="SOT181" s="117"/>
      <c r="SOU181" s="117"/>
      <c r="SOV181" s="117"/>
      <c r="SOW181" s="117"/>
      <c r="SOX181" s="117"/>
      <c r="SOY181" s="117"/>
      <c r="SOZ181" s="117"/>
      <c r="SPA181" s="117"/>
      <c r="SPB181" s="117"/>
      <c r="SPC181" s="117"/>
      <c r="SPD181" s="117"/>
      <c r="SPE181" s="117"/>
      <c r="SPF181" s="117"/>
      <c r="SPG181" s="117"/>
      <c r="SPH181" s="117"/>
      <c r="SPI181" s="117"/>
      <c r="SPJ181" s="117"/>
      <c r="SPK181" s="117"/>
      <c r="SPL181" s="117"/>
      <c r="SPM181" s="117"/>
      <c r="SPN181" s="117"/>
      <c r="SPO181" s="117"/>
      <c r="SPP181" s="117"/>
      <c r="SPQ181" s="117"/>
      <c r="SPR181" s="117"/>
      <c r="SPS181" s="117"/>
      <c r="SPT181" s="117"/>
      <c r="SPU181" s="117"/>
      <c r="SPV181" s="117"/>
      <c r="SPW181" s="117"/>
      <c r="SPX181" s="117"/>
      <c r="SPY181" s="117"/>
      <c r="SPZ181" s="117"/>
      <c r="SQA181" s="117"/>
      <c r="SQB181" s="117"/>
      <c r="SQC181" s="117"/>
      <c r="SQD181" s="117"/>
      <c r="SQE181" s="117"/>
      <c r="SQF181" s="117"/>
      <c r="SQG181" s="117"/>
      <c r="SQH181" s="117"/>
      <c r="SQI181" s="117"/>
      <c r="SQJ181" s="117"/>
      <c r="SQK181" s="117"/>
      <c r="SQL181" s="117"/>
      <c r="SQM181" s="117"/>
      <c r="SQN181" s="117"/>
      <c r="SQO181" s="117"/>
      <c r="SQP181" s="117"/>
      <c r="SQQ181" s="117"/>
      <c r="SQR181" s="117"/>
      <c r="SQS181" s="117"/>
      <c r="SQT181" s="117"/>
      <c r="SQU181" s="117"/>
      <c r="SQV181" s="117"/>
      <c r="SQW181" s="117"/>
      <c r="SQX181" s="117"/>
      <c r="SQY181" s="117"/>
      <c r="SQZ181" s="117"/>
      <c r="SRA181" s="117"/>
      <c r="SRB181" s="117"/>
      <c r="SRC181" s="117"/>
      <c r="SRD181" s="117"/>
      <c r="SRE181" s="117"/>
      <c r="SRF181" s="117"/>
      <c r="SRG181" s="117"/>
      <c r="SRH181" s="117"/>
      <c r="SRI181" s="117"/>
      <c r="SRJ181" s="117"/>
      <c r="SRK181" s="117"/>
      <c r="SRL181" s="117"/>
      <c r="SRM181" s="117"/>
      <c r="SRN181" s="117"/>
      <c r="SRO181" s="117"/>
      <c r="SRP181" s="117"/>
      <c r="SRQ181" s="117"/>
      <c r="SRR181" s="117"/>
      <c r="SRS181" s="117"/>
      <c r="SRT181" s="117"/>
      <c r="SRU181" s="117"/>
      <c r="SRV181" s="117"/>
      <c r="SRW181" s="117"/>
      <c r="SRX181" s="117"/>
      <c r="SRY181" s="117"/>
      <c r="SRZ181" s="117"/>
      <c r="SSA181" s="117"/>
      <c r="SSB181" s="117"/>
      <c r="SSC181" s="117"/>
      <c r="SSD181" s="117"/>
      <c r="SSE181" s="117"/>
      <c r="SSF181" s="117"/>
      <c r="SSG181" s="117"/>
      <c r="SSH181" s="117"/>
      <c r="SSI181" s="117"/>
      <c r="SSJ181" s="117"/>
      <c r="SSK181" s="117"/>
      <c r="SSL181" s="117"/>
      <c r="SSM181" s="117"/>
      <c r="SSN181" s="117"/>
      <c r="SSO181" s="117"/>
      <c r="SSP181" s="117"/>
      <c r="SSQ181" s="117"/>
      <c r="SSR181" s="117"/>
      <c r="SSS181" s="117"/>
      <c r="SST181" s="117"/>
      <c r="SSU181" s="117"/>
      <c r="SSV181" s="117"/>
      <c r="SSW181" s="117"/>
      <c r="SSX181" s="117"/>
      <c r="SSY181" s="117"/>
      <c r="SSZ181" s="117"/>
      <c r="STA181" s="117"/>
      <c r="STB181" s="117"/>
      <c r="STC181" s="117"/>
      <c r="STD181" s="117"/>
      <c r="STE181" s="117"/>
      <c r="STF181" s="117"/>
      <c r="STG181" s="117"/>
      <c r="STH181" s="117"/>
      <c r="STI181" s="117"/>
      <c r="STJ181" s="117"/>
      <c r="STK181" s="117"/>
      <c r="STL181" s="117"/>
      <c r="STM181" s="117"/>
      <c r="STN181" s="117"/>
      <c r="STO181" s="117"/>
      <c r="STP181" s="117"/>
      <c r="STQ181" s="117"/>
      <c r="STR181" s="117"/>
      <c r="STS181" s="117"/>
      <c r="STT181" s="117"/>
      <c r="STU181" s="117"/>
      <c r="STV181" s="117"/>
      <c r="STW181" s="117"/>
      <c r="STX181" s="117"/>
      <c r="STY181" s="117"/>
      <c r="STZ181" s="117"/>
      <c r="SUA181" s="117"/>
      <c r="SUB181" s="117"/>
      <c r="SUC181" s="117"/>
      <c r="SUD181" s="117"/>
      <c r="SUE181" s="117"/>
      <c r="SUF181" s="117"/>
      <c r="SUG181" s="117"/>
      <c r="SUH181" s="117"/>
      <c r="SUI181" s="117"/>
      <c r="SUJ181" s="117"/>
      <c r="SUK181" s="117"/>
      <c r="SUL181" s="117"/>
      <c r="SUM181" s="117"/>
      <c r="SUN181" s="117"/>
      <c r="SUO181" s="117"/>
      <c r="SUP181" s="117"/>
      <c r="SUQ181" s="117"/>
      <c r="SUR181" s="117"/>
      <c r="SUS181" s="117"/>
      <c r="SUT181" s="117"/>
      <c r="SUU181" s="117"/>
      <c r="SUV181" s="117"/>
      <c r="SUW181" s="117"/>
      <c r="SUX181" s="117"/>
      <c r="SUY181" s="117"/>
      <c r="SUZ181" s="117"/>
      <c r="SVA181" s="117"/>
      <c r="SVB181" s="117"/>
      <c r="SVC181" s="117"/>
      <c r="SVD181" s="117"/>
      <c r="SVE181" s="117"/>
      <c r="SVF181" s="117"/>
      <c r="SVG181" s="117"/>
      <c r="SVH181" s="117"/>
      <c r="SVI181" s="117"/>
      <c r="SVJ181" s="117"/>
      <c r="SVK181" s="117"/>
      <c r="SVL181" s="117"/>
      <c r="SVM181" s="117"/>
      <c r="SVN181" s="117"/>
      <c r="SVO181" s="117"/>
      <c r="SVP181" s="117"/>
      <c r="SVQ181" s="117"/>
      <c r="SVR181" s="117"/>
      <c r="SVS181" s="117"/>
      <c r="SVT181" s="117"/>
      <c r="SVU181" s="117"/>
      <c r="SVV181" s="117"/>
      <c r="SVW181" s="117"/>
      <c r="SVX181" s="117"/>
      <c r="SVY181" s="117"/>
      <c r="SVZ181" s="117"/>
      <c r="SWA181" s="117"/>
      <c r="SWB181" s="117"/>
      <c r="SWC181" s="117"/>
      <c r="SWD181" s="117"/>
      <c r="SWE181" s="117"/>
      <c r="SWF181" s="117"/>
      <c r="SWG181" s="117"/>
      <c r="SWH181" s="117"/>
      <c r="SWI181" s="117"/>
      <c r="SWJ181" s="117"/>
      <c r="SWK181" s="117"/>
      <c r="SWL181" s="117"/>
      <c r="SWM181" s="117"/>
      <c r="SWN181" s="117"/>
      <c r="SWO181" s="117"/>
      <c r="SWP181" s="117"/>
      <c r="SWQ181" s="117"/>
      <c r="SWR181" s="117"/>
      <c r="SWS181" s="117"/>
      <c r="SWT181" s="117"/>
      <c r="SWU181" s="117"/>
      <c r="SWV181" s="117"/>
      <c r="SWW181" s="117"/>
      <c r="SWX181" s="117"/>
      <c r="SWY181" s="117"/>
      <c r="SWZ181" s="117"/>
      <c r="SXA181" s="117"/>
      <c r="SXB181" s="117"/>
      <c r="SXC181" s="117"/>
      <c r="SXD181" s="117"/>
      <c r="SXE181" s="117"/>
      <c r="SXF181" s="117"/>
      <c r="SXG181" s="117"/>
      <c r="SXH181" s="117"/>
      <c r="SXI181" s="117"/>
      <c r="SXJ181" s="117"/>
      <c r="SXK181" s="117"/>
      <c r="SXL181" s="117"/>
      <c r="SXM181" s="117"/>
      <c r="SXN181" s="117"/>
      <c r="SXO181" s="117"/>
      <c r="SXP181" s="117"/>
      <c r="SXQ181" s="117"/>
      <c r="SXR181" s="117"/>
      <c r="SXS181" s="117"/>
      <c r="SXT181" s="117"/>
      <c r="SXU181" s="117"/>
      <c r="SXV181" s="117"/>
      <c r="SXW181" s="117"/>
      <c r="SXX181" s="117"/>
      <c r="SXY181" s="117"/>
      <c r="SXZ181" s="117"/>
      <c r="SYA181" s="117"/>
      <c r="SYB181" s="117"/>
      <c r="SYC181" s="117"/>
      <c r="SYD181" s="117"/>
      <c r="SYE181" s="117"/>
      <c r="SYF181" s="117"/>
      <c r="SYG181" s="117"/>
      <c r="SYH181" s="117"/>
      <c r="SYI181" s="117"/>
      <c r="SYJ181" s="117"/>
      <c r="SYK181" s="117"/>
      <c r="SYL181" s="117"/>
      <c r="SYM181" s="117"/>
      <c r="SYN181" s="117"/>
      <c r="SYO181" s="117"/>
      <c r="SYP181" s="117"/>
      <c r="SYQ181" s="117"/>
      <c r="SYR181" s="117"/>
      <c r="SYS181" s="117"/>
      <c r="SYT181" s="117"/>
      <c r="SYU181" s="117"/>
      <c r="SYV181" s="117"/>
      <c r="SYW181" s="117"/>
      <c r="SYX181" s="117"/>
      <c r="SYY181" s="117"/>
      <c r="SYZ181" s="117"/>
      <c r="SZA181" s="117"/>
      <c r="SZB181" s="117"/>
      <c r="SZC181" s="117"/>
      <c r="SZD181" s="117"/>
      <c r="SZE181" s="117"/>
      <c r="SZF181" s="117"/>
      <c r="SZG181" s="117"/>
      <c r="SZH181" s="117"/>
      <c r="SZI181" s="117"/>
      <c r="SZJ181" s="117"/>
      <c r="SZK181" s="117"/>
      <c r="SZL181" s="117"/>
      <c r="SZM181" s="117"/>
      <c r="SZN181" s="117"/>
      <c r="SZO181" s="117"/>
      <c r="SZP181" s="117"/>
      <c r="SZQ181" s="117"/>
      <c r="SZR181" s="117"/>
      <c r="SZS181" s="117"/>
      <c r="SZT181" s="117"/>
      <c r="SZU181" s="117"/>
      <c r="SZV181" s="117"/>
      <c r="SZW181" s="117"/>
      <c r="SZX181" s="117"/>
      <c r="SZY181" s="117"/>
      <c r="SZZ181" s="117"/>
      <c r="TAA181" s="117"/>
      <c r="TAB181" s="117"/>
      <c r="TAC181" s="117"/>
      <c r="TAD181" s="117"/>
      <c r="TAE181" s="117"/>
      <c r="TAF181" s="117"/>
      <c r="TAG181" s="117"/>
      <c r="TAH181" s="117"/>
      <c r="TAI181" s="117"/>
      <c r="TAJ181" s="117"/>
      <c r="TAK181" s="117"/>
      <c r="TAL181" s="117"/>
      <c r="TAM181" s="117"/>
      <c r="TAN181" s="117"/>
      <c r="TAO181" s="117"/>
      <c r="TAP181" s="117"/>
      <c r="TAQ181" s="117"/>
      <c r="TAR181" s="117"/>
      <c r="TAS181" s="117"/>
      <c r="TAT181" s="117"/>
      <c r="TAU181" s="117"/>
      <c r="TAV181" s="117"/>
      <c r="TAW181" s="117"/>
      <c r="TAX181" s="117"/>
      <c r="TAY181" s="117"/>
      <c r="TAZ181" s="117"/>
      <c r="TBA181" s="117"/>
      <c r="TBB181" s="117"/>
      <c r="TBC181" s="117"/>
      <c r="TBD181" s="117"/>
      <c r="TBE181" s="117"/>
      <c r="TBF181" s="117"/>
      <c r="TBG181" s="117"/>
      <c r="TBH181" s="117"/>
      <c r="TBI181" s="117"/>
      <c r="TBJ181" s="117"/>
      <c r="TBK181" s="117"/>
      <c r="TBL181" s="117"/>
      <c r="TBM181" s="117"/>
      <c r="TBN181" s="117"/>
      <c r="TBO181" s="117"/>
      <c r="TBP181" s="117"/>
      <c r="TBQ181" s="117"/>
      <c r="TBR181" s="117"/>
      <c r="TBS181" s="117"/>
      <c r="TBT181" s="117"/>
      <c r="TBU181" s="117"/>
      <c r="TBV181" s="117"/>
      <c r="TBW181" s="117"/>
      <c r="TBX181" s="117"/>
      <c r="TBY181" s="117"/>
      <c r="TBZ181" s="117"/>
      <c r="TCA181" s="117"/>
      <c r="TCB181" s="117"/>
      <c r="TCC181" s="117"/>
      <c r="TCD181" s="117"/>
      <c r="TCE181" s="117"/>
      <c r="TCF181" s="117"/>
      <c r="TCG181" s="117"/>
      <c r="TCH181" s="117"/>
      <c r="TCI181" s="117"/>
      <c r="TCJ181" s="117"/>
      <c r="TCK181" s="117"/>
      <c r="TCL181" s="117"/>
      <c r="TCM181" s="117"/>
      <c r="TCN181" s="117"/>
      <c r="TCO181" s="117"/>
      <c r="TCP181" s="117"/>
      <c r="TCQ181" s="117"/>
      <c r="TCR181" s="117"/>
      <c r="TCS181" s="117"/>
      <c r="TCT181" s="117"/>
      <c r="TCU181" s="117"/>
      <c r="TCV181" s="117"/>
      <c r="TCW181" s="117"/>
      <c r="TCX181" s="117"/>
      <c r="TCY181" s="117"/>
      <c r="TCZ181" s="117"/>
      <c r="TDA181" s="117"/>
      <c r="TDB181" s="117"/>
      <c r="TDC181" s="117"/>
      <c r="TDD181" s="117"/>
      <c r="TDE181" s="117"/>
      <c r="TDF181" s="117"/>
      <c r="TDG181" s="117"/>
      <c r="TDH181" s="117"/>
      <c r="TDI181" s="117"/>
      <c r="TDJ181" s="117"/>
      <c r="TDK181" s="117"/>
      <c r="TDL181" s="117"/>
      <c r="TDM181" s="117"/>
      <c r="TDN181" s="117"/>
      <c r="TDO181" s="117"/>
      <c r="TDP181" s="117"/>
      <c r="TDQ181" s="117"/>
      <c r="TDR181" s="117"/>
      <c r="TDS181" s="117"/>
      <c r="TDT181" s="117"/>
      <c r="TDU181" s="117"/>
      <c r="TDV181" s="117"/>
      <c r="TDW181" s="117"/>
      <c r="TDX181" s="117"/>
      <c r="TDY181" s="117"/>
      <c r="TDZ181" s="117"/>
      <c r="TEA181" s="117"/>
      <c r="TEB181" s="117"/>
      <c r="TEC181" s="117"/>
      <c r="TED181" s="117"/>
      <c r="TEE181" s="117"/>
      <c r="TEF181" s="117"/>
      <c r="TEG181" s="117"/>
      <c r="TEH181" s="117"/>
      <c r="TEI181" s="117"/>
      <c r="TEJ181" s="117"/>
      <c r="TEK181" s="117"/>
      <c r="TEL181" s="117"/>
      <c r="TEM181" s="117"/>
      <c r="TEN181" s="117"/>
      <c r="TEO181" s="117"/>
      <c r="TEP181" s="117"/>
      <c r="TEQ181" s="117"/>
      <c r="TER181" s="117"/>
      <c r="TES181" s="117"/>
      <c r="TET181" s="117"/>
      <c r="TEU181" s="117"/>
      <c r="TEV181" s="117"/>
      <c r="TEW181" s="117"/>
      <c r="TEX181" s="117"/>
      <c r="TEY181" s="117"/>
      <c r="TEZ181" s="117"/>
      <c r="TFA181" s="117"/>
      <c r="TFB181" s="117"/>
      <c r="TFC181" s="117"/>
      <c r="TFD181" s="117"/>
      <c r="TFE181" s="117"/>
      <c r="TFF181" s="117"/>
      <c r="TFG181" s="117"/>
      <c r="TFH181" s="117"/>
      <c r="TFI181" s="117"/>
      <c r="TFJ181" s="117"/>
      <c r="TFK181" s="117"/>
      <c r="TFL181" s="117"/>
      <c r="TFM181" s="117"/>
      <c r="TFN181" s="117"/>
      <c r="TFO181" s="117"/>
      <c r="TFP181" s="117"/>
      <c r="TFQ181" s="117"/>
      <c r="TFR181" s="117"/>
      <c r="TFS181" s="117"/>
      <c r="TFT181" s="117"/>
      <c r="TFU181" s="117"/>
      <c r="TFV181" s="117"/>
      <c r="TFW181" s="117"/>
      <c r="TFX181" s="117"/>
      <c r="TFY181" s="117"/>
      <c r="TFZ181" s="117"/>
      <c r="TGA181" s="117"/>
      <c r="TGB181" s="117"/>
      <c r="TGC181" s="117"/>
      <c r="TGD181" s="117"/>
      <c r="TGE181" s="117"/>
      <c r="TGF181" s="117"/>
      <c r="TGG181" s="117"/>
      <c r="TGH181" s="117"/>
      <c r="TGI181" s="117"/>
      <c r="TGJ181" s="117"/>
      <c r="TGK181" s="117"/>
      <c r="TGL181" s="117"/>
      <c r="TGM181" s="117"/>
      <c r="TGN181" s="117"/>
      <c r="TGO181" s="117"/>
      <c r="TGP181" s="117"/>
      <c r="TGQ181" s="117"/>
      <c r="TGR181" s="117"/>
      <c r="TGS181" s="117"/>
      <c r="TGT181" s="117"/>
      <c r="TGU181" s="117"/>
      <c r="TGV181" s="117"/>
      <c r="TGW181" s="117"/>
      <c r="TGX181" s="117"/>
      <c r="TGY181" s="117"/>
      <c r="TGZ181" s="117"/>
      <c r="THA181" s="117"/>
      <c r="THB181" s="117"/>
      <c r="THC181" s="117"/>
      <c r="THD181" s="117"/>
      <c r="THE181" s="117"/>
      <c r="THF181" s="117"/>
      <c r="THG181" s="117"/>
      <c r="THH181" s="117"/>
      <c r="THI181" s="117"/>
      <c r="THJ181" s="117"/>
      <c r="THK181" s="117"/>
      <c r="THL181" s="117"/>
      <c r="THM181" s="117"/>
      <c r="THN181" s="117"/>
      <c r="THO181" s="117"/>
      <c r="THP181" s="117"/>
      <c r="THQ181" s="117"/>
      <c r="THR181" s="117"/>
      <c r="THS181" s="117"/>
      <c r="THT181" s="117"/>
      <c r="THU181" s="117"/>
      <c r="THV181" s="117"/>
      <c r="THW181" s="117"/>
      <c r="THX181" s="117"/>
      <c r="THY181" s="117"/>
      <c r="THZ181" s="117"/>
      <c r="TIA181" s="117"/>
      <c r="TIB181" s="117"/>
      <c r="TIC181" s="117"/>
      <c r="TID181" s="117"/>
      <c r="TIE181" s="117"/>
      <c r="TIF181" s="117"/>
      <c r="TIG181" s="117"/>
      <c r="TIH181" s="117"/>
      <c r="TII181" s="117"/>
      <c r="TIJ181" s="117"/>
      <c r="TIK181" s="117"/>
      <c r="TIL181" s="117"/>
      <c r="TIM181" s="117"/>
      <c r="TIN181" s="117"/>
      <c r="TIO181" s="117"/>
      <c r="TIP181" s="117"/>
      <c r="TIQ181" s="117"/>
      <c r="TIR181" s="117"/>
      <c r="TIS181" s="117"/>
      <c r="TIT181" s="117"/>
      <c r="TIU181" s="117"/>
      <c r="TIV181" s="117"/>
      <c r="TIW181" s="117"/>
      <c r="TIX181" s="117"/>
      <c r="TIY181" s="117"/>
      <c r="TIZ181" s="117"/>
      <c r="TJA181" s="117"/>
      <c r="TJB181" s="117"/>
      <c r="TJC181" s="117"/>
      <c r="TJD181" s="117"/>
      <c r="TJE181" s="117"/>
      <c r="TJF181" s="117"/>
      <c r="TJG181" s="117"/>
      <c r="TJH181" s="117"/>
      <c r="TJI181" s="117"/>
      <c r="TJJ181" s="117"/>
      <c r="TJK181" s="117"/>
      <c r="TJL181" s="117"/>
      <c r="TJM181" s="117"/>
      <c r="TJN181" s="117"/>
      <c r="TJO181" s="117"/>
      <c r="TJP181" s="117"/>
      <c r="TJQ181" s="117"/>
      <c r="TJR181" s="117"/>
      <c r="TJS181" s="117"/>
      <c r="TJT181" s="117"/>
      <c r="TJU181" s="117"/>
      <c r="TJV181" s="117"/>
      <c r="TJW181" s="117"/>
      <c r="TJX181" s="117"/>
      <c r="TJY181" s="117"/>
      <c r="TJZ181" s="117"/>
      <c r="TKA181" s="117"/>
      <c r="TKB181" s="117"/>
      <c r="TKC181" s="117"/>
      <c r="TKD181" s="117"/>
      <c r="TKE181" s="117"/>
      <c r="TKF181" s="117"/>
      <c r="TKG181" s="117"/>
      <c r="TKH181" s="117"/>
      <c r="TKI181" s="117"/>
      <c r="TKJ181" s="117"/>
      <c r="TKK181" s="117"/>
      <c r="TKL181" s="117"/>
      <c r="TKM181" s="117"/>
      <c r="TKN181" s="117"/>
      <c r="TKO181" s="117"/>
      <c r="TKP181" s="117"/>
      <c r="TKQ181" s="117"/>
      <c r="TKR181" s="117"/>
      <c r="TKS181" s="117"/>
      <c r="TKT181" s="117"/>
      <c r="TKU181" s="117"/>
      <c r="TKV181" s="117"/>
      <c r="TKW181" s="117"/>
      <c r="TKX181" s="117"/>
      <c r="TKY181" s="117"/>
      <c r="TKZ181" s="117"/>
      <c r="TLA181" s="117"/>
      <c r="TLB181" s="117"/>
      <c r="TLC181" s="117"/>
      <c r="TLD181" s="117"/>
      <c r="TLE181" s="117"/>
      <c r="TLF181" s="117"/>
      <c r="TLG181" s="117"/>
      <c r="TLH181" s="117"/>
      <c r="TLI181" s="117"/>
      <c r="TLJ181" s="117"/>
      <c r="TLK181" s="117"/>
      <c r="TLL181" s="117"/>
      <c r="TLM181" s="117"/>
      <c r="TLN181" s="117"/>
      <c r="TLO181" s="117"/>
      <c r="TLP181" s="117"/>
      <c r="TLQ181" s="117"/>
      <c r="TLR181" s="117"/>
      <c r="TLS181" s="117"/>
      <c r="TLT181" s="117"/>
      <c r="TLU181" s="117"/>
      <c r="TLV181" s="117"/>
      <c r="TLW181" s="117"/>
      <c r="TLX181" s="117"/>
      <c r="TLY181" s="117"/>
      <c r="TLZ181" s="117"/>
      <c r="TMA181" s="117"/>
      <c r="TMB181" s="117"/>
      <c r="TMC181" s="117"/>
      <c r="TMD181" s="117"/>
      <c r="TME181" s="117"/>
      <c r="TMF181" s="117"/>
      <c r="TMG181" s="117"/>
      <c r="TMH181" s="117"/>
      <c r="TMI181" s="117"/>
      <c r="TMJ181" s="117"/>
      <c r="TMK181" s="117"/>
      <c r="TML181" s="117"/>
      <c r="TMM181" s="117"/>
      <c r="TMN181" s="117"/>
      <c r="TMO181" s="117"/>
      <c r="TMP181" s="117"/>
      <c r="TMQ181" s="117"/>
      <c r="TMR181" s="117"/>
      <c r="TMS181" s="117"/>
      <c r="TMT181" s="117"/>
      <c r="TMU181" s="117"/>
      <c r="TMV181" s="117"/>
      <c r="TMW181" s="117"/>
      <c r="TMX181" s="117"/>
      <c r="TMY181" s="117"/>
      <c r="TMZ181" s="117"/>
      <c r="TNA181" s="117"/>
      <c r="TNB181" s="117"/>
      <c r="TNC181" s="117"/>
      <c r="TND181" s="117"/>
      <c r="TNE181" s="117"/>
      <c r="TNF181" s="117"/>
      <c r="TNG181" s="117"/>
      <c r="TNH181" s="117"/>
      <c r="TNI181" s="117"/>
      <c r="TNJ181" s="117"/>
      <c r="TNK181" s="117"/>
      <c r="TNL181" s="117"/>
      <c r="TNM181" s="117"/>
      <c r="TNN181" s="117"/>
      <c r="TNO181" s="117"/>
      <c r="TNP181" s="117"/>
      <c r="TNQ181" s="117"/>
      <c r="TNR181" s="117"/>
      <c r="TNS181" s="117"/>
      <c r="TNT181" s="117"/>
      <c r="TNU181" s="117"/>
      <c r="TNV181" s="117"/>
      <c r="TNW181" s="117"/>
      <c r="TNX181" s="117"/>
      <c r="TNY181" s="117"/>
      <c r="TNZ181" s="117"/>
      <c r="TOA181" s="117"/>
      <c r="TOB181" s="117"/>
      <c r="TOC181" s="117"/>
      <c r="TOD181" s="117"/>
      <c r="TOE181" s="117"/>
      <c r="TOF181" s="117"/>
      <c r="TOG181" s="117"/>
      <c r="TOH181" s="117"/>
      <c r="TOI181" s="117"/>
      <c r="TOJ181" s="117"/>
      <c r="TOK181" s="117"/>
      <c r="TOL181" s="117"/>
      <c r="TOM181" s="117"/>
      <c r="TON181" s="117"/>
      <c r="TOO181" s="117"/>
      <c r="TOP181" s="117"/>
      <c r="TOQ181" s="117"/>
      <c r="TOR181" s="117"/>
      <c r="TOS181" s="117"/>
      <c r="TOT181" s="117"/>
      <c r="TOU181" s="117"/>
      <c r="TOV181" s="117"/>
      <c r="TOW181" s="117"/>
      <c r="TOX181" s="117"/>
      <c r="TOY181" s="117"/>
      <c r="TOZ181" s="117"/>
      <c r="TPA181" s="117"/>
      <c r="TPB181" s="117"/>
      <c r="TPC181" s="117"/>
      <c r="TPD181" s="117"/>
      <c r="TPE181" s="117"/>
      <c r="TPF181" s="117"/>
      <c r="TPG181" s="117"/>
      <c r="TPH181" s="117"/>
      <c r="TPI181" s="117"/>
      <c r="TPJ181" s="117"/>
      <c r="TPK181" s="117"/>
      <c r="TPL181" s="117"/>
      <c r="TPM181" s="117"/>
      <c r="TPN181" s="117"/>
      <c r="TPO181" s="117"/>
      <c r="TPP181" s="117"/>
      <c r="TPQ181" s="117"/>
      <c r="TPR181" s="117"/>
      <c r="TPS181" s="117"/>
      <c r="TPT181" s="117"/>
      <c r="TPU181" s="117"/>
      <c r="TPV181" s="117"/>
      <c r="TPW181" s="117"/>
      <c r="TPX181" s="117"/>
      <c r="TPY181" s="117"/>
      <c r="TPZ181" s="117"/>
      <c r="TQA181" s="117"/>
      <c r="TQB181" s="117"/>
      <c r="TQC181" s="117"/>
      <c r="TQD181" s="117"/>
      <c r="TQE181" s="117"/>
      <c r="TQF181" s="117"/>
      <c r="TQG181" s="117"/>
      <c r="TQH181" s="117"/>
      <c r="TQI181" s="117"/>
      <c r="TQJ181" s="117"/>
      <c r="TQK181" s="117"/>
      <c r="TQL181" s="117"/>
      <c r="TQM181" s="117"/>
      <c r="TQN181" s="117"/>
      <c r="TQO181" s="117"/>
      <c r="TQP181" s="117"/>
      <c r="TQQ181" s="117"/>
      <c r="TQR181" s="117"/>
      <c r="TQS181" s="117"/>
      <c r="TQT181" s="117"/>
      <c r="TQU181" s="117"/>
      <c r="TQV181" s="117"/>
      <c r="TQW181" s="117"/>
      <c r="TQX181" s="117"/>
      <c r="TQY181" s="117"/>
      <c r="TQZ181" s="117"/>
      <c r="TRA181" s="117"/>
      <c r="TRB181" s="117"/>
      <c r="TRC181" s="117"/>
      <c r="TRD181" s="117"/>
      <c r="TRE181" s="117"/>
      <c r="TRF181" s="117"/>
      <c r="TRG181" s="117"/>
      <c r="TRH181" s="117"/>
      <c r="TRI181" s="117"/>
      <c r="TRJ181" s="117"/>
      <c r="TRK181" s="117"/>
      <c r="TRL181" s="117"/>
      <c r="TRM181" s="117"/>
      <c r="TRN181" s="117"/>
      <c r="TRO181" s="117"/>
      <c r="TRP181" s="117"/>
      <c r="TRQ181" s="117"/>
      <c r="TRR181" s="117"/>
      <c r="TRS181" s="117"/>
      <c r="TRT181" s="117"/>
      <c r="TRU181" s="117"/>
      <c r="TRV181" s="117"/>
      <c r="TRW181" s="117"/>
      <c r="TRX181" s="117"/>
      <c r="TRY181" s="117"/>
      <c r="TRZ181" s="117"/>
      <c r="TSA181" s="117"/>
      <c r="TSB181" s="117"/>
      <c r="TSC181" s="117"/>
      <c r="TSD181" s="117"/>
      <c r="TSE181" s="117"/>
      <c r="TSF181" s="117"/>
      <c r="TSG181" s="117"/>
      <c r="TSH181" s="117"/>
      <c r="TSI181" s="117"/>
      <c r="TSJ181" s="117"/>
      <c r="TSK181" s="117"/>
      <c r="TSL181" s="117"/>
      <c r="TSM181" s="117"/>
      <c r="TSN181" s="117"/>
      <c r="TSO181" s="117"/>
      <c r="TSP181" s="117"/>
      <c r="TSQ181" s="117"/>
      <c r="TSR181" s="117"/>
      <c r="TSS181" s="117"/>
      <c r="TST181" s="117"/>
      <c r="TSU181" s="117"/>
      <c r="TSV181" s="117"/>
      <c r="TSW181" s="117"/>
      <c r="TSX181" s="117"/>
      <c r="TSY181" s="117"/>
      <c r="TSZ181" s="117"/>
      <c r="TTA181" s="117"/>
      <c r="TTB181" s="117"/>
      <c r="TTC181" s="117"/>
      <c r="TTD181" s="117"/>
      <c r="TTE181" s="117"/>
      <c r="TTF181" s="117"/>
      <c r="TTG181" s="117"/>
      <c r="TTH181" s="117"/>
      <c r="TTI181" s="117"/>
      <c r="TTJ181" s="117"/>
      <c r="TTK181" s="117"/>
      <c r="TTL181" s="117"/>
      <c r="TTM181" s="117"/>
      <c r="TTN181" s="117"/>
      <c r="TTO181" s="117"/>
      <c r="TTP181" s="117"/>
      <c r="TTQ181" s="117"/>
      <c r="TTR181" s="117"/>
      <c r="TTS181" s="117"/>
      <c r="TTT181" s="117"/>
      <c r="TTU181" s="117"/>
      <c r="TTV181" s="117"/>
      <c r="TTW181" s="117"/>
      <c r="TTX181" s="117"/>
      <c r="TTY181" s="117"/>
      <c r="TTZ181" s="117"/>
      <c r="TUA181" s="117"/>
      <c r="TUB181" s="117"/>
      <c r="TUC181" s="117"/>
      <c r="TUD181" s="117"/>
      <c r="TUE181" s="117"/>
      <c r="TUF181" s="117"/>
      <c r="TUG181" s="117"/>
      <c r="TUH181" s="117"/>
      <c r="TUI181" s="117"/>
      <c r="TUJ181" s="117"/>
      <c r="TUK181" s="117"/>
      <c r="TUL181" s="117"/>
      <c r="TUM181" s="117"/>
      <c r="TUN181" s="117"/>
      <c r="TUO181" s="117"/>
      <c r="TUP181" s="117"/>
      <c r="TUQ181" s="117"/>
      <c r="TUR181" s="117"/>
      <c r="TUS181" s="117"/>
      <c r="TUT181" s="117"/>
      <c r="TUU181" s="117"/>
      <c r="TUV181" s="117"/>
      <c r="TUW181" s="117"/>
      <c r="TUX181" s="117"/>
      <c r="TUY181" s="117"/>
      <c r="TUZ181" s="117"/>
      <c r="TVA181" s="117"/>
      <c r="TVB181" s="117"/>
      <c r="TVC181" s="117"/>
      <c r="TVD181" s="117"/>
      <c r="TVE181" s="117"/>
      <c r="TVF181" s="117"/>
      <c r="TVG181" s="117"/>
      <c r="TVH181" s="117"/>
      <c r="TVI181" s="117"/>
      <c r="TVJ181" s="117"/>
      <c r="TVK181" s="117"/>
      <c r="TVL181" s="117"/>
      <c r="TVM181" s="117"/>
      <c r="TVN181" s="117"/>
      <c r="TVO181" s="117"/>
      <c r="TVP181" s="117"/>
      <c r="TVQ181" s="117"/>
      <c r="TVR181" s="117"/>
      <c r="TVS181" s="117"/>
      <c r="TVT181" s="117"/>
      <c r="TVU181" s="117"/>
      <c r="TVV181" s="117"/>
      <c r="TVW181" s="117"/>
      <c r="TVX181" s="117"/>
      <c r="TVY181" s="117"/>
      <c r="TVZ181" s="117"/>
      <c r="TWA181" s="117"/>
      <c r="TWB181" s="117"/>
      <c r="TWC181" s="117"/>
      <c r="TWD181" s="117"/>
      <c r="TWE181" s="117"/>
      <c r="TWF181" s="117"/>
      <c r="TWG181" s="117"/>
      <c r="TWH181" s="117"/>
      <c r="TWI181" s="117"/>
      <c r="TWJ181" s="117"/>
      <c r="TWK181" s="117"/>
      <c r="TWL181" s="117"/>
      <c r="TWM181" s="117"/>
      <c r="TWN181" s="117"/>
      <c r="TWO181" s="117"/>
      <c r="TWP181" s="117"/>
      <c r="TWQ181" s="117"/>
      <c r="TWR181" s="117"/>
      <c r="TWS181" s="117"/>
      <c r="TWT181" s="117"/>
      <c r="TWU181" s="117"/>
      <c r="TWV181" s="117"/>
      <c r="TWW181" s="117"/>
      <c r="TWX181" s="117"/>
      <c r="TWY181" s="117"/>
      <c r="TWZ181" s="117"/>
      <c r="TXA181" s="117"/>
      <c r="TXB181" s="117"/>
      <c r="TXC181" s="117"/>
      <c r="TXD181" s="117"/>
      <c r="TXE181" s="117"/>
      <c r="TXF181" s="117"/>
      <c r="TXG181" s="117"/>
      <c r="TXH181" s="117"/>
      <c r="TXI181" s="117"/>
      <c r="TXJ181" s="117"/>
      <c r="TXK181" s="117"/>
      <c r="TXL181" s="117"/>
      <c r="TXM181" s="117"/>
      <c r="TXN181" s="117"/>
      <c r="TXO181" s="117"/>
      <c r="TXP181" s="117"/>
      <c r="TXQ181" s="117"/>
      <c r="TXR181" s="117"/>
      <c r="TXS181" s="117"/>
      <c r="TXT181" s="117"/>
      <c r="TXU181" s="117"/>
      <c r="TXV181" s="117"/>
      <c r="TXW181" s="117"/>
      <c r="TXX181" s="117"/>
      <c r="TXY181" s="117"/>
      <c r="TXZ181" s="117"/>
      <c r="TYA181" s="117"/>
      <c r="TYB181" s="117"/>
      <c r="TYC181" s="117"/>
      <c r="TYD181" s="117"/>
      <c r="TYE181" s="117"/>
      <c r="TYF181" s="117"/>
      <c r="TYG181" s="117"/>
      <c r="TYH181" s="117"/>
      <c r="TYI181" s="117"/>
      <c r="TYJ181" s="117"/>
      <c r="TYK181" s="117"/>
      <c r="TYL181" s="117"/>
      <c r="TYM181" s="117"/>
      <c r="TYN181" s="117"/>
      <c r="TYO181" s="117"/>
      <c r="TYP181" s="117"/>
      <c r="TYQ181" s="117"/>
      <c r="TYR181" s="117"/>
      <c r="TYS181" s="117"/>
      <c r="TYT181" s="117"/>
      <c r="TYU181" s="117"/>
      <c r="TYV181" s="117"/>
      <c r="TYW181" s="117"/>
      <c r="TYX181" s="117"/>
      <c r="TYY181" s="117"/>
      <c r="TYZ181" s="117"/>
      <c r="TZA181" s="117"/>
      <c r="TZB181" s="117"/>
      <c r="TZC181" s="117"/>
      <c r="TZD181" s="117"/>
      <c r="TZE181" s="117"/>
      <c r="TZF181" s="117"/>
      <c r="TZG181" s="117"/>
      <c r="TZH181" s="117"/>
      <c r="TZI181" s="117"/>
      <c r="TZJ181" s="117"/>
      <c r="TZK181" s="117"/>
      <c r="TZL181" s="117"/>
      <c r="TZM181" s="117"/>
      <c r="TZN181" s="117"/>
      <c r="TZO181" s="117"/>
      <c r="TZP181" s="117"/>
      <c r="TZQ181" s="117"/>
      <c r="TZR181" s="117"/>
      <c r="TZS181" s="117"/>
      <c r="TZT181" s="117"/>
      <c r="TZU181" s="117"/>
      <c r="TZV181" s="117"/>
      <c r="TZW181" s="117"/>
      <c r="TZX181" s="117"/>
      <c r="TZY181" s="117"/>
      <c r="TZZ181" s="117"/>
      <c r="UAA181" s="117"/>
      <c r="UAB181" s="117"/>
      <c r="UAC181" s="117"/>
      <c r="UAD181" s="117"/>
      <c r="UAE181" s="117"/>
      <c r="UAF181" s="117"/>
      <c r="UAG181" s="117"/>
      <c r="UAH181" s="117"/>
      <c r="UAI181" s="117"/>
      <c r="UAJ181" s="117"/>
      <c r="UAK181" s="117"/>
      <c r="UAL181" s="117"/>
      <c r="UAM181" s="117"/>
      <c r="UAN181" s="117"/>
      <c r="UAO181" s="117"/>
      <c r="UAP181" s="117"/>
      <c r="UAQ181" s="117"/>
      <c r="UAR181" s="117"/>
      <c r="UAS181" s="117"/>
      <c r="UAT181" s="117"/>
      <c r="UAU181" s="117"/>
      <c r="UAV181" s="117"/>
      <c r="UAW181" s="117"/>
      <c r="UAX181" s="117"/>
      <c r="UAY181" s="117"/>
      <c r="UAZ181" s="117"/>
      <c r="UBA181" s="117"/>
      <c r="UBB181" s="117"/>
      <c r="UBC181" s="117"/>
      <c r="UBD181" s="117"/>
      <c r="UBE181" s="117"/>
      <c r="UBF181" s="117"/>
      <c r="UBG181" s="117"/>
      <c r="UBH181" s="117"/>
      <c r="UBI181" s="117"/>
      <c r="UBJ181" s="117"/>
      <c r="UBK181" s="117"/>
      <c r="UBL181" s="117"/>
      <c r="UBM181" s="117"/>
      <c r="UBN181" s="117"/>
      <c r="UBO181" s="117"/>
      <c r="UBP181" s="117"/>
      <c r="UBQ181" s="117"/>
      <c r="UBR181" s="117"/>
      <c r="UBS181" s="117"/>
      <c r="UBT181" s="117"/>
      <c r="UBU181" s="117"/>
      <c r="UBV181" s="117"/>
      <c r="UBW181" s="117"/>
      <c r="UBX181" s="117"/>
      <c r="UBY181" s="117"/>
      <c r="UBZ181" s="117"/>
      <c r="UCA181" s="117"/>
      <c r="UCB181" s="117"/>
      <c r="UCC181" s="117"/>
      <c r="UCD181" s="117"/>
      <c r="UCE181" s="117"/>
      <c r="UCF181" s="117"/>
      <c r="UCG181" s="117"/>
      <c r="UCH181" s="117"/>
      <c r="UCI181" s="117"/>
      <c r="UCJ181" s="117"/>
      <c r="UCK181" s="117"/>
      <c r="UCL181" s="117"/>
      <c r="UCM181" s="117"/>
      <c r="UCN181" s="117"/>
      <c r="UCO181" s="117"/>
      <c r="UCP181" s="117"/>
      <c r="UCQ181" s="117"/>
      <c r="UCR181" s="117"/>
      <c r="UCS181" s="117"/>
      <c r="UCT181" s="117"/>
      <c r="UCU181" s="117"/>
      <c r="UCV181" s="117"/>
      <c r="UCW181" s="117"/>
      <c r="UCX181" s="117"/>
      <c r="UCY181" s="117"/>
      <c r="UCZ181" s="117"/>
      <c r="UDA181" s="117"/>
      <c r="UDB181" s="117"/>
      <c r="UDC181" s="117"/>
      <c r="UDD181" s="117"/>
      <c r="UDE181" s="117"/>
      <c r="UDF181" s="117"/>
      <c r="UDG181" s="117"/>
      <c r="UDH181" s="117"/>
      <c r="UDI181" s="117"/>
      <c r="UDJ181" s="117"/>
      <c r="UDK181" s="117"/>
      <c r="UDL181" s="117"/>
      <c r="UDM181" s="117"/>
      <c r="UDN181" s="117"/>
      <c r="UDO181" s="117"/>
      <c r="UDP181" s="117"/>
      <c r="UDQ181" s="117"/>
      <c r="UDR181" s="117"/>
      <c r="UDS181" s="117"/>
      <c r="UDT181" s="117"/>
      <c r="UDU181" s="117"/>
      <c r="UDV181" s="117"/>
      <c r="UDW181" s="117"/>
      <c r="UDX181" s="117"/>
      <c r="UDY181" s="117"/>
      <c r="UDZ181" s="117"/>
      <c r="UEA181" s="117"/>
      <c r="UEB181" s="117"/>
      <c r="UEC181" s="117"/>
      <c r="UED181" s="117"/>
      <c r="UEE181" s="117"/>
      <c r="UEF181" s="117"/>
      <c r="UEG181" s="117"/>
      <c r="UEH181" s="117"/>
      <c r="UEI181" s="117"/>
      <c r="UEJ181" s="117"/>
      <c r="UEK181" s="117"/>
      <c r="UEL181" s="117"/>
      <c r="UEM181" s="117"/>
      <c r="UEN181" s="117"/>
      <c r="UEO181" s="117"/>
      <c r="UEP181" s="117"/>
      <c r="UEQ181" s="117"/>
      <c r="UER181" s="117"/>
      <c r="UES181" s="117"/>
      <c r="UET181" s="117"/>
      <c r="UEU181" s="117"/>
      <c r="UEV181" s="117"/>
      <c r="UEW181" s="117"/>
      <c r="UEX181" s="117"/>
      <c r="UEY181" s="117"/>
      <c r="UEZ181" s="117"/>
      <c r="UFA181" s="117"/>
      <c r="UFB181" s="117"/>
      <c r="UFC181" s="117"/>
      <c r="UFD181" s="117"/>
      <c r="UFE181" s="117"/>
      <c r="UFF181" s="117"/>
      <c r="UFG181" s="117"/>
      <c r="UFH181" s="117"/>
      <c r="UFI181" s="117"/>
      <c r="UFJ181" s="117"/>
      <c r="UFK181" s="117"/>
      <c r="UFL181" s="117"/>
      <c r="UFM181" s="117"/>
      <c r="UFN181" s="117"/>
      <c r="UFO181" s="117"/>
      <c r="UFP181" s="117"/>
      <c r="UFQ181" s="117"/>
      <c r="UFR181" s="117"/>
      <c r="UFS181" s="117"/>
      <c r="UFT181" s="117"/>
      <c r="UFU181" s="117"/>
      <c r="UFV181" s="117"/>
      <c r="UFW181" s="117"/>
      <c r="UFX181" s="117"/>
      <c r="UFY181" s="117"/>
      <c r="UFZ181" s="117"/>
      <c r="UGA181" s="117"/>
      <c r="UGB181" s="117"/>
      <c r="UGC181" s="117"/>
      <c r="UGD181" s="117"/>
      <c r="UGE181" s="117"/>
      <c r="UGF181" s="117"/>
      <c r="UGG181" s="117"/>
      <c r="UGH181" s="117"/>
      <c r="UGI181" s="117"/>
      <c r="UGJ181" s="117"/>
      <c r="UGK181" s="117"/>
      <c r="UGL181" s="117"/>
      <c r="UGM181" s="117"/>
      <c r="UGN181" s="117"/>
      <c r="UGO181" s="117"/>
      <c r="UGP181" s="117"/>
      <c r="UGQ181" s="117"/>
      <c r="UGR181" s="117"/>
      <c r="UGS181" s="117"/>
      <c r="UGT181" s="117"/>
      <c r="UGU181" s="117"/>
      <c r="UGV181" s="117"/>
      <c r="UGW181" s="117"/>
      <c r="UGX181" s="117"/>
      <c r="UGY181" s="117"/>
      <c r="UGZ181" s="117"/>
      <c r="UHA181" s="117"/>
      <c r="UHB181" s="117"/>
      <c r="UHC181" s="117"/>
      <c r="UHD181" s="117"/>
      <c r="UHE181" s="117"/>
      <c r="UHF181" s="117"/>
      <c r="UHG181" s="117"/>
      <c r="UHH181" s="117"/>
      <c r="UHI181" s="117"/>
      <c r="UHJ181" s="117"/>
      <c r="UHK181" s="117"/>
      <c r="UHL181" s="117"/>
      <c r="UHM181" s="117"/>
      <c r="UHN181" s="117"/>
      <c r="UHO181" s="117"/>
      <c r="UHP181" s="117"/>
      <c r="UHQ181" s="117"/>
      <c r="UHR181" s="117"/>
      <c r="UHS181" s="117"/>
      <c r="UHT181" s="117"/>
      <c r="UHU181" s="117"/>
      <c r="UHV181" s="117"/>
      <c r="UHW181" s="117"/>
      <c r="UHX181" s="117"/>
      <c r="UHY181" s="117"/>
      <c r="UHZ181" s="117"/>
      <c r="UIA181" s="117"/>
      <c r="UIB181" s="117"/>
      <c r="UIC181" s="117"/>
      <c r="UID181" s="117"/>
      <c r="UIE181" s="117"/>
      <c r="UIF181" s="117"/>
      <c r="UIG181" s="117"/>
      <c r="UIH181" s="117"/>
      <c r="UII181" s="117"/>
      <c r="UIJ181" s="117"/>
      <c r="UIK181" s="117"/>
      <c r="UIL181" s="117"/>
      <c r="UIM181" s="117"/>
      <c r="UIN181" s="117"/>
      <c r="UIO181" s="117"/>
      <c r="UIP181" s="117"/>
      <c r="UIQ181" s="117"/>
      <c r="UIR181" s="117"/>
      <c r="UIS181" s="117"/>
      <c r="UIT181" s="117"/>
      <c r="UIU181" s="117"/>
      <c r="UIV181" s="117"/>
      <c r="UIW181" s="117"/>
      <c r="UIX181" s="117"/>
      <c r="UIY181" s="117"/>
      <c r="UIZ181" s="117"/>
      <c r="UJA181" s="117"/>
      <c r="UJB181" s="117"/>
      <c r="UJC181" s="117"/>
      <c r="UJD181" s="117"/>
      <c r="UJE181" s="117"/>
      <c r="UJF181" s="117"/>
      <c r="UJG181" s="117"/>
      <c r="UJH181" s="117"/>
      <c r="UJI181" s="117"/>
      <c r="UJJ181" s="117"/>
      <c r="UJK181" s="117"/>
      <c r="UJL181" s="117"/>
      <c r="UJM181" s="117"/>
      <c r="UJN181" s="117"/>
      <c r="UJO181" s="117"/>
      <c r="UJP181" s="117"/>
      <c r="UJQ181" s="117"/>
      <c r="UJR181" s="117"/>
      <c r="UJS181" s="117"/>
      <c r="UJT181" s="117"/>
      <c r="UJU181" s="117"/>
      <c r="UJV181" s="117"/>
      <c r="UJW181" s="117"/>
      <c r="UJX181" s="117"/>
      <c r="UJY181" s="117"/>
      <c r="UJZ181" s="117"/>
      <c r="UKA181" s="117"/>
      <c r="UKB181" s="117"/>
      <c r="UKC181" s="117"/>
      <c r="UKD181" s="117"/>
      <c r="UKE181" s="117"/>
      <c r="UKF181" s="117"/>
      <c r="UKG181" s="117"/>
      <c r="UKH181" s="117"/>
      <c r="UKI181" s="117"/>
      <c r="UKJ181" s="117"/>
      <c r="UKK181" s="117"/>
      <c r="UKL181" s="117"/>
      <c r="UKM181" s="117"/>
      <c r="UKN181" s="117"/>
      <c r="UKO181" s="117"/>
      <c r="UKP181" s="117"/>
      <c r="UKQ181" s="117"/>
      <c r="UKR181" s="117"/>
      <c r="UKS181" s="117"/>
      <c r="UKT181" s="117"/>
      <c r="UKU181" s="117"/>
      <c r="UKV181" s="117"/>
      <c r="UKW181" s="117"/>
      <c r="UKX181" s="117"/>
      <c r="UKY181" s="117"/>
      <c r="UKZ181" s="117"/>
      <c r="ULA181" s="117"/>
      <c r="ULB181" s="117"/>
      <c r="ULC181" s="117"/>
      <c r="ULD181" s="117"/>
      <c r="ULE181" s="117"/>
      <c r="ULF181" s="117"/>
      <c r="ULG181" s="117"/>
      <c r="ULH181" s="117"/>
      <c r="ULI181" s="117"/>
      <c r="ULJ181" s="117"/>
      <c r="ULK181" s="117"/>
      <c r="ULL181" s="117"/>
      <c r="ULM181" s="117"/>
      <c r="ULN181" s="117"/>
      <c r="ULO181" s="117"/>
      <c r="ULP181" s="117"/>
      <c r="ULQ181" s="117"/>
      <c r="ULR181" s="117"/>
      <c r="ULS181" s="117"/>
      <c r="ULT181" s="117"/>
      <c r="ULU181" s="117"/>
      <c r="ULV181" s="117"/>
      <c r="ULW181" s="117"/>
      <c r="ULX181" s="117"/>
      <c r="ULY181" s="117"/>
      <c r="ULZ181" s="117"/>
      <c r="UMA181" s="117"/>
      <c r="UMB181" s="117"/>
      <c r="UMC181" s="117"/>
      <c r="UMD181" s="117"/>
      <c r="UME181" s="117"/>
      <c r="UMF181" s="117"/>
      <c r="UMG181" s="117"/>
      <c r="UMH181" s="117"/>
      <c r="UMI181" s="117"/>
      <c r="UMJ181" s="117"/>
      <c r="UMK181" s="117"/>
      <c r="UML181" s="117"/>
      <c r="UMM181" s="117"/>
      <c r="UMN181" s="117"/>
      <c r="UMO181" s="117"/>
      <c r="UMP181" s="117"/>
      <c r="UMQ181" s="117"/>
      <c r="UMR181" s="117"/>
      <c r="UMS181" s="117"/>
      <c r="UMT181" s="117"/>
      <c r="UMU181" s="117"/>
      <c r="UMV181" s="117"/>
      <c r="UMW181" s="117"/>
      <c r="UMX181" s="117"/>
      <c r="UMY181" s="117"/>
      <c r="UMZ181" s="117"/>
      <c r="UNA181" s="117"/>
      <c r="UNB181" s="117"/>
      <c r="UNC181" s="117"/>
      <c r="UND181" s="117"/>
      <c r="UNE181" s="117"/>
      <c r="UNF181" s="117"/>
      <c r="UNG181" s="117"/>
      <c r="UNH181" s="117"/>
      <c r="UNI181" s="117"/>
      <c r="UNJ181" s="117"/>
      <c r="UNK181" s="117"/>
      <c r="UNL181" s="117"/>
      <c r="UNM181" s="117"/>
      <c r="UNN181" s="117"/>
      <c r="UNO181" s="117"/>
      <c r="UNP181" s="117"/>
      <c r="UNQ181" s="117"/>
      <c r="UNR181" s="117"/>
      <c r="UNS181" s="117"/>
      <c r="UNT181" s="117"/>
      <c r="UNU181" s="117"/>
      <c r="UNV181" s="117"/>
      <c r="UNW181" s="117"/>
      <c r="UNX181" s="117"/>
      <c r="UNY181" s="117"/>
      <c r="UNZ181" s="117"/>
      <c r="UOA181" s="117"/>
      <c r="UOB181" s="117"/>
      <c r="UOC181" s="117"/>
      <c r="UOD181" s="117"/>
      <c r="UOE181" s="117"/>
      <c r="UOF181" s="117"/>
      <c r="UOG181" s="117"/>
      <c r="UOH181" s="117"/>
      <c r="UOI181" s="117"/>
      <c r="UOJ181" s="117"/>
      <c r="UOK181" s="117"/>
      <c r="UOL181" s="117"/>
      <c r="UOM181" s="117"/>
      <c r="UON181" s="117"/>
      <c r="UOO181" s="117"/>
      <c r="UOP181" s="117"/>
      <c r="UOQ181" s="117"/>
      <c r="UOR181" s="117"/>
      <c r="UOS181" s="117"/>
      <c r="UOT181" s="117"/>
      <c r="UOU181" s="117"/>
      <c r="UOV181" s="117"/>
      <c r="UOW181" s="117"/>
      <c r="UOX181" s="117"/>
      <c r="UOY181" s="117"/>
      <c r="UOZ181" s="117"/>
      <c r="UPA181" s="117"/>
      <c r="UPB181" s="117"/>
      <c r="UPC181" s="117"/>
      <c r="UPD181" s="117"/>
      <c r="UPE181" s="117"/>
      <c r="UPF181" s="117"/>
      <c r="UPG181" s="117"/>
      <c r="UPH181" s="117"/>
      <c r="UPI181" s="117"/>
      <c r="UPJ181" s="117"/>
      <c r="UPK181" s="117"/>
      <c r="UPL181" s="117"/>
      <c r="UPM181" s="117"/>
      <c r="UPN181" s="117"/>
      <c r="UPO181" s="117"/>
      <c r="UPP181" s="117"/>
      <c r="UPQ181" s="117"/>
      <c r="UPR181" s="117"/>
      <c r="UPS181" s="117"/>
      <c r="UPT181" s="117"/>
      <c r="UPU181" s="117"/>
      <c r="UPV181" s="117"/>
      <c r="UPW181" s="117"/>
      <c r="UPX181" s="117"/>
      <c r="UPY181" s="117"/>
      <c r="UPZ181" s="117"/>
      <c r="UQA181" s="117"/>
      <c r="UQB181" s="117"/>
      <c r="UQC181" s="117"/>
      <c r="UQD181" s="117"/>
      <c r="UQE181" s="117"/>
      <c r="UQF181" s="117"/>
      <c r="UQG181" s="117"/>
      <c r="UQH181" s="117"/>
      <c r="UQI181" s="117"/>
      <c r="UQJ181" s="117"/>
      <c r="UQK181" s="117"/>
      <c r="UQL181" s="117"/>
      <c r="UQM181" s="117"/>
      <c r="UQN181" s="117"/>
      <c r="UQO181" s="117"/>
      <c r="UQP181" s="117"/>
      <c r="UQQ181" s="117"/>
      <c r="UQR181" s="117"/>
      <c r="UQS181" s="117"/>
      <c r="UQT181" s="117"/>
      <c r="UQU181" s="117"/>
      <c r="UQV181" s="117"/>
      <c r="UQW181" s="117"/>
      <c r="UQX181" s="117"/>
      <c r="UQY181" s="117"/>
      <c r="UQZ181" s="117"/>
      <c r="URA181" s="117"/>
      <c r="URB181" s="117"/>
      <c r="URC181" s="117"/>
      <c r="URD181" s="117"/>
      <c r="URE181" s="117"/>
      <c r="URF181" s="117"/>
      <c r="URG181" s="117"/>
      <c r="URH181" s="117"/>
      <c r="URI181" s="117"/>
      <c r="URJ181" s="117"/>
      <c r="URK181" s="117"/>
      <c r="URL181" s="117"/>
      <c r="URM181" s="117"/>
      <c r="URN181" s="117"/>
      <c r="URO181" s="117"/>
      <c r="URP181" s="117"/>
      <c r="URQ181" s="117"/>
      <c r="URR181" s="117"/>
      <c r="URS181" s="117"/>
      <c r="URT181" s="117"/>
      <c r="URU181" s="117"/>
      <c r="URV181" s="117"/>
      <c r="URW181" s="117"/>
      <c r="URX181" s="117"/>
      <c r="URY181" s="117"/>
      <c r="URZ181" s="117"/>
      <c r="USA181" s="117"/>
      <c r="USB181" s="117"/>
      <c r="USC181" s="117"/>
      <c r="USD181" s="117"/>
      <c r="USE181" s="117"/>
      <c r="USF181" s="117"/>
      <c r="USG181" s="117"/>
      <c r="USH181" s="117"/>
      <c r="USI181" s="117"/>
      <c r="USJ181" s="117"/>
      <c r="USK181" s="117"/>
      <c r="USL181" s="117"/>
      <c r="USM181" s="117"/>
      <c r="USN181" s="117"/>
      <c r="USO181" s="117"/>
      <c r="USP181" s="117"/>
      <c r="USQ181" s="117"/>
      <c r="USR181" s="117"/>
      <c r="USS181" s="117"/>
      <c r="UST181" s="117"/>
      <c r="USU181" s="117"/>
      <c r="USV181" s="117"/>
      <c r="USW181" s="117"/>
      <c r="USX181" s="117"/>
      <c r="USY181" s="117"/>
      <c r="USZ181" s="117"/>
      <c r="UTA181" s="117"/>
      <c r="UTB181" s="117"/>
      <c r="UTC181" s="117"/>
      <c r="UTD181" s="117"/>
      <c r="UTE181" s="117"/>
      <c r="UTF181" s="117"/>
      <c r="UTG181" s="117"/>
      <c r="UTH181" s="117"/>
      <c r="UTI181" s="117"/>
      <c r="UTJ181" s="117"/>
      <c r="UTK181" s="117"/>
      <c r="UTL181" s="117"/>
      <c r="UTM181" s="117"/>
      <c r="UTN181" s="117"/>
      <c r="UTO181" s="117"/>
      <c r="UTP181" s="117"/>
      <c r="UTQ181" s="117"/>
      <c r="UTR181" s="117"/>
      <c r="UTS181" s="117"/>
      <c r="UTT181" s="117"/>
      <c r="UTU181" s="117"/>
      <c r="UTV181" s="117"/>
      <c r="UTW181" s="117"/>
      <c r="UTX181" s="117"/>
      <c r="UTY181" s="117"/>
      <c r="UTZ181" s="117"/>
      <c r="UUA181" s="117"/>
      <c r="UUB181" s="117"/>
      <c r="UUC181" s="117"/>
      <c r="UUD181" s="117"/>
      <c r="UUE181" s="117"/>
      <c r="UUF181" s="117"/>
      <c r="UUG181" s="117"/>
      <c r="UUH181" s="117"/>
      <c r="UUI181" s="117"/>
      <c r="UUJ181" s="117"/>
      <c r="UUK181" s="117"/>
      <c r="UUL181" s="117"/>
      <c r="UUM181" s="117"/>
      <c r="UUN181" s="117"/>
      <c r="UUO181" s="117"/>
      <c r="UUP181" s="117"/>
      <c r="UUQ181" s="117"/>
      <c r="UUR181" s="117"/>
      <c r="UUS181" s="117"/>
      <c r="UUT181" s="117"/>
      <c r="UUU181" s="117"/>
      <c r="UUV181" s="117"/>
      <c r="UUW181" s="117"/>
      <c r="UUX181" s="117"/>
      <c r="UUY181" s="117"/>
      <c r="UUZ181" s="117"/>
      <c r="UVA181" s="117"/>
      <c r="UVB181" s="117"/>
      <c r="UVC181" s="117"/>
      <c r="UVD181" s="117"/>
      <c r="UVE181" s="117"/>
      <c r="UVF181" s="117"/>
      <c r="UVG181" s="117"/>
      <c r="UVH181" s="117"/>
      <c r="UVI181" s="117"/>
      <c r="UVJ181" s="117"/>
      <c r="UVK181" s="117"/>
      <c r="UVL181" s="117"/>
      <c r="UVM181" s="117"/>
      <c r="UVN181" s="117"/>
      <c r="UVO181" s="117"/>
      <c r="UVP181" s="117"/>
      <c r="UVQ181" s="117"/>
      <c r="UVR181" s="117"/>
      <c r="UVS181" s="117"/>
      <c r="UVT181" s="117"/>
      <c r="UVU181" s="117"/>
      <c r="UVV181" s="117"/>
      <c r="UVW181" s="117"/>
      <c r="UVX181" s="117"/>
      <c r="UVY181" s="117"/>
      <c r="UVZ181" s="117"/>
      <c r="UWA181" s="117"/>
      <c r="UWB181" s="117"/>
      <c r="UWC181" s="117"/>
      <c r="UWD181" s="117"/>
      <c r="UWE181" s="117"/>
      <c r="UWF181" s="117"/>
      <c r="UWG181" s="117"/>
      <c r="UWH181" s="117"/>
      <c r="UWI181" s="117"/>
      <c r="UWJ181" s="117"/>
      <c r="UWK181" s="117"/>
      <c r="UWL181" s="117"/>
      <c r="UWM181" s="117"/>
      <c r="UWN181" s="117"/>
      <c r="UWO181" s="117"/>
      <c r="UWP181" s="117"/>
      <c r="UWQ181" s="117"/>
      <c r="UWR181" s="117"/>
      <c r="UWS181" s="117"/>
      <c r="UWT181" s="117"/>
      <c r="UWU181" s="117"/>
      <c r="UWV181" s="117"/>
      <c r="UWW181" s="117"/>
      <c r="UWX181" s="117"/>
      <c r="UWY181" s="117"/>
      <c r="UWZ181" s="117"/>
      <c r="UXA181" s="117"/>
      <c r="UXB181" s="117"/>
      <c r="UXC181" s="117"/>
      <c r="UXD181" s="117"/>
      <c r="UXE181" s="117"/>
      <c r="UXF181" s="117"/>
      <c r="UXG181" s="117"/>
      <c r="UXH181" s="117"/>
      <c r="UXI181" s="117"/>
      <c r="UXJ181" s="117"/>
      <c r="UXK181" s="117"/>
      <c r="UXL181" s="117"/>
      <c r="UXM181" s="117"/>
      <c r="UXN181" s="117"/>
      <c r="UXO181" s="117"/>
      <c r="UXP181" s="117"/>
      <c r="UXQ181" s="117"/>
      <c r="UXR181" s="117"/>
      <c r="UXS181" s="117"/>
      <c r="UXT181" s="117"/>
      <c r="UXU181" s="117"/>
      <c r="UXV181" s="117"/>
      <c r="UXW181" s="117"/>
      <c r="UXX181" s="117"/>
      <c r="UXY181" s="117"/>
      <c r="UXZ181" s="117"/>
      <c r="UYA181" s="117"/>
      <c r="UYB181" s="117"/>
      <c r="UYC181" s="117"/>
      <c r="UYD181" s="117"/>
      <c r="UYE181" s="117"/>
      <c r="UYF181" s="117"/>
      <c r="UYG181" s="117"/>
      <c r="UYH181" s="117"/>
      <c r="UYI181" s="117"/>
      <c r="UYJ181" s="117"/>
      <c r="UYK181" s="117"/>
      <c r="UYL181" s="117"/>
      <c r="UYM181" s="117"/>
      <c r="UYN181" s="117"/>
      <c r="UYO181" s="117"/>
      <c r="UYP181" s="117"/>
      <c r="UYQ181" s="117"/>
      <c r="UYR181" s="117"/>
      <c r="UYS181" s="117"/>
      <c r="UYT181" s="117"/>
      <c r="UYU181" s="117"/>
      <c r="UYV181" s="117"/>
      <c r="UYW181" s="117"/>
      <c r="UYX181" s="117"/>
      <c r="UYY181" s="117"/>
      <c r="UYZ181" s="117"/>
      <c r="UZA181" s="117"/>
      <c r="UZB181" s="117"/>
      <c r="UZC181" s="117"/>
      <c r="UZD181" s="117"/>
      <c r="UZE181" s="117"/>
      <c r="UZF181" s="117"/>
      <c r="UZG181" s="117"/>
      <c r="UZH181" s="117"/>
      <c r="UZI181" s="117"/>
      <c r="UZJ181" s="117"/>
      <c r="UZK181" s="117"/>
      <c r="UZL181" s="117"/>
      <c r="UZM181" s="117"/>
      <c r="UZN181" s="117"/>
      <c r="UZO181" s="117"/>
      <c r="UZP181" s="117"/>
      <c r="UZQ181" s="117"/>
      <c r="UZR181" s="117"/>
      <c r="UZS181" s="117"/>
      <c r="UZT181" s="117"/>
      <c r="UZU181" s="117"/>
      <c r="UZV181" s="117"/>
      <c r="UZW181" s="117"/>
      <c r="UZX181" s="117"/>
      <c r="UZY181" s="117"/>
      <c r="UZZ181" s="117"/>
      <c r="VAA181" s="117"/>
      <c r="VAB181" s="117"/>
      <c r="VAC181" s="117"/>
      <c r="VAD181" s="117"/>
      <c r="VAE181" s="117"/>
      <c r="VAF181" s="117"/>
      <c r="VAG181" s="117"/>
      <c r="VAH181" s="117"/>
      <c r="VAI181" s="117"/>
      <c r="VAJ181" s="117"/>
      <c r="VAK181" s="117"/>
      <c r="VAL181" s="117"/>
      <c r="VAM181" s="117"/>
      <c r="VAN181" s="117"/>
      <c r="VAO181" s="117"/>
      <c r="VAP181" s="117"/>
      <c r="VAQ181" s="117"/>
      <c r="VAR181" s="117"/>
      <c r="VAS181" s="117"/>
      <c r="VAT181" s="117"/>
      <c r="VAU181" s="117"/>
      <c r="VAV181" s="117"/>
      <c r="VAW181" s="117"/>
      <c r="VAX181" s="117"/>
      <c r="VAY181" s="117"/>
      <c r="VAZ181" s="117"/>
      <c r="VBA181" s="117"/>
      <c r="VBB181" s="117"/>
      <c r="VBC181" s="117"/>
      <c r="VBD181" s="117"/>
      <c r="VBE181" s="117"/>
      <c r="VBF181" s="117"/>
      <c r="VBG181" s="117"/>
      <c r="VBH181" s="117"/>
      <c r="VBI181" s="117"/>
      <c r="VBJ181" s="117"/>
      <c r="VBK181" s="117"/>
      <c r="VBL181" s="117"/>
      <c r="VBM181" s="117"/>
      <c r="VBN181" s="117"/>
      <c r="VBO181" s="117"/>
      <c r="VBP181" s="117"/>
      <c r="VBQ181" s="117"/>
      <c r="VBR181" s="117"/>
      <c r="VBS181" s="117"/>
      <c r="VBT181" s="117"/>
      <c r="VBU181" s="117"/>
      <c r="VBV181" s="117"/>
      <c r="VBW181" s="117"/>
      <c r="VBX181" s="117"/>
      <c r="VBY181" s="117"/>
      <c r="VBZ181" s="117"/>
      <c r="VCA181" s="117"/>
      <c r="VCB181" s="117"/>
      <c r="VCC181" s="117"/>
      <c r="VCD181" s="117"/>
      <c r="VCE181" s="117"/>
      <c r="VCF181" s="117"/>
      <c r="VCG181" s="117"/>
      <c r="VCH181" s="117"/>
      <c r="VCI181" s="117"/>
      <c r="VCJ181" s="117"/>
      <c r="VCK181" s="117"/>
      <c r="VCL181" s="117"/>
      <c r="VCM181" s="117"/>
      <c r="VCN181" s="117"/>
      <c r="VCO181" s="117"/>
      <c r="VCP181" s="117"/>
      <c r="VCQ181" s="117"/>
      <c r="VCR181" s="117"/>
      <c r="VCS181" s="117"/>
      <c r="VCT181" s="117"/>
      <c r="VCU181" s="117"/>
      <c r="VCV181" s="117"/>
      <c r="VCW181" s="117"/>
      <c r="VCX181" s="117"/>
      <c r="VCY181" s="117"/>
      <c r="VCZ181" s="117"/>
      <c r="VDA181" s="117"/>
      <c r="VDB181" s="117"/>
      <c r="VDC181" s="117"/>
      <c r="VDD181" s="117"/>
      <c r="VDE181" s="117"/>
      <c r="VDF181" s="117"/>
      <c r="VDG181" s="117"/>
      <c r="VDH181" s="117"/>
      <c r="VDI181" s="117"/>
      <c r="VDJ181" s="117"/>
      <c r="VDK181" s="117"/>
      <c r="VDL181" s="117"/>
      <c r="VDM181" s="117"/>
      <c r="VDN181" s="117"/>
      <c r="VDO181" s="117"/>
      <c r="VDP181" s="117"/>
      <c r="VDQ181" s="117"/>
      <c r="VDR181" s="117"/>
      <c r="VDS181" s="117"/>
      <c r="VDT181" s="117"/>
      <c r="VDU181" s="117"/>
      <c r="VDV181" s="117"/>
      <c r="VDW181" s="117"/>
      <c r="VDX181" s="117"/>
      <c r="VDY181" s="117"/>
      <c r="VDZ181" s="117"/>
      <c r="VEA181" s="117"/>
      <c r="VEB181" s="117"/>
      <c r="VEC181" s="117"/>
      <c r="VED181" s="117"/>
      <c r="VEE181" s="117"/>
      <c r="VEF181" s="117"/>
      <c r="VEG181" s="117"/>
      <c r="VEH181" s="117"/>
      <c r="VEI181" s="117"/>
      <c r="VEJ181" s="117"/>
      <c r="VEK181" s="117"/>
      <c r="VEL181" s="117"/>
      <c r="VEM181" s="117"/>
      <c r="VEN181" s="117"/>
      <c r="VEO181" s="117"/>
      <c r="VEP181" s="117"/>
      <c r="VEQ181" s="117"/>
      <c r="VER181" s="117"/>
      <c r="VES181" s="117"/>
      <c r="VET181" s="117"/>
      <c r="VEU181" s="117"/>
      <c r="VEV181" s="117"/>
      <c r="VEW181" s="117"/>
      <c r="VEX181" s="117"/>
      <c r="VEY181" s="117"/>
      <c r="VEZ181" s="117"/>
      <c r="VFA181" s="117"/>
      <c r="VFB181" s="117"/>
      <c r="VFC181" s="117"/>
      <c r="VFD181" s="117"/>
      <c r="VFE181" s="117"/>
      <c r="VFF181" s="117"/>
      <c r="VFG181" s="117"/>
      <c r="VFH181" s="117"/>
      <c r="VFI181" s="117"/>
      <c r="VFJ181" s="117"/>
      <c r="VFK181" s="117"/>
      <c r="VFL181" s="117"/>
      <c r="VFM181" s="117"/>
      <c r="VFN181" s="117"/>
      <c r="VFO181" s="117"/>
      <c r="VFP181" s="117"/>
      <c r="VFQ181" s="117"/>
      <c r="VFR181" s="117"/>
      <c r="VFS181" s="117"/>
      <c r="VFT181" s="117"/>
      <c r="VFU181" s="117"/>
      <c r="VFV181" s="117"/>
      <c r="VFW181" s="117"/>
      <c r="VFX181" s="117"/>
      <c r="VFY181" s="117"/>
      <c r="VFZ181" s="117"/>
      <c r="VGA181" s="117"/>
      <c r="VGB181" s="117"/>
      <c r="VGC181" s="117"/>
      <c r="VGD181" s="117"/>
      <c r="VGE181" s="117"/>
      <c r="VGF181" s="117"/>
      <c r="VGG181" s="117"/>
      <c r="VGH181" s="117"/>
      <c r="VGI181" s="117"/>
      <c r="VGJ181" s="117"/>
      <c r="VGK181" s="117"/>
      <c r="VGL181" s="117"/>
      <c r="VGM181" s="117"/>
      <c r="VGN181" s="117"/>
      <c r="VGO181" s="117"/>
      <c r="VGP181" s="117"/>
      <c r="VGQ181" s="117"/>
      <c r="VGR181" s="117"/>
      <c r="VGS181" s="117"/>
      <c r="VGT181" s="117"/>
      <c r="VGU181" s="117"/>
      <c r="VGV181" s="117"/>
      <c r="VGW181" s="117"/>
      <c r="VGX181" s="117"/>
      <c r="VGY181" s="117"/>
      <c r="VGZ181" s="117"/>
      <c r="VHA181" s="117"/>
      <c r="VHB181" s="117"/>
      <c r="VHC181" s="117"/>
      <c r="VHD181" s="117"/>
      <c r="VHE181" s="117"/>
      <c r="VHF181" s="117"/>
      <c r="VHG181" s="117"/>
      <c r="VHH181" s="117"/>
      <c r="VHI181" s="117"/>
      <c r="VHJ181" s="117"/>
      <c r="VHK181" s="117"/>
      <c r="VHL181" s="117"/>
      <c r="VHM181" s="117"/>
      <c r="VHN181" s="117"/>
      <c r="VHO181" s="117"/>
      <c r="VHP181" s="117"/>
      <c r="VHQ181" s="117"/>
      <c r="VHR181" s="117"/>
      <c r="VHS181" s="117"/>
      <c r="VHT181" s="117"/>
      <c r="VHU181" s="117"/>
      <c r="VHV181" s="117"/>
      <c r="VHW181" s="117"/>
      <c r="VHX181" s="117"/>
      <c r="VHY181" s="117"/>
      <c r="VHZ181" s="117"/>
      <c r="VIA181" s="117"/>
      <c r="VIB181" s="117"/>
      <c r="VIC181" s="117"/>
      <c r="VID181" s="117"/>
      <c r="VIE181" s="117"/>
      <c r="VIF181" s="117"/>
      <c r="VIG181" s="117"/>
      <c r="VIH181" s="117"/>
      <c r="VII181" s="117"/>
      <c r="VIJ181" s="117"/>
      <c r="VIK181" s="117"/>
      <c r="VIL181" s="117"/>
      <c r="VIM181" s="117"/>
      <c r="VIN181" s="117"/>
      <c r="VIO181" s="117"/>
      <c r="VIP181" s="117"/>
      <c r="VIQ181" s="117"/>
      <c r="VIR181" s="117"/>
      <c r="VIS181" s="117"/>
      <c r="VIT181" s="117"/>
      <c r="VIU181" s="117"/>
      <c r="VIV181" s="117"/>
      <c r="VIW181" s="117"/>
      <c r="VIX181" s="117"/>
      <c r="VIY181" s="117"/>
      <c r="VIZ181" s="117"/>
      <c r="VJA181" s="117"/>
      <c r="VJB181" s="117"/>
      <c r="VJC181" s="117"/>
      <c r="VJD181" s="117"/>
      <c r="VJE181" s="117"/>
      <c r="VJF181" s="117"/>
      <c r="VJG181" s="117"/>
      <c r="VJH181" s="117"/>
      <c r="VJI181" s="117"/>
      <c r="VJJ181" s="117"/>
      <c r="VJK181" s="117"/>
      <c r="VJL181" s="117"/>
      <c r="VJM181" s="117"/>
      <c r="VJN181" s="117"/>
      <c r="VJO181" s="117"/>
      <c r="VJP181" s="117"/>
      <c r="VJQ181" s="117"/>
      <c r="VJR181" s="117"/>
      <c r="VJS181" s="117"/>
      <c r="VJT181" s="117"/>
      <c r="VJU181" s="117"/>
      <c r="VJV181" s="117"/>
      <c r="VJW181" s="117"/>
      <c r="VJX181" s="117"/>
      <c r="VJY181" s="117"/>
      <c r="VJZ181" s="117"/>
      <c r="VKA181" s="117"/>
      <c r="VKB181" s="117"/>
      <c r="VKC181" s="117"/>
      <c r="VKD181" s="117"/>
      <c r="VKE181" s="117"/>
      <c r="VKF181" s="117"/>
      <c r="VKG181" s="117"/>
      <c r="VKH181" s="117"/>
      <c r="VKI181" s="117"/>
      <c r="VKJ181" s="117"/>
      <c r="VKK181" s="117"/>
      <c r="VKL181" s="117"/>
      <c r="VKM181" s="117"/>
      <c r="VKN181" s="117"/>
      <c r="VKO181" s="117"/>
      <c r="VKP181" s="117"/>
      <c r="VKQ181" s="117"/>
      <c r="VKR181" s="117"/>
      <c r="VKS181" s="117"/>
      <c r="VKT181" s="117"/>
      <c r="VKU181" s="117"/>
      <c r="VKV181" s="117"/>
      <c r="VKW181" s="117"/>
      <c r="VKX181" s="117"/>
      <c r="VKY181" s="117"/>
      <c r="VKZ181" s="117"/>
      <c r="VLA181" s="117"/>
      <c r="VLB181" s="117"/>
      <c r="VLC181" s="117"/>
      <c r="VLD181" s="117"/>
      <c r="VLE181" s="117"/>
      <c r="VLF181" s="117"/>
      <c r="VLG181" s="117"/>
      <c r="VLH181" s="117"/>
      <c r="VLI181" s="117"/>
      <c r="VLJ181" s="117"/>
      <c r="VLK181" s="117"/>
      <c r="VLL181" s="117"/>
      <c r="VLM181" s="117"/>
      <c r="VLN181" s="117"/>
      <c r="VLO181" s="117"/>
      <c r="VLP181" s="117"/>
      <c r="VLQ181" s="117"/>
      <c r="VLR181" s="117"/>
      <c r="VLS181" s="117"/>
      <c r="VLT181" s="117"/>
      <c r="VLU181" s="117"/>
      <c r="VLV181" s="117"/>
      <c r="VLW181" s="117"/>
      <c r="VLX181" s="117"/>
      <c r="VLY181" s="117"/>
      <c r="VLZ181" s="117"/>
      <c r="VMA181" s="117"/>
      <c r="VMB181" s="117"/>
      <c r="VMC181" s="117"/>
      <c r="VMD181" s="117"/>
      <c r="VME181" s="117"/>
      <c r="VMF181" s="117"/>
      <c r="VMG181" s="117"/>
      <c r="VMH181" s="117"/>
      <c r="VMI181" s="117"/>
      <c r="VMJ181" s="117"/>
      <c r="VMK181" s="117"/>
      <c r="VML181" s="117"/>
      <c r="VMM181" s="117"/>
      <c r="VMN181" s="117"/>
      <c r="VMO181" s="117"/>
      <c r="VMP181" s="117"/>
      <c r="VMQ181" s="117"/>
      <c r="VMR181" s="117"/>
      <c r="VMS181" s="117"/>
      <c r="VMT181" s="117"/>
      <c r="VMU181" s="117"/>
      <c r="VMV181" s="117"/>
      <c r="VMW181" s="117"/>
      <c r="VMX181" s="117"/>
      <c r="VMY181" s="117"/>
      <c r="VMZ181" s="117"/>
      <c r="VNA181" s="117"/>
      <c r="VNB181" s="117"/>
      <c r="VNC181" s="117"/>
      <c r="VND181" s="117"/>
      <c r="VNE181" s="117"/>
      <c r="VNF181" s="117"/>
      <c r="VNG181" s="117"/>
      <c r="VNH181" s="117"/>
      <c r="VNI181" s="117"/>
      <c r="VNJ181" s="117"/>
      <c r="VNK181" s="117"/>
      <c r="VNL181" s="117"/>
      <c r="VNM181" s="117"/>
      <c r="VNN181" s="117"/>
      <c r="VNO181" s="117"/>
      <c r="VNP181" s="117"/>
      <c r="VNQ181" s="117"/>
      <c r="VNR181" s="117"/>
      <c r="VNS181" s="117"/>
      <c r="VNT181" s="117"/>
      <c r="VNU181" s="117"/>
      <c r="VNV181" s="117"/>
      <c r="VNW181" s="117"/>
      <c r="VNX181" s="117"/>
      <c r="VNY181" s="117"/>
      <c r="VNZ181" s="117"/>
      <c r="VOA181" s="117"/>
      <c r="VOB181" s="117"/>
      <c r="VOC181" s="117"/>
      <c r="VOD181" s="117"/>
      <c r="VOE181" s="117"/>
      <c r="VOF181" s="117"/>
      <c r="VOG181" s="117"/>
      <c r="VOH181" s="117"/>
      <c r="VOI181" s="117"/>
      <c r="VOJ181" s="117"/>
      <c r="VOK181" s="117"/>
      <c r="VOL181" s="117"/>
      <c r="VOM181" s="117"/>
      <c r="VON181" s="117"/>
      <c r="VOO181" s="117"/>
      <c r="VOP181" s="117"/>
      <c r="VOQ181" s="117"/>
      <c r="VOR181" s="117"/>
      <c r="VOS181" s="117"/>
      <c r="VOT181" s="117"/>
      <c r="VOU181" s="117"/>
      <c r="VOV181" s="117"/>
      <c r="VOW181" s="117"/>
      <c r="VOX181" s="117"/>
      <c r="VOY181" s="117"/>
      <c r="VOZ181" s="117"/>
      <c r="VPA181" s="117"/>
      <c r="VPB181" s="117"/>
      <c r="VPC181" s="117"/>
      <c r="VPD181" s="117"/>
      <c r="VPE181" s="117"/>
      <c r="VPF181" s="117"/>
      <c r="VPG181" s="117"/>
      <c r="VPH181" s="117"/>
      <c r="VPI181" s="117"/>
      <c r="VPJ181" s="117"/>
      <c r="VPK181" s="117"/>
      <c r="VPL181" s="117"/>
      <c r="VPM181" s="117"/>
      <c r="VPN181" s="117"/>
      <c r="VPO181" s="117"/>
      <c r="VPP181" s="117"/>
      <c r="VPQ181" s="117"/>
      <c r="VPR181" s="117"/>
      <c r="VPS181" s="117"/>
      <c r="VPT181" s="117"/>
      <c r="VPU181" s="117"/>
      <c r="VPV181" s="117"/>
      <c r="VPW181" s="117"/>
      <c r="VPX181" s="117"/>
      <c r="VPY181" s="117"/>
      <c r="VPZ181" s="117"/>
      <c r="VQA181" s="117"/>
      <c r="VQB181" s="117"/>
      <c r="VQC181" s="117"/>
      <c r="VQD181" s="117"/>
      <c r="VQE181" s="117"/>
      <c r="VQF181" s="117"/>
      <c r="VQG181" s="117"/>
      <c r="VQH181" s="117"/>
      <c r="VQI181" s="117"/>
      <c r="VQJ181" s="117"/>
      <c r="VQK181" s="117"/>
      <c r="VQL181" s="117"/>
      <c r="VQM181" s="117"/>
      <c r="VQN181" s="117"/>
      <c r="VQO181" s="117"/>
      <c r="VQP181" s="117"/>
      <c r="VQQ181" s="117"/>
      <c r="VQR181" s="117"/>
      <c r="VQS181" s="117"/>
      <c r="VQT181" s="117"/>
      <c r="VQU181" s="117"/>
      <c r="VQV181" s="117"/>
      <c r="VQW181" s="117"/>
      <c r="VQX181" s="117"/>
      <c r="VQY181" s="117"/>
      <c r="VQZ181" s="117"/>
      <c r="VRA181" s="117"/>
      <c r="VRB181" s="117"/>
      <c r="VRC181" s="117"/>
      <c r="VRD181" s="117"/>
      <c r="VRE181" s="117"/>
      <c r="VRF181" s="117"/>
      <c r="VRG181" s="117"/>
      <c r="VRH181" s="117"/>
      <c r="VRI181" s="117"/>
      <c r="VRJ181" s="117"/>
      <c r="VRK181" s="117"/>
      <c r="VRL181" s="117"/>
      <c r="VRM181" s="117"/>
      <c r="VRN181" s="117"/>
      <c r="VRO181" s="117"/>
      <c r="VRP181" s="117"/>
      <c r="VRQ181" s="117"/>
      <c r="VRR181" s="117"/>
      <c r="VRS181" s="117"/>
      <c r="VRT181" s="117"/>
      <c r="VRU181" s="117"/>
      <c r="VRV181" s="117"/>
      <c r="VRW181" s="117"/>
      <c r="VRX181" s="117"/>
      <c r="VRY181" s="117"/>
      <c r="VRZ181" s="117"/>
      <c r="VSA181" s="117"/>
      <c r="VSB181" s="117"/>
      <c r="VSC181" s="117"/>
      <c r="VSD181" s="117"/>
      <c r="VSE181" s="117"/>
      <c r="VSF181" s="117"/>
      <c r="VSG181" s="117"/>
      <c r="VSH181" s="117"/>
      <c r="VSI181" s="117"/>
      <c r="VSJ181" s="117"/>
      <c r="VSK181" s="117"/>
      <c r="VSL181" s="117"/>
      <c r="VSM181" s="117"/>
      <c r="VSN181" s="117"/>
      <c r="VSO181" s="117"/>
      <c r="VSP181" s="117"/>
      <c r="VSQ181" s="117"/>
      <c r="VSR181" s="117"/>
      <c r="VSS181" s="117"/>
      <c r="VST181" s="117"/>
      <c r="VSU181" s="117"/>
      <c r="VSV181" s="117"/>
      <c r="VSW181" s="117"/>
      <c r="VSX181" s="117"/>
      <c r="VSY181" s="117"/>
      <c r="VSZ181" s="117"/>
      <c r="VTA181" s="117"/>
      <c r="VTB181" s="117"/>
      <c r="VTC181" s="117"/>
      <c r="VTD181" s="117"/>
      <c r="VTE181" s="117"/>
      <c r="VTF181" s="117"/>
      <c r="VTG181" s="117"/>
      <c r="VTH181" s="117"/>
      <c r="VTI181" s="117"/>
      <c r="VTJ181" s="117"/>
      <c r="VTK181" s="117"/>
      <c r="VTL181" s="117"/>
      <c r="VTM181" s="117"/>
      <c r="VTN181" s="117"/>
      <c r="VTO181" s="117"/>
      <c r="VTP181" s="117"/>
      <c r="VTQ181" s="117"/>
      <c r="VTR181" s="117"/>
      <c r="VTS181" s="117"/>
      <c r="VTT181" s="117"/>
      <c r="VTU181" s="117"/>
      <c r="VTV181" s="117"/>
      <c r="VTW181" s="117"/>
      <c r="VTX181" s="117"/>
      <c r="VTY181" s="117"/>
      <c r="VTZ181" s="117"/>
      <c r="VUA181" s="117"/>
      <c r="VUB181" s="117"/>
      <c r="VUC181" s="117"/>
      <c r="VUD181" s="117"/>
      <c r="VUE181" s="117"/>
      <c r="VUF181" s="117"/>
      <c r="VUG181" s="117"/>
      <c r="VUH181" s="117"/>
      <c r="VUI181" s="117"/>
      <c r="VUJ181" s="117"/>
      <c r="VUK181" s="117"/>
      <c r="VUL181" s="117"/>
      <c r="VUM181" s="117"/>
      <c r="VUN181" s="117"/>
      <c r="VUO181" s="117"/>
      <c r="VUP181" s="117"/>
      <c r="VUQ181" s="117"/>
      <c r="VUR181" s="117"/>
      <c r="VUS181" s="117"/>
      <c r="VUT181" s="117"/>
      <c r="VUU181" s="117"/>
      <c r="VUV181" s="117"/>
      <c r="VUW181" s="117"/>
      <c r="VUX181" s="117"/>
      <c r="VUY181" s="117"/>
      <c r="VUZ181" s="117"/>
      <c r="VVA181" s="117"/>
      <c r="VVB181" s="117"/>
      <c r="VVC181" s="117"/>
      <c r="VVD181" s="117"/>
      <c r="VVE181" s="117"/>
      <c r="VVF181" s="117"/>
      <c r="VVG181" s="117"/>
      <c r="VVH181" s="117"/>
      <c r="VVI181" s="117"/>
      <c r="VVJ181" s="117"/>
      <c r="VVK181" s="117"/>
      <c r="VVL181" s="117"/>
      <c r="VVM181" s="117"/>
      <c r="VVN181" s="117"/>
      <c r="VVO181" s="117"/>
      <c r="VVP181" s="117"/>
      <c r="VVQ181" s="117"/>
      <c r="VVR181" s="117"/>
      <c r="VVS181" s="117"/>
      <c r="VVT181" s="117"/>
      <c r="VVU181" s="117"/>
      <c r="VVV181" s="117"/>
      <c r="VVW181" s="117"/>
      <c r="VVX181" s="117"/>
      <c r="VVY181" s="117"/>
      <c r="VVZ181" s="117"/>
      <c r="VWA181" s="117"/>
      <c r="VWB181" s="117"/>
      <c r="VWC181" s="117"/>
      <c r="VWD181" s="117"/>
      <c r="VWE181" s="117"/>
      <c r="VWF181" s="117"/>
      <c r="VWG181" s="117"/>
      <c r="VWH181" s="117"/>
      <c r="VWI181" s="117"/>
      <c r="VWJ181" s="117"/>
      <c r="VWK181" s="117"/>
      <c r="VWL181" s="117"/>
      <c r="VWM181" s="117"/>
      <c r="VWN181" s="117"/>
      <c r="VWO181" s="117"/>
      <c r="VWP181" s="117"/>
      <c r="VWQ181" s="117"/>
      <c r="VWR181" s="117"/>
      <c r="VWS181" s="117"/>
      <c r="VWT181" s="117"/>
      <c r="VWU181" s="117"/>
      <c r="VWV181" s="117"/>
      <c r="VWW181" s="117"/>
      <c r="VWX181" s="117"/>
      <c r="VWY181" s="117"/>
      <c r="VWZ181" s="117"/>
      <c r="VXA181" s="117"/>
      <c r="VXB181" s="117"/>
      <c r="VXC181" s="117"/>
      <c r="VXD181" s="117"/>
      <c r="VXE181" s="117"/>
      <c r="VXF181" s="117"/>
      <c r="VXG181" s="117"/>
      <c r="VXH181" s="117"/>
      <c r="VXI181" s="117"/>
      <c r="VXJ181" s="117"/>
      <c r="VXK181" s="117"/>
      <c r="VXL181" s="117"/>
      <c r="VXM181" s="117"/>
      <c r="VXN181" s="117"/>
      <c r="VXO181" s="117"/>
      <c r="VXP181" s="117"/>
      <c r="VXQ181" s="117"/>
      <c r="VXR181" s="117"/>
      <c r="VXS181" s="117"/>
      <c r="VXT181" s="117"/>
      <c r="VXU181" s="117"/>
      <c r="VXV181" s="117"/>
      <c r="VXW181" s="117"/>
      <c r="VXX181" s="117"/>
      <c r="VXY181" s="117"/>
      <c r="VXZ181" s="117"/>
      <c r="VYA181" s="117"/>
      <c r="VYB181" s="117"/>
      <c r="VYC181" s="117"/>
      <c r="VYD181" s="117"/>
      <c r="VYE181" s="117"/>
      <c r="VYF181" s="117"/>
      <c r="VYG181" s="117"/>
      <c r="VYH181" s="117"/>
      <c r="VYI181" s="117"/>
      <c r="VYJ181" s="117"/>
      <c r="VYK181" s="117"/>
      <c r="VYL181" s="117"/>
      <c r="VYM181" s="117"/>
      <c r="VYN181" s="117"/>
      <c r="VYO181" s="117"/>
      <c r="VYP181" s="117"/>
      <c r="VYQ181" s="117"/>
      <c r="VYR181" s="117"/>
      <c r="VYS181" s="117"/>
      <c r="VYT181" s="117"/>
      <c r="VYU181" s="117"/>
      <c r="VYV181" s="117"/>
      <c r="VYW181" s="117"/>
      <c r="VYX181" s="117"/>
      <c r="VYY181" s="117"/>
      <c r="VYZ181" s="117"/>
      <c r="VZA181" s="117"/>
      <c r="VZB181" s="117"/>
      <c r="VZC181" s="117"/>
      <c r="VZD181" s="117"/>
      <c r="VZE181" s="117"/>
      <c r="VZF181" s="117"/>
      <c r="VZG181" s="117"/>
      <c r="VZH181" s="117"/>
      <c r="VZI181" s="117"/>
      <c r="VZJ181" s="117"/>
      <c r="VZK181" s="117"/>
      <c r="VZL181" s="117"/>
      <c r="VZM181" s="117"/>
      <c r="VZN181" s="117"/>
      <c r="VZO181" s="117"/>
      <c r="VZP181" s="117"/>
      <c r="VZQ181" s="117"/>
      <c r="VZR181" s="117"/>
      <c r="VZS181" s="117"/>
      <c r="VZT181" s="117"/>
      <c r="VZU181" s="117"/>
      <c r="VZV181" s="117"/>
      <c r="VZW181" s="117"/>
      <c r="VZX181" s="117"/>
      <c r="VZY181" s="117"/>
      <c r="VZZ181" s="117"/>
      <c r="WAA181" s="117"/>
      <c r="WAB181" s="117"/>
      <c r="WAC181" s="117"/>
      <c r="WAD181" s="117"/>
      <c r="WAE181" s="117"/>
      <c r="WAF181" s="117"/>
      <c r="WAG181" s="117"/>
      <c r="WAH181" s="117"/>
      <c r="WAI181" s="117"/>
      <c r="WAJ181" s="117"/>
      <c r="WAK181" s="117"/>
      <c r="WAL181" s="117"/>
      <c r="WAM181" s="117"/>
      <c r="WAN181" s="117"/>
      <c r="WAO181" s="117"/>
      <c r="WAP181" s="117"/>
      <c r="WAQ181" s="117"/>
      <c r="WAR181" s="117"/>
      <c r="WAS181" s="117"/>
      <c r="WAT181" s="117"/>
      <c r="WAU181" s="117"/>
      <c r="WAV181" s="117"/>
      <c r="WAW181" s="117"/>
      <c r="WAX181" s="117"/>
      <c r="WAY181" s="117"/>
      <c r="WAZ181" s="117"/>
      <c r="WBA181" s="117"/>
      <c r="WBB181" s="117"/>
      <c r="WBC181" s="117"/>
      <c r="WBD181" s="117"/>
      <c r="WBE181" s="117"/>
      <c r="WBF181" s="117"/>
      <c r="WBG181" s="117"/>
      <c r="WBH181" s="117"/>
      <c r="WBI181" s="117"/>
      <c r="WBJ181" s="117"/>
      <c r="WBK181" s="117"/>
      <c r="WBL181" s="117"/>
      <c r="WBM181" s="117"/>
      <c r="WBN181" s="117"/>
      <c r="WBO181" s="117"/>
      <c r="WBP181" s="117"/>
      <c r="WBQ181" s="117"/>
      <c r="WBR181" s="117"/>
      <c r="WBS181" s="117"/>
      <c r="WBT181" s="117"/>
      <c r="WBU181" s="117"/>
      <c r="WBV181" s="117"/>
      <c r="WBW181" s="117"/>
      <c r="WBX181" s="117"/>
      <c r="WBY181" s="117"/>
      <c r="WBZ181" s="117"/>
      <c r="WCA181" s="117"/>
      <c r="WCB181" s="117"/>
      <c r="WCC181" s="117"/>
      <c r="WCD181" s="117"/>
      <c r="WCE181" s="117"/>
      <c r="WCF181" s="117"/>
      <c r="WCG181" s="117"/>
      <c r="WCH181" s="117"/>
      <c r="WCI181" s="117"/>
      <c r="WCJ181" s="117"/>
      <c r="WCK181" s="117"/>
      <c r="WCL181" s="117"/>
      <c r="WCM181" s="117"/>
      <c r="WCN181" s="117"/>
      <c r="WCO181" s="117"/>
      <c r="WCP181" s="117"/>
      <c r="WCQ181" s="117"/>
      <c r="WCR181" s="117"/>
      <c r="WCS181" s="117"/>
      <c r="WCT181" s="117"/>
      <c r="WCU181" s="117"/>
      <c r="WCV181" s="117"/>
      <c r="WCW181" s="117"/>
      <c r="WCX181" s="117"/>
      <c r="WCY181" s="117"/>
      <c r="WCZ181" s="117"/>
      <c r="WDA181" s="117"/>
      <c r="WDB181" s="117"/>
      <c r="WDC181" s="117"/>
      <c r="WDD181" s="117"/>
      <c r="WDE181" s="117"/>
      <c r="WDF181" s="117"/>
      <c r="WDG181" s="117"/>
      <c r="WDH181" s="117"/>
      <c r="WDI181" s="117"/>
      <c r="WDJ181" s="117"/>
      <c r="WDK181" s="117"/>
      <c r="WDL181" s="117"/>
      <c r="WDM181" s="117"/>
      <c r="WDN181" s="117"/>
      <c r="WDO181" s="117"/>
      <c r="WDP181" s="117"/>
      <c r="WDQ181" s="117"/>
      <c r="WDR181" s="117"/>
      <c r="WDS181" s="117"/>
      <c r="WDT181" s="117"/>
      <c r="WDU181" s="117"/>
      <c r="WDV181" s="117"/>
      <c r="WDW181" s="117"/>
      <c r="WDX181" s="117"/>
      <c r="WDY181" s="117"/>
      <c r="WDZ181" s="117"/>
      <c r="WEA181" s="117"/>
      <c r="WEB181" s="117"/>
      <c r="WEC181" s="117"/>
      <c r="WED181" s="117"/>
      <c r="WEE181" s="117"/>
      <c r="WEF181" s="117"/>
      <c r="WEG181" s="117"/>
      <c r="WEH181" s="117"/>
      <c r="WEI181" s="117"/>
      <c r="WEJ181" s="117"/>
      <c r="WEK181" s="117"/>
      <c r="WEL181" s="117"/>
      <c r="WEM181" s="117"/>
      <c r="WEN181" s="117"/>
      <c r="WEO181" s="117"/>
      <c r="WEP181" s="117"/>
      <c r="WEQ181" s="117"/>
      <c r="WER181" s="117"/>
      <c r="WES181" s="117"/>
      <c r="WET181" s="117"/>
      <c r="WEU181" s="117"/>
      <c r="WEV181" s="117"/>
      <c r="WEW181" s="117"/>
      <c r="WEX181" s="117"/>
      <c r="WEY181" s="117"/>
      <c r="WEZ181" s="117"/>
      <c r="WFA181" s="117"/>
      <c r="WFB181" s="117"/>
      <c r="WFC181" s="117"/>
      <c r="WFD181" s="117"/>
      <c r="WFE181" s="117"/>
      <c r="WFF181" s="117"/>
      <c r="WFG181" s="117"/>
      <c r="WFH181" s="117"/>
      <c r="WFI181" s="117"/>
      <c r="WFJ181" s="117"/>
      <c r="WFK181" s="117"/>
      <c r="WFL181" s="117"/>
      <c r="WFM181" s="117"/>
      <c r="WFN181" s="117"/>
      <c r="WFO181" s="117"/>
      <c r="WFP181" s="117"/>
      <c r="WFQ181" s="117"/>
      <c r="WFR181" s="117"/>
      <c r="WFS181" s="117"/>
      <c r="WFT181" s="117"/>
      <c r="WFU181" s="117"/>
      <c r="WFV181" s="117"/>
      <c r="WFW181" s="117"/>
      <c r="WFX181" s="117"/>
      <c r="WFY181" s="117"/>
      <c r="WFZ181" s="117"/>
      <c r="WGA181" s="117"/>
      <c r="WGB181" s="117"/>
      <c r="WGC181" s="117"/>
      <c r="WGD181" s="117"/>
      <c r="WGE181" s="117"/>
      <c r="WGF181" s="117"/>
      <c r="WGG181" s="117"/>
      <c r="WGH181" s="117"/>
      <c r="WGI181" s="117"/>
      <c r="WGJ181" s="117"/>
      <c r="WGK181" s="117"/>
      <c r="WGL181" s="117"/>
      <c r="WGM181" s="117"/>
      <c r="WGN181" s="117"/>
      <c r="WGO181" s="117"/>
      <c r="WGP181" s="117"/>
      <c r="WGQ181" s="117"/>
      <c r="WGR181" s="117"/>
      <c r="WGS181" s="117"/>
      <c r="WGT181" s="117"/>
      <c r="WGU181" s="117"/>
      <c r="WGV181" s="117"/>
      <c r="WGW181" s="117"/>
      <c r="WGX181" s="117"/>
      <c r="WGY181" s="117"/>
      <c r="WGZ181" s="117"/>
      <c r="WHA181" s="117"/>
      <c r="WHB181" s="117"/>
      <c r="WHC181" s="117"/>
      <c r="WHD181" s="117"/>
      <c r="WHE181" s="117"/>
      <c r="WHF181" s="117"/>
      <c r="WHG181" s="117"/>
      <c r="WHH181" s="117"/>
      <c r="WHI181" s="117"/>
      <c r="WHJ181" s="117"/>
      <c r="WHK181" s="117"/>
      <c r="WHL181" s="117"/>
      <c r="WHM181" s="117"/>
      <c r="WHN181" s="117"/>
      <c r="WHO181" s="117"/>
      <c r="WHP181" s="117"/>
      <c r="WHQ181" s="117"/>
      <c r="WHR181" s="117"/>
      <c r="WHS181" s="117"/>
      <c r="WHT181" s="117"/>
      <c r="WHU181" s="117"/>
      <c r="WHV181" s="117"/>
      <c r="WHW181" s="117"/>
      <c r="WHX181" s="117"/>
      <c r="WHY181" s="117"/>
      <c r="WHZ181" s="117"/>
      <c r="WIA181" s="117"/>
      <c r="WIB181" s="117"/>
      <c r="WIC181" s="117"/>
      <c r="WID181" s="117"/>
      <c r="WIE181" s="117"/>
      <c r="WIF181" s="117"/>
      <c r="WIG181" s="117"/>
      <c r="WIH181" s="117"/>
      <c r="WII181" s="117"/>
      <c r="WIJ181" s="117"/>
      <c r="WIK181" s="117"/>
      <c r="WIL181" s="117"/>
      <c r="WIM181" s="117"/>
      <c r="WIN181" s="117"/>
      <c r="WIO181" s="117"/>
      <c r="WIP181" s="117"/>
      <c r="WIQ181" s="117"/>
      <c r="WIR181" s="117"/>
      <c r="WIS181" s="117"/>
      <c r="WIT181" s="117"/>
      <c r="WIU181" s="117"/>
      <c r="WIV181" s="117"/>
      <c r="WIW181" s="117"/>
      <c r="WIX181" s="117"/>
      <c r="WIY181" s="117"/>
      <c r="WIZ181" s="117"/>
      <c r="WJA181" s="117"/>
      <c r="WJB181" s="117"/>
      <c r="WJC181" s="117"/>
      <c r="WJD181" s="117"/>
      <c r="WJE181" s="117"/>
      <c r="WJF181" s="117"/>
      <c r="WJG181" s="117"/>
      <c r="WJH181" s="117"/>
      <c r="WJI181" s="117"/>
      <c r="WJJ181" s="117"/>
      <c r="WJK181" s="117"/>
      <c r="WJL181" s="117"/>
      <c r="WJM181" s="117"/>
      <c r="WJN181" s="117"/>
      <c r="WJO181" s="117"/>
      <c r="WJP181" s="117"/>
      <c r="WJQ181" s="117"/>
      <c r="WJR181" s="117"/>
      <c r="WJS181" s="117"/>
      <c r="WJT181" s="117"/>
      <c r="WJU181" s="117"/>
      <c r="WJV181" s="117"/>
      <c r="WJW181" s="117"/>
      <c r="WJX181" s="117"/>
      <c r="WJY181" s="117"/>
      <c r="WJZ181" s="117"/>
      <c r="WKA181" s="117"/>
      <c r="WKB181" s="117"/>
      <c r="WKC181" s="117"/>
      <c r="WKD181" s="117"/>
      <c r="WKE181" s="117"/>
      <c r="WKF181" s="117"/>
      <c r="WKG181" s="117"/>
      <c r="WKH181" s="117"/>
      <c r="WKI181" s="117"/>
      <c r="WKJ181" s="117"/>
      <c r="WKK181" s="117"/>
      <c r="WKL181" s="117"/>
      <c r="WKM181" s="117"/>
      <c r="WKN181" s="117"/>
      <c r="WKO181" s="117"/>
      <c r="WKP181" s="117"/>
      <c r="WKQ181" s="117"/>
      <c r="WKR181" s="117"/>
      <c r="WKS181" s="117"/>
      <c r="WKT181" s="117"/>
      <c r="WKU181" s="117"/>
      <c r="WKV181" s="117"/>
      <c r="WKW181" s="117"/>
      <c r="WKX181" s="117"/>
      <c r="WKY181" s="117"/>
      <c r="WKZ181" s="117"/>
      <c r="WLA181" s="117"/>
      <c r="WLB181" s="117"/>
      <c r="WLC181" s="117"/>
      <c r="WLD181" s="117"/>
      <c r="WLE181" s="117"/>
      <c r="WLF181" s="117"/>
      <c r="WLG181" s="117"/>
      <c r="WLH181" s="117"/>
      <c r="WLI181" s="117"/>
      <c r="WLJ181" s="117"/>
      <c r="WLK181" s="117"/>
      <c r="WLL181" s="117"/>
      <c r="WLM181" s="117"/>
      <c r="WLN181" s="117"/>
      <c r="WLO181" s="117"/>
      <c r="WLP181" s="117"/>
      <c r="WLQ181" s="117"/>
      <c r="WLR181" s="117"/>
      <c r="WLS181" s="117"/>
      <c r="WLT181" s="117"/>
      <c r="WLU181" s="117"/>
      <c r="WLV181" s="117"/>
      <c r="WLW181" s="117"/>
      <c r="WLX181" s="117"/>
      <c r="WLY181" s="117"/>
      <c r="WLZ181" s="117"/>
      <c r="WMA181" s="117"/>
      <c r="WMB181" s="117"/>
      <c r="WMC181" s="117"/>
      <c r="WMD181" s="117"/>
      <c r="WME181" s="117"/>
      <c r="WMF181" s="117"/>
      <c r="WMG181" s="117"/>
      <c r="WMH181" s="117"/>
      <c r="WMI181" s="117"/>
      <c r="WMJ181" s="117"/>
      <c r="WMK181" s="117"/>
      <c r="WML181" s="117"/>
      <c r="WMM181" s="117"/>
      <c r="WMN181" s="117"/>
      <c r="WMO181" s="117"/>
      <c r="WMP181" s="117"/>
      <c r="WMQ181" s="117"/>
      <c r="WMR181" s="117"/>
      <c r="WMS181" s="117"/>
      <c r="WMT181" s="117"/>
      <c r="WMU181" s="117"/>
      <c r="WMV181" s="117"/>
      <c r="WMW181" s="117"/>
      <c r="WMX181" s="117"/>
      <c r="WMY181" s="117"/>
      <c r="WMZ181" s="117"/>
      <c r="WNA181" s="117"/>
      <c r="WNB181" s="117"/>
      <c r="WNC181" s="117"/>
      <c r="WND181" s="117"/>
      <c r="WNE181" s="117"/>
      <c r="WNF181" s="117"/>
      <c r="WNG181" s="117"/>
      <c r="WNH181" s="117"/>
      <c r="WNI181" s="117"/>
      <c r="WNJ181" s="117"/>
      <c r="WNK181" s="117"/>
      <c r="WNL181" s="117"/>
      <c r="WNM181" s="117"/>
      <c r="WNN181" s="117"/>
      <c r="WNO181" s="117"/>
      <c r="WNP181" s="117"/>
      <c r="WNQ181" s="117"/>
      <c r="WNR181" s="117"/>
      <c r="WNS181" s="117"/>
      <c r="WNT181" s="117"/>
      <c r="WNU181" s="117"/>
      <c r="WNV181" s="117"/>
      <c r="WNW181" s="117"/>
      <c r="WNX181" s="117"/>
      <c r="WNY181" s="117"/>
      <c r="WNZ181" s="117"/>
      <c r="WOA181" s="117"/>
      <c r="WOB181" s="117"/>
      <c r="WOC181" s="117"/>
      <c r="WOD181" s="117"/>
      <c r="WOE181" s="117"/>
      <c r="WOF181" s="117"/>
      <c r="WOG181" s="117"/>
      <c r="WOH181" s="117"/>
      <c r="WOI181" s="117"/>
      <c r="WOJ181" s="117"/>
      <c r="WOK181" s="117"/>
      <c r="WOL181" s="117"/>
      <c r="WOM181" s="117"/>
      <c r="WON181" s="117"/>
      <c r="WOO181" s="117"/>
      <c r="WOP181" s="117"/>
      <c r="WOQ181" s="117"/>
      <c r="WOR181" s="117"/>
      <c r="WOS181" s="117"/>
      <c r="WOT181" s="117"/>
      <c r="WOU181" s="117"/>
      <c r="WOV181" s="117"/>
      <c r="WOW181" s="117"/>
      <c r="WOX181" s="117"/>
      <c r="WOY181" s="117"/>
      <c r="WOZ181" s="117"/>
      <c r="WPA181" s="117"/>
      <c r="WPB181" s="117"/>
      <c r="WPC181" s="117"/>
      <c r="WPD181" s="117"/>
      <c r="WPE181" s="117"/>
      <c r="WPF181" s="117"/>
      <c r="WPG181" s="117"/>
      <c r="WPH181" s="117"/>
      <c r="WPI181" s="117"/>
      <c r="WPJ181" s="117"/>
      <c r="WPK181" s="117"/>
      <c r="WPL181" s="117"/>
      <c r="WPM181" s="117"/>
      <c r="WPN181" s="117"/>
      <c r="WPO181" s="117"/>
      <c r="WPP181" s="117"/>
      <c r="WPQ181" s="117"/>
      <c r="WPR181" s="117"/>
      <c r="WPS181" s="117"/>
      <c r="WPT181" s="117"/>
      <c r="WPU181" s="117"/>
      <c r="WPV181" s="117"/>
      <c r="WPW181" s="117"/>
      <c r="WPX181" s="117"/>
      <c r="WPY181" s="117"/>
      <c r="WPZ181" s="117"/>
      <c r="WQA181" s="117"/>
      <c r="WQB181" s="117"/>
      <c r="WQC181" s="117"/>
      <c r="WQD181" s="117"/>
      <c r="WQE181" s="117"/>
      <c r="WQF181" s="117"/>
      <c r="WQG181" s="117"/>
      <c r="WQH181" s="117"/>
      <c r="WQI181" s="117"/>
      <c r="WQJ181" s="117"/>
      <c r="WQK181" s="117"/>
      <c r="WQL181" s="117"/>
      <c r="WQM181" s="117"/>
      <c r="WQN181" s="117"/>
      <c r="WQO181" s="117"/>
      <c r="WQP181" s="117"/>
      <c r="WQQ181" s="117"/>
      <c r="WQR181" s="117"/>
      <c r="WQS181" s="117"/>
      <c r="WQT181" s="117"/>
      <c r="WQU181" s="117"/>
      <c r="WQV181" s="117"/>
      <c r="WQW181" s="117"/>
      <c r="WQX181" s="117"/>
      <c r="WQY181" s="117"/>
      <c r="WQZ181" s="117"/>
      <c r="WRA181" s="117"/>
      <c r="WRB181" s="117"/>
      <c r="WRC181" s="117"/>
      <c r="WRD181" s="117"/>
      <c r="WRE181" s="117"/>
      <c r="WRF181" s="117"/>
      <c r="WRG181" s="117"/>
      <c r="WRH181" s="117"/>
      <c r="WRI181" s="117"/>
      <c r="WRJ181" s="117"/>
      <c r="WRK181" s="117"/>
      <c r="WRL181" s="117"/>
      <c r="WRM181" s="117"/>
      <c r="WRN181" s="117"/>
      <c r="WRO181" s="117"/>
      <c r="WRP181" s="117"/>
      <c r="WRQ181" s="117"/>
      <c r="WRR181" s="117"/>
      <c r="WRS181" s="117"/>
      <c r="WRT181" s="117"/>
      <c r="WRU181" s="117"/>
      <c r="WRV181" s="117"/>
      <c r="WRW181" s="117"/>
      <c r="WRX181" s="117"/>
      <c r="WRY181" s="117"/>
      <c r="WRZ181" s="117"/>
      <c r="WSA181" s="117"/>
      <c r="WSB181" s="117"/>
      <c r="WSC181" s="117"/>
      <c r="WSD181" s="117"/>
      <c r="WSE181" s="117"/>
      <c r="WSF181" s="117"/>
      <c r="WSG181" s="117"/>
      <c r="WSH181" s="117"/>
      <c r="WSI181" s="117"/>
      <c r="WSJ181" s="117"/>
      <c r="WSK181" s="117"/>
      <c r="WSL181" s="117"/>
      <c r="WSM181" s="117"/>
      <c r="WSN181" s="117"/>
      <c r="WSO181" s="117"/>
      <c r="WSP181" s="117"/>
      <c r="WSQ181" s="117"/>
      <c r="WSR181" s="117"/>
      <c r="WSS181" s="117"/>
      <c r="WST181" s="117"/>
      <c r="WSU181" s="117"/>
      <c r="WSV181" s="117"/>
      <c r="WSW181" s="117"/>
      <c r="WSX181" s="117"/>
      <c r="WSY181" s="117"/>
      <c r="WSZ181" s="117"/>
      <c r="WTA181" s="117"/>
      <c r="WTB181" s="117"/>
      <c r="WTC181" s="117"/>
      <c r="WTD181" s="117"/>
      <c r="WTE181" s="117"/>
      <c r="WTF181" s="117"/>
      <c r="WTG181" s="117"/>
      <c r="WTH181" s="117"/>
      <c r="WTI181" s="117"/>
      <c r="WTJ181" s="117"/>
      <c r="WTK181" s="117"/>
      <c r="WTL181" s="117"/>
      <c r="WTM181" s="117"/>
      <c r="WTN181" s="117"/>
      <c r="WTO181" s="117"/>
      <c r="WTP181" s="117"/>
      <c r="WTQ181" s="117"/>
      <c r="WTR181" s="117"/>
      <c r="WTS181" s="117"/>
      <c r="WTT181" s="117"/>
      <c r="WTU181" s="117"/>
      <c r="WTV181" s="117"/>
      <c r="WTW181" s="117"/>
      <c r="WTX181" s="117"/>
      <c r="WTY181" s="117"/>
      <c r="WTZ181" s="117"/>
      <c r="WUA181" s="117"/>
      <c r="WUB181" s="117"/>
      <c r="WUC181" s="117"/>
      <c r="WUD181" s="117"/>
      <c r="WUE181" s="117"/>
      <c r="WUF181" s="117"/>
      <c r="WUG181" s="117"/>
      <c r="WUH181" s="117"/>
      <c r="WUI181" s="117"/>
      <c r="WUJ181" s="117"/>
      <c r="WUK181" s="117"/>
      <c r="WUL181" s="117"/>
      <c r="WUM181" s="117"/>
      <c r="WUN181" s="117"/>
      <c r="WUO181" s="117"/>
      <c r="WUP181" s="117"/>
      <c r="WUQ181" s="117"/>
      <c r="WUR181" s="117"/>
      <c r="WUS181" s="117"/>
      <c r="WUT181" s="117"/>
      <c r="WUU181" s="117"/>
      <c r="WUV181" s="117"/>
      <c r="WUW181" s="117"/>
      <c r="WUX181" s="117"/>
      <c r="WUY181" s="117"/>
      <c r="WUZ181" s="117"/>
      <c r="WVA181" s="117"/>
      <c r="WVB181" s="117"/>
      <c r="WVC181" s="117"/>
      <c r="WVD181" s="117"/>
      <c r="WVE181" s="117"/>
      <c r="WVF181" s="117"/>
      <c r="WVG181" s="117"/>
      <c r="WVH181" s="117"/>
      <c r="WVI181" s="117"/>
      <c r="WVJ181" s="117"/>
      <c r="WVK181" s="117"/>
      <c r="WVL181" s="117"/>
      <c r="WVM181" s="117"/>
      <c r="WVN181" s="117"/>
      <c r="WVO181" s="117"/>
      <c r="WVP181" s="117"/>
      <c r="WVQ181" s="117"/>
      <c r="WVR181" s="117"/>
      <c r="WVS181" s="117"/>
      <c r="WVT181" s="117"/>
      <c r="WVU181" s="117"/>
      <c r="WVV181" s="117"/>
      <c r="WVW181" s="117"/>
      <c r="WVX181" s="117"/>
      <c r="WVY181" s="117"/>
      <c r="WVZ181" s="117"/>
      <c r="WWA181" s="117"/>
      <c r="WWB181" s="117"/>
      <c r="WWC181" s="117"/>
      <c r="WWD181" s="117"/>
      <c r="WWE181" s="117"/>
      <c r="WWF181" s="117"/>
      <c r="WWG181" s="117"/>
      <c r="WWH181" s="117"/>
      <c r="WWI181" s="117"/>
      <c r="WWJ181" s="117"/>
      <c r="WWK181" s="117"/>
      <c r="WWL181" s="117"/>
      <c r="WWM181" s="117"/>
      <c r="WWN181" s="117"/>
      <c r="WWO181" s="117"/>
      <c r="WWP181" s="117"/>
      <c r="WWQ181" s="117"/>
      <c r="WWR181" s="117"/>
      <c r="WWS181" s="117"/>
      <c r="WWT181" s="117"/>
      <c r="WWU181" s="117"/>
      <c r="WWV181" s="117"/>
      <c r="WWW181" s="117"/>
      <c r="WWX181" s="117"/>
      <c r="WWY181" s="117"/>
      <c r="WWZ181" s="117"/>
      <c r="WXA181" s="117"/>
      <c r="WXB181" s="117"/>
      <c r="WXC181" s="117"/>
      <c r="WXD181" s="117"/>
      <c r="WXE181" s="117"/>
      <c r="WXF181" s="117"/>
      <c r="WXG181" s="117"/>
      <c r="WXH181" s="117"/>
      <c r="WXI181" s="117"/>
      <c r="WXJ181" s="117"/>
      <c r="WXK181" s="117"/>
      <c r="WXL181" s="117"/>
      <c r="WXM181" s="117"/>
      <c r="WXN181" s="117"/>
      <c r="WXO181" s="117"/>
      <c r="WXP181" s="117"/>
      <c r="WXQ181" s="117"/>
      <c r="WXR181" s="117"/>
      <c r="WXS181" s="117"/>
      <c r="WXT181" s="117"/>
      <c r="WXU181" s="117"/>
      <c r="WXV181" s="117"/>
      <c r="WXW181" s="117"/>
      <c r="WXX181" s="117"/>
      <c r="WXY181" s="117"/>
      <c r="WXZ181" s="117"/>
      <c r="WYA181" s="117"/>
      <c r="WYB181" s="117"/>
      <c r="WYC181" s="117"/>
      <c r="WYD181" s="117"/>
      <c r="WYE181" s="117"/>
      <c r="WYF181" s="117"/>
      <c r="WYG181" s="117"/>
      <c r="WYH181" s="117"/>
      <c r="WYI181" s="117"/>
      <c r="WYJ181" s="117"/>
      <c r="WYK181" s="117"/>
      <c r="WYL181" s="117"/>
      <c r="WYM181" s="117"/>
      <c r="WYN181" s="117"/>
      <c r="WYO181" s="117"/>
      <c r="WYP181" s="117"/>
      <c r="WYQ181" s="117"/>
      <c r="WYR181" s="117"/>
      <c r="WYS181" s="117"/>
      <c r="WYT181" s="117"/>
      <c r="WYU181" s="117"/>
      <c r="WYV181" s="117"/>
      <c r="WYW181" s="117"/>
      <c r="WYX181" s="117"/>
      <c r="WYY181" s="117"/>
      <c r="WYZ181" s="117"/>
      <c r="WZA181" s="117"/>
      <c r="WZB181" s="117"/>
      <c r="WZC181" s="117"/>
      <c r="WZD181" s="117"/>
      <c r="WZE181" s="117"/>
      <c r="WZF181" s="117"/>
      <c r="WZG181" s="117"/>
      <c r="WZH181" s="117"/>
      <c r="WZI181" s="117"/>
      <c r="WZJ181" s="117"/>
      <c r="WZK181" s="117"/>
      <c r="WZL181" s="117"/>
      <c r="WZM181" s="117"/>
      <c r="WZN181" s="117"/>
      <c r="WZO181" s="117"/>
      <c r="WZP181" s="117"/>
      <c r="WZQ181" s="117"/>
      <c r="WZR181" s="117"/>
      <c r="WZS181" s="117"/>
      <c r="WZT181" s="117"/>
      <c r="WZU181" s="117"/>
      <c r="WZV181" s="117"/>
      <c r="WZW181" s="117"/>
      <c r="WZX181" s="117"/>
      <c r="WZY181" s="117"/>
      <c r="WZZ181" s="117"/>
      <c r="XAA181" s="117"/>
      <c r="XAB181" s="117"/>
      <c r="XAC181" s="117"/>
      <c r="XAD181" s="117"/>
      <c r="XAE181" s="117"/>
      <c r="XAF181" s="117"/>
      <c r="XAG181" s="117"/>
      <c r="XAH181" s="117"/>
      <c r="XAI181" s="117"/>
      <c r="XAJ181" s="117"/>
      <c r="XAK181" s="117"/>
      <c r="XAL181" s="117"/>
      <c r="XAM181" s="117"/>
      <c r="XAN181" s="117"/>
      <c r="XAO181" s="117"/>
      <c r="XAP181" s="117"/>
      <c r="XAQ181" s="117"/>
      <c r="XAR181" s="117"/>
      <c r="XAS181" s="117"/>
      <c r="XAT181" s="117"/>
      <c r="XAU181" s="117"/>
      <c r="XAV181" s="117"/>
      <c r="XAW181" s="117"/>
      <c r="XAX181" s="117"/>
      <c r="XAY181" s="117"/>
      <c r="XAZ181" s="117"/>
      <c r="XBA181" s="117"/>
      <c r="XBB181" s="117"/>
      <c r="XBC181" s="117"/>
      <c r="XBD181" s="117"/>
      <c r="XBE181" s="117"/>
      <c r="XBF181" s="117"/>
      <c r="XBG181" s="117"/>
      <c r="XBH181" s="117"/>
      <c r="XBI181" s="117"/>
      <c r="XBJ181" s="117"/>
      <c r="XBK181" s="117"/>
      <c r="XBL181" s="117"/>
      <c r="XBM181" s="117"/>
      <c r="XBN181" s="117"/>
      <c r="XBO181" s="117"/>
      <c r="XBP181" s="117"/>
      <c r="XBQ181" s="117"/>
      <c r="XBR181" s="117"/>
      <c r="XBS181" s="117"/>
      <c r="XBT181" s="117"/>
      <c r="XBU181" s="117"/>
      <c r="XBV181" s="117"/>
      <c r="XBW181" s="117"/>
      <c r="XBX181" s="117"/>
      <c r="XBY181" s="117"/>
      <c r="XBZ181" s="117"/>
      <c r="XCA181" s="117"/>
      <c r="XCB181" s="117"/>
      <c r="XCC181" s="117"/>
      <c r="XCD181" s="117"/>
      <c r="XCE181" s="117"/>
      <c r="XCF181" s="117"/>
      <c r="XCG181" s="117"/>
      <c r="XCH181" s="117"/>
      <c r="XCI181" s="117"/>
      <c r="XCJ181" s="117"/>
      <c r="XCK181" s="117"/>
      <c r="XCL181" s="117"/>
      <c r="XCM181" s="117"/>
      <c r="XCN181" s="117"/>
      <c r="XCO181" s="117"/>
      <c r="XCP181" s="117"/>
      <c r="XCQ181" s="117"/>
      <c r="XCR181" s="117"/>
      <c r="XCS181" s="117"/>
      <c r="XCT181" s="117"/>
      <c r="XCU181" s="117"/>
      <c r="XCV181" s="117"/>
      <c r="XCW181" s="117"/>
      <c r="XCX181" s="117"/>
      <c r="XCY181" s="117"/>
      <c r="XCZ181" s="117"/>
      <c r="XDA181" s="117"/>
      <c r="XDB181" s="117"/>
      <c r="XDC181" s="117"/>
      <c r="XDD181" s="117"/>
      <c r="XDE181" s="117"/>
      <c r="XDF181" s="117"/>
      <c r="XDG181" s="117"/>
      <c r="XDH181" s="117"/>
      <c r="XDI181" s="117"/>
      <c r="XDJ181" s="117"/>
      <c r="XDK181" s="117"/>
      <c r="XDL181" s="117"/>
      <c r="XDM181" s="117"/>
      <c r="XDN181" s="117"/>
      <c r="XDO181" s="117"/>
      <c r="XDP181" s="117"/>
      <c r="XDQ181" s="117"/>
      <c r="XDR181" s="117"/>
      <c r="XDS181" s="117"/>
      <c r="XDT181" s="117"/>
      <c r="XDU181" s="117"/>
      <c r="XDV181" s="117"/>
      <c r="XDW181" s="117"/>
      <c r="XDX181" s="117"/>
      <c r="XDY181" s="117"/>
      <c r="XDZ181" s="117"/>
      <c r="XEA181" s="117"/>
      <c r="XEB181" s="117"/>
      <c r="XEC181" s="117"/>
      <c r="XED181" s="117"/>
      <c r="XEE181" s="117"/>
      <c r="XEF181" s="117"/>
      <c r="XEG181" s="117"/>
      <c r="XEH181" s="117"/>
      <c r="XEI181" s="117"/>
    </row>
    <row r="182" s="80" customFormat="1" ht="26" customHeight="1" spans="1:31">
      <c r="A182" s="95">
        <v>176</v>
      </c>
      <c r="B182" s="65" t="s">
        <v>349</v>
      </c>
      <c r="C182" s="102">
        <v>13</v>
      </c>
      <c r="D182" s="144" t="s">
        <v>416</v>
      </c>
      <c r="E182" s="145" t="s">
        <v>417</v>
      </c>
      <c r="F182" s="145" t="s">
        <v>417</v>
      </c>
      <c r="G182" s="102">
        <v>5</v>
      </c>
      <c r="H182" s="65" t="s">
        <v>43</v>
      </c>
      <c r="I182" s="102">
        <v>20</v>
      </c>
      <c r="J182" s="102">
        <v>1</v>
      </c>
      <c r="K182" s="102"/>
      <c r="L182" s="102"/>
      <c r="M182" s="102" t="s">
        <v>44</v>
      </c>
      <c r="N182" s="65" t="s">
        <v>45</v>
      </c>
      <c r="O182" s="102"/>
      <c r="P182" s="102"/>
      <c r="Q182" s="102"/>
      <c r="R182" s="102"/>
      <c r="S182" s="102">
        <v>120</v>
      </c>
      <c r="T182" s="102"/>
      <c r="U182" s="102">
        <f t="shared" ref="U182:U187" si="10">SUM(O182:T182)</f>
        <v>120</v>
      </c>
      <c r="V182" s="102">
        <v>120</v>
      </c>
      <c r="W182" s="102">
        <v>3</v>
      </c>
      <c r="X182" s="102">
        <v>360</v>
      </c>
      <c r="Y182" s="102"/>
      <c r="Z182" s="102"/>
      <c r="AA182" s="102"/>
      <c r="AB182" s="102"/>
      <c r="AC182" s="140">
        <v>45180</v>
      </c>
      <c r="AD182" s="102"/>
      <c r="AE182" s="102"/>
    </row>
    <row r="183" s="80" customFormat="1" ht="26" customHeight="1" spans="1:31">
      <c r="A183" s="95">
        <v>177</v>
      </c>
      <c r="B183" s="65" t="s">
        <v>372</v>
      </c>
      <c r="C183" s="59">
        <v>16</v>
      </c>
      <c r="D183" s="100" t="s">
        <v>418</v>
      </c>
      <c r="E183" s="30" t="s">
        <v>419</v>
      </c>
      <c r="F183" s="30" t="s">
        <v>419</v>
      </c>
      <c r="G183" s="59">
        <v>6</v>
      </c>
      <c r="H183" s="30" t="s">
        <v>43</v>
      </c>
      <c r="I183" s="59">
        <v>120</v>
      </c>
      <c r="J183" s="59">
        <v>1</v>
      </c>
      <c r="K183" s="59" t="s">
        <v>68</v>
      </c>
      <c r="L183" s="59"/>
      <c r="M183" s="59" t="s">
        <v>44</v>
      </c>
      <c r="N183" s="59" t="str">
        <f>IF(T183=U183,"翻建",IF(T183="","新建","改扩建"))</f>
        <v>改扩建</v>
      </c>
      <c r="O183" s="59"/>
      <c r="P183" s="59"/>
      <c r="Q183" s="59"/>
      <c r="R183" s="59"/>
      <c r="S183" s="148">
        <v>15</v>
      </c>
      <c r="T183" s="59">
        <v>95</v>
      </c>
      <c r="U183" s="132">
        <f t="shared" si="10"/>
        <v>110</v>
      </c>
      <c r="V183" s="59">
        <f>U183</f>
        <v>110</v>
      </c>
      <c r="W183" s="59">
        <v>3</v>
      </c>
      <c r="X183" s="59">
        <f>V183*W183</f>
        <v>330</v>
      </c>
      <c r="Y183" s="59"/>
      <c r="Z183" s="102"/>
      <c r="AA183" s="102"/>
      <c r="AB183" s="102"/>
      <c r="AC183" s="140">
        <v>45180</v>
      </c>
      <c r="AD183" s="102"/>
      <c r="AE183" s="102"/>
    </row>
    <row r="184" s="80" customFormat="1" ht="26" customHeight="1" spans="1:31">
      <c r="A184" s="95">
        <v>178</v>
      </c>
      <c r="B184" s="65" t="s">
        <v>372</v>
      </c>
      <c r="C184" s="59">
        <v>17</v>
      </c>
      <c r="D184" s="100" t="s">
        <v>420</v>
      </c>
      <c r="E184" s="30" t="s">
        <v>421</v>
      </c>
      <c r="F184" s="30" t="s">
        <v>421</v>
      </c>
      <c r="G184" s="59">
        <v>4</v>
      </c>
      <c r="H184" s="30" t="s">
        <v>43</v>
      </c>
      <c r="I184" s="59">
        <v>68.15</v>
      </c>
      <c r="J184" s="59">
        <v>1</v>
      </c>
      <c r="K184" s="59" t="s">
        <v>104</v>
      </c>
      <c r="L184" s="59"/>
      <c r="M184" s="59" t="s">
        <v>44</v>
      </c>
      <c r="N184" s="59" t="str">
        <f>IF(T184=U184,"翻建",IF(T184="","新建","改扩建"))</f>
        <v>改扩建</v>
      </c>
      <c r="O184" s="59"/>
      <c r="P184" s="59"/>
      <c r="Q184" s="59"/>
      <c r="R184" s="59"/>
      <c r="S184" s="148">
        <v>23</v>
      </c>
      <c r="T184" s="59">
        <v>77</v>
      </c>
      <c r="U184" s="132">
        <f t="shared" si="10"/>
        <v>100</v>
      </c>
      <c r="V184" s="59">
        <f>U184</f>
        <v>100</v>
      </c>
      <c r="W184" s="59">
        <v>3</v>
      </c>
      <c r="X184" s="59">
        <f>V184*W184</f>
        <v>300</v>
      </c>
      <c r="Y184" s="59"/>
      <c r="Z184" s="102"/>
      <c r="AA184" s="102"/>
      <c r="AB184" s="102"/>
      <c r="AC184" s="140">
        <v>45180</v>
      </c>
      <c r="AD184" s="102"/>
      <c r="AE184" s="102"/>
    </row>
    <row r="185" s="80" customFormat="1" ht="26" customHeight="1" spans="1:31">
      <c r="A185" s="95">
        <v>179</v>
      </c>
      <c r="B185" s="65" t="s">
        <v>372</v>
      </c>
      <c r="C185" s="59">
        <v>6</v>
      </c>
      <c r="D185" s="100" t="s">
        <v>422</v>
      </c>
      <c r="E185" s="30" t="s">
        <v>423</v>
      </c>
      <c r="F185" s="30" t="s">
        <v>423</v>
      </c>
      <c r="G185" s="59">
        <v>1</v>
      </c>
      <c r="H185" s="30" t="s">
        <v>43</v>
      </c>
      <c r="I185" s="59">
        <v>85</v>
      </c>
      <c r="J185" s="59">
        <v>1</v>
      </c>
      <c r="K185" s="59" t="s">
        <v>104</v>
      </c>
      <c r="L185" s="59"/>
      <c r="M185" s="59" t="s">
        <v>44</v>
      </c>
      <c r="N185" s="59" t="str">
        <f>IF(T185=U185,"翻建",IF(T185="","新建","改扩建"))</f>
        <v>改扩建</v>
      </c>
      <c r="O185" s="59"/>
      <c r="P185" s="59"/>
      <c r="Q185" s="59"/>
      <c r="R185" s="59"/>
      <c r="S185" s="148">
        <v>53</v>
      </c>
      <c r="T185" s="59">
        <v>47</v>
      </c>
      <c r="U185" s="132">
        <f t="shared" si="10"/>
        <v>100</v>
      </c>
      <c r="V185" s="59">
        <f>U185</f>
        <v>100</v>
      </c>
      <c r="W185" s="59">
        <v>3</v>
      </c>
      <c r="X185" s="59">
        <f>V185*W185</f>
        <v>300</v>
      </c>
      <c r="Y185" s="59"/>
      <c r="Z185" s="102"/>
      <c r="AA185" s="102"/>
      <c r="AB185" s="102"/>
      <c r="AC185" s="140">
        <v>45180</v>
      </c>
      <c r="AD185" s="102"/>
      <c r="AE185" s="102"/>
    </row>
    <row r="186" s="80" customFormat="1" ht="26" customHeight="1" spans="1:31">
      <c r="A186" s="95">
        <v>180</v>
      </c>
      <c r="B186" s="65" t="s">
        <v>372</v>
      </c>
      <c r="C186" s="59">
        <v>5</v>
      </c>
      <c r="D186" s="100" t="s">
        <v>424</v>
      </c>
      <c r="E186" s="30" t="s">
        <v>425</v>
      </c>
      <c r="F186" s="30" t="s">
        <v>425</v>
      </c>
      <c r="G186" s="59">
        <v>4</v>
      </c>
      <c r="H186" s="30" t="s">
        <v>43</v>
      </c>
      <c r="I186" s="59">
        <v>110</v>
      </c>
      <c r="J186" s="59">
        <v>1</v>
      </c>
      <c r="K186" s="59" t="s">
        <v>104</v>
      </c>
      <c r="L186" s="59"/>
      <c r="M186" s="59" t="s">
        <v>44</v>
      </c>
      <c r="N186" s="59" t="str">
        <f>IF(T186=U186,"翻建",IF(T186="","新建","改扩建"))</f>
        <v>改扩建</v>
      </c>
      <c r="O186" s="59"/>
      <c r="P186" s="59"/>
      <c r="Q186" s="59"/>
      <c r="R186" s="59"/>
      <c r="S186" s="148">
        <v>15</v>
      </c>
      <c r="T186" s="59">
        <v>83</v>
      </c>
      <c r="U186" s="132">
        <f t="shared" si="10"/>
        <v>98</v>
      </c>
      <c r="V186" s="59">
        <f>U186</f>
        <v>98</v>
      </c>
      <c r="W186" s="59">
        <v>3</v>
      </c>
      <c r="X186" s="59">
        <f>V186*W186</f>
        <v>294</v>
      </c>
      <c r="Y186" s="59"/>
      <c r="Z186" s="102"/>
      <c r="AA186" s="102"/>
      <c r="AB186" s="102"/>
      <c r="AC186" s="140">
        <v>45180</v>
      </c>
      <c r="AD186" s="102"/>
      <c r="AE186" s="102"/>
    </row>
    <row r="187" ht="26" customHeight="1" spans="1:31">
      <c r="A187" s="95">
        <v>181</v>
      </c>
      <c r="B187" s="130" t="s">
        <v>126</v>
      </c>
      <c r="C187" s="146">
        <v>8</v>
      </c>
      <c r="D187" s="147" t="s">
        <v>426</v>
      </c>
      <c r="E187" s="146" t="s">
        <v>427</v>
      </c>
      <c r="F187" s="146" t="s">
        <v>427</v>
      </c>
      <c r="G187" s="146">
        <v>5</v>
      </c>
      <c r="H187" s="30" t="s">
        <v>43</v>
      </c>
      <c r="I187" s="146">
        <v>177</v>
      </c>
      <c r="J187" s="146">
        <v>1</v>
      </c>
      <c r="K187" s="146" t="s">
        <v>104</v>
      </c>
      <c r="L187" s="130"/>
      <c r="M187" s="146" t="s">
        <v>44</v>
      </c>
      <c r="N187" s="146" t="str">
        <f>IF(T187=U187,"翻建",IF(T187="","新建","改扩建"))</f>
        <v>改扩建</v>
      </c>
      <c r="O187" s="130"/>
      <c r="P187" s="130"/>
      <c r="Q187" s="130"/>
      <c r="R187" s="130"/>
      <c r="S187" s="130">
        <v>12</v>
      </c>
      <c r="T187" s="130">
        <v>138</v>
      </c>
      <c r="U187" s="130">
        <f t="shared" si="10"/>
        <v>150</v>
      </c>
      <c r="V187" s="130">
        <f>U187</f>
        <v>150</v>
      </c>
      <c r="W187" s="130">
        <v>3</v>
      </c>
      <c r="X187" s="130">
        <f>V187*W187</f>
        <v>450</v>
      </c>
      <c r="Y187" s="130"/>
      <c r="Z187" s="122"/>
      <c r="AA187" s="122"/>
      <c r="AB187" s="122"/>
      <c r="AC187" s="140">
        <v>45180</v>
      </c>
      <c r="AD187" s="122"/>
      <c r="AE187" s="58"/>
    </row>
    <row r="188" customFormat="1" ht="26" customHeight="1" spans="1:31">
      <c r="A188" s="95">
        <v>182</v>
      </c>
      <c r="B188" s="102" t="s">
        <v>254</v>
      </c>
      <c r="C188" s="102">
        <v>10</v>
      </c>
      <c r="D188" s="102" t="s">
        <v>428</v>
      </c>
      <c r="E188" s="102" t="s">
        <v>429</v>
      </c>
      <c r="F188" s="102" t="s">
        <v>429</v>
      </c>
      <c r="G188" s="102">
        <v>6</v>
      </c>
      <c r="H188" s="102" t="s">
        <v>43</v>
      </c>
      <c r="I188" s="102">
        <v>60</v>
      </c>
      <c r="J188" s="102">
        <v>1</v>
      </c>
      <c r="K188" s="102" t="s">
        <v>68</v>
      </c>
      <c r="L188" s="102"/>
      <c r="M188" s="102" t="s">
        <v>44</v>
      </c>
      <c r="N188" s="102" t="s">
        <v>58</v>
      </c>
      <c r="O188" s="102"/>
      <c r="P188" s="102"/>
      <c r="Q188" s="102"/>
      <c r="R188" s="102"/>
      <c r="S188" s="102"/>
      <c r="T188" s="102">
        <v>60</v>
      </c>
      <c r="U188" s="102">
        <v>60</v>
      </c>
      <c r="V188" s="102">
        <v>60</v>
      </c>
      <c r="W188" s="102">
        <v>3</v>
      </c>
      <c r="X188" s="102">
        <v>180</v>
      </c>
      <c r="Y188" s="102"/>
      <c r="Z188" s="102" t="s">
        <v>430</v>
      </c>
      <c r="AA188" s="122"/>
      <c r="AB188" s="122"/>
      <c r="AC188" s="150">
        <v>45215</v>
      </c>
      <c r="AD188" s="122"/>
      <c r="AE188" s="122"/>
    </row>
    <row r="189" customFormat="1" ht="26" customHeight="1" spans="1:31">
      <c r="A189" s="95">
        <v>183</v>
      </c>
      <c r="B189" s="102" t="s">
        <v>254</v>
      </c>
      <c r="C189" s="102">
        <v>10</v>
      </c>
      <c r="D189" s="102" t="s">
        <v>428</v>
      </c>
      <c r="E189" s="102" t="s">
        <v>431</v>
      </c>
      <c r="F189" s="102" t="s">
        <v>431</v>
      </c>
      <c r="G189" s="102">
        <v>4</v>
      </c>
      <c r="H189" s="102" t="s">
        <v>43</v>
      </c>
      <c r="I189" s="102">
        <v>16</v>
      </c>
      <c r="J189" s="102">
        <v>1</v>
      </c>
      <c r="K189" s="102" t="s">
        <v>68</v>
      </c>
      <c r="L189" s="102"/>
      <c r="M189" s="102" t="s">
        <v>44</v>
      </c>
      <c r="N189" s="102" t="s">
        <v>306</v>
      </c>
      <c r="O189" s="102"/>
      <c r="P189" s="102"/>
      <c r="Q189" s="102"/>
      <c r="R189" s="102"/>
      <c r="S189" s="102">
        <v>44</v>
      </c>
      <c r="T189" s="102">
        <v>16</v>
      </c>
      <c r="U189" s="102">
        <v>60</v>
      </c>
      <c r="V189" s="102">
        <v>60</v>
      </c>
      <c r="W189" s="102">
        <v>3</v>
      </c>
      <c r="X189" s="102">
        <v>180</v>
      </c>
      <c r="Y189" s="102"/>
      <c r="Z189" s="102" t="s">
        <v>430</v>
      </c>
      <c r="AA189" s="122"/>
      <c r="AB189" s="122"/>
      <c r="AC189" s="150">
        <v>45215</v>
      </c>
      <c r="AD189" s="122"/>
      <c r="AE189" s="122"/>
    </row>
    <row r="190" s="80" customFormat="1" ht="26" customHeight="1" spans="1:31">
      <c r="A190" s="95">
        <v>184</v>
      </c>
      <c r="B190" s="143" t="s">
        <v>432</v>
      </c>
      <c r="C190" s="143">
        <v>10</v>
      </c>
      <c r="D190" s="144" t="s">
        <v>433</v>
      </c>
      <c r="E190" s="143" t="s">
        <v>434</v>
      </c>
      <c r="F190" s="143" t="s">
        <v>434</v>
      </c>
      <c r="G190" s="143">
        <v>2</v>
      </c>
      <c r="H190" s="143" t="s">
        <v>43</v>
      </c>
      <c r="I190" s="143">
        <v>90</v>
      </c>
      <c r="J190" s="143">
        <v>1</v>
      </c>
      <c r="K190" s="143" t="s">
        <v>78</v>
      </c>
      <c r="L190" s="143"/>
      <c r="M190" s="143" t="s">
        <v>44</v>
      </c>
      <c r="N190" s="132" t="str">
        <f>IF(T190=U190,"翻建",IF(T190="","新建","改扩建"))</f>
        <v>改扩建</v>
      </c>
      <c r="O190" s="143"/>
      <c r="P190" s="143"/>
      <c r="Q190" s="143"/>
      <c r="R190" s="143"/>
      <c r="S190" s="143">
        <v>3</v>
      </c>
      <c r="T190" s="143">
        <v>87</v>
      </c>
      <c r="U190" s="132">
        <f>SUM(O190:T190)</f>
        <v>90</v>
      </c>
      <c r="V190" s="132">
        <f>U190</f>
        <v>90</v>
      </c>
      <c r="W190" s="143">
        <v>3</v>
      </c>
      <c r="X190" s="132">
        <f>V190*W190</f>
        <v>270</v>
      </c>
      <c r="Y190" s="143"/>
      <c r="Z190" s="149"/>
      <c r="AA190" s="65"/>
      <c r="AB190" s="102"/>
      <c r="AC190" s="150">
        <v>45215</v>
      </c>
      <c r="AD190" s="102"/>
      <c r="AE190" s="102"/>
    </row>
    <row r="191" s="81" customFormat="1" ht="26" customHeight="1" spans="1:31">
      <c r="A191" s="95">
        <v>185</v>
      </c>
      <c r="B191" s="143" t="s">
        <v>432</v>
      </c>
      <c r="C191" s="143">
        <v>11</v>
      </c>
      <c r="D191" s="144" t="s">
        <v>435</v>
      </c>
      <c r="E191" s="143" t="s">
        <v>436</v>
      </c>
      <c r="F191" s="143" t="s">
        <v>436</v>
      </c>
      <c r="G191" s="143">
        <v>3</v>
      </c>
      <c r="H191" s="143" t="s">
        <v>43</v>
      </c>
      <c r="I191" s="143">
        <v>136.92</v>
      </c>
      <c r="J191" s="143">
        <v>1</v>
      </c>
      <c r="K191" s="143" t="s">
        <v>73</v>
      </c>
      <c r="L191" s="143"/>
      <c r="M191" s="143" t="s">
        <v>44</v>
      </c>
      <c r="N191" s="132" t="str">
        <f>IF(T191=U191,"翻建",IF(T191="","新建","改扩建"))</f>
        <v>翻建</v>
      </c>
      <c r="O191" s="143"/>
      <c r="P191" s="143"/>
      <c r="Q191" s="143"/>
      <c r="R191" s="143"/>
      <c r="S191" s="143"/>
      <c r="T191" s="143">
        <v>80</v>
      </c>
      <c r="U191" s="132">
        <f>SUM(O191:T191)</f>
        <v>80</v>
      </c>
      <c r="V191" s="132">
        <f>U191</f>
        <v>80</v>
      </c>
      <c r="W191" s="143">
        <v>3</v>
      </c>
      <c r="X191" s="132">
        <f>V191*W191</f>
        <v>240</v>
      </c>
      <c r="Y191" s="143"/>
      <c r="Z191" s="149"/>
      <c r="AA191" s="65"/>
      <c r="AB191" s="65"/>
      <c r="AC191" s="150">
        <v>45215</v>
      </c>
      <c r="AD191" s="65"/>
      <c r="AE191" s="65"/>
    </row>
    <row r="192" s="81" customFormat="1" ht="26" customHeight="1" spans="1:31">
      <c r="A192" s="95">
        <v>186</v>
      </c>
      <c r="B192" s="143" t="s">
        <v>432</v>
      </c>
      <c r="C192" s="143">
        <v>11</v>
      </c>
      <c r="D192" s="144" t="s">
        <v>437</v>
      </c>
      <c r="E192" s="143" t="s">
        <v>438</v>
      </c>
      <c r="F192" s="143" t="s">
        <v>438</v>
      </c>
      <c r="G192" s="143">
        <v>6</v>
      </c>
      <c r="H192" s="143" t="s">
        <v>43</v>
      </c>
      <c r="I192" s="143">
        <v>130.65</v>
      </c>
      <c r="J192" s="143">
        <v>1</v>
      </c>
      <c r="K192" s="143" t="s">
        <v>78</v>
      </c>
      <c r="L192" s="143"/>
      <c r="M192" s="143" t="s">
        <v>44</v>
      </c>
      <c r="N192" s="132" t="str">
        <f>IF(T192=U192,"翻建",IF(T192="","新建","改扩建"))</f>
        <v>改扩建</v>
      </c>
      <c r="O192" s="143"/>
      <c r="P192" s="143"/>
      <c r="Q192" s="143"/>
      <c r="R192" s="143"/>
      <c r="S192" s="143">
        <v>40</v>
      </c>
      <c r="T192" s="143">
        <v>60</v>
      </c>
      <c r="U192" s="132">
        <f>SUM(O192:T192)</f>
        <v>100</v>
      </c>
      <c r="V192" s="132">
        <f>U192</f>
        <v>100</v>
      </c>
      <c r="W192" s="143">
        <v>3</v>
      </c>
      <c r="X192" s="132">
        <f>V192*W192</f>
        <v>300</v>
      </c>
      <c r="Y192" s="143"/>
      <c r="Z192" s="149"/>
      <c r="AA192" s="65"/>
      <c r="AB192" s="65"/>
      <c r="AC192" s="150">
        <v>45215</v>
      </c>
      <c r="AD192" s="65"/>
      <c r="AE192" s="65"/>
    </row>
    <row r="193" s="81" customFormat="1" ht="26" customHeight="1" spans="1:31">
      <c r="A193" s="95">
        <v>187</v>
      </c>
      <c r="B193" s="143" t="s">
        <v>432</v>
      </c>
      <c r="C193" s="143">
        <v>11</v>
      </c>
      <c r="D193" s="144" t="s">
        <v>439</v>
      </c>
      <c r="E193" s="102" t="s">
        <v>440</v>
      </c>
      <c r="F193" s="102" t="s">
        <v>440</v>
      </c>
      <c r="G193" s="143">
        <v>6</v>
      </c>
      <c r="H193" s="102" t="s">
        <v>43</v>
      </c>
      <c r="I193" s="143">
        <v>96.17</v>
      </c>
      <c r="J193" s="143">
        <v>2</v>
      </c>
      <c r="K193" s="143" t="s">
        <v>153</v>
      </c>
      <c r="L193" s="143"/>
      <c r="M193" s="143" t="s">
        <v>44</v>
      </c>
      <c r="N193" s="132" t="s">
        <v>306</v>
      </c>
      <c r="O193" s="143"/>
      <c r="P193" s="143"/>
      <c r="Q193" s="143"/>
      <c r="R193" s="143"/>
      <c r="S193" s="143">
        <v>42</v>
      </c>
      <c r="T193" s="143">
        <v>78</v>
      </c>
      <c r="U193" s="132">
        <v>120</v>
      </c>
      <c r="V193" s="132">
        <v>120</v>
      </c>
      <c r="W193" s="143">
        <v>3</v>
      </c>
      <c r="X193" s="132">
        <v>360</v>
      </c>
      <c r="Y193" s="143"/>
      <c r="Z193" s="149"/>
      <c r="AA193" s="65"/>
      <c r="AB193" s="65"/>
      <c r="AC193" s="150">
        <v>45215</v>
      </c>
      <c r="AD193" s="65"/>
      <c r="AE193" s="65"/>
    </row>
    <row r="194" customFormat="1" ht="26" customHeight="1" spans="1:31">
      <c r="A194" s="95">
        <v>188</v>
      </c>
      <c r="B194" s="102" t="s">
        <v>325</v>
      </c>
      <c r="C194" s="102">
        <v>7</v>
      </c>
      <c r="D194" s="102" t="s">
        <v>394</v>
      </c>
      <c r="E194" s="102" t="s">
        <v>441</v>
      </c>
      <c r="F194" s="102" t="s">
        <v>441</v>
      </c>
      <c r="G194" s="102">
        <v>5</v>
      </c>
      <c r="H194" s="102" t="s">
        <v>43</v>
      </c>
      <c r="I194" s="102">
        <v>118.36</v>
      </c>
      <c r="J194" s="102">
        <v>3</v>
      </c>
      <c r="K194" s="102" t="s">
        <v>78</v>
      </c>
      <c r="L194" s="102"/>
      <c r="M194" s="102" t="s">
        <v>44</v>
      </c>
      <c r="N194" s="102" t="s">
        <v>306</v>
      </c>
      <c r="O194" s="102"/>
      <c r="P194" s="102"/>
      <c r="Q194" s="102"/>
      <c r="R194" s="102"/>
      <c r="S194" s="102">
        <v>16</v>
      </c>
      <c r="T194" s="102">
        <v>104</v>
      </c>
      <c r="U194" s="102">
        <v>120</v>
      </c>
      <c r="V194" s="102">
        <v>120</v>
      </c>
      <c r="W194" s="102">
        <v>3</v>
      </c>
      <c r="X194" s="102">
        <v>360</v>
      </c>
      <c r="Y194" s="102"/>
      <c r="Z194" s="102"/>
      <c r="AA194" s="122"/>
      <c r="AB194" s="122"/>
      <c r="AC194" s="150">
        <v>45215</v>
      </c>
      <c r="AD194" s="122"/>
      <c r="AE194" s="122"/>
    </row>
    <row r="195" s="80" customFormat="1" ht="26" customHeight="1" spans="1:31">
      <c r="A195" s="95">
        <v>189</v>
      </c>
      <c r="B195" s="102" t="s">
        <v>442</v>
      </c>
      <c r="C195" s="102">
        <v>13</v>
      </c>
      <c r="D195" s="100" t="s">
        <v>443</v>
      </c>
      <c r="E195" s="102" t="s">
        <v>444</v>
      </c>
      <c r="F195" s="102" t="s">
        <v>444</v>
      </c>
      <c r="G195" s="102">
        <v>4</v>
      </c>
      <c r="H195" s="102" t="s">
        <v>43</v>
      </c>
      <c r="I195" s="102">
        <v>50.9</v>
      </c>
      <c r="J195" s="102">
        <v>2</v>
      </c>
      <c r="K195" s="102" t="s">
        <v>87</v>
      </c>
      <c r="L195" s="102"/>
      <c r="M195" s="102" t="s">
        <v>44</v>
      </c>
      <c r="N195" s="102" t="s">
        <v>306</v>
      </c>
      <c r="O195" s="102"/>
      <c r="P195" s="102"/>
      <c r="Q195" s="102"/>
      <c r="R195" s="102"/>
      <c r="S195" s="102">
        <v>69.1</v>
      </c>
      <c r="T195" s="102">
        <v>50.9</v>
      </c>
      <c r="U195" s="102">
        <v>120</v>
      </c>
      <c r="V195" s="102">
        <v>120</v>
      </c>
      <c r="W195" s="102">
        <v>3</v>
      </c>
      <c r="X195" s="102">
        <v>360</v>
      </c>
      <c r="Y195" s="102"/>
      <c r="Z195" s="102"/>
      <c r="AA195" s="102"/>
      <c r="AB195" s="102"/>
      <c r="AC195" s="150">
        <v>45215</v>
      </c>
      <c r="AD195" s="102"/>
      <c r="AE195" s="102"/>
    </row>
    <row r="196" s="80" customFormat="1" ht="26" customHeight="1" spans="1:31">
      <c r="A196" s="95">
        <v>190</v>
      </c>
      <c r="B196" s="102" t="s">
        <v>442</v>
      </c>
      <c r="C196" s="102">
        <v>13</v>
      </c>
      <c r="D196" s="100" t="s">
        <v>443</v>
      </c>
      <c r="E196" s="102" t="s">
        <v>445</v>
      </c>
      <c r="F196" s="102" t="s">
        <v>445</v>
      </c>
      <c r="G196" s="102">
        <v>3</v>
      </c>
      <c r="H196" s="102" t="s">
        <v>43</v>
      </c>
      <c r="I196" s="102">
        <v>128.7</v>
      </c>
      <c r="J196" s="102">
        <v>2</v>
      </c>
      <c r="K196" s="102" t="s">
        <v>87</v>
      </c>
      <c r="L196" s="102"/>
      <c r="M196" s="102" t="s">
        <v>44</v>
      </c>
      <c r="N196" s="102" t="s">
        <v>306</v>
      </c>
      <c r="O196" s="102"/>
      <c r="P196" s="102"/>
      <c r="Q196" s="102"/>
      <c r="R196" s="102"/>
      <c r="S196" s="102">
        <v>40</v>
      </c>
      <c r="T196" s="102">
        <v>40</v>
      </c>
      <c r="U196" s="102">
        <v>80</v>
      </c>
      <c r="V196" s="102">
        <v>80</v>
      </c>
      <c r="W196" s="102">
        <v>3</v>
      </c>
      <c r="X196" s="102">
        <v>240</v>
      </c>
      <c r="Y196" s="102"/>
      <c r="Z196" s="102"/>
      <c r="AA196" s="102"/>
      <c r="AB196" s="102"/>
      <c r="AC196" s="150">
        <v>45215</v>
      </c>
      <c r="AD196" s="102"/>
      <c r="AE196" s="102"/>
    </row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</sheetData>
  <autoFilter ref="A6:XEW196">
    <extLst/>
  </autoFilter>
  <sortState ref="A7:XEY62">
    <sortCondition ref="A7:A62"/>
  </sortState>
  <mergeCells count="35">
    <mergeCell ref="A1:Y1"/>
    <mergeCell ref="A2:W2"/>
    <mergeCell ref="X2:Y2"/>
    <mergeCell ref="E3:F3"/>
    <mergeCell ref="I3:L3"/>
    <mergeCell ref="N3:U3"/>
    <mergeCell ref="O4:U4"/>
    <mergeCell ref="O5:Q5"/>
    <mergeCell ref="S5:T5"/>
    <mergeCell ref="A3:A6"/>
    <mergeCell ref="B3:B6"/>
    <mergeCell ref="C3:C6"/>
    <mergeCell ref="D3:D6"/>
    <mergeCell ref="E4:E6"/>
    <mergeCell ref="F4:F6"/>
    <mergeCell ref="G3:G6"/>
    <mergeCell ref="H3:H6"/>
    <mergeCell ref="I4:I6"/>
    <mergeCell ref="J4:J6"/>
    <mergeCell ref="K4:K6"/>
    <mergeCell ref="L4:L6"/>
    <mergeCell ref="M3:M6"/>
    <mergeCell ref="N4:N6"/>
    <mergeCell ref="R5:R6"/>
    <mergeCell ref="U5:U6"/>
    <mergeCell ref="V3:V6"/>
    <mergeCell ref="W3:W6"/>
    <mergeCell ref="X3:X6"/>
    <mergeCell ref="Y3:Y6"/>
    <mergeCell ref="Z3:Z6"/>
    <mergeCell ref="AA3:AA6"/>
    <mergeCell ref="AB3:AB6"/>
    <mergeCell ref="AC3:AC6"/>
    <mergeCell ref="AD3:AD6"/>
    <mergeCell ref="AE3:AE6"/>
  </mergeCells>
  <conditionalFormatting sqref="F106">
    <cfRule type="duplicateValues" dxfId="0" priority="217"/>
  </conditionalFormatting>
  <conditionalFormatting sqref="H106">
    <cfRule type="duplicateValues" dxfId="0" priority="216"/>
  </conditionalFormatting>
  <conditionalFormatting sqref="F107">
    <cfRule type="duplicateValues" dxfId="0" priority="209"/>
  </conditionalFormatting>
  <conditionalFormatting sqref="F111">
    <cfRule type="duplicateValues" dxfId="0" priority="210"/>
  </conditionalFormatting>
  <conditionalFormatting sqref="F113">
    <cfRule type="duplicateValues" dxfId="0" priority="213"/>
  </conditionalFormatting>
  <conditionalFormatting sqref="H113">
    <cfRule type="duplicateValues" dxfId="0" priority="211"/>
  </conditionalFormatting>
  <conditionalFormatting sqref="F114">
    <cfRule type="duplicateValues" dxfId="0" priority="215"/>
  </conditionalFormatting>
  <conditionalFormatting sqref="F126">
    <cfRule type="duplicateValues" dxfId="0" priority="204"/>
  </conditionalFormatting>
  <conditionalFormatting sqref="F127">
    <cfRule type="duplicateValues" dxfId="0" priority="201"/>
  </conditionalFormatting>
  <conditionalFormatting sqref="F128">
    <cfRule type="duplicateValues" dxfId="0" priority="197"/>
  </conditionalFormatting>
  <conditionalFormatting sqref="F129">
    <cfRule type="duplicateValues" dxfId="0" priority="193"/>
  </conditionalFormatting>
  <conditionalFormatting sqref="F130">
    <cfRule type="duplicateValues" dxfId="0" priority="189"/>
  </conditionalFormatting>
  <conditionalFormatting sqref="F131">
    <cfRule type="duplicateValues" dxfId="0" priority="185"/>
  </conditionalFormatting>
  <conditionalFormatting sqref="F132">
    <cfRule type="duplicateValues" dxfId="0" priority="182"/>
  </conditionalFormatting>
  <conditionalFormatting sqref="F133">
    <cfRule type="duplicateValues" dxfId="0" priority="175"/>
  </conditionalFormatting>
  <conditionalFormatting sqref="F134">
    <cfRule type="duplicateValues" dxfId="0" priority="171"/>
  </conditionalFormatting>
  <conditionalFormatting sqref="F135">
    <cfRule type="duplicateValues" dxfId="0" priority="167"/>
  </conditionalFormatting>
  <conditionalFormatting sqref="F136">
    <cfRule type="duplicateValues" dxfId="0" priority="162"/>
  </conditionalFormatting>
  <conditionalFormatting sqref="F137">
    <cfRule type="duplicateValues" dxfId="0" priority="159"/>
  </conditionalFormatting>
  <conditionalFormatting sqref="F138">
    <cfRule type="duplicateValues" dxfId="0" priority="155"/>
  </conditionalFormatting>
  <conditionalFormatting sqref="F139">
    <cfRule type="duplicateValues" dxfId="0" priority="151"/>
  </conditionalFormatting>
  <conditionalFormatting sqref="F140">
    <cfRule type="duplicateValues" dxfId="0" priority="146"/>
  </conditionalFormatting>
  <conditionalFormatting sqref="F141">
    <cfRule type="duplicateValues" dxfId="0" priority="144"/>
  </conditionalFormatting>
  <conditionalFormatting sqref="F142">
    <cfRule type="duplicateValues" dxfId="0" priority="142"/>
  </conditionalFormatting>
  <conditionalFormatting sqref="F143">
    <cfRule type="duplicateValues" dxfId="0" priority="138"/>
  </conditionalFormatting>
  <conditionalFormatting sqref="F144">
    <cfRule type="duplicateValues" dxfId="0" priority="137"/>
  </conditionalFormatting>
  <conditionalFormatting sqref="F145">
    <cfRule type="duplicateValues" dxfId="0" priority="132"/>
  </conditionalFormatting>
  <conditionalFormatting sqref="F146">
    <cfRule type="duplicateValues" dxfId="0" priority="126"/>
  </conditionalFormatting>
  <conditionalFormatting sqref="F147">
    <cfRule type="duplicateValues" dxfId="0" priority="124"/>
  </conditionalFormatting>
  <conditionalFormatting sqref="F148">
    <cfRule type="duplicateValues" dxfId="0" priority="123"/>
  </conditionalFormatting>
  <conditionalFormatting sqref="F149">
    <cfRule type="duplicateValues" dxfId="0" priority="120"/>
  </conditionalFormatting>
  <conditionalFormatting sqref="F150">
    <cfRule type="duplicateValues" dxfId="0" priority="116"/>
  </conditionalFormatting>
  <conditionalFormatting sqref="F151">
    <cfRule type="duplicateValues" dxfId="0" priority="111"/>
  </conditionalFormatting>
  <conditionalFormatting sqref="F152">
    <cfRule type="duplicateValues" dxfId="0" priority="105"/>
  </conditionalFormatting>
  <conditionalFormatting sqref="F153">
    <cfRule type="duplicateValues" dxfId="0" priority="103"/>
  </conditionalFormatting>
  <conditionalFormatting sqref="F154">
    <cfRule type="duplicateValues" dxfId="0" priority="99"/>
  </conditionalFormatting>
  <conditionalFormatting sqref="F155">
    <cfRule type="duplicateValues" dxfId="0" priority="96"/>
  </conditionalFormatting>
  <conditionalFormatting sqref="F156">
    <cfRule type="duplicateValues" dxfId="0" priority="91"/>
  </conditionalFormatting>
  <conditionalFormatting sqref="F157">
    <cfRule type="duplicateValues" dxfId="0" priority="87"/>
  </conditionalFormatting>
  <conditionalFormatting sqref="F158">
    <cfRule type="duplicateValues" dxfId="0" priority="83"/>
  </conditionalFormatting>
  <conditionalFormatting sqref="F159">
    <cfRule type="duplicateValues" dxfId="0" priority="78"/>
  </conditionalFormatting>
  <conditionalFormatting sqref="F160">
    <cfRule type="duplicateValues" dxfId="0" priority="74"/>
  </conditionalFormatting>
  <conditionalFormatting sqref="F161">
    <cfRule type="duplicateValues" dxfId="0" priority="70"/>
  </conditionalFormatting>
  <conditionalFormatting sqref="F162">
    <cfRule type="duplicateValues" dxfId="0" priority="65"/>
  </conditionalFormatting>
  <conditionalFormatting sqref="F163">
    <cfRule type="duplicateValues" dxfId="0" priority="63"/>
  </conditionalFormatting>
  <conditionalFormatting sqref="F164">
    <cfRule type="duplicateValues" dxfId="0" priority="60"/>
  </conditionalFormatting>
  <conditionalFormatting sqref="F165">
    <cfRule type="duplicateValues" dxfId="0" priority="56"/>
  </conditionalFormatting>
  <conditionalFormatting sqref="F166">
    <cfRule type="duplicateValues" dxfId="0" priority="51"/>
  </conditionalFormatting>
  <conditionalFormatting sqref="F167">
    <cfRule type="duplicateValues" dxfId="0" priority="46"/>
  </conditionalFormatting>
  <conditionalFormatting sqref="F168">
    <cfRule type="duplicateValues" dxfId="0" priority="43"/>
  </conditionalFormatting>
  <conditionalFormatting sqref="F169">
    <cfRule type="duplicateValues" dxfId="0" priority="40"/>
  </conditionalFormatting>
  <conditionalFormatting sqref="F170">
    <cfRule type="duplicateValues" dxfId="0" priority="38"/>
  </conditionalFormatting>
  <conditionalFormatting sqref="F171">
    <cfRule type="duplicateValues" dxfId="0" priority="32"/>
  </conditionalFormatting>
  <conditionalFormatting sqref="F172">
    <cfRule type="duplicateValues" dxfId="0" priority="30"/>
  </conditionalFormatting>
  <conditionalFormatting sqref="F173">
    <cfRule type="duplicateValues" dxfId="0" priority="27"/>
  </conditionalFormatting>
  <conditionalFormatting sqref="F174">
    <cfRule type="duplicateValues" dxfId="0" priority="25"/>
  </conditionalFormatting>
  <conditionalFormatting sqref="F175">
    <cfRule type="duplicateValues" dxfId="0" priority="24"/>
  </conditionalFormatting>
  <conditionalFormatting sqref="F176">
    <cfRule type="duplicateValues" dxfId="0" priority="21"/>
  </conditionalFormatting>
  <conditionalFormatting sqref="F177">
    <cfRule type="duplicateValues" dxfId="0" priority="17"/>
  </conditionalFormatting>
  <conditionalFormatting sqref="F178">
    <cfRule type="duplicateValues" dxfId="0" priority="14"/>
  </conditionalFormatting>
  <conditionalFormatting sqref="F179">
    <cfRule type="duplicateValues" dxfId="0" priority="10"/>
  </conditionalFormatting>
  <conditionalFormatting sqref="F180">
    <cfRule type="duplicateValues" dxfId="0" priority="4"/>
  </conditionalFormatting>
  <conditionalFormatting sqref="F181:F186">
    <cfRule type="duplicateValues" dxfId="0" priority="1"/>
  </conditionalFormatting>
  <conditionalFormatting sqref="F115:F116 F118:F125 F112">
    <cfRule type="duplicateValues" dxfId="0" priority="214"/>
  </conditionalFormatting>
  <pageMargins left="0.393055555555556" right="0.393055555555556" top="0.393055555555556" bottom="0.393055555555556" header="0.298611111111111" footer="0.298611111111111"/>
  <pageSetup paperSize="9" scale="53" fitToHeight="0" orientation="landscape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622"/>
  <sheetViews>
    <sheetView zoomScale="85" zoomScaleNormal="85" zoomScaleSheetLayoutView="60" workbookViewId="0">
      <pane ySplit="4" topLeftCell="A5" activePane="bottomLeft" state="frozen"/>
      <selection/>
      <selection pane="bottomLeft" activeCell="Q2193" sqref="Q2193"/>
    </sheetView>
  </sheetViews>
  <sheetFormatPr defaultColWidth="8.75" defaultRowHeight="14.25"/>
  <cols>
    <col min="1" max="1" width="5.375" style="1" customWidth="1"/>
    <col min="2" max="2" width="7.5" style="1" customWidth="1"/>
    <col min="3" max="3" width="7.75" style="1" customWidth="1"/>
    <col min="4" max="4" width="4.625" style="5" customWidth="1"/>
    <col min="5" max="6" width="9.625" style="1" customWidth="1"/>
    <col min="7" max="7" width="4.625" style="5" customWidth="1"/>
    <col min="8" max="8" width="8.625" style="5" customWidth="1"/>
    <col min="9" max="9" width="22.0583333333333" style="6" customWidth="1"/>
    <col min="10" max="10" width="8.225" style="5" customWidth="1"/>
    <col min="11" max="11" width="9.7" style="1" customWidth="1"/>
    <col min="12" max="12" width="10.625" style="1" customWidth="1"/>
    <col min="13" max="13" width="6.625" style="1" customWidth="1"/>
    <col min="14" max="14" width="8.625" style="1" customWidth="1"/>
    <col min="15" max="15" width="14.875" style="1" customWidth="1"/>
    <col min="16" max="16" width="11.5" style="7" customWidth="1"/>
    <col min="17" max="17" width="22.875" style="6" customWidth="1"/>
    <col min="18" max="18" width="14.625" style="1" customWidth="1"/>
    <col min="19" max="19" width="15.875" style="1" customWidth="1"/>
    <col min="20" max="20" width="5.375" style="1" customWidth="1"/>
    <col min="21" max="21" width="9.375" style="1" customWidth="1"/>
    <col min="22" max="22" width="9.375" style="8" customWidth="1"/>
    <col min="23" max="23" width="9.375" style="1" customWidth="1"/>
    <col min="24" max="24" width="17.625" style="1" customWidth="1"/>
    <col min="25" max="25" width="8.75" style="1"/>
    <col min="26" max="26" width="12.625" style="1"/>
    <col min="27" max="16384" width="8.75" style="1"/>
  </cols>
  <sheetData>
    <row r="1" ht="39.95" customHeight="1" spans="1:19">
      <c r="A1" s="9" t="s">
        <v>446</v>
      </c>
      <c r="B1" s="9"/>
      <c r="C1" s="9"/>
      <c r="D1" s="10"/>
      <c r="E1" s="9"/>
      <c r="F1" s="9"/>
      <c r="G1" s="10"/>
      <c r="H1" s="10"/>
      <c r="I1" s="16"/>
      <c r="J1" s="10"/>
      <c r="K1" s="9"/>
      <c r="L1" s="9"/>
      <c r="M1" s="9"/>
      <c r="N1" s="9"/>
      <c r="O1" s="9"/>
      <c r="P1" s="17"/>
      <c r="Q1" s="16"/>
      <c r="R1" s="9"/>
      <c r="S1" s="2"/>
    </row>
    <row r="2" ht="32.1" customHeight="1" spans="1:24">
      <c r="A2" s="11" t="s">
        <v>447</v>
      </c>
      <c r="B2" s="11" t="s">
        <v>448</v>
      </c>
      <c r="C2" s="11" t="s">
        <v>4</v>
      </c>
      <c r="D2" s="12" t="s">
        <v>449</v>
      </c>
      <c r="E2" s="11" t="s">
        <v>7</v>
      </c>
      <c r="F2" s="11"/>
      <c r="G2" s="12" t="s">
        <v>450</v>
      </c>
      <c r="H2" s="12" t="s">
        <v>9</v>
      </c>
      <c r="I2" s="13" t="s">
        <v>451</v>
      </c>
      <c r="J2" s="12" t="s">
        <v>452</v>
      </c>
      <c r="K2" s="11"/>
      <c r="L2" s="11"/>
      <c r="M2" s="11"/>
      <c r="N2" s="11"/>
      <c r="O2" s="11" t="s">
        <v>453</v>
      </c>
      <c r="P2" s="18" t="s">
        <v>454</v>
      </c>
      <c r="Q2" s="13" t="s">
        <v>455</v>
      </c>
      <c r="R2" s="11" t="s">
        <v>456</v>
      </c>
      <c r="S2" s="11" t="s">
        <v>457</v>
      </c>
      <c r="T2" s="11" t="s">
        <v>458</v>
      </c>
      <c r="U2" s="23" t="s">
        <v>459</v>
      </c>
      <c r="V2" s="11" t="s">
        <v>460</v>
      </c>
      <c r="W2" s="23" t="s">
        <v>461</v>
      </c>
      <c r="X2" s="11" t="s">
        <v>21</v>
      </c>
    </row>
    <row r="3" ht="21.95" customHeight="1" spans="1:24">
      <c r="A3" s="11"/>
      <c r="B3" s="11"/>
      <c r="C3" s="11"/>
      <c r="D3" s="12"/>
      <c r="E3" s="11" t="s">
        <v>462</v>
      </c>
      <c r="F3" s="11" t="s">
        <v>463</v>
      </c>
      <c r="G3" s="12"/>
      <c r="H3" s="12"/>
      <c r="I3" s="13"/>
      <c r="J3" s="12" t="s">
        <v>34</v>
      </c>
      <c r="K3" s="11" t="s">
        <v>464</v>
      </c>
      <c r="L3" s="11"/>
      <c r="M3" s="11"/>
      <c r="N3" s="11"/>
      <c r="O3" s="11"/>
      <c r="P3" s="18"/>
      <c r="Q3" s="13"/>
      <c r="R3" s="11"/>
      <c r="S3" s="11"/>
      <c r="T3" s="11"/>
      <c r="U3" s="23"/>
      <c r="V3" s="11"/>
      <c r="W3" s="23" t="s">
        <v>461</v>
      </c>
      <c r="X3" s="11"/>
    </row>
    <row r="4" s="1" customFormat="1" ht="32.1" customHeight="1" spans="1:24">
      <c r="A4" s="11"/>
      <c r="B4" s="11"/>
      <c r="C4" s="11"/>
      <c r="D4" s="12"/>
      <c r="E4" s="11"/>
      <c r="F4" s="11"/>
      <c r="G4" s="12"/>
      <c r="H4" s="12"/>
      <c r="I4" s="13"/>
      <c r="J4" s="12"/>
      <c r="K4" s="11" t="s">
        <v>465</v>
      </c>
      <c r="L4" s="11" t="s">
        <v>38</v>
      </c>
      <c r="M4" s="11" t="s">
        <v>31</v>
      </c>
      <c r="N4" s="11" t="s">
        <v>466</v>
      </c>
      <c r="O4" s="11"/>
      <c r="P4" s="18"/>
      <c r="Q4" s="13"/>
      <c r="R4" s="11"/>
      <c r="S4" s="11"/>
      <c r="T4" s="11"/>
      <c r="U4" s="23"/>
      <c r="V4" s="11"/>
      <c r="W4" s="23"/>
      <c r="X4" s="11"/>
    </row>
    <row r="5" s="2" customFormat="1" ht="26" customHeight="1" spans="1:24">
      <c r="A5" s="11">
        <v>1</v>
      </c>
      <c r="B5" s="11" t="s">
        <v>467</v>
      </c>
      <c r="C5" s="11" t="s">
        <v>468</v>
      </c>
      <c r="D5" s="12">
        <v>11</v>
      </c>
      <c r="E5" s="11" t="s">
        <v>469</v>
      </c>
      <c r="F5" s="11" t="s">
        <v>469</v>
      </c>
      <c r="G5" s="12">
        <v>5</v>
      </c>
      <c r="H5" s="13" t="s">
        <v>43</v>
      </c>
      <c r="I5" s="13" t="s">
        <v>470</v>
      </c>
      <c r="J5" s="12">
        <f>SUM(K5:N5)</f>
        <v>150</v>
      </c>
      <c r="K5" s="11">
        <v>150</v>
      </c>
      <c r="L5" s="13"/>
      <c r="M5" s="13"/>
      <c r="N5" s="19"/>
      <c r="O5" s="19"/>
      <c r="P5" s="18">
        <v>44336</v>
      </c>
      <c r="Q5" s="13" t="s">
        <v>471</v>
      </c>
      <c r="R5" s="19">
        <v>15859717568</v>
      </c>
      <c r="S5" s="19"/>
      <c r="T5" s="24">
        <v>2021</v>
      </c>
      <c r="U5" s="23" t="s">
        <v>472</v>
      </c>
      <c r="V5" s="24" t="s">
        <v>58</v>
      </c>
      <c r="W5" s="23"/>
      <c r="X5" s="11"/>
    </row>
    <row r="6" s="2" customFormat="1" ht="26" customHeight="1" spans="1:24">
      <c r="A6" s="11">
        <v>2</v>
      </c>
      <c r="B6" s="11"/>
      <c r="C6" s="11"/>
      <c r="D6" s="12"/>
      <c r="E6" s="11"/>
      <c r="F6" s="11" t="s">
        <v>473</v>
      </c>
      <c r="G6" s="12"/>
      <c r="H6" s="13" t="s">
        <v>474</v>
      </c>
      <c r="I6" s="13" t="s">
        <v>475</v>
      </c>
      <c r="J6" s="12"/>
      <c r="K6" s="11"/>
      <c r="L6" s="13"/>
      <c r="M6" s="13"/>
      <c r="N6" s="19"/>
      <c r="O6" s="19"/>
      <c r="P6" s="18"/>
      <c r="Q6" s="13"/>
      <c r="R6" s="19"/>
      <c r="S6" s="19"/>
      <c r="T6" s="24"/>
      <c r="U6" s="11"/>
      <c r="V6" s="24"/>
      <c r="W6" s="11"/>
      <c r="X6" s="11"/>
    </row>
    <row r="7" s="2" customFormat="1" ht="26" customHeight="1" spans="1:24">
      <c r="A7" s="11">
        <v>3</v>
      </c>
      <c r="B7" s="11"/>
      <c r="C7" s="11"/>
      <c r="D7" s="12"/>
      <c r="E7" s="11"/>
      <c r="F7" s="11" t="s">
        <v>476</v>
      </c>
      <c r="G7" s="12"/>
      <c r="H7" s="13" t="s">
        <v>477</v>
      </c>
      <c r="I7" s="13" t="s">
        <v>478</v>
      </c>
      <c r="J7" s="12"/>
      <c r="K7" s="11"/>
      <c r="L7" s="13"/>
      <c r="M7" s="13"/>
      <c r="N7" s="19"/>
      <c r="O7" s="19"/>
      <c r="P7" s="18"/>
      <c r="Q7" s="13"/>
      <c r="R7" s="19"/>
      <c r="S7" s="19"/>
      <c r="T7" s="24"/>
      <c r="U7" s="11"/>
      <c r="V7" s="24"/>
      <c r="W7" s="11"/>
      <c r="X7" s="11"/>
    </row>
    <row r="8" s="2" customFormat="1" ht="26" customHeight="1" spans="1:24">
      <c r="A8" s="11">
        <v>4</v>
      </c>
      <c r="B8" s="11"/>
      <c r="C8" s="11"/>
      <c r="D8" s="12"/>
      <c r="E8" s="11"/>
      <c r="F8" s="11" t="s">
        <v>479</v>
      </c>
      <c r="G8" s="12"/>
      <c r="H8" s="13" t="s">
        <v>480</v>
      </c>
      <c r="I8" s="13" t="s">
        <v>481</v>
      </c>
      <c r="J8" s="12"/>
      <c r="K8" s="11"/>
      <c r="L8" s="13"/>
      <c r="M8" s="13"/>
      <c r="N8" s="19"/>
      <c r="O8" s="19"/>
      <c r="P8" s="18"/>
      <c r="Q8" s="13"/>
      <c r="R8" s="19"/>
      <c r="S8" s="19"/>
      <c r="T8" s="24"/>
      <c r="U8" s="11"/>
      <c r="V8" s="24"/>
      <c r="W8" s="11"/>
      <c r="X8" s="11"/>
    </row>
    <row r="9" s="2" customFormat="1" ht="26" customHeight="1" spans="1:24">
      <c r="A9" s="11">
        <v>5</v>
      </c>
      <c r="B9" s="11"/>
      <c r="C9" s="11"/>
      <c r="D9" s="12"/>
      <c r="E9" s="11"/>
      <c r="F9" s="11" t="s">
        <v>482</v>
      </c>
      <c r="G9" s="12"/>
      <c r="H9" s="13" t="s">
        <v>483</v>
      </c>
      <c r="I9" s="13" t="s">
        <v>484</v>
      </c>
      <c r="J9" s="12"/>
      <c r="K9" s="11"/>
      <c r="L9" s="13"/>
      <c r="M9" s="13"/>
      <c r="N9" s="19"/>
      <c r="O9" s="19"/>
      <c r="P9" s="18"/>
      <c r="Q9" s="13"/>
      <c r="R9" s="19"/>
      <c r="S9" s="19"/>
      <c r="T9" s="24"/>
      <c r="U9" s="11"/>
      <c r="V9" s="24"/>
      <c r="W9" s="11"/>
      <c r="X9" s="11"/>
    </row>
    <row r="10" s="2" customFormat="1" ht="26" customHeight="1" spans="1:24">
      <c r="A10" s="11">
        <v>6</v>
      </c>
      <c r="B10" s="11" t="s">
        <v>467</v>
      </c>
      <c r="C10" s="11" t="s">
        <v>468</v>
      </c>
      <c r="D10" s="12">
        <v>11</v>
      </c>
      <c r="E10" s="11" t="s">
        <v>485</v>
      </c>
      <c r="F10" s="11" t="s">
        <v>485</v>
      </c>
      <c r="G10" s="12">
        <v>1</v>
      </c>
      <c r="H10" s="12" t="s">
        <v>43</v>
      </c>
      <c r="I10" s="13" t="s">
        <v>486</v>
      </c>
      <c r="J10" s="12">
        <f>SUM(K10:N10)</f>
        <v>110</v>
      </c>
      <c r="K10" s="11">
        <v>110</v>
      </c>
      <c r="L10" s="13"/>
      <c r="M10" s="13"/>
      <c r="N10" s="19"/>
      <c r="O10" s="19"/>
      <c r="P10" s="18">
        <v>44336</v>
      </c>
      <c r="Q10" s="13" t="s">
        <v>487</v>
      </c>
      <c r="R10" s="19">
        <v>13506910155</v>
      </c>
      <c r="S10" s="19"/>
      <c r="T10" s="24">
        <v>2021</v>
      </c>
      <c r="U10" s="23" t="s">
        <v>472</v>
      </c>
      <c r="V10" s="24" t="s">
        <v>58</v>
      </c>
      <c r="W10" s="23"/>
      <c r="X10" s="11"/>
    </row>
    <row r="11" s="2" customFormat="1" ht="26" customHeight="1" spans="1:24">
      <c r="A11" s="11">
        <v>7</v>
      </c>
      <c r="B11" s="11" t="s">
        <v>467</v>
      </c>
      <c r="C11" s="11" t="s">
        <v>254</v>
      </c>
      <c r="D11" s="12">
        <v>4</v>
      </c>
      <c r="E11" s="11" t="s">
        <v>488</v>
      </c>
      <c r="F11" s="11" t="s">
        <v>488</v>
      </c>
      <c r="G11" s="12">
        <v>1</v>
      </c>
      <c r="H11" s="12" t="s">
        <v>43</v>
      </c>
      <c r="I11" s="13" t="s">
        <v>489</v>
      </c>
      <c r="J11" s="12">
        <f>SUM(K11:N11)</f>
        <v>100</v>
      </c>
      <c r="K11" s="11">
        <v>69.67</v>
      </c>
      <c r="L11" s="13">
        <v>30.33</v>
      </c>
      <c r="M11" s="13"/>
      <c r="N11" s="19"/>
      <c r="O11" s="19"/>
      <c r="P11" s="18">
        <v>44336</v>
      </c>
      <c r="Q11" s="13" t="s">
        <v>490</v>
      </c>
      <c r="R11" s="11">
        <v>13788832798</v>
      </c>
      <c r="S11" s="19"/>
      <c r="T11" s="24">
        <v>2021</v>
      </c>
      <c r="U11" s="23" t="s">
        <v>472</v>
      </c>
      <c r="V11" s="24" t="s">
        <v>50</v>
      </c>
      <c r="W11" s="23"/>
      <c r="X11" s="11"/>
    </row>
    <row r="12" s="2" customFormat="1" ht="26" customHeight="1" spans="1:24">
      <c r="A12" s="11">
        <v>8</v>
      </c>
      <c r="B12" s="11" t="s">
        <v>467</v>
      </c>
      <c r="C12" s="11" t="s">
        <v>254</v>
      </c>
      <c r="D12" s="12">
        <v>6</v>
      </c>
      <c r="E12" s="11" t="s">
        <v>491</v>
      </c>
      <c r="F12" s="11" t="s">
        <v>491</v>
      </c>
      <c r="G12" s="12">
        <v>5</v>
      </c>
      <c r="H12" s="13" t="s">
        <v>43</v>
      </c>
      <c r="I12" s="13" t="s">
        <v>492</v>
      </c>
      <c r="J12" s="12">
        <f>SUM(K12:N12)</f>
        <v>150</v>
      </c>
      <c r="K12" s="11">
        <v>115.1</v>
      </c>
      <c r="L12" s="13">
        <v>34.9</v>
      </c>
      <c r="M12" s="13"/>
      <c r="N12" s="19"/>
      <c r="O12" s="19"/>
      <c r="P12" s="18">
        <v>44336</v>
      </c>
      <c r="Q12" s="13" t="s">
        <v>493</v>
      </c>
      <c r="R12" s="19">
        <v>15359839305</v>
      </c>
      <c r="S12" s="19"/>
      <c r="T12" s="24">
        <v>2021</v>
      </c>
      <c r="U12" s="23" t="s">
        <v>472</v>
      </c>
      <c r="V12" s="24" t="s">
        <v>50</v>
      </c>
      <c r="W12" s="23"/>
      <c r="X12" s="11"/>
    </row>
    <row r="13" s="2" customFormat="1" ht="26" customHeight="1" spans="1:24">
      <c r="A13" s="11">
        <v>9</v>
      </c>
      <c r="B13" s="11"/>
      <c r="C13" s="11"/>
      <c r="D13" s="12"/>
      <c r="E13" s="11"/>
      <c r="F13" s="11" t="s">
        <v>494</v>
      </c>
      <c r="G13" s="12"/>
      <c r="H13" s="13" t="s">
        <v>474</v>
      </c>
      <c r="I13" s="13" t="s">
        <v>495</v>
      </c>
      <c r="J13" s="12"/>
      <c r="K13" s="11"/>
      <c r="L13" s="13"/>
      <c r="M13" s="13"/>
      <c r="N13" s="19"/>
      <c r="O13" s="19"/>
      <c r="P13" s="18"/>
      <c r="Q13" s="13"/>
      <c r="R13" s="19"/>
      <c r="S13" s="19"/>
      <c r="T13" s="24"/>
      <c r="U13" s="11"/>
      <c r="V13" s="24"/>
      <c r="W13" s="11"/>
      <c r="X13" s="11"/>
    </row>
    <row r="14" s="2" customFormat="1" ht="26" customHeight="1" spans="1:24">
      <c r="A14" s="11">
        <v>10</v>
      </c>
      <c r="B14" s="11"/>
      <c r="C14" s="11"/>
      <c r="D14" s="12"/>
      <c r="E14" s="11"/>
      <c r="F14" s="11" t="s">
        <v>496</v>
      </c>
      <c r="G14" s="12"/>
      <c r="H14" s="13" t="s">
        <v>497</v>
      </c>
      <c r="I14" s="13" t="s">
        <v>498</v>
      </c>
      <c r="J14" s="12"/>
      <c r="K14" s="11"/>
      <c r="L14" s="13"/>
      <c r="M14" s="13"/>
      <c r="N14" s="19"/>
      <c r="O14" s="19"/>
      <c r="P14" s="18"/>
      <c r="Q14" s="13"/>
      <c r="R14" s="19"/>
      <c r="S14" s="19"/>
      <c r="T14" s="24"/>
      <c r="U14" s="11"/>
      <c r="V14" s="24"/>
      <c r="W14" s="11"/>
      <c r="X14" s="11"/>
    </row>
    <row r="15" s="2" customFormat="1" ht="26" customHeight="1" spans="1:24">
      <c r="A15" s="11">
        <v>11</v>
      </c>
      <c r="B15" s="11"/>
      <c r="C15" s="11"/>
      <c r="D15" s="12"/>
      <c r="E15" s="11"/>
      <c r="F15" s="11" t="s">
        <v>499</v>
      </c>
      <c r="G15" s="12"/>
      <c r="H15" s="13" t="s">
        <v>500</v>
      </c>
      <c r="I15" s="13" t="s">
        <v>501</v>
      </c>
      <c r="J15" s="12"/>
      <c r="K15" s="11"/>
      <c r="L15" s="13"/>
      <c r="M15" s="13"/>
      <c r="N15" s="19"/>
      <c r="O15" s="19"/>
      <c r="P15" s="18"/>
      <c r="Q15" s="13"/>
      <c r="R15" s="19"/>
      <c r="S15" s="19"/>
      <c r="T15" s="24"/>
      <c r="U15" s="11"/>
      <c r="V15" s="24"/>
      <c r="W15" s="11"/>
      <c r="X15" s="11"/>
    </row>
    <row r="16" s="2" customFormat="1" ht="26" customHeight="1" spans="1:24">
      <c r="A16" s="11">
        <v>12</v>
      </c>
      <c r="B16" s="11"/>
      <c r="C16" s="11"/>
      <c r="D16" s="12"/>
      <c r="E16" s="11"/>
      <c r="F16" s="11" t="s">
        <v>502</v>
      </c>
      <c r="G16" s="12"/>
      <c r="H16" s="13" t="s">
        <v>477</v>
      </c>
      <c r="I16" s="13" t="s">
        <v>503</v>
      </c>
      <c r="J16" s="12"/>
      <c r="K16" s="11"/>
      <c r="L16" s="13"/>
      <c r="M16" s="13"/>
      <c r="N16" s="19"/>
      <c r="O16" s="19"/>
      <c r="P16" s="18"/>
      <c r="Q16" s="13"/>
      <c r="R16" s="19"/>
      <c r="S16" s="19"/>
      <c r="T16" s="24"/>
      <c r="U16" s="11"/>
      <c r="V16" s="24"/>
      <c r="W16" s="11"/>
      <c r="X16" s="11"/>
    </row>
    <row r="17" s="2" customFormat="1" ht="26" customHeight="1" spans="1:24">
      <c r="A17" s="11">
        <v>13</v>
      </c>
      <c r="B17" s="11" t="s">
        <v>467</v>
      </c>
      <c r="C17" s="11" t="s">
        <v>254</v>
      </c>
      <c r="D17" s="12">
        <v>1</v>
      </c>
      <c r="E17" s="11" t="s">
        <v>504</v>
      </c>
      <c r="F17" s="11" t="s">
        <v>504</v>
      </c>
      <c r="G17" s="12">
        <v>4</v>
      </c>
      <c r="H17" s="13" t="s">
        <v>43</v>
      </c>
      <c r="I17" s="13" t="s">
        <v>505</v>
      </c>
      <c r="J17" s="12">
        <f>SUM(K17:N17)</f>
        <v>113.8</v>
      </c>
      <c r="K17" s="11">
        <v>113.8</v>
      </c>
      <c r="L17" s="13"/>
      <c r="M17" s="13"/>
      <c r="N17" s="19"/>
      <c r="O17" s="19"/>
      <c r="P17" s="18">
        <v>44336</v>
      </c>
      <c r="Q17" s="13" t="s">
        <v>506</v>
      </c>
      <c r="R17" s="19">
        <v>13959805927</v>
      </c>
      <c r="S17" s="19"/>
      <c r="T17" s="24">
        <v>2021</v>
      </c>
      <c r="U17" s="23" t="s">
        <v>472</v>
      </c>
      <c r="V17" s="24" t="s">
        <v>58</v>
      </c>
      <c r="W17" s="23"/>
      <c r="X17" s="11"/>
    </row>
    <row r="18" s="2" customFormat="1" ht="26" customHeight="1" spans="1:24">
      <c r="A18" s="11">
        <v>14</v>
      </c>
      <c r="B18" s="11"/>
      <c r="C18" s="11"/>
      <c r="D18" s="12"/>
      <c r="E18" s="11"/>
      <c r="F18" s="11" t="s">
        <v>507</v>
      </c>
      <c r="G18" s="12"/>
      <c r="H18" s="13" t="s">
        <v>474</v>
      </c>
      <c r="I18" s="13" t="s">
        <v>508</v>
      </c>
      <c r="J18" s="12"/>
      <c r="K18" s="11"/>
      <c r="L18" s="13"/>
      <c r="M18" s="13"/>
      <c r="N18" s="19"/>
      <c r="O18" s="19"/>
      <c r="P18" s="18"/>
      <c r="Q18" s="13"/>
      <c r="R18" s="19"/>
      <c r="S18" s="19"/>
      <c r="T18" s="24"/>
      <c r="U18" s="11"/>
      <c r="V18" s="24"/>
      <c r="W18" s="11"/>
      <c r="X18" s="11"/>
    </row>
    <row r="19" s="2" customFormat="1" ht="26" customHeight="1" spans="1:24">
      <c r="A19" s="11">
        <v>15</v>
      </c>
      <c r="B19" s="11"/>
      <c r="C19" s="11"/>
      <c r="D19" s="12"/>
      <c r="E19" s="11"/>
      <c r="F19" s="11" t="s">
        <v>509</v>
      </c>
      <c r="G19" s="12"/>
      <c r="H19" s="13" t="s">
        <v>510</v>
      </c>
      <c r="I19" s="13" t="s">
        <v>511</v>
      </c>
      <c r="J19" s="12"/>
      <c r="K19" s="11"/>
      <c r="L19" s="13"/>
      <c r="M19" s="13"/>
      <c r="N19" s="19"/>
      <c r="O19" s="19"/>
      <c r="P19" s="18"/>
      <c r="Q19" s="13"/>
      <c r="R19" s="19"/>
      <c r="S19" s="19"/>
      <c r="T19" s="24"/>
      <c r="U19" s="11"/>
      <c r="V19" s="24"/>
      <c r="W19" s="11"/>
      <c r="X19" s="11"/>
    </row>
    <row r="20" s="2" customFormat="1" ht="26" customHeight="1" spans="1:24">
      <c r="A20" s="11">
        <v>16</v>
      </c>
      <c r="B20" s="11"/>
      <c r="C20" s="11"/>
      <c r="D20" s="12"/>
      <c r="E20" s="11"/>
      <c r="F20" s="11" t="s">
        <v>512</v>
      </c>
      <c r="G20" s="12"/>
      <c r="H20" s="13" t="s">
        <v>513</v>
      </c>
      <c r="I20" s="13" t="s">
        <v>514</v>
      </c>
      <c r="J20" s="12"/>
      <c r="K20" s="11"/>
      <c r="L20" s="13"/>
      <c r="M20" s="13"/>
      <c r="N20" s="19"/>
      <c r="O20" s="19"/>
      <c r="P20" s="18"/>
      <c r="Q20" s="13"/>
      <c r="R20" s="19"/>
      <c r="S20" s="19"/>
      <c r="T20" s="24"/>
      <c r="U20" s="11"/>
      <c r="V20" s="24"/>
      <c r="W20" s="11"/>
      <c r="X20" s="11"/>
    </row>
    <row r="21" s="2" customFormat="1" ht="26" customHeight="1" spans="1:24">
      <c r="A21" s="11">
        <v>17</v>
      </c>
      <c r="B21" s="11" t="s">
        <v>467</v>
      </c>
      <c r="C21" s="11" t="s">
        <v>65</v>
      </c>
      <c r="D21" s="12">
        <v>23</v>
      </c>
      <c r="E21" s="11" t="s">
        <v>515</v>
      </c>
      <c r="F21" s="11" t="s">
        <v>515</v>
      </c>
      <c r="G21" s="12">
        <v>4</v>
      </c>
      <c r="H21" s="13" t="s">
        <v>43</v>
      </c>
      <c r="I21" s="13" t="s">
        <v>516</v>
      </c>
      <c r="J21" s="12">
        <f>SUM(K21:N21)</f>
        <v>150</v>
      </c>
      <c r="K21" s="11">
        <v>41.97</v>
      </c>
      <c r="L21" s="13">
        <v>108.03</v>
      </c>
      <c r="M21" s="13"/>
      <c r="N21" s="19"/>
      <c r="O21" s="19"/>
      <c r="P21" s="18">
        <v>44336</v>
      </c>
      <c r="Q21" s="13" t="s">
        <v>517</v>
      </c>
      <c r="R21" s="19">
        <v>15260400869</v>
      </c>
      <c r="S21" s="19"/>
      <c r="T21" s="24">
        <v>2021</v>
      </c>
      <c r="U21" s="23" t="s">
        <v>472</v>
      </c>
      <c r="V21" s="24" t="s">
        <v>50</v>
      </c>
      <c r="W21" s="23"/>
      <c r="X21" s="11"/>
    </row>
    <row r="22" s="2" customFormat="1" ht="26" customHeight="1" spans="1:24">
      <c r="A22" s="11">
        <v>18</v>
      </c>
      <c r="B22" s="11"/>
      <c r="C22" s="11"/>
      <c r="D22" s="12"/>
      <c r="E22" s="11"/>
      <c r="F22" s="11" t="s">
        <v>518</v>
      </c>
      <c r="G22" s="12"/>
      <c r="H22" s="13" t="s">
        <v>519</v>
      </c>
      <c r="I22" s="13" t="s">
        <v>520</v>
      </c>
      <c r="J22" s="12"/>
      <c r="K22" s="11"/>
      <c r="L22" s="13"/>
      <c r="M22" s="13"/>
      <c r="N22" s="19"/>
      <c r="O22" s="19"/>
      <c r="P22" s="18"/>
      <c r="Q22" s="13"/>
      <c r="R22" s="19"/>
      <c r="S22" s="19"/>
      <c r="T22" s="24"/>
      <c r="U22" s="11"/>
      <c r="V22" s="24"/>
      <c r="W22" s="11"/>
      <c r="X22" s="11"/>
    </row>
    <row r="23" s="2" customFormat="1" ht="26" customHeight="1" spans="1:24">
      <c r="A23" s="11">
        <v>19</v>
      </c>
      <c r="B23" s="11"/>
      <c r="C23" s="11"/>
      <c r="D23" s="12"/>
      <c r="E23" s="11"/>
      <c r="F23" s="11" t="s">
        <v>521</v>
      </c>
      <c r="G23" s="12"/>
      <c r="H23" s="13" t="s">
        <v>522</v>
      </c>
      <c r="I23" s="13" t="s">
        <v>523</v>
      </c>
      <c r="J23" s="12"/>
      <c r="K23" s="11"/>
      <c r="L23" s="13"/>
      <c r="M23" s="13"/>
      <c r="N23" s="19"/>
      <c r="O23" s="19"/>
      <c r="P23" s="18"/>
      <c r="Q23" s="13"/>
      <c r="R23" s="19"/>
      <c r="S23" s="19"/>
      <c r="T23" s="24"/>
      <c r="U23" s="11"/>
      <c r="V23" s="24"/>
      <c r="W23" s="11"/>
      <c r="X23" s="11"/>
    </row>
    <row r="24" s="2" customFormat="1" ht="26" customHeight="1" spans="1:24">
      <c r="A24" s="11">
        <v>20</v>
      </c>
      <c r="B24" s="11"/>
      <c r="C24" s="11"/>
      <c r="D24" s="12"/>
      <c r="E24" s="11"/>
      <c r="F24" s="11" t="s">
        <v>524</v>
      </c>
      <c r="G24" s="12"/>
      <c r="H24" s="13" t="s">
        <v>525</v>
      </c>
      <c r="I24" s="13" t="s">
        <v>526</v>
      </c>
      <c r="J24" s="12"/>
      <c r="K24" s="11"/>
      <c r="L24" s="13"/>
      <c r="M24" s="13"/>
      <c r="N24" s="19"/>
      <c r="O24" s="19"/>
      <c r="P24" s="18"/>
      <c r="Q24" s="13"/>
      <c r="R24" s="19"/>
      <c r="S24" s="19"/>
      <c r="T24" s="24"/>
      <c r="U24" s="11"/>
      <c r="V24" s="24"/>
      <c r="W24" s="11"/>
      <c r="X24" s="11"/>
    </row>
    <row r="25" s="2" customFormat="1" ht="26" customHeight="1" spans="1:24">
      <c r="A25" s="11">
        <v>21</v>
      </c>
      <c r="B25" s="11" t="s">
        <v>467</v>
      </c>
      <c r="C25" s="11" t="s">
        <v>65</v>
      </c>
      <c r="D25" s="12">
        <v>23</v>
      </c>
      <c r="E25" s="11" t="s">
        <v>527</v>
      </c>
      <c r="F25" s="11" t="s">
        <v>527</v>
      </c>
      <c r="G25" s="12">
        <v>5</v>
      </c>
      <c r="H25" s="13" t="s">
        <v>43</v>
      </c>
      <c r="I25" s="13" t="s">
        <v>528</v>
      </c>
      <c r="J25" s="12">
        <f>SUM(K25:N25)</f>
        <v>150</v>
      </c>
      <c r="K25" s="11">
        <v>72</v>
      </c>
      <c r="L25" s="13">
        <v>78</v>
      </c>
      <c r="M25" s="13"/>
      <c r="N25" s="19"/>
      <c r="O25" s="19"/>
      <c r="P25" s="18">
        <v>44336</v>
      </c>
      <c r="Q25" s="13" t="s">
        <v>529</v>
      </c>
      <c r="R25" s="19">
        <v>18965699826</v>
      </c>
      <c r="S25" s="19"/>
      <c r="T25" s="24">
        <v>2021</v>
      </c>
      <c r="U25" s="23" t="s">
        <v>472</v>
      </c>
      <c r="V25" s="24" t="s">
        <v>50</v>
      </c>
      <c r="W25" s="23"/>
      <c r="X25" s="11"/>
    </row>
    <row r="26" s="2" customFormat="1" ht="26" customHeight="1" spans="1:24">
      <c r="A26" s="11">
        <v>22</v>
      </c>
      <c r="B26" s="11"/>
      <c r="C26" s="11"/>
      <c r="D26" s="12"/>
      <c r="E26" s="11"/>
      <c r="F26" s="11" t="s">
        <v>530</v>
      </c>
      <c r="G26" s="12"/>
      <c r="H26" s="13" t="s">
        <v>474</v>
      </c>
      <c r="I26" s="13" t="s">
        <v>531</v>
      </c>
      <c r="J26" s="12"/>
      <c r="K26" s="11"/>
      <c r="L26" s="13"/>
      <c r="M26" s="13"/>
      <c r="N26" s="19"/>
      <c r="O26" s="19"/>
      <c r="P26" s="18"/>
      <c r="Q26" s="13"/>
      <c r="R26" s="19"/>
      <c r="S26" s="19"/>
      <c r="T26" s="24"/>
      <c r="U26" s="11"/>
      <c r="V26" s="24"/>
      <c r="W26" s="11"/>
      <c r="X26" s="11"/>
    </row>
    <row r="27" s="2" customFormat="1" ht="26" customHeight="1" spans="1:24">
      <c r="A27" s="11">
        <v>23</v>
      </c>
      <c r="B27" s="11"/>
      <c r="C27" s="11"/>
      <c r="D27" s="12"/>
      <c r="E27" s="11"/>
      <c r="F27" s="11" t="s">
        <v>532</v>
      </c>
      <c r="G27" s="12"/>
      <c r="H27" s="13" t="s">
        <v>533</v>
      </c>
      <c r="I27" s="13" t="s">
        <v>534</v>
      </c>
      <c r="J27" s="12"/>
      <c r="K27" s="11"/>
      <c r="L27" s="13"/>
      <c r="M27" s="13"/>
      <c r="N27" s="19"/>
      <c r="O27" s="19"/>
      <c r="P27" s="18"/>
      <c r="Q27" s="13"/>
      <c r="R27" s="19"/>
      <c r="S27" s="19"/>
      <c r="T27" s="24"/>
      <c r="U27" s="11"/>
      <c r="V27" s="24"/>
      <c r="W27" s="11"/>
      <c r="X27" s="11"/>
    </row>
    <row r="28" s="2" customFormat="1" ht="26" customHeight="1" spans="1:24">
      <c r="A28" s="11">
        <v>24</v>
      </c>
      <c r="B28" s="11"/>
      <c r="C28" s="11"/>
      <c r="D28" s="12"/>
      <c r="E28" s="11"/>
      <c r="F28" s="11" t="s">
        <v>535</v>
      </c>
      <c r="G28" s="12"/>
      <c r="H28" s="13" t="s">
        <v>510</v>
      </c>
      <c r="I28" s="13" t="s">
        <v>536</v>
      </c>
      <c r="J28" s="12"/>
      <c r="K28" s="11"/>
      <c r="L28" s="13"/>
      <c r="M28" s="13"/>
      <c r="N28" s="19"/>
      <c r="O28" s="19"/>
      <c r="P28" s="18"/>
      <c r="Q28" s="13"/>
      <c r="R28" s="19"/>
      <c r="S28" s="19"/>
      <c r="T28" s="24"/>
      <c r="U28" s="11"/>
      <c r="V28" s="24"/>
      <c r="W28" s="11"/>
      <c r="X28" s="11"/>
    </row>
    <row r="29" s="2" customFormat="1" ht="26" customHeight="1" spans="1:24">
      <c r="A29" s="11">
        <v>25</v>
      </c>
      <c r="B29" s="11"/>
      <c r="C29" s="11"/>
      <c r="D29" s="12"/>
      <c r="E29" s="11"/>
      <c r="F29" s="11" t="s">
        <v>537</v>
      </c>
      <c r="G29" s="12"/>
      <c r="H29" s="13" t="s">
        <v>538</v>
      </c>
      <c r="I29" s="13" t="s">
        <v>539</v>
      </c>
      <c r="J29" s="12"/>
      <c r="K29" s="11"/>
      <c r="L29" s="13"/>
      <c r="M29" s="13"/>
      <c r="N29" s="19"/>
      <c r="O29" s="19"/>
      <c r="P29" s="18"/>
      <c r="Q29" s="13"/>
      <c r="R29" s="19"/>
      <c r="S29" s="19"/>
      <c r="T29" s="24"/>
      <c r="U29" s="11"/>
      <c r="V29" s="24"/>
      <c r="W29" s="11"/>
      <c r="X29" s="11"/>
    </row>
    <row r="30" s="2" customFormat="1" ht="26" customHeight="1" spans="1:24">
      <c r="A30" s="11">
        <v>26</v>
      </c>
      <c r="B30" s="11" t="s">
        <v>467</v>
      </c>
      <c r="C30" s="11" t="s">
        <v>53</v>
      </c>
      <c r="D30" s="12">
        <v>1</v>
      </c>
      <c r="E30" s="11" t="s">
        <v>540</v>
      </c>
      <c r="F30" s="11" t="s">
        <v>540</v>
      </c>
      <c r="G30" s="12">
        <v>3</v>
      </c>
      <c r="H30" s="13" t="s">
        <v>43</v>
      </c>
      <c r="I30" s="13" t="s">
        <v>541</v>
      </c>
      <c r="J30" s="12">
        <f>SUM(K30:N30)</f>
        <v>89.6</v>
      </c>
      <c r="K30" s="11"/>
      <c r="L30" s="13">
        <v>89.6</v>
      </c>
      <c r="M30" s="13"/>
      <c r="N30" s="19"/>
      <c r="O30" s="19"/>
      <c r="P30" s="18">
        <v>44336</v>
      </c>
      <c r="Q30" s="13" t="s">
        <v>542</v>
      </c>
      <c r="R30" s="19">
        <v>13959738869</v>
      </c>
      <c r="S30" s="19"/>
      <c r="T30" s="24">
        <v>2021</v>
      </c>
      <c r="U30" s="23" t="s">
        <v>472</v>
      </c>
      <c r="V30" s="24" t="s">
        <v>543</v>
      </c>
      <c r="W30" s="23"/>
      <c r="X30" s="11"/>
    </row>
    <row r="31" s="2" customFormat="1" ht="26" customHeight="1" spans="1:24">
      <c r="A31" s="11">
        <v>27</v>
      </c>
      <c r="B31" s="11"/>
      <c r="C31" s="11"/>
      <c r="D31" s="12"/>
      <c r="E31" s="11"/>
      <c r="F31" s="11" t="s">
        <v>544</v>
      </c>
      <c r="G31" s="12"/>
      <c r="H31" s="13" t="s">
        <v>474</v>
      </c>
      <c r="I31" s="13" t="s">
        <v>545</v>
      </c>
      <c r="J31" s="12"/>
      <c r="K31" s="11"/>
      <c r="L31" s="13"/>
      <c r="M31" s="13"/>
      <c r="N31" s="19"/>
      <c r="O31" s="19"/>
      <c r="P31" s="18"/>
      <c r="Q31" s="13"/>
      <c r="R31" s="19"/>
      <c r="S31" s="19"/>
      <c r="T31" s="24"/>
      <c r="U31" s="11"/>
      <c r="V31" s="24"/>
      <c r="W31" s="11"/>
      <c r="X31" s="11"/>
    </row>
    <row r="32" s="2" customFormat="1" ht="26" customHeight="1" spans="1:24">
      <c r="A32" s="11">
        <v>28</v>
      </c>
      <c r="B32" s="11"/>
      <c r="C32" s="11"/>
      <c r="D32" s="12"/>
      <c r="E32" s="11"/>
      <c r="F32" s="11" t="s">
        <v>546</v>
      </c>
      <c r="G32" s="12"/>
      <c r="H32" s="13" t="s">
        <v>538</v>
      </c>
      <c r="I32" s="13" t="s">
        <v>547</v>
      </c>
      <c r="J32" s="12"/>
      <c r="K32" s="11"/>
      <c r="L32" s="13"/>
      <c r="M32" s="13"/>
      <c r="N32" s="19"/>
      <c r="O32" s="19"/>
      <c r="P32" s="18"/>
      <c r="Q32" s="13"/>
      <c r="R32" s="19"/>
      <c r="S32" s="19"/>
      <c r="T32" s="24"/>
      <c r="U32" s="11"/>
      <c r="V32" s="24"/>
      <c r="W32" s="11"/>
      <c r="X32" s="11"/>
    </row>
    <row r="33" s="2" customFormat="1" ht="26" customHeight="1" spans="1:24">
      <c r="A33" s="11">
        <v>29</v>
      </c>
      <c r="B33" s="11" t="s">
        <v>467</v>
      </c>
      <c r="C33" s="11" t="s">
        <v>53</v>
      </c>
      <c r="D33" s="12">
        <v>1</v>
      </c>
      <c r="E33" s="11" t="s">
        <v>548</v>
      </c>
      <c r="F33" s="11" t="s">
        <v>548</v>
      </c>
      <c r="G33" s="12">
        <v>3</v>
      </c>
      <c r="H33" s="13" t="s">
        <v>43</v>
      </c>
      <c r="I33" s="13" t="s">
        <v>549</v>
      </c>
      <c r="J33" s="12">
        <f>SUM(K33:N33)</f>
        <v>89.6</v>
      </c>
      <c r="K33" s="11"/>
      <c r="L33" s="13">
        <v>89.6</v>
      </c>
      <c r="M33" s="13"/>
      <c r="N33" s="19"/>
      <c r="O33" s="19"/>
      <c r="P33" s="18">
        <v>44336</v>
      </c>
      <c r="Q33" s="13" t="s">
        <v>550</v>
      </c>
      <c r="R33" s="19">
        <v>18510516505</v>
      </c>
      <c r="S33" s="19"/>
      <c r="T33" s="24">
        <v>2021</v>
      </c>
      <c r="U33" s="23" t="s">
        <v>472</v>
      </c>
      <c r="V33" s="24" t="s">
        <v>543</v>
      </c>
      <c r="W33" s="23"/>
      <c r="X33" s="11"/>
    </row>
    <row r="34" s="2" customFormat="1" ht="26" customHeight="1" spans="1:24">
      <c r="A34" s="11">
        <v>30</v>
      </c>
      <c r="B34" s="11"/>
      <c r="C34" s="11"/>
      <c r="D34" s="12"/>
      <c r="E34" s="11"/>
      <c r="F34" s="11" t="s">
        <v>551</v>
      </c>
      <c r="G34" s="12"/>
      <c r="H34" s="13" t="s">
        <v>474</v>
      </c>
      <c r="I34" s="13" t="s">
        <v>552</v>
      </c>
      <c r="J34" s="12"/>
      <c r="K34" s="11"/>
      <c r="L34" s="13"/>
      <c r="M34" s="13"/>
      <c r="N34" s="19"/>
      <c r="O34" s="19"/>
      <c r="P34" s="18"/>
      <c r="Q34" s="13"/>
      <c r="R34" s="19"/>
      <c r="S34" s="19"/>
      <c r="T34" s="24"/>
      <c r="U34" s="11"/>
      <c r="V34" s="24"/>
      <c r="W34" s="11"/>
      <c r="X34" s="11"/>
    </row>
    <row r="35" s="2" customFormat="1" ht="26" customHeight="1" spans="1:24">
      <c r="A35" s="11">
        <v>31</v>
      </c>
      <c r="B35" s="11"/>
      <c r="C35" s="11"/>
      <c r="D35" s="12"/>
      <c r="E35" s="11"/>
      <c r="F35" s="11" t="s">
        <v>553</v>
      </c>
      <c r="G35" s="12"/>
      <c r="H35" s="13" t="s">
        <v>513</v>
      </c>
      <c r="I35" s="13" t="s">
        <v>554</v>
      </c>
      <c r="J35" s="12"/>
      <c r="K35" s="11"/>
      <c r="L35" s="13"/>
      <c r="M35" s="13"/>
      <c r="N35" s="19"/>
      <c r="O35" s="19"/>
      <c r="P35" s="18"/>
      <c r="Q35" s="13"/>
      <c r="R35" s="19"/>
      <c r="S35" s="19"/>
      <c r="T35" s="24"/>
      <c r="U35" s="11"/>
      <c r="V35" s="24"/>
      <c r="W35" s="11"/>
      <c r="X35" s="11"/>
    </row>
    <row r="36" s="2" customFormat="1" ht="26" customHeight="1" spans="1:24">
      <c r="A36" s="11">
        <v>32</v>
      </c>
      <c r="B36" s="11" t="s">
        <v>467</v>
      </c>
      <c r="C36" s="11" t="s">
        <v>53</v>
      </c>
      <c r="D36" s="12">
        <v>1</v>
      </c>
      <c r="E36" s="11" t="s">
        <v>555</v>
      </c>
      <c r="F36" s="11" t="s">
        <v>555</v>
      </c>
      <c r="G36" s="12">
        <v>6</v>
      </c>
      <c r="H36" s="13" t="s">
        <v>43</v>
      </c>
      <c r="I36" s="13" t="s">
        <v>556</v>
      </c>
      <c r="J36" s="12">
        <f>SUM(K36:N36)</f>
        <v>120</v>
      </c>
      <c r="K36" s="11"/>
      <c r="L36" s="13">
        <v>120</v>
      </c>
      <c r="M36" s="13"/>
      <c r="N36" s="19"/>
      <c r="O36" s="19"/>
      <c r="P36" s="18">
        <v>44336</v>
      </c>
      <c r="Q36" s="13" t="s">
        <v>557</v>
      </c>
      <c r="R36" s="19">
        <v>15995665866</v>
      </c>
      <c r="S36" s="19"/>
      <c r="T36" s="24">
        <v>2021</v>
      </c>
      <c r="U36" s="23" t="s">
        <v>472</v>
      </c>
      <c r="V36" s="24" t="s">
        <v>543</v>
      </c>
      <c r="W36" s="23"/>
      <c r="X36" s="11"/>
    </row>
    <row r="37" s="2" customFormat="1" ht="26" customHeight="1" spans="1:24">
      <c r="A37" s="11">
        <v>33</v>
      </c>
      <c r="B37" s="11"/>
      <c r="C37" s="11"/>
      <c r="D37" s="12"/>
      <c r="E37" s="11"/>
      <c r="F37" s="14" t="s">
        <v>558</v>
      </c>
      <c r="G37" s="12"/>
      <c r="H37" s="13" t="s">
        <v>474</v>
      </c>
      <c r="I37" s="13" t="s">
        <v>559</v>
      </c>
      <c r="J37" s="12"/>
      <c r="K37" s="11"/>
      <c r="L37" s="13"/>
      <c r="M37" s="13"/>
      <c r="N37" s="19"/>
      <c r="O37" s="19"/>
      <c r="P37" s="18"/>
      <c r="Q37" s="13"/>
      <c r="R37" s="19"/>
      <c r="S37" s="19"/>
      <c r="T37" s="24"/>
      <c r="U37" s="11"/>
      <c r="V37" s="24"/>
      <c r="W37" s="11"/>
      <c r="X37" s="11"/>
    </row>
    <row r="38" s="2" customFormat="1" ht="26" customHeight="1" spans="1:24">
      <c r="A38" s="11">
        <v>34</v>
      </c>
      <c r="B38" s="11"/>
      <c r="C38" s="11"/>
      <c r="D38" s="12"/>
      <c r="E38" s="11"/>
      <c r="F38" s="14" t="s">
        <v>560</v>
      </c>
      <c r="G38" s="12"/>
      <c r="H38" s="13" t="s">
        <v>561</v>
      </c>
      <c r="I38" s="13" t="s">
        <v>562</v>
      </c>
      <c r="J38" s="12"/>
      <c r="K38" s="11"/>
      <c r="L38" s="13"/>
      <c r="M38" s="13"/>
      <c r="N38" s="19"/>
      <c r="O38" s="19"/>
      <c r="P38" s="18"/>
      <c r="Q38" s="13"/>
      <c r="R38" s="19"/>
      <c r="S38" s="19"/>
      <c r="T38" s="24"/>
      <c r="U38" s="11"/>
      <c r="V38" s="24"/>
      <c r="W38" s="11"/>
      <c r="X38" s="11"/>
    </row>
    <row r="39" s="2" customFormat="1" ht="26" customHeight="1" spans="1:24">
      <c r="A39" s="11">
        <v>35</v>
      </c>
      <c r="B39" s="11"/>
      <c r="C39" s="11"/>
      <c r="D39" s="12"/>
      <c r="E39" s="11"/>
      <c r="F39" s="14" t="s">
        <v>563</v>
      </c>
      <c r="G39" s="12"/>
      <c r="H39" s="13" t="s">
        <v>561</v>
      </c>
      <c r="I39" s="13" t="s">
        <v>564</v>
      </c>
      <c r="J39" s="12"/>
      <c r="K39" s="11"/>
      <c r="L39" s="13"/>
      <c r="M39" s="13"/>
      <c r="N39" s="19"/>
      <c r="O39" s="19"/>
      <c r="P39" s="18"/>
      <c r="Q39" s="13"/>
      <c r="R39" s="19"/>
      <c r="S39" s="19"/>
      <c r="T39" s="24"/>
      <c r="U39" s="11"/>
      <c r="V39" s="24"/>
      <c r="W39" s="11"/>
      <c r="X39" s="11"/>
    </row>
    <row r="40" s="2" customFormat="1" ht="26" customHeight="1" spans="1:24">
      <c r="A40" s="11">
        <v>36</v>
      </c>
      <c r="B40" s="11"/>
      <c r="C40" s="11"/>
      <c r="D40" s="12"/>
      <c r="E40" s="11"/>
      <c r="F40" s="14" t="s">
        <v>565</v>
      </c>
      <c r="G40" s="12"/>
      <c r="H40" s="13" t="s">
        <v>566</v>
      </c>
      <c r="I40" s="13" t="s">
        <v>567</v>
      </c>
      <c r="J40" s="12"/>
      <c r="K40" s="11"/>
      <c r="L40" s="13"/>
      <c r="M40" s="13"/>
      <c r="N40" s="19"/>
      <c r="O40" s="19"/>
      <c r="P40" s="18"/>
      <c r="Q40" s="13"/>
      <c r="R40" s="19"/>
      <c r="S40" s="19"/>
      <c r="T40" s="24"/>
      <c r="U40" s="11"/>
      <c r="V40" s="24"/>
      <c r="W40" s="11"/>
      <c r="X40" s="11"/>
    </row>
    <row r="41" s="2" customFormat="1" ht="26" customHeight="1" spans="1:24">
      <c r="A41" s="11">
        <v>37</v>
      </c>
      <c r="B41" s="11"/>
      <c r="C41" s="11"/>
      <c r="D41" s="12"/>
      <c r="E41" s="11"/>
      <c r="F41" s="14" t="s">
        <v>568</v>
      </c>
      <c r="G41" s="12"/>
      <c r="H41" s="13" t="s">
        <v>497</v>
      </c>
      <c r="I41" s="13" t="s">
        <v>569</v>
      </c>
      <c r="J41" s="12"/>
      <c r="K41" s="11"/>
      <c r="L41" s="13"/>
      <c r="M41" s="13"/>
      <c r="N41" s="19"/>
      <c r="O41" s="19"/>
      <c r="P41" s="18"/>
      <c r="Q41" s="13"/>
      <c r="R41" s="19"/>
      <c r="S41" s="19"/>
      <c r="T41" s="24"/>
      <c r="U41" s="11"/>
      <c r="V41" s="24"/>
      <c r="W41" s="11"/>
      <c r="X41" s="11"/>
    </row>
    <row r="42" s="2" customFormat="1" ht="26" customHeight="1" spans="1:24">
      <c r="A42" s="11">
        <v>38</v>
      </c>
      <c r="B42" s="11" t="s">
        <v>467</v>
      </c>
      <c r="C42" s="11" t="s">
        <v>53</v>
      </c>
      <c r="D42" s="12">
        <v>10</v>
      </c>
      <c r="E42" s="11" t="s">
        <v>570</v>
      </c>
      <c r="F42" s="15" t="s">
        <v>570</v>
      </c>
      <c r="G42" s="12">
        <v>5</v>
      </c>
      <c r="H42" s="15" t="s">
        <v>43</v>
      </c>
      <c r="I42" s="151" t="s">
        <v>571</v>
      </c>
      <c r="J42" s="12">
        <f>SUM(K42:N42)</f>
        <v>140</v>
      </c>
      <c r="K42" s="11">
        <v>140</v>
      </c>
      <c r="L42" s="13"/>
      <c r="M42" s="13"/>
      <c r="N42" s="19"/>
      <c r="O42" s="19"/>
      <c r="P42" s="18">
        <v>44336</v>
      </c>
      <c r="Q42" s="13" t="s">
        <v>572</v>
      </c>
      <c r="R42" s="19">
        <v>15260358389</v>
      </c>
      <c r="S42" s="19"/>
      <c r="T42" s="24">
        <v>2021</v>
      </c>
      <c r="U42" s="23" t="s">
        <v>472</v>
      </c>
      <c r="V42" s="24" t="s">
        <v>58</v>
      </c>
      <c r="W42" s="23"/>
      <c r="X42" s="11"/>
    </row>
    <row r="43" s="2" customFormat="1" ht="26" customHeight="1" spans="1:24">
      <c r="A43" s="11">
        <v>39</v>
      </c>
      <c r="B43" s="11"/>
      <c r="C43" s="11"/>
      <c r="D43" s="12"/>
      <c r="E43" s="11"/>
      <c r="F43" s="15" t="s">
        <v>573</v>
      </c>
      <c r="G43" s="12"/>
      <c r="H43" s="15" t="s">
        <v>561</v>
      </c>
      <c r="I43" s="151" t="s">
        <v>574</v>
      </c>
      <c r="J43" s="12"/>
      <c r="K43" s="11"/>
      <c r="L43" s="13"/>
      <c r="M43" s="13"/>
      <c r="N43" s="19"/>
      <c r="O43" s="19"/>
      <c r="P43" s="18"/>
      <c r="Q43" s="13"/>
      <c r="R43" s="19"/>
      <c r="S43" s="19"/>
      <c r="T43" s="24"/>
      <c r="U43" s="11"/>
      <c r="V43" s="24"/>
      <c r="W43" s="11"/>
      <c r="X43" s="11"/>
    </row>
    <row r="44" s="2" customFormat="1" ht="26" customHeight="1" spans="1:24">
      <c r="A44" s="11">
        <v>40</v>
      </c>
      <c r="B44" s="11"/>
      <c r="C44" s="11"/>
      <c r="D44" s="12"/>
      <c r="E44" s="11"/>
      <c r="F44" s="15" t="s">
        <v>575</v>
      </c>
      <c r="G44" s="12"/>
      <c r="H44" s="15" t="s">
        <v>533</v>
      </c>
      <c r="I44" s="20" t="s">
        <v>576</v>
      </c>
      <c r="J44" s="12"/>
      <c r="K44" s="11"/>
      <c r="L44" s="13"/>
      <c r="M44" s="13"/>
      <c r="N44" s="19"/>
      <c r="O44" s="19"/>
      <c r="P44" s="18"/>
      <c r="Q44" s="13"/>
      <c r="R44" s="19"/>
      <c r="S44" s="19"/>
      <c r="T44" s="24"/>
      <c r="U44" s="11"/>
      <c r="V44" s="24"/>
      <c r="W44" s="11"/>
      <c r="X44" s="11"/>
    </row>
    <row r="45" s="2" customFormat="1" ht="26" customHeight="1" spans="1:24">
      <c r="A45" s="11">
        <v>41</v>
      </c>
      <c r="B45" s="11"/>
      <c r="C45" s="11"/>
      <c r="D45" s="12"/>
      <c r="E45" s="11"/>
      <c r="F45" s="15" t="s">
        <v>577</v>
      </c>
      <c r="G45" s="12"/>
      <c r="H45" s="15" t="s">
        <v>510</v>
      </c>
      <c r="I45" s="151" t="s">
        <v>578</v>
      </c>
      <c r="J45" s="12"/>
      <c r="K45" s="11"/>
      <c r="L45" s="13"/>
      <c r="M45" s="13"/>
      <c r="N45" s="19"/>
      <c r="O45" s="19"/>
      <c r="P45" s="18"/>
      <c r="Q45" s="13"/>
      <c r="R45" s="19"/>
      <c r="S45" s="19"/>
      <c r="T45" s="24"/>
      <c r="U45" s="11"/>
      <c r="V45" s="24"/>
      <c r="W45" s="11"/>
      <c r="X45" s="11"/>
    </row>
    <row r="46" s="2" customFormat="1" ht="26" customHeight="1" spans="1:24">
      <c r="A46" s="11">
        <v>42</v>
      </c>
      <c r="B46" s="11"/>
      <c r="C46" s="11"/>
      <c r="D46" s="12"/>
      <c r="E46" s="11"/>
      <c r="F46" s="15" t="s">
        <v>579</v>
      </c>
      <c r="G46" s="12"/>
      <c r="H46" s="15" t="s">
        <v>538</v>
      </c>
      <c r="I46" s="151" t="s">
        <v>580</v>
      </c>
      <c r="J46" s="12"/>
      <c r="K46" s="11"/>
      <c r="L46" s="13"/>
      <c r="M46" s="13"/>
      <c r="N46" s="19"/>
      <c r="O46" s="19"/>
      <c r="P46" s="18"/>
      <c r="Q46" s="13"/>
      <c r="R46" s="19"/>
      <c r="S46" s="19"/>
      <c r="T46" s="24"/>
      <c r="U46" s="11"/>
      <c r="V46" s="24"/>
      <c r="W46" s="11"/>
      <c r="X46" s="11"/>
    </row>
    <row r="47" s="2" customFormat="1" ht="26" customHeight="1" spans="1:24">
      <c r="A47" s="11">
        <v>43</v>
      </c>
      <c r="B47" s="11" t="s">
        <v>467</v>
      </c>
      <c r="C47" s="11" t="s">
        <v>53</v>
      </c>
      <c r="D47" s="12">
        <v>7</v>
      </c>
      <c r="E47" s="11" t="s">
        <v>581</v>
      </c>
      <c r="F47" s="11" t="s">
        <v>581</v>
      </c>
      <c r="G47" s="12">
        <v>6</v>
      </c>
      <c r="H47" s="13" t="s">
        <v>43</v>
      </c>
      <c r="I47" s="13" t="s">
        <v>582</v>
      </c>
      <c r="J47" s="12">
        <f>SUM(K47:N47)</f>
        <v>132</v>
      </c>
      <c r="K47" s="11">
        <v>132</v>
      </c>
      <c r="L47" s="13"/>
      <c r="M47" s="13"/>
      <c r="N47" s="19"/>
      <c r="O47" s="19"/>
      <c r="P47" s="18">
        <v>44336</v>
      </c>
      <c r="Q47" s="13" t="s">
        <v>583</v>
      </c>
      <c r="R47" s="19">
        <v>13950146905</v>
      </c>
      <c r="S47" s="19"/>
      <c r="T47" s="24">
        <v>2021</v>
      </c>
      <c r="U47" s="23" t="s">
        <v>472</v>
      </c>
      <c r="V47" s="24" t="s">
        <v>58</v>
      </c>
      <c r="W47" s="23"/>
      <c r="X47" s="11"/>
    </row>
    <row r="48" s="2" customFormat="1" ht="26" customHeight="1" spans="1:24">
      <c r="A48" s="11">
        <v>44</v>
      </c>
      <c r="B48" s="11"/>
      <c r="C48" s="11"/>
      <c r="D48" s="12"/>
      <c r="E48" s="11"/>
      <c r="F48" s="11" t="s">
        <v>584</v>
      </c>
      <c r="G48" s="12"/>
      <c r="H48" s="13" t="s">
        <v>474</v>
      </c>
      <c r="I48" s="13" t="s">
        <v>585</v>
      </c>
      <c r="J48" s="12"/>
      <c r="K48" s="11"/>
      <c r="L48" s="13"/>
      <c r="M48" s="13"/>
      <c r="N48" s="19"/>
      <c r="O48" s="19"/>
      <c r="P48" s="18"/>
      <c r="Q48" s="13"/>
      <c r="R48" s="19"/>
      <c r="S48" s="19"/>
      <c r="T48" s="24"/>
      <c r="U48" s="11"/>
      <c r="V48" s="24"/>
      <c r="W48" s="11"/>
      <c r="X48" s="11"/>
    </row>
    <row r="49" s="2" customFormat="1" ht="26" customHeight="1" spans="1:24">
      <c r="A49" s="11">
        <v>45</v>
      </c>
      <c r="B49" s="11"/>
      <c r="C49" s="11"/>
      <c r="D49" s="12"/>
      <c r="E49" s="11"/>
      <c r="F49" s="11" t="s">
        <v>586</v>
      </c>
      <c r="G49" s="12"/>
      <c r="H49" s="13" t="s">
        <v>561</v>
      </c>
      <c r="I49" s="13" t="s">
        <v>587</v>
      </c>
      <c r="J49" s="12"/>
      <c r="K49" s="11"/>
      <c r="L49" s="13"/>
      <c r="M49" s="13"/>
      <c r="N49" s="19"/>
      <c r="O49" s="19"/>
      <c r="P49" s="18"/>
      <c r="Q49" s="13"/>
      <c r="R49" s="19"/>
      <c r="S49" s="19"/>
      <c r="T49" s="24"/>
      <c r="U49" s="11"/>
      <c r="V49" s="24"/>
      <c r="W49" s="11"/>
      <c r="X49" s="11"/>
    </row>
    <row r="50" s="2" customFormat="1" ht="26" customHeight="1" spans="1:24">
      <c r="A50" s="11">
        <v>46</v>
      </c>
      <c r="B50" s="11"/>
      <c r="C50" s="11"/>
      <c r="D50" s="12"/>
      <c r="E50" s="11"/>
      <c r="F50" s="11" t="s">
        <v>588</v>
      </c>
      <c r="G50" s="12"/>
      <c r="H50" s="13" t="s">
        <v>589</v>
      </c>
      <c r="I50" s="13" t="s">
        <v>590</v>
      </c>
      <c r="J50" s="12"/>
      <c r="K50" s="11"/>
      <c r="L50" s="13"/>
      <c r="M50" s="13"/>
      <c r="N50" s="19"/>
      <c r="O50" s="19"/>
      <c r="P50" s="18"/>
      <c r="Q50" s="13"/>
      <c r="R50" s="19"/>
      <c r="S50" s="19"/>
      <c r="T50" s="24"/>
      <c r="U50" s="11"/>
      <c r="V50" s="24"/>
      <c r="W50" s="11"/>
      <c r="X50" s="11"/>
    </row>
    <row r="51" s="2" customFormat="1" ht="26" customHeight="1" spans="1:24">
      <c r="A51" s="11">
        <v>47</v>
      </c>
      <c r="B51" s="11"/>
      <c r="C51" s="11"/>
      <c r="D51" s="12"/>
      <c r="E51" s="11"/>
      <c r="F51" s="11" t="s">
        <v>591</v>
      </c>
      <c r="G51" s="12"/>
      <c r="H51" s="13" t="s">
        <v>566</v>
      </c>
      <c r="I51" s="13" t="s">
        <v>592</v>
      </c>
      <c r="J51" s="12"/>
      <c r="K51" s="11"/>
      <c r="L51" s="13"/>
      <c r="M51" s="13"/>
      <c r="N51" s="19"/>
      <c r="O51" s="19"/>
      <c r="P51" s="18"/>
      <c r="Q51" s="13"/>
      <c r="R51" s="19"/>
      <c r="S51" s="19"/>
      <c r="T51" s="24"/>
      <c r="U51" s="11"/>
      <c r="V51" s="24"/>
      <c r="W51" s="11"/>
      <c r="X51" s="11"/>
    </row>
    <row r="52" s="2" customFormat="1" ht="26" customHeight="1" spans="1:24">
      <c r="A52" s="11">
        <v>48</v>
      </c>
      <c r="B52" s="11"/>
      <c r="C52" s="11"/>
      <c r="D52" s="12"/>
      <c r="E52" s="11"/>
      <c r="F52" s="11" t="s">
        <v>593</v>
      </c>
      <c r="G52" s="12"/>
      <c r="H52" s="13" t="s">
        <v>497</v>
      </c>
      <c r="I52" s="13" t="s">
        <v>594</v>
      </c>
      <c r="J52" s="12"/>
      <c r="K52" s="11"/>
      <c r="L52" s="13"/>
      <c r="M52" s="13"/>
      <c r="N52" s="19"/>
      <c r="O52" s="19"/>
      <c r="P52" s="18"/>
      <c r="Q52" s="13"/>
      <c r="R52" s="19"/>
      <c r="S52" s="19"/>
      <c r="T52" s="24"/>
      <c r="U52" s="11"/>
      <c r="V52" s="24"/>
      <c r="W52" s="11"/>
      <c r="X52" s="11"/>
    </row>
    <row r="53" s="2" customFormat="1" ht="26" customHeight="1" spans="1:24">
      <c r="A53" s="11">
        <v>49</v>
      </c>
      <c r="B53" s="11" t="s">
        <v>467</v>
      </c>
      <c r="C53" s="11" t="s">
        <v>75</v>
      </c>
      <c r="D53" s="12">
        <v>33</v>
      </c>
      <c r="E53" s="11" t="s">
        <v>595</v>
      </c>
      <c r="F53" s="15" t="s">
        <v>595</v>
      </c>
      <c r="G53" s="12">
        <v>4</v>
      </c>
      <c r="H53" s="15" t="s">
        <v>43</v>
      </c>
      <c r="I53" s="21" t="s">
        <v>596</v>
      </c>
      <c r="J53" s="12">
        <f>SUM(K53:N53)</f>
        <v>120</v>
      </c>
      <c r="K53" s="11">
        <v>120</v>
      </c>
      <c r="L53" s="13"/>
      <c r="M53" s="13"/>
      <c r="N53" s="19"/>
      <c r="O53" s="19"/>
      <c r="P53" s="18">
        <v>44336</v>
      </c>
      <c r="Q53" s="13" t="s">
        <v>597</v>
      </c>
      <c r="R53" s="19">
        <v>18959932256</v>
      </c>
      <c r="S53" s="19"/>
      <c r="T53" s="24">
        <v>2021</v>
      </c>
      <c r="U53" s="23" t="s">
        <v>472</v>
      </c>
      <c r="V53" s="24" t="s">
        <v>58</v>
      </c>
      <c r="W53" s="23"/>
      <c r="X53" s="11"/>
    </row>
    <row r="54" s="2" customFormat="1" ht="26" customHeight="1" spans="1:24">
      <c r="A54" s="11">
        <v>50</v>
      </c>
      <c r="B54" s="11"/>
      <c r="C54" s="11"/>
      <c r="D54" s="12"/>
      <c r="E54" s="11"/>
      <c r="F54" s="15" t="s">
        <v>598</v>
      </c>
      <c r="G54" s="12"/>
      <c r="H54" s="15" t="s">
        <v>474</v>
      </c>
      <c r="I54" s="20" t="s">
        <v>599</v>
      </c>
      <c r="J54" s="12"/>
      <c r="K54" s="11"/>
      <c r="L54" s="13"/>
      <c r="M54" s="13"/>
      <c r="N54" s="19"/>
      <c r="O54" s="19"/>
      <c r="P54" s="18"/>
      <c r="Q54" s="13"/>
      <c r="R54" s="19"/>
      <c r="S54" s="19"/>
      <c r="T54" s="24"/>
      <c r="U54" s="11"/>
      <c r="V54" s="24"/>
      <c r="W54" s="11"/>
      <c r="X54" s="11"/>
    </row>
    <row r="55" s="2" customFormat="1" ht="26" customHeight="1" spans="1:24">
      <c r="A55" s="11">
        <v>51</v>
      </c>
      <c r="B55" s="11"/>
      <c r="C55" s="11"/>
      <c r="D55" s="12"/>
      <c r="E55" s="11"/>
      <c r="F55" s="15" t="s">
        <v>600</v>
      </c>
      <c r="G55" s="12"/>
      <c r="H55" s="15" t="s">
        <v>601</v>
      </c>
      <c r="I55" s="20" t="s">
        <v>602</v>
      </c>
      <c r="J55" s="12"/>
      <c r="K55" s="11"/>
      <c r="L55" s="13"/>
      <c r="M55" s="13"/>
      <c r="N55" s="19"/>
      <c r="O55" s="19"/>
      <c r="P55" s="18"/>
      <c r="Q55" s="13"/>
      <c r="R55" s="19"/>
      <c r="S55" s="19"/>
      <c r="T55" s="24"/>
      <c r="U55" s="11"/>
      <c r="V55" s="24"/>
      <c r="W55" s="11"/>
      <c r="X55" s="11"/>
    </row>
    <row r="56" s="2" customFormat="1" ht="26" customHeight="1" spans="1:24">
      <c r="A56" s="11">
        <v>52</v>
      </c>
      <c r="B56" s="11"/>
      <c r="C56" s="11"/>
      <c r="D56" s="12"/>
      <c r="E56" s="11"/>
      <c r="F56" s="15" t="s">
        <v>603</v>
      </c>
      <c r="G56" s="12"/>
      <c r="H56" s="15" t="s">
        <v>561</v>
      </c>
      <c r="I56" s="20" t="s">
        <v>604</v>
      </c>
      <c r="J56" s="12"/>
      <c r="K56" s="11"/>
      <c r="L56" s="13"/>
      <c r="M56" s="13"/>
      <c r="N56" s="19"/>
      <c r="O56" s="19"/>
      <c r="P56" s="18"/>
      <c r="Q56" s="13"/>
      <c r="R56" s="19"/>
      <c r="S56" s="19"/>
      <c r="T56" s="24"/>
      <c r="U56" s="11"/>
      <c r="V56" s="24"/>
      <c r="W56" s="11"/>
      <c r="X56" s="11"/>
    </row>
    <row r="57" s="2" customFormat="1" ht="26" customHeight="1" spans="1:24">
      <c r="A57" s="11">
        <v>53</v>
      </c>
      <c r="B57" s="11" t="s">
        <v>467</v>
      </c>
      <c r="C57" s="11" t="s">
        <v>75</v>
      </c>
      <c r="D57" s="12">
        <v>33</v>
      </c>
      <c r="E57" s="11" t="s">
        <v>605</v>
      </c>
      <c r="F57" s="11" t="s">
        <v>605</v>
      </c>
      <c r="G57" s="12">
        <v>6</v>
      </c>
      <c r="H57" s="13" t="s">
        <v>43</v>
      </c>
      <c r="I57" s="22" t="s">
        <v>606</v>
      </c>
      <c r="J57" s="12">
        <f>SUM(K57:N57)</f>
        <v>120</v>
      </c>
      <c r="K57" s="11">
        <v>120</v>
      </c>
      <c r="L57" s="13"/>
      <c r="M57" s="13"/>
      <c r="N57" s="19"/>
      <c r="O57" s="19"/>
      <c r="P57" s="18">
        <v>44336</v>
      </c>
      <c r="Q57" s="13" t="s">
        <v>607</v>
      </c>
      <c r="R57" s="19">
        <v>18959932256</v>
      </c>
      <c r="S57" s="19"/>
      <c r="T57" s="24">
        <v>2021</v>
      </c>
      <c r="U57" s="23" t="s">
        <v>472</v>
      </c>
      <c r="V57" s="24" t="s">
        <v>58</v>
      </c>
      <c r="W57" s="23"/>
      <c r="X57" s="11"/>
    </row>
    <row r="58" s="2" customFormat="1" ht="26" customHeight="1" spans="1:24">
      <c r="A58" s="11">
        <v>54</v>
      </c>
      <c r="B58" s="11"/>
      <c r="C58" s="11"/>
      <c r="D58" s="12"/>
      <c r="E58" s="11"/>
      <c r="F58" s="11" t="s">
        <v>608</v>
      </c>
      <c r="G58" s="12"/>
      <c r="H58" s="13" t="s">
        <v>474</v>
      </c>
      <c r="I58" s="13" t="s">
        <v>609</v>
      </c>
      <c r="J58" s="12"/>
      <c r="K58" s="11"/>
      <c r="L58" s="13"/>
      <c r="M58" s="13"/>
      <c r="N58" s="19"/>
      <c r="O58" s="19"/>
      <c r="P58" s="18"/>
      <c r="Q58" s="13"/>
      <c r="R58" s="19"/>
      <c r="S58" s="19"/>
      <c r="T58" s="24"/>
      <c r="U58" s="11"/>
      <c r="V58" s="24"/>
      <c r="W58" s="11"/>
      <c r="X58" s="11"/>
    </row>
    <row r="59" s="2" customFormat="1" ht="26" customHeight="1" spans="1:24">
      <c r="A59" s="11">
        <v>55</v>
      </c>
      <c r="B59" s="11"/>
      <c r="C59" s="11"/>
      <c r="D59" s="12"/>
      <c r="E59" s="11"/>
      <c r="F59" s="11" t="s">
        <v>610</v>
      </c>
      <c r="G59" s="12"/>
      <c r="H59" s="13" t="s">
        <v>561</v>
      </c>
      <c r="I59" s="13" t="s">
        <v>611</v>
      </c>
      <c r="J59" s="12"/>
      <c r="K59" s="11"/>
      <c r="L59" s="13"/>
      <c r="M59" s="13"/>
      <c r="N59" s="19"/>
      <c r="O59" s="19"/>
      <c r="P59" s="18"/>
      <c r="Q59" s="13"/>
      <c r="R59" s="19"/>
      <c r="S59" s="19"/>
      <c r="T59" s="24"/>
      <c r="U59" s="11"/>
      <c r="V59" s="24"/>
      <c r="W59" s="11"/>
      <c r="X59" s="11"/>
    </row>
    <row r="60" s="2" customFormat="1" ht="26" customHeight="1" spans="1:24">
      <c r="A60" s="11">
        <v>56</v>
      </c>
      <c r="B60" s="11"/>
      <c r="C60" s="11"/>
      <c r="D60" s="12"/>
      <c r="E60" s="11"/>
      <c r="F60" s="11" t="s">
        <v>612</v>
      </c>
      <c r="G60" s="12"/>
      <c r="H60" s="13" t="s">
        <v>613</v>
      </c>
      <c r="I60" s="13" t="s">
        <v>614</v>
      </c>
      <c r="J60" s="12"/>
      <c r="K60" s="11"/>
      <c r="L60" s="13"/>
      <c r="M60" s="13"/>
      <c r="N60" s="19"/>
      <c r="O60" s="19"/>
      <c r="P60" s="18"/>
      <c r="Q60" s="13"/>
      <c r="R60" s="19"/>
      <c r="S60" s="19"/>
      <c r="T60" s="24"/>
      <c r="U60" s="11"/>
      <c r="V60" s="24"/>
      <c r="W60" s="11"/>
      <c r="X60" s="11"/>
    </row>
    <row r="61" s="2" customFormat="1" ht="26" customHeight="1" spans="1:24">
      <c r="A61" s="11">
        <v>57</v>
      </c>
      <c r="B61" s="11"/>
      <c r="C61" s="11"/>
      <c r="D61" s="12"/>
      <c r="E61" s="11"/>
      <c r="F61" s="11" t="s">
        <v>615</v>
      </c>
      <c r="G61" s="12"/>
      <c r="H61" s="13" t="s">
        <v>538</v>
      </c>
      <c r="I61" s="13" t="s">
        <v>616</v>
      </c>
      <c r="J61" s="12"/>
      <c r="K61" s="11"/>
      <c r="L61" s="13"/>
      <c r="M61" s="13"/>
      <c r="N61" s="19"/>
      <c r="O61" s="19"/>
      <c r="P61" s="18"/>
      <c r="Q61" s="13"/>
      <c r="R61" s="19"/>
      <c r="S61" s="19"/>
      <c r="T61" s="24"/>
      <c r="U61" s="11"/>
      <c r="V61" s="24"/>
      <c r="W61" s="11"/>
      <c r="X61" s="11"/>
    </row>
    <row r="62" s="2" customFormat="1" ht="26" customHeight="1" spans="1:24">
      <c r="A62" s="11">
        <v>58</v>
      </c>
      <c r="B62" s="11"/>
      <c r="C62" s="11"/>
      <c r="D62" s="12"/>
      <c r="E62" s="11"/>
      <c r="F62" s="11" t="s">
        <v>617</v>
      </c>
      <c r="G62" s="12"/>
      <c r="H62" s="13" t="s">
        <v>538</v>
      </c>
      <c r="I62" s="13" t="s">
        <v>618</v>
      </c>
      <c r="J62" s="12"/>
      <c r="K62" s="11"/>
      <c r="L62" s="13"/>
      <c r="M62" s="13"/>
      <c r="N62" s="19"/>
      <c r="O62" s="19"/>
      <c r="P62" s="18"/>
      <c r="Q62" s="13"/>
      <c r="R62" s="19"/>
      <c r="S62" s="19"/>
      <c r="T62" s="24"/>
      <c r="U62" s="11"/>
      <c r="V62" s="24"/>
      <c r="W62" s="11"/>
      <c r="X62" s="11"/>
    </row>
    <row r="63" s="2" customFormat="1" ht="26" customHeight="1" spans="1:24">
      <c r="A63" s="11">
        <v>59</v>
      </c>
      <c r="B63" s="11" t="s">
        <v>467</v>
      </c>
      <c r="C63" s="11" t="s">
        <v>254</v>
      </c>
      <c r="D63" s="12">
        <v>4</v>
      </c>
      <c r="E63" s="11" t="s">
        <v>619</v>
      </c>
      <c r="F63" s="11" t="s">
        <v>619</v>
      </c>
      <c r="G63" s="12">
        <v>3</v>
      </c>
      <c r="H63" s="13" t="s">
        <v>43</v>
      </c>
      <c r="I63" s="13" t="s">
        <v>620</v>
      </c>
      <c r="J63" s="12">
        <f>SUM(K63:N63)</f>
        <v>110</v>
      </c>
      <c r="K63" s="11">
        <v>109.56</v>
      </c>
      <c r="L63" s="13">
        <v>0.44</v>
      </c>
      <c r="M63" s="13"/>
      <c r="N63" s="19"/>
      <c r="O63" s="19"/>
      <c r="P63" s="18">
        <v>44336</v>
      </c>
      <c r="Q63" s="13" t="s">
        <v>621</v>
      </c>
      <c r="R63" s="19">
        <v>13489263419</v>
      </c>
      <c r="S63" s="19"/>
      <c r="T63" s="24">
        <v>2021</v>
      </c>
      <c r="U63" s="23" t="s">
        <v>472</v>
      </c>
      <c r="V63" s="24" t="s">
        <v>50</v>
      </c>
      <c r="W63" s="23"/>
      <c r="X63" s="11"/>
    </row>
    <row r="64" s="2" customFormat="1" ht="26" customHeight="1" spans="1:24">
      <c r="A64" s="11">
        <v>60</v>
      </c>
      <c r="B64" s="11"/>
      <c r="C64" s="11"/>
      <c r="D64" s="12"/>
      <c r="E64" s="11"/>
      <c r="F64" s="11" t="s">
        <v>622</v>
      </c>
      <c r="G64" s="12"/>
      <c r="H64" s="13" t="s">
        <v>561</v>
      </c>
      <c r="I64" s="13" t="s">
        <v>623</v>
      </c>
      <c r="J64" s="12"/>
      <c r="K64" s="11"/>
      <c r="L64" s="13"/>
      <c r="M64" s="13"/>
      <c r="N64" s="19"/>
      <c r="O64" s="19"/>
      <c r="P64" s="18"/>
      <c r="Q64" s="13"/>
      <c r="R64" s="19"/>
      <c r="S64" s="19"/>
      <c r="T64" s="24"/>
      <c r="U64" s="11"/>
      <c r="V64" s="24"/>
      <c r="W64" s="11"/>
      <c r="X64" s="11"/>
    </row>
    <row r="65" s="2" customFormat="1" ht="26" customHeight="1" spans="1:24">
      <c r="A65" s="11">
        <v>61</v>
      </c>
      <c r="B65" s="11"/>
      <c r="C65" s="11"/>
      <c r="D65" s="12"/>
      <c r="E65" s="11"/>
      <c r="F65" s="11" t="s">
        <v>624</v>
      </c>
      <c r="G65" s="12"/>
      <c r="H65" s="13" t="s">
        <v>601</v>
      </c>
      <c r="I65" s="13" t="s">
        <v>625</v>
      </c>
      <c r="J65" s="12"/>
      <c r="K65" s="11"/>
      <c r="L65" s="13"/>
      <c r="M65" s="13"/>
      <c r="N65" s="19"/>
      <c r="O65" s="19"/>
      <c r="P65" s="18"/>
      <c r="Q65" s="13"/>
      <c r="R65" s="19"/>
      <c r="S65" s="19"/>
      <c r="T65" s="24"/>
      <c r="U65" s="11"/>
      <c r="V65" s="24"/>
      <c r="W65" s="11"/>
      <c r="X65" s="11"/>
    </row>
    <row r="66" s="2" customFormat="1" ht="26" customHeight="1" spans="1:24">
      <c r="A66" s="11">
        <v>62</v>
      </c>
      <c r="B66" s="11" t="s">
        <v>467</v>
      </c>
      <c r="C66" s="11" t="s">
        <v>254</v>
      </c>
      <c r="D66" s="12">
        <v>4</v>
      </c>
      <c r="E66" s="11" t="s">
        <v>626</v>
      </c>
      <c r="F66" s="11" t="s">
        <v>626</v>
      </c>
      <c r="G66" s="12">
        <v>5</v>
      </c>
      <c r="H66" s="11" t="s">
        <v>43</v>
      </c>
      <c r="I66" s="11" t="s">
        <v>627</v>
      </c>
      <c r="J66" s="12">
        <f>SUM(K66:N66)</f>
        <v>150</v>
      </c>
      <c r="K66" s="11">
        <v>150</v>
      </c>
      <c r="L66" s="13"/>
      <c r="M66" s="13"/>
      <c r="N66" s="19"/>
      <c r="O66" s="19"/>
      <c r="P66" s="18">
        <v>44336</v>
      </c>
      <c r="Q66" s="13" t="s">
        <v>628</v>
      </c>
      <c r="R66" s="19">
        <v>13599734399</v>
      </c>
      <c r="S66" s="19"/>
      <c r="T66" s="24">
        <v>2021</v>
      </c>
      <c r="U66" s="23" t="s">
        <v>472</v>
      </c>
      <c r="V66" s="24" t="s">
        <v>58</v>
      </c>
      <c r="W66" s="23"/>
      <c r="X66" s="11" t="s">
        <v>629</v>
      </c>
    </row>
    <row r="67" s="2" customFormat="1" ht="26" customHeight="1" spans="1:24">
      <c r="A67" s="11">
        <v>63</v>
      </c>
      <c r="B67" s="11"/>
      <c r="C67" s="11"/>
      <c r="D67" s="12"/>
      <c r="E67" s="11"/>
      <c r="F67" s="11" t="s">
        <v>630</v>
      </c>
      <c r="G67" s="12"/>
      <c r="H67" s="11" t="s">
        <v>561</v>
      </c>
      <c r="I67" s="11" t="s">
        <v>631</v>
      </c>
      <c r="J67" s="12"/>
      <c r="K67" s="11"/>
      <c r="L67" s="13"/>
      <c r="M67" s="13"/>
      <c r="N67" s="19"/>
      <c r="O67" s="19"/>
      <c r="P67" s="18"/>
      <c r="Q67" s="13"/>
      <c r="R67" s="19"/>
      <c r="S67" s="19"/>
      <c r="T67" s="24"/>
      <c r="U67" s="11"/>
      <c r="V67" s="24"/>
      <c r="W67" s="11"/>
      <c r="X67" s="11"/>
    </row>
    <row r="68" s="2" customFormat="1" ht="26" customHeight="1" spans="1:24">
      <c r="A68" s="11">
        <v>64</v>
      </c>
      <c r="B68" s="11"/>
      <c r="C68" s="11"/>
      <c r="D68" s="12"/>
      <c r="E68" s="11"/>
      <c r="F68" s="11" t="s">
        <v>632</v>
      </c>
      <c r="G68" s="12"/>
      <c r="H68" s="11" t="s">
        <v>533</v>
      </c>
      <c r="I68" s="11" t="s">
        <v>633</v>
      </c>
      <c r="J68" s="12"/>
      <c r="K68" s="11"/>
      <c r="L68" s="13"/>
      <c r="M68" s="13"/>
      <c r="N68" s="19"/>
      <c r="O68" s="19"/>
      <c r="P68" s="18"/>
      <c r="Q68" s="13"/>
      <c r="R68" s="19"/>
      <c r="S68" s="19"/>
      <c r="T68" s="24"/>
      <c r="U68" s="11"/>
      <c r="V68" s="24"/>
      <c r="W68" s="11"/>
      <c r="X68" s="11"/>
    </row>
    <row r="69" s="2" customFormat="1" ht="26" customHeight="1" spans="1:24">
      <c r="A69" s="11">
        <v>65</v>
      </c>
      <c r="B69" s="11"/>
      <c r="C69" s="11"/>
      <c r="D69" s="12"/>
      <c r="E69" s="11"/>
      <c r="F69" s="11" t="s">
        <v>634</v>
      </c>
      <c r="G69" s="12"/>
      <c r="H69" s="11" t="s">
        <v>510</v>
      </c>
      <c r="I69" s="11" t="s">
        <v>635</v>
      </c>
      <c r="J69" s="12"/>
      <c r="K69" s="11"/>
      <c r="L69" s="13"/>
      <c r="M69" s="13"/>
      <c r="N69" s="19"/>
      <c r="O69" s="19"/>
      <c r="P69" s="18"/>
      <c r="Q69" s="13"/>
      <c r="R69" s="19"/>
      <c r="S69" s="19"/>
      <c r="T69" s="24"/>
      <c r="U69" s="11"/>
      <c r="V69" s="24"/>
      <c r="W69" s="11"/>
      <c r="X69" s="11"/>
    </row>
    <row r="70" s="2" customFormat="1" ht="26" customHeight="1" spans="1:24">
      <c r="A70" s="11">
        <v>66</v>
      </c>
      <c r="B70" s="11"/>
      <c r="C70" s="11"/>
      <c r="D70" s="12"/>
      <c r="E70" s="11"/>
      <c r="F70" s="11" t="s">
        <v>636</v>
      </c>
      <c r="G70" s="12"/>
      <c r="H70" s="11" t="s">
        <v>538</v>
      </c>
      <c r="I70" s="11" t="s">
        <v>637</v>
      </c>
      <c r="J70" s="12"/>
      <c r="K70" s="11"/>
      <c r="L70" s="13"/>
      <c r="M70" s="13"/>
      <c r="N70" s="19"/>
      <c r="O70" s="19"/>
      <c r="P70" s="18"/>
      <c r="Q70" s="13"/>
      <c r="R70" s="19"/>
      <c r="S70" s="19"/>
      <c r="T70" s="24"/>
      <c r="U70" s="11"/>
      <c r="V70" s="24"/>
      <c r="W70" s="11"/>
      <c r="X70" s="11"/>
    </row>
    <row r="71" s="2" customFormat="1" ht="26" customHeight="1" spans="1:24">
      <c r="A71" s="11">
        <v>67</v>
      </c>
      <c r="B71" s="11" t="s">
        <v>467</v>
      </c>
      <c r="C71" s="11" t="s">
        <v>59</v>
      </c>
      <c r="D71" s="12">
        <v>11</v>
      </c>
      <c r="E71" s="11" t="s">
        <v>638</v>
      </c>
      <c r="F71" s="14" t="s">
        <v>638</v>
      </c>
      <c r="G71" s="12">
        <v>4</v>
      </c>
      <c r="H71" s="11" t="s">
        <v>43</v>
      </c>
      <c r="I71" s="13" t="s">
        <v>639</v>
      </c>
      <c r="J71" s="12">
        <f>SUM(K71:N71)</f>
        <v>120</v>
      </c>
      <c r="K71" s="11">
        <v>120</v>
      </c>
      <c r="L71" s="13"/>
      <c r="M71" s="13"/>
      <c r="N71" s="19"/>
      <c r="O71" s="19"/>
      <c r="P71" s="18">
        <v>44336</v>
      </c>
      <c r="Q71" s="13" t="s">
        <v>640</v>
      </c>
      <c r="R71" s="19">
        <v>13505030908</v>
      </c>
      <c r="S71" s="19"/>
      <c r="T71" s="24">
        <v>2021</v>
      </c>
      <c r="U71" s="23" t="s">
        <v>472</v>
      </c>
      <c r="V71" s="24" t="s">
        <v>58</v>
      </c>
      <c r="W71" s="23"/>
      <c r="X71" s="23" t="s">
        <v>641</v>
      </c>
    </row>
    <row r="72" s="2" customFormat="1" ht="26" customHeight="1" spans="1:24">
      <c r="A72" s="11">
        <v>68</v>
      </c>
      <c r="B72" s="11"/>
      <c r="C72" s="11"/>
      <c r="D72" s="12"/>
      <c r="E72" s="11"/>
      <c r="F72" s="14" t="s">
        <v>642</v>
      </c>
      <c r="G72" s="12"/>
      <c r="H72" s="13" t="s">
        <v>561</v>
      </c>
      <c r="I72" s="13" t="s">
        <v>643</v>
      </c>
      <c r="J72" s="12"/>
      <c r="K72" s="11"/>
      <c r="L72" s="13"/>
      <c r="M72" s="13"/>
      <c r="N72" s="19"/>
      <c r="O72" s="19"/>
      <c r="P72" s="18"/>
      <c r="Q72" s="13"/>
      <c r="R72" s="19"/>
      <c r="S72" s="19"/>
      <c r="T72" s="24"/>
      <c r="U72" s="11"/>
      <c r="V72" s="24"/>
      <c r="W72" s="11"/>
      <c r="X72" s="11"/>
    </row>
    <row r="73" s="2" customFormat="1" ht="26" customHeight="1" spans="1:24">
      <c r="A73" s="11">
        <v>69</v>
      </c>
      <c r="B73" s="11"/>
      <c r="C73" s="11"/>
      <c r="D73" s="12"/>
      <c r="E73" s="11"/>
      <c r="F73" s="14" t="s">
        <v>644</v>
      </c>
      <c r="G73" s="12"/>
      <c r="H73" s="13" t="s">
        <v>538</v>
      </c>
      <c r="I73" s="13" t="s">
        <v>645</v>
      </c>
      <c r="J73" s="12"/>
      <c r="K73" s="11"/>
      <c r="L73" s="13"/>
      <c r="M73" s="13"/>
      <c r="N73" s="19"/>
      <c r="O73" s="19"/>
      <c r="P73" s="18"/>
      <c r="Q73" s="13"/>
      <c r="R73" s="19"/>
      <c r="S73" s="19"/>
      <c r="T73" s="24"/>
      <c r="U73" s="11"/>
      <c r="V73" s="24"/>
      <c r="W73" s="11"/>
      <c r="X73" s="11"/>
    </row>
    <row r="74" s="2" customFormat="1" ht="26" customHeight="1" spans="1:24">
      <c r="A74" s="11">
        <v>70</v>
      </c>
      <c r="B74" s="11"/>
      <c r="C74" s="11"/>
      <c r="D74" s="12"/>
      <c r="E74" s="11"/>
      <c r="F74" s="14" t="s">
        <v>646</v>
      </c>
      <c r="G74" s="12"/>
      <c r="H74" s="13" t="s">
        <v>538</v>
      </c>
      <c r="I74" s="13" t="s">
        <v>647</v>
      </c>
      <c r="J74" s="12"/>
      <c r="K74" s="11"/>
      <c r="L74" s="13"/>
      <c r="M74" s="13"/>
      <c r="N74" s="19"/>
      <c r="O74" s="19"/>
      <c r="P74" s="18"/>
      <c r="Q74" s="13"/>
      <c r="R74" s="19"/>
      <c r="S74" s="19"/>
      <c r="T74" s="24"/>
      <c r="U74" s="11"/>
      <c r="V74" s="24"/>
      <c r="W74" s="11"/>
      <c r="X74" s="11"/>
    </row>
    <row r="75" s="2" customFormat="1" ht="26" customHeight="1" spans="1:24">
      <c r="A75" s="11">
        <v>71</v>
      </c>
      <c r="B75" s="11" t="s">
        <v>467</v>
      </c>
      <c r="C75" s="11" t="s">
        <v>62</v>
      </c>
      <c r="D75" s="12">
        <v>14</v>
      </c>
      <c r="E75" s="11" t="s">
        <v>648</v>
      </c>
      <c r="F75" s="11" t="s">
        <v>648</v>
      </c>
      <c r="G75" s="12">
        <v>7</v>
      </c>
      <c r="H75" s="11" t="s">
        <v>43</v>
      </c>
      <c r="I75" s="11" t="s">
        <v>649</v>
      </c>
      <c r="J75" s="12">
        <f>SUM(K75:N75)</f>
        <v>100</v>
      </c>
      <c r="K75" s="11">
        <v>54.88</v>
      </c>
      <c r="L75" s="13">
        <v>45.12</v>
      </c>
      <c r="M75" s="13"/>
      <c r="N75" s="19"/>
      <c r="O75" s="19"/>
      <c r="P75" s="18">
        <v>44363</v>
      </c>
      <c r="Q75" s="13" t="s">
        <v>650</v>
      </c>
      <c r="R75" s="19">
        <v>13285049622</v>
      </c>
      <c r="S75" s="19"/>
      <c r="T75" s="24">
        <v>2021</v>
      </c>
      <c r="U75" s="23" t="s">
        <v>472</v>
      </c>
      <c r="V75" s="24" t="s">
        <v>50</v>
      </c>
      <c r="W75" s="23"/>
      <c r="X75" s="11"/>
    </row>
    <row r="76" s="2" customFormat="1" ht="26" customHeight="1" spans="1:24">
      <c r="A76" s="11">
        <v>72</v>
      </c>
      <c r="B76" s="11"/>
      <c r="C76" s="11"/>
      <c r="D76" s="12"/>
      <c r="E76" s="11"/>
      <c r="F76" s="11" t="s">
        <v>651</v>
      </c>
      <c r="G76" s="12"/>
      <c r="H76" s="11" t="s">
        <v>561</v>
      </c>
      <c r="I76" s="11" t="s">
        <v>652</v>
      </c>
      <c r="J76" s="12"/>
      <c r="K76" s="11"/>
      <c r="L76" s="13"/>
      <c r="M76" s="13"/>
      <c r="N76" s="19"/>
      <c r="O76" s="19"/>
      <c r="P76" s="18"/>
      <c r="Q76" s="13"/>
      <c r="R76" s="19"/>
      <c r="S76" s="19"/>
      <c r="T76" s="24"/>
      <c r="U76" s="11"/>
      <c r="V76" s="24"/>
      <c r="W76" s="11"/>
      <c r="X76" s="11"/>
    </row>
    <row r="77" s="2" customFormat="1" ht="26" customHeight="1" spans="1:24">
      <c r="A77" s="11">
        <v>73</v>
      </c>
      <c r="B77" s="11"/>
      <c r="C77" s="11"/>
      <c r="D77" s="12"/>
      <c r="E77" s="11"/>
      <c r="F77" s="11" t="s">
        <v>653</v>
      </c>
      <c r="G77" s="12"/>
      <c r="H77" s="11" t="s">
        <v>533</v>
      </c>
      <c r="I77" s="11" t="s">
        <v>654</v>
      </c>
      <c r="J77" s="12"/>
      <c r="K77" s="11"/>
      <c r="L77" s="13"/>
      <c r="M77" s="13"/>
      <c r="N77" s="19"/>
      <c r="O77" s="19"/>
      <c r="P77" s="18"/>
      <c r="Q77" s="13"/>
      <c r="R77" s="19"/>
      <c r="S77" s="19"/>
      <c r="T77" s="24"/>
      <c r="U77" s="11"/>
      <c r="V77" s="24"/>
      <c r="W77" s="11"/>
      <c r="X77" s="11"/>
    </row>
    <row r="78" s="2" customFormat="1" ht="26" customHeight="1" spans="1:24">
      <c r="A78" s="11">
        <v>74</v>
      </c>
      <c r="B78" s="11"/>
      <c r="C78" s="11"/>
      <c r="D78" s="12"/>
      <c r="E78" s="11"/>
      <c r="F78" s="11" t="s">
        <v>655</v>
      </c>
      <c r="G78" s="12"/>
      <c r="H78" s="11" t="s">
        <v>538</v>
      </c>
      <c r="I78" s="11" t="s">
        <v>656</v>
      </c>
      <c r="J78" s="12"/>
      <c r="K78" s="11"/>
      <c r="L78" s="13"/>
      <c r="M78" s="13"/>
      <c r="N78" s="19"/>
      <c r="O78" s="19"/>
      <c r="P78" s="18"/>
      <c r="Q78" s="13"/>
      <c r="R78" s="19"/>
      <c r="S78" s="19"/>
      <c r="T78" s="24"/>
      <c r="U78" s="11"/>
      <c r="V78" s="24"/>
      <c r="W78" s="11"/>
      <c r="X78" s="11"/>
    </row>
    <row r="79" s="2" customFormat="1" ht="26" customHeight="1" spans="1:24">
      <c r="A79" s="11">
        <v>75</v>
      </c>
      <c r="B79" s="11"/>
      <c r="C79" s="11"/>
      <c r="D79" s="12"/>
      <c r="E79" s="11"/>
      <c r="F79" s="11" t="s">
        <v>657</v>
      </c>
      <c r="G79" s="12"/>
      <c r="H79" s="13" t="s">
        <v>538</v>
      </c>
      <c r="I79" s="13" t="s">
        <v>658</v>
      </c>
      <c r="J79" s="12"/>
      <c r="K79" s="11"/>
      <c r="L79" s="13"/>
      <c r="M79" s="13"/>
      <c r="N79" s="19"/>
      <c r="O79" s="19"/>
      <c r="P79" s="18"/>
      <c r="Q79" s="13"/>
      <c r="R79" s="19"/>
      <c r="S79" s="19"/>
      <c r="T79" s="24"/>
      <c r="U79" s="11"/>
      <c r="V79" s="24"/>
      <c r="W79" s="11"/>
      <c r="X79" s="11"/>
    </row>
    <row r="80" s="2" customFormat="1" ht="26" customHeight="1" spans="1:24">
      <c r="A80" s="11">
        <v>76</v>
      </c>
      <c r="B80" s="11"/>
      <c r="C80" s="11"/>
      <c r="D80" s="12"/>
      <c r="E80" s="11"/>
      <c r="F80" s="11" t="s">
        <v>659</v>
      </c>
      <c r="G80" s="12"/>
      <c r="H80" s="13" t="s">
        <v>510</v>
      </c>
      <c r="I80" s="13" t="s">
        <v>660</v>
      </c>
      <c r="J80" s="12"/>
      <c r="K80" s="11"/>
      <c r="L80" s="13"/>
      <c r="M80" s="13"/>
      <c r="N80" s="19"/>
      <c r="O80" s="19"/>
      <c r="P80" s="18"/>
      <c r="Q80" s="13"/>
      <c r="R80" s="19"/>
      <c r="S80" s="19"/>
      <c r="T80" s="24"/>
      <c r="U80" s="11"/>
      <c r="V80" s="24"/>
      <c r="W80" s="11"/>
      <c r="X80" s="11"/>
    </row>
    <row r="81" s="2" customFormat="1" ht="26" customHeight="1" spans="1:24">
      <c r="A81" s="11">
        <v>77</v>
      </c>
      <c r="B81" s="11" t="s">
        <v>467</v>
      </c>
      <c r="C81" s="11" t="s">
        <v>75</v>
      </c>
      <c r="D81" s="12">
        <v>26</v>
      </c>
      <c r="E81" s="11" t="s">
        <v>661</v>
      </c>
      <c r="F81" s="25" t="s">
        <v>661</v>
      </c>
      <c r="G81" s="12">
        <v>3</v>
      </c>
      <c r="H81" s="13" t="s">
        <v>43</v>
      </c>
      <c r="I81" s="22" t="s">
        <v>662</v>
      </c>
      <c r="J81" s="12">
        <f>K81+L81</f>
        <v>110</v>
      </c>
      <c r="K81" s="11" t="s">
        <v>663</v>
      </c>
      <c r="L81" s="13">
        <v>52.04</v>
      </c>
      <c r="M81" s="13"/>
      <c r="N81" s="19"/>
      <c r="O81" s="19"/>
      <c r="P81" s="18">
        <v>44363</v>
      </c>
      <c r="Q81" s="13" t="s">
        <v>664</v>
      </c>
      <c r="R81" s="19">
        <v>15359606579</v>
      </c>
      <c r="S81" s="19"/>
      <c r="T81" s="24">
        <v>2021</v>
      </c>
      <c r="U81" s="23" t="s">
        <v>472</v>
      </c>
      <c r="V81" s="24" t="s">
        <v>58</v>
      </c>
      <c r="W81" s="23"/>
      <c r="X81" s="11"/>
    </row>
    <row r="82" s="2" customFormat="1" ht="26" customHeight="1" spans="1:24">
      <c r="A82" s="11">
        <v>78</v>
      </c>
      <c r="B82" s="11"/>
      <c r="C82" s="11"/>
      <c r="D82" s="12"/>
      <c r="E82" s="11"/>
      <c r="F82" s="11" t="s">
        <v>665</v>
      </c>
      <c r="G82" s="12"/>
      <c r="H82" s="13" t="s">
        <v>666</v>
      </c>
      <c r="I82" s="13" t="s">
        <v>667</v>
      </c>
      <c r="J82" s="12"/>
      <c r="K82" s="11"/>
      <c r="L82" s="13"/>
      <c r="M82" s="13"/>
      <c r="N82" s="19"/>
      <c r="O82" s="19"/>
      <c r="P82" s="18"/>
      <c r="Q82" s="13"/>
      <c r="R82" s="19"/>
      <c r="S82" s="19"/>
      <c r="T82" s="24"/>
      <c r="U82" s="11"/>
      <c r="V82" s="24"/>
      <c r="W82" s="11"/>
      <c r="X82" s="11"/>
    </row>
    <row r="83" s="2" customFormat="1" ht="26" customHeight="1" spans="1:24">
      <c r="A83" s="11">
        <v>79</v>
      </c>
      <c r="B83" s="11"/>
      <c r="C83" s="11"/>
      <c r="D83" s="12"/>
      <c r="E83" s="11"/>
      <c r="F83" s="11" t="s">
        <v>668</v>
      </c>
      <c r="G83" s="12"/>
      <c r="H83" s="13" t="s">
        <v>669</v>
      </c>
      <c r="I83" s="13" t="s">
        <v>670</v>
      </c>
      <c r="J83" s="12"/>
      <c r="K83" s="11"/>
      <c r="L83" s="13"/>
      <c r="M83" s="13"/>
      <c r="N83" s="19"/>
      <c r="O83" s="19"/>
      <c r="P83" s="18"/>
      <c r="Q83" s="13"/>
      <c r="R83" s="19"/>
      <c r="S83" s="19"/>
      <c r="T83" s="24"/>
      <c r="U83" s="11"/>
      <c r="V83" s="24"/>
      <c r="W83" s="11"/>
      <c r="X83" s="11"/>
    </row>
    <row r="84" s="2" customFormat="1" ht="26" customHeight="1" spans="1:24">
      <c r="A84" s="11">
        <v>80</v>
      </c>
      <c r="B84" s="11" t="s">
        <v>467</v>
      </c>
      <c r="C84" s="11" t="s">
        <v>75</v>
      </c>
      <c r="D84" s="12">
        <v>12</v>
      </c>
      <c r="E84" s="11" t="s">
        <v>671</v>
      </c>
      <c r="F84" s="26" t="s">
        <v>671</v>
      </c>
      <c r="G84" s="12">
        <v>4</v>
      </c>
      <c r="H84" s="13" t="s">
        <v>43</v>
      </c>
      <c r="I84" s="22" t="s">
        <v>672</v>
      </c>
      <c r="J84" s="12">
        <f>SUM(K84:N84)</f>
        <v>114</v>
      </c>
      <c r="K84" s="11">
        <v>111.24</v>
      </c>
      <c r="L84" s="13">
        <v>2.76</v>
      </c>
      <c r="M84" s="13"/>
      <c r="N84" s="19"/>
      <c r="O84" s="19"/>
      <c r="P84" s="18">
        <v>44396</v>
      </c>
      <c r="Q84" s="13" t="s">
        <v>673</v>
      </c>
      <c r="R84" s="19">
        <v>13959912655</v>
      </c>
      <c r="S84" s="19"/>
      <c r="T84" s="24">
        <v>2021</v>
      </c>
      <c r="U84" s="23" t="s">
        <v>472</v>
      </c>
      <c r="V84" s="24" t="s">
        <v>50</v>
      </c>
      <c r="W84" s="23"/>
      <c r="X84" s="11"/>
    </row>
    <row r="85" s="2" customFormat="1" ht="26" customHeight="1" spans="1:24">
      <c r="A85" s="11">
        <v>81</v>
      </c>
      <c r="B85" s="11"/>
      <c r="C85" s="11"/>
      <c r="D85" s="12"/>
      <c r="E85" s="11"/>
      <c r="F85" s="11" t="s">
        <v>674</v>
      </c>
      <c r="G85" s="12"/>
      <c r="H85" s="13" t="s">
        <v>675</v>
      </c>
      <c r="I85" s="13" t="s">
        <v>676</v>
      </c>
      <c r="J85" s="12"/>
      <c r="K85" s="11"/>
      <c r="L85" s="13"/>
      <c r="M85" s="13"/>
      <c r="N85" s="19"/>
      <c r="O85" s="19"/>
      <c r="P85" s="18"/>
      <c r="Q85" s="13"/>
      <c r="R85" s="19"/>
      <c r="S85" s="19"/>
      <c r="T85" s="24"/>
      <c r="U85" s="11"/>
      <c r="V85" s="24"/>
      <c r="W85" s="11"/>
      <c r="X85" s="11"/>
    </row>
    <row r="86" s="2" customFormat="1" ht="26" customHeight="1" spans="1:24">
      <c r="A86" s="11">
        <v>82</v>
      </c>
      <c r="B86" s="11"/>
      <c r="C86" s="11"/>
      <c r="D86" s="12"/>
      <c r="E86" s="11"/>
      <c r="F86" s="11" t="s">
        <v>677</v>
      </c>
      <c r="G86" s="12"/>
      <c r="H86" s="13" t="s">
        <v>669</v>
      </c>
      <c r="I86" s="13" t="s">
        <v>678</v>
      </c>
      <c r="J86" s="12"/>
      <c r="K86" s="11"/>
      <c r="L86" s="13"/>
      <c r="M86" s="13"/>
      <c r="N86" s="19"/>
      <c r="O86" s="19"/>
      <c r="P86" s="18"/>
      <c r="Q86" s="13"/>
      <c r="R86" s="19"/>
      <c r="S86" s="19"/>
      <c r="T86" s="24"/>
      <c r="U86" s="11"/>
      <c r="V86" s="24"/>
      <c r="W86" s="11"/>
      <c r="X86" s="11"/>
    </row>
    <row r="87" s="2" customFormat="1" ht="26" customHeight="1" spans="1:24">
      <c r="A87" s="11">
        <v>83</v>
      </c>
      <c r="B87" s="11"/>
      <c r="C87" s="11"/>
      <c r="D87" s="12"/>
      <c r="E87" s="11"/>
      <c r="F87" s="11" t="s">
        <v>679</v>
      </c>
      <c r="G87" s="12"/>
      <c r="H87" s="13" t="s">
        <v>497</v>
      </c>
      <c r="I87" s="13" t="s">
        <v>680</v>
      </c>
      <c r="J87" s="12"/>
      <c r="K87" s="11"/>
      <c r="L87" s="13"/>
      <c r="M87" s="13"/>
      <c r="N87" s="19"/>
      <c r="O87" s="19"/>
      <c r="P87" s="18"/>
      <c r="Q87" s="13"/>
      <c r="R87" s="19"/>
      <c r="S87" s="19"/>
      <c r="T87" s="24"/>
      <c r="U87" s="11"/>
      <c r="V87" s="24"/>
      <c r="W87" s="11"/>
      <c r="X87" s="11"/>
    </row>
    <row r="88" s="2" customFormat="1" ht="26" customHeight="1" spans="1:24">
      <c r="A88" s="11">
        <v>84</v>
      </c>
      <c r="B88" s="11" t="s">
        <v>467</v>
      </c>
      <c r="C88" s="11" t="s">
        <v>75</v>
      </c>
      <c r="D88" s="12">
        <v>12</v>
      </c>
      <c r="E88" s="11" t="s">
        <v>681</v>
      </c>
      <c r="F88" s="11" t="s">
        <v>681</v>
      </c>
      <c r="G88" s="12">
        <v>5</v>
      </c>
      <c r="H88" s="13" t="s">
        <v>43</v>
      </c>
      <c r="I88" s="22" t="s">
        <v>682</v>
      </c>
      <c r="J88" s="12">
        <f>SUM(K88:N88)</f>
        <v>114</v>
      </c>
      <c r="K88" s="11">
        <v>90.35</v>
      </c>
      <c r="L88" s="13">
        <v>23.65</v>
      </c>
      <c r="M88" s="13"/>
      <c r="N88" s="19"/>
      <c r="O88" s="19"/>
      <c r="P88" s="18">
        <v>44396</v>
      </c>
      <c r="Q88" s="13" t="s">
        <v>683</v>
      </c>
      <c r="R88" s="19">
        <v>13959912655</v>
      </c>
      <c r="S88" s="19"/>
      <c r="T88" s="24">
        <v>2021</v>
      </c>
      <c r="U88" s="23" t="s">
        <v>472</v>
      </c>
      <c r="V88" s="24" t="s">
        <v>50</v>
      </c>
      <c r="W88" s="23"/>
      <c r="X88" s="11"/>
    </row>
    <row r="89" s="2" customFormat="1" ht="26" customHeight="1" spans="1:24">
      <c r="A89" s="11">
        <v>85</v>
      </c>
      <c r="B89" s="11"/>
      <c r="C89" s="11"/>
      <c r="D89" s="12"/>
      <c r="E89" s="11"/>
      <c r="F89" s="11" t="s">
        <v>684</v>
      </c>
      <c r="G89" s="12"/>
      <c r="H89" s="13" t="s">
        <v>675</v>
      </c>
      <c r="I89" s="13" t="s">
        <v>685</v>
      </c>
      <c r="J89" s="12"/>
      <c r="K89" s="11"/>
      <c r="L89" s="13"/>
      <c r="M89" s="13"/>
      <c r="N89" s="19"/>
      <c r="O89" s="19"/>
      <c r="P89" s="18"/>
      <c r="Q89" s="13"/>
      <c r="R89" s="19"/>
      <c r="S89" s="19"/>
      <c r="T89" s="24"/>
      <c r="U89" s="11"/>
      <c r="V89" s="24"/>
      <c r="W89" s="11"/>
      <c r="X89" s="11"/>
    </row>
    <row r="90" s="2" customFormat="1" ht="26" customHeight="1" spans="1:24">
      <c r="A90" s="11">
        <v>86</v>
      </c>
      <c r="B90" s="11"/>
      <c r="C90" s="11"/>
      <c r="D90" s="12"/>
      <c r="E90" s="11"/>
      <c r="F90" s="11" t="s">
        <v>686</v>
      </c>
      <c r="G90" s="12"/>
      <c r="H90" s="13" t="s">
        <v>666</v>
      </c>
      <c r="I90" s="13" t="s">
        <v>687</v>
      </c>
      <c r="J90" s="12"/>
      <c r="K90" s="11"/>
      <c r="L90" s="13"/>
      <c r="M90" s="13"/>
      <c r="N90" s="19"/>
      <c r="O90" s="19"/>
      <c r="P90" s="18"/>
      <c r="Q90" s="13"/>
      <c r="R90" s="19"/>
      <c r="S90" s="19"/>
      <c r="T90" s="24"/>
      <c r="U90" s="11"/>
      <c r="V90" s="24"/>
      <c r="W90" s="11"/>
      <c r="X90" s="11"/>
    </row>
    <row r="91" s="2" customFormat="1" ht="26" customHeight="1" spans="1:24">
      <c r="A91" s="11">
        <v>87</v>
      </c>
      <c r="B91" s="11"/>
      <c r="C91" s="11"/>
      <c r="D91" s="12"/>
      <c r="E91" s="11"/>
      <c r="F91" s="11" t="s">
        <v>688</v>
      </c>
      <c r="G91" s="12"/>
      <c r="H91" s="13" t="s">
        <v>669</v>
      </c>
      <c r="I91" s="13" t="s">
        <v>689</v>
      </c>
      <c r="J91" s="12"/>
      <c r="K91" s="11"/>
      <c r="L91" s="13"/>
      <c r="M91" s="13"/>
      <c r="N91" s="19"/>
      <c r="O91" s="19"/>
      <c r="P91" s="18"/>
      <c r="Q91" s="13"/>
      <c r="R91" s="19"/>
      <c r="S91" s="19"/>
      <c r="T91" s="24"/>
      <c r="U91" s="11"/>
      <c r="V91" s="24"/>
      <c r="W91" s="11"/>
      <c r="X91" s="11"/>
    </row>
    <row r="92" s="2" customFormat="1" ht="26" customHeight="1" spans="1:24">
      <c r="A92" s="11">
        <v>88</v>
      </c>
      <c r="B92" s="11"/>
      <c r="C92" s="11"/>
      <c r="D92" s="12"/>
      <c r="E92" s="11"/>
      <c r="F92" s="11" t="s">
        <v>690</v>
      </c>
      <c r="G92" s="12"/>
      <c r="H92" s="13" t="s">
        <v>566</v>
      </c>
      <c r="I92" s="13" t="s">
        <v>691</v>
      </c>
      <c r="J92" s="12"/>
      <c r="K92" s="11"/>
      <c r="L92" s="13"/>
      <c r="M92" s="13"/>
      <c r="N92" s="19"/>
      <c r="O92" s="19"/>
      <c r="P92" s="18"/>
      <c r="Q92" s="13"/>
      <c r="R92" s="19"/>
      <c r="S92" s="19"/>
      <c r="T92" s="24"/>
      <c r="U92" s="11"/>
      <c r="V92" s="24"/>
      <c r="W92" s="11"/>
      <c r="X92" s="11"/>
    </row>
    <row r="93" s="2" customFormat="1" ht="26" customHeight="1" spans="1:24">
      <c r="A93" s="11">
        <v>89</v>
      </c>
      <c r="B93" s="11" t="s">
        <v>467</v>
      </c>
      <c r="C93" s="11" t="s">
        <v>75</v>
      </c>
      <c r="D93" s="12">
        <v>32</v>
      </c>
      <c r="E93" s="11" t="s">
        <v>692</v>
      </c>
      <c r="F93" s="25" t="s">
        <v>692</v>
      </c>
      <c r="G93" s="12">
        <v>3</v>
      </c>
      <c r="H93" s="13" t="s">
        <v>43</v>
      </c>
      <c r="I93" s="22" t="s">
        <v>693</v>
      </c>
      <c r="J93" s="12">
        <f>SUM(K93:N93)</f>
        <v>120</v>
      </c>
      <c r="K93" s="11">
        <v>120</v>
      </c>
      <c r="L93" s="13"/>
      <c r="M93" s="13"/>
      <c r="N93" s="19"/>
      <c r="O93" s="19"/>
      <c r="P93" s="18">
        <v>44368</v>
      </c>
      <c r="Q93" s="13" t="s">
        <v>694</v>
      </c>
      <c r="R93" s="19">
        <v>13850737732</v>
      </c>
      <c r="S93" s="19"/>
      <c r="T93" s="24">
        <v>2021</v>
      </c>
      <c r="U93" s="23" t="s">
        <v>472</v>
      </c>
      <c r="V93" s="24" t="s">
        <v>58</v>
      </c>
      <c r="W93" s="23"/>
      <c r="X93" s="11"/>
    </row>
    <row r="94" s="2" customFormat="1" ht="26" customHeight="1" spans="1:24">
      <c r="A94" s="11">
        <v>90</v>
      </c>
      <c r="B94" s="11"/>
      <c r="C94" s="11"/>
      <c r="D94" s="12"/>
      <c r="E94" s="11"/>
      <c r="F94" s="11" t="s">
        <v>695</v>
      </c>
      <c r="G94" s="12"/>
      <c r="H94" s="13" t="s">
        <v>675</v>
      </c>
      <c r="I94" s="13" t="s">
        <v>696</v>
      </c>
      <c r="J94" s="12"/>
      <c r="K94" s="11"/>
      <c r="L94" s="13"/>
      <c r="M94" s="13"/>
      <c r="N94" s="19"/>
      <c r="O94" s="19"/>
      <c r="P94" s="18"/>
      <c r="Q94" s="13"/>
      <c r="R94" s="19"/>
      <c r="S94" s="19"/>
      <c r="T94" s="24"/>
      <c r="U94" s="11"/>
      <c r="V94" s="24"/>
      <c r="W94" s="11"/>
      <c r="X94" s="11"/>
    </row>
    <row r="95" s="2" customFormat="1" ht="26" customHeight="1" spans="1:24">
      <c r="A95" s="11">
        <v>91</v>
      </c>
      <c r="B95" s="11"/>
      <c r="C95" s="11"/>
      <c r="D95" s="12"/>
      <c r="E95" s="11"/>
      <c r="F95" s="11" t="s">
        <v>697</v>
      </c>
      <c r="G95" s="12"/>
      <c r="H95" s="13" t="s">
        <v>669</v>
      </c>
      <c r="I95" s="13" t="s">
        <v>698</v>
      </c>
      <c r="J95" s="12"/>
      <c r="K95" s="11"/>
      <c r="L95" s="13"/>
      <c r="M95" s="13"/>
      <c r="N95" s="19"/>
      <c r="O95" s="19"/>
      <c r="P95" s="18"/>
      <c r="Q95" s="13"/>
      <c r="R95" s="19"/>
      <c r="S95" s="19"/>
      <c r="T95" s="24"/>
      <c r="U95" s="11"/>
      <c r="V95" s="24"/>
      <c r="W95" s="11"/>
      <c r="X95" s="11"/>
    </row>
    <row r="96" s="2" customFormat="1" ht="26" customHeight="1" spans="1:24">
      <c r="A96" s="11">
        <v>92</v>
      </c>
      <c r="B96" s="11"/>
      <c r="C96" s="11"/>
      <c r="D96" s="12"/>
      <c r="E96" s="11"/>
      <c r="F96" s="11" t="s">
        <v>699</v>
      </c>
      <c r="G96" s="12"/>
      <c r="H96" s="13" t="s">
        <v>566</v>
      </c>
      <c r="I96" s="13" t="s">
        <v>700</v>
      </c>
      <c r="J96" s="12"/>
      <c r="K96" s="11"/>
      <c r="L96" s="13"/>
      <c r="M96" s="13"/>
      <c r="N96" s="19"/>
      <c r="O96" s="19"/>
      <c r="P96" s="18"/>
      <c r="Q96" s="13"/>
      <c r="R96" s="19"/>
      <c r="S96" s="19"/>
      <c r="T96" s="24"/>
      <c r="U96" s="11"/>
      <c r="V96" s="24"/>
      <c r="W96" s="11"/>
      <c r="X96" s="11"/>
    </row>
    <row r="97" s="2" customFormat="1" ht="26" customHeight="1" spans="1:24">
      <c r="A97" s="11">
        <v>93</v>
      </c>
      <c r="B97" s="11" t="s">
        <v>467</v>
      </c>
      <c r="C97" s="11" t="s">
        <v>95</v>
      </c>
      <c r="D97" s="12">
        <v>15</v>
      </c>
      <c r="E97" s="11" t="s">
        <v>701</v>
      </c>
      <c r="F97" s="25" t="s">
        <v>701</v>
      </c>
      <c r="G97" s="12">
        <v>7</v>
      </c>
      <c r="H97" s="13" t="s">
        <v>43</v>
      </c>
      <c r="I97" s="13" t="s">
        <v>702</v>
      </c>
      <c r="J97" s="12">
        <f>SUM(K97:N97)</f>
        <v>120</v>
      </c>
      <c r="K97" s="11">
        <v>120</v>
      </c>
      <c r="L97" s="13"/>
      <c r="M97" s="13"/>
      <c r="N97" s="19"/>
      <c r="O97" s="19"/>
      <c r="P97" s="18">
        <v>44363</v>
      </c>
      <c r="Q97" s="13" t="s">
        <v>703</v>
      </c>
      <c r="R97" s="19">
        <v>13960346339</v>
      </c>
      <c r="S97" s="19"/>
      <c r="T97" s="24">
        <v>2021</v>
      </c>
      <c r="U97" s="23" t="s">
        <v>472</v>
      </c>
      <c r="V97" s="24" t="s">
        <v>58</v>
      </c>
      <c r="W97" s="23"/>
      <c r="X97" s="11"/>
    </row>
    <row r="98" s="2" customFormat="1" ht="26" customHeight="1" spans="1:24">
      <c r="A98" s="11">
        <v>94</v>
      </c>
      <c r="B98" s="11"/>
      <c r="C98" s="11"/>
      <c r="D98" s="12"/>
      <c r="E98" s="11"/>
      <c r="F98" s="11" t="s">
        <v>704</v>
      </c>
      <c r="G98" s="12"/>
      <c r="H98" s="13" t="s">
        <v>474</v>
      </c>
      <c r="I98" s="13" t="s">
        <v>705</v>
      </c>
      <c r="J98" s="12"/>
      <c r="K98" s="11"/>
      <c r="L98" s="13"/>
      <c r="M98" s="13"/>
      <c r="N98" s="19"/>
      <c r="O98" s="19"/>
      <c r="P98" s="18"/>
      <c r="Q98" s="13"/>
      <c r="R98" s="19"/>
      <c r="S98" s="19"/>
      <c r="T98" s="24"/>
      <c r="U98" s="11"/>
      <c r="V98" s="24"/>
      <c r="W98" s="11"/>
      <c r="X98" s="11"/>
    </row>
    <row r="99" s="2" customFormat="1" ht="26" customHeight="1" spans="1:24">
      <c r="A99" s="11">
        <v>95</v>
      </c>
      <c r="B99" s="11"/>
      <c r="C99" s="11"/>
      <c r="D99" s="12"/>
      <c r="E99" s="11"/>
      <c r="F99" s="11" t="s">
        <v>706</v>
      </c>
      <c r="G99" s="12"/>
      <c r="H99" s="13" t="s">
        <v>561</v>
      </c>
      <c r="I99" s="13" t="s">
        <v>707</v>
      </c>
      <c r="J99" s="12"/>
      <c r="K99" s="11"/>
      <c r="L99" s="13"/>
      <c r="M99" s="13"/>
      <c r="N99" s="19"/>
      <c r="O99" s="19"/>
      <c r="P99" s="18"/>
      <c r="Q99" s="13"/>
      <c r="R99" s="19"/>
      <c r="S99" s="19"/>
      <c r="T99" s="24"/>
      <c r="U99" s="11"/>
      <c r="V99" s="24"/>
      <c r="W99" s="11"/>
      <c r="X99" s="11"/>
    </row>
    <row r="100" s="2" customFormat="1" ht="26" customHeight="1" spans="1:24">
      <c r="A100" s="11">
        <v>96</v>
      </c>
      <c r="B100" s="11"/>
      <c r="C100" s="11"/>
      <c r="D100" s="12"/>
      <c r="E100" s="11"/>
      <c r="F100" s="11" t="s">
        <v>708</v>
      </c>
      <c r="G100" s="12"/>
      <c r="H100" s="13" t="s">
        <v>561</v>
      </c>
      <c r="I100" s="13" t="s">
        <v>709</v>
      </c>
      <c r="J100" s="12"/>
      <c r="K100" s="11"/>
      <c r="L100" s="13"/>
      <c r="M100" s="13"/>
      <c r="N100" s="19"/>
      <c r="O100" s="19"/>
      <c r="P100" s="18"/>
      <c r="Q100" s="13"/>
      <c r="R100" s="19"/>
      <c r="S100" s="19"/>
      <c r="T100" s="24"/>
      <c r="U100" s="11"/>
      <c r="V100" s="24"/>
      <c r="W100" s="11"/>
      <c r="X100" s="11"/>
    </row>
    <row r="101" s="2" customFormat="1" ht="26" customHeight="1" spans="1:24">
      <c r="A101" s="11">
        <v>97</v>
      </c>
      <c r="B101" s="11"/>
      <c r="C101" s="11"/>
      <c r="D101" s="12"/>
      <c r="E101" s="11"/>
      <c r="F101" s="11" t="s">
        <v>710</v>
      </c>
      <c r="G101" s="12"/>
      <c r="H101" s="13" t="s">
        <v>533</v>
      </c>
      <c r="I101" s="13" t="s">
        <v>711</v>
      </c>
      <c r="J101" s="12"/>
      <c r="K101" s="11"/>
      <c r="L101" s="13"/>
      <c r="M101" s="13"/>
      <c r="N101" s="19"/>
      <c r="O101" s="19"/>
      <c r="P101" s="18"/>
      <c r="Q101" s="13"/>
      <c r="R101" s="19"/>
      <c r="S101" s="19"/>
      <c r="T101" s="24"/>
      <c r="U101" s="11"/>
      <c r="V101" s="24"/>
      <c r="W101" s="11"/>
      <c r="X101" s="11"/>
    </row>
    <row r="102" s="2" customFormat="1" ht="26" customHeight="1" spans="1:24">
      <c r="A102" s="11">
        <v>98</v>
      </c>
      <c r="B102" s="11"/>
      <c r="C102" s="11"/>
      <c r="D102" s="12"/>
      <c r="E102" s="11"/>
      <c r="F102" s="11" t="s">
        <v>712</v>
      </c>
      <c r="G102" s="12"/>
      <c r="H102" s="13" t="s">
        <v>510</v>
      </c>
      <c r="I102" s="13" t="s">
        <v>713</v>
      </c>
      <c r="J102" s="12"/>
      <c r="K102" s="11"/>
      <c r="L102" s="13"/>
      <c r="M102" s="13"/>
      <c r="N102" s="19"/>
      <c r="O102" s="19"/>
      <c r="P102" s="18"/>
      <c r="Q102" s="13"/>
      <c r="R102" s="19"/>
      <c r="S102" s="19"/>
      <c r="T102" s="24"/>
      <c r="U102" s="11"/>
      <c r="V102" s="24"/>
      <c r="W102" s="11"/>
      <c r="X102" s="11"/>
    </row>
    <row r="103" s="2" customFormat="1" ht="26" customHeight="1" spans="1:24">
      <c r="A103" s="11">
        <v>99</v>
      </c>
      <c r="B103" s="11" t="s">
        <v>467</v>
      </c>
      <c r="C103" s="11" t="s">
        <v>325</v>
      </c>
      <c r="D103" s="12">
        <v>1</v>
      </c>
      <c r="E103" s="11" t="s">
        <v>714</v>
      </c>
      <c r="F103" s="11" t="s">
        <v>714</v>
      </c>
      <c r="G103" s="12">
        <v>6</v>
      </c>
      <c r="H103" s="12" t="s">
        <v>43</v>
      </c>
      <c r="I103" s="13" t="s">
        <v>715</v>
      </c>
      <c r="J103" s="12">
        <v>120</v>
      </c>
      <c r="K103" s="11">
        <v>113</v>
      </c>
      <c r="L103" s="13">
        <v>7</v>
      </c>
      <c r="M103" s="13"/>
      <c r="N103" s="19"/>
      <c r="O103" s="19"/>
      <c r="P103" s="18">
        <v>44336</v>
      </c>
      <c r="Q103" s="13" t="s">
        <v>716</v>
      </c>
      <c r="R103" s="19">
        <v>13514011502</v>
      </c>
      <c r="S103" s="19"/>
      <c r="T103" s="24">
        <v>2021</v>
      </c>
      <c r="U103" s="11" t="s">
        <v>717</v>
      </c>
      <c r="V103" s="24" t="s">
        <v>50</v>
      </c>
      <c r="W103" s="11"/>
      <c r="X103" s="11" t="s">
        <v>718</v>
      </c>
    </row>
    <row r="104" s="2" customFormat="1" ht="26" customHeight="1" spans="1:24">
      <c r="A104" s="11">
        <v>100</v>
      </c>
      <c r="B104" s="11"/>
      <c r="C104" s="11"/>
      <c r="D104" s="12"/>
      <c r="E104" s="11"/>
      <c r="F104" s="11" t="s">
        <v>719</v>
      </c>
      <c r="G104" s="12"/>
      <c r="H104" s="12" t="s">
        <v>474</v>
      </c>
      <c r="I104" s="13" t="s">
        <v>720</v>
      </c>
      <c r="J104" s="12"/>
      <c r="K104" s="11"/>
      <c r="L104" s="13"/>
      <c r="M104" s="13"/>
      <c r="N104" s="19"/>
      <c r="O104" s="19"/>
      <c r="P104" s="18"/>
      <c r="Q104" s="13"/>
      <c r="R104" s="19"/>
      <c r="S104" s="19"/>
      <c r="T104" s="24"/>
      <c r="U104" s="11"/>
      <c r="V104" s="24"/>
      <c r="W104" s="11"/>
      <c r="X104" s="11"/>
    </row>
    <row r="105" s="2" customFormat="1" ht="26" customHeight="1" spans="1:24">
      <c r="A105" s="11">
        <v>101</v>
      </c>
      <c r="B105" s="11"/>
      <c r="C105" s="11"/>
      <c r="D105" s="12"/>
      <c r="E105" s="11"/>
      <c r="F105" s="11" t="s">
        <v>721</v>
      </c>
      <c r="G105" s="12"/>
      <c r="H105" s="12" t="s">
        <v>533</v>
      </c>
      <c r="I105" s="13" t="s">
        <v>722</v>
      </c>
      <c r="J105" s="12"/>
      <c r="K105" s="11"/>
      <c r="L105" s="13"/>
      <c r="M105" s="13"/>
      <c r="N105" s="19"/>
      <c r="O105" s="19"/>
      <c r="P105" s="18"/>
      <c r="Q105" s="13"/>
      <c r="R105" s="19"/>
      <c r="S105" s="19"/>
      <c r="T105" s="24"/>
      <c r="U105" s="11"/>
      <c r="V105" s="24"/>
      <c r="W105" s="11"/>
      <c r="X105" s="11"/>
    </row>
    <row r="106" s="2" customFormat="1" ht="26" customHeight="1" spans="1:24">
      <c r="A106" s="11">
        <v>102</v>
      </c>
      <c r="B106" s="11"/>
      <c r="C106" s="11"/>
      <c r="D106" s="12"/>
      <c r="E106" s="11"/>
      <c r="F106" s="11" t="s">
        <v>723</v>
      </c>
      <c r="G106" s="12"/>
      <c r="H106" s="12" t="s">
        <v>561</v>
      </c>
      <c r="I106" s="13" t="s">
        <v>724</v>
      </c>
      <c r="J106" s="12"/>
      <c r="K106" s="11"/>
      <c r="L106" s="13"/>
      <c r="M106" s="13"/>
      <c r="N106" s="19"/>
      <c r="O106" s="19"/>
      <c r="P106" s="18"/>
      <c r="Q106" s="13"/>
      <c r="R106" s="19"/>
      <c r="S106" s="19"/>
      <c r="T106" s="24"/>
      <c r="U106" s="11"/>
      <c r="V106" s="24"/>
      <c r="W106" s="11"/>
      <c r="X106" s="11"/>
    </row>
    <row r="107" s="2" customFormat="1" ht="26" customHeight="1" spans="1:24">
      <c r="A107" s="11">
        <v>103</v>
      </c>
      <c r="B107" s="11"/>
      <c r="C107" s="11"/>
      <c r="D107" s="12"/>
      <c r="E107" s="11"/>
      <c r="F107" s="11" t="s">
        <v>725</v>
      </c>
      <c r="G107" s="12"/>
      <c r="H107" s="12" t="s">
        <v>538</v>
      </c>
      <c r="I107" s="13" t="s">
        <v>726</v>
      </c>
      <c r="J107" s="12"/>
      <c r="K107" s="11"/>
      <c r="L107" s="13"/>
      <c r="M107" s="13"/>
      <c r="N107" s="19"/>
      <c r="O107" s="19"/>
      <c r="P107" s="18"/>
      <c r="Q107" s="13"/>
      <c r="R107" s="19"/>
      <c r="S107" s="19"/>
      <c r="T107" s="24"/>
      <c r="U107" s="11"/>
      <c r="V107" s="24"/>
      <c r="W107" s="11"/>
      <c r="X107" s="11"/>
    </row>
    <row r="108" s="2" customFormat="1" ht="26" customHeight="1" spans="1:24">
      <c r="A108" s="11">
        <v>104</v>
      </c>
      <c r="B108" s="11"/>
      <c r="C108" s="11"/>
      <c r="D108" s="12"/>
      <c r="E108" s="11"/>
      <c r="F108" s="11" t="s">
        <v>727</v>
      </c>
      <c r="G108" s="12"/>
      <c r="H108" s="12" t="s">
        <v>510</v>
      </c>
      <c r="I108" s="13" t="s">
        <v>728</v>
      </c>
      <c r="J108" s="12"/>
      <c r="K108" s="11"/>
      <c r="L108" s="13"/>
      <c r="M108" s="13"/>
      <c r="N108" s="19"/>
      <c r="O108" s="19"/>
      <c r="P108" s="18"/>
      <c r="Q108" s="13"/>
      <c r="R108" s="19"/>
      <c r="S108" s="19"/>
      <c r="T108" s="24"/>
      <c r="U108" s="11"/>
      <c r="V108" s="24"/>
      <c r="W108" s="11"/>
      <c r="X108" s="11"/>
    </row>
    <row r="109" s="2" customFormat="1" ht="26" customHeight="1" spans="1:24">
      <c r="A109" s="11">
        <v>105</v>
      </c>
      <c r="B109" s="11" t="s">
        <v>467</v>
      </c>
      <c r="C109" s="11" t="s">
        <v>325</v>
      </c>
      <c r="D109" s="12">
        <v>8</v>
      </c>
      <c r="E109" s="11" t="s">
        <v>729</v>
      </c>
      <c r="F109" s="11" t="s">
        <v>729</v>
      </c>
      <c r="G109" s="12">
        <v>5</v>
      </c>
      <c r="H109" s="12" t="s">
        <v>43</v>
      </c>
      <c r="I109" s="13" t="s">
        <v>730</v>
      </c>
      <c r="J109" s="12">
        <f>SUM(K109:N109)</f>
        <v>120</v>
      </c>
      <c r="K109" s="11">
        <v>120</v>
      </c>
      <c r="L109" s="13"/>
      <c r="M109" s="13"/>
      <c r="N109" s="19"/>
      <c r="O109" s="19"/>
      <c r="P109" s="18">
        <v>44336</v>
      </c>
      <c r="Q109" s="13" t="s">
        <v>731</v>
      </c>
      <c r="R109" s="19">
        <v>13959992221</v>
      </c>
      <c r="S109" s="19"/>
      <c r="T109" s="24">
        <v>2021</v>
      </c>
      <c r="U109" s="11" t="s">
        <v>717</v>
      </c>
      <c r="V109" s="24" t="s">
        <v>58</v>
      </c>
      <c r="W109" s="11"/>
      <c r="X109" s="11"/>
    </row>
    <row r="110" s="2" customFormat="1" ht="26" customHeight="1" spans="1:24">
      <c r="A110" s="11">
        <v>106</v>
      </c>
      <c r="B110" s="11"/>
      <c r="C110" s="11"/>
      <c r="D110" s="12"/>
      <c r="E110" s="11"/>
      <c r="F110" s="11" t="s">
        <v>732</v>
      </c>
      <c r="G110" s="12"/>
      <c r="H110" s="12" t="s">
        <v>474</v>
      </c>
      <c r="I110" s="13" t="s">
        <v>733</v>
      </c>
      <c r="J110" s="12"/>
      <c r="K110" s="11"/>
      <c r="L110" s="13"/>
      <c r="M110" s="13"/>
      <c r="N110" s="19"/>
      <c r="O110" s="19"/>
      <c r="P110" s="18"/>
      <c r="Q110" s="13"/>
      <c r="R110" s="19"/>
      <c r="S110" s="19"/>
      <c r="T110" s="24"/>
      <c r="U110" s="11"/>
      <c r="V110" s="24"/>
      <c r="W110" s="11"/>
      <c r="X110" s="11"/>
    </row>
    <row r="111" s="2" customFormat="1" ht="26" customHeight="1" spans="1:24">
      <c r="A111" s="11">
        <v>107</v>
      </c>
      <c r="B111" s="11"/>
      <c r="C111" s="11"/>
      <c r="D111" s="12"/>
      <c r="E111" s="11"/>
      <c r="F111" s="11" t="s">
        <v>734</v>
      </c>
      <c r="G111" s="12"/>
      <c r="H111" s="12" t="s">
        <v>561</v>
      </c>
      <c r="I111" s="13" t="s">
        <v>735</v>
      </c>
      <c r="J111" s="12"/>
      <c r="K111" s="11"/>
      <c r="L111" s="13"/>
      <c r="M111" s="13"/>
      <c r="N111" s="19"/>
      <c r="O111" s="19"/>
      <c r="P111" s="18"/>
      <c r="Q111" s="13"/>
      <c r="R111" s="19"/>
      <c r="S111" s="19"/>
      <c r="T111" s="24"/>
      <c r="U111" s="11"/>
      <c r="V111" s="24"/>
      <c r="W111" s="11"/>
      <c r="X111" s="11"/>
    </row>
    <row r="112" s="2" customFormat="1" ht="26" customHeight="1" spans="1:24">
      <c r="A112" s="11">
        <v>108</v>
      </c>
      <c r="B112" s="11"/>
      <c r="C112" s="11"/>
      <c r="D112" s="12"/>
      <c r="E112" s="11"/>
      <c r="F112" s="11" t="s">
        <v>736</v>
      </c>
      <c r="G112" s="12"/>
      <c r="H112" s="12" t="s">
        <v>589</v>
      </c>
      <c r="I112" s="13" t="s">
        <v>737</v>
      </c>
      <c r="J112" s="12"/>
      <c r="K112" s="11"/>
      <c r="L112" s="13"/>
      <c r="M112" s="13"/>
      <c r="N112" s="19"/>
      <c r="O112" s="19"/>
      <c r="P112" s="18"/>
      <c r="Q112" s="13"/>
      <c r="R112" s="19"/>
      <c r="S112" s="19"/>
      <c r="T112" s="24"/>
      <c r="U112" s="11"/>
      <c r="V112" s="24"/>
      <c r="W112" s="11"/>
      <c r="X112" s="11"/>
    </row>
    <row r="113" s="2" customFormat="1" ht="26" customHeight="1" spans="1:24">
      <c r="A113" s="11">
        <v>109</v>
      </c>
      <c r="B113" s="11"/>
      <c r="C113" s="11"/>
      <c r="D113" s="12"/>
      <c r="E113" s="11"/>
      <c r="F113" s="11" t="s">
        <v>738</v>
      </c>
      <c r="G113" s="12"/>
      <c r="H113" s="12" t="s">
        <v>739</v>
      </c>
      <c r="I113" s="13" t="s">
        <v>740</v>
      </c>
      <c r="J113" s="12"/>
      <c r="K113" s="11"/>
      <c r="L113" s="13"/>
      <c r="M113" s="13"/>
      <c r="N113" s="19"/>
      <c r="O113" s="19"/>
      <c r="P113" s="18"/>
      <c r="Q113" s="13"/>
      <c r="R113" s="19"/>
      <c r="S113" s="19"/>
      <c r="T113" s="24"/>
      <c r="U113" s="11"/>
      <c r="V113" s="24"/>
      <c r="W113" s="11"/>
      <c r="X113" s="11"/>
    </row>
    <row r="114" s="2" customFormat="1" ht="26" customHeight="1" spans="1:24">
      <c r="A114" s="11">
        <v>110</v>
      </c>
      <c r="B114" s="11" t="s">
        <v>467</v>
      </c>
      <c r="C114" s="11" t="s">
        <v>325</v>
      </c>
      <c r="D114" s="12">
        <v>17</v>
      </c>
      <c r="E114" s="11" t="s">
        <v>741</v>
      </c>
      <c r="F114" s="11" t="s">
        <v>741</v>
      </c>
      <c r="G114" s="12">
        <v>7</v>
      </c>
      <c r="H114" s="12" t="s">
        <v>43</v>
      </c>
      <c r="I114" s="152" t="s">
        <v>742</v>
      </c>
      <c r="J114" s="12">
        <f>SUM(K114:N114)</f>
        <v>120</v>
      </c>
      <c r="K114" s="11">
        <v>120</v>
      </c>
      <c r="L114" s="13"/>
      <c r="M114" s="13"/>
      <c r="N114" s="19"/>
      <c r="O114" s="19"/>
      <c r="P114" s="18">
        <v>44336</v>
      </c>
      <c r="Q114" s="13" t="s">
        <v>743</v>
      </c>
      <c r="R114" s="19">
        <v>18965640167</v>
      </c>
      <c r="S114" s="19"/>
      <c r="T114" s="24">
        <v>2021</v>
      </c>
      <c r="U114" s="11" t="s">
        <v>717</v>
      </c>
      <c r="V114" s="24" t="s">
        <v>58</v>
      </c>
      <c r="W114" s="11"/>
      <c r="X114" s="11"/>
    </row>
    <row r="115" s="2" customFormat="1" ht="26" customHeight="1" spans="1:24">
      <c r="A115" s="11">
        <v>111</v>
      </c>
      <c r="B115" s="11"/>
      <c r="C115" s="11"/>
      <c r="D115" s="12"/>
      <c r="E115" s="11"/>
      <c r="F115" s="11" t="s">
        <v>744</v>
      </c>
      <c r="G115" s="12"/>
      <c r="H115" s="12" t="s">
        <v>474</v>
      </c>
      <c r="I115" s="13" t="s">
        <v>745</v>
      </c>
      <c r="J115" s="12"/>
      <c r="K115" s="11"/>
      <c r="L115" s="13"/>
      <c r="M115" s="13"/>
      <c r="N115" s="19"/>
      <c r="O115" s="19"/>
      <c r="P115" s="18"/>
      <c r="Q115" s="13"/>
      <c r="R115" s="19"/>
      <c r="S115" s="19"/>
      <c r="T115" s="24"/>
      <c r="U115" s="11"/>
      <c r="V115" s="24"/>
      <c r="W115" s="11"/>
      <c r="X115" s="11"/>
    </row>
    <row r="116" s="2" customFormat="1" ht="26" customHeight="1" spans="1:24">
      <c r="A116" s="11">
        <v>112</v>
      </c>
      <c r="B116" s="11"/>
      <c r="C116" s="11"/>
      <c r="D116" s="12"/>
      <c r="E116" s="11"/>
      <c r="F116" s="11" t="s">
        <v>746</v>
      </c>
      <c r="G116" s="12"/>
      <c r="H116" s="12" t="s">
        <v>561</v>
      </c>
      <c r="I116" s="13" t="s">
        <v>747</v>
      </c>
      <c r="J116" s="12"/>
      <c r="K116" s="11"/>
      <c r="L116" s="13"/>
      <c r="M116" s="13"/>
      <c r="N116" s="19"/>
      <c r="O116" s="19"/>
      <c r="P116" s="18"/>
      <c r="Q116" s="13"/>
      <c r="R116" s="19"/>
      <c r="S116" s="19"/>
      <c r="T116" s="24"/>
      <c r="U116" s="11"/>
      <c r="V116" s="24"/>
      <c r="W116" s="11"/>
      <c r="X116" s="11"/>
    </row>
    <row r="117" s="2" customFormat="1" ht="26" customHeight="1" spans="1:24">
      <c r="A117" s="11">
        <v>113</v>
      </c>
      <c r="B117" s="11"/>
      <c r="C117" s="11"/>
      <c r="D117" s="12"/>
      <c r="E117" s="11"/>
      <c r="F117" s="11" t="s">
        <v>748</v>
      </c>
      <c r="G117" s="12"/>
      <c r="H117" s="12" t="s">
        <v>533</v>
      </c>
      <c r="I117" s="13" t="s">
        <v>749</v>
      </c>
      <c r="J117" s="12"/>
      <c r="K117" s="11"/>
      <c r="L117" s="13"/>
      <c r="M117" s="13"/>
      <c r="N117" s="19"/>
      <c r="O117" s="19"/>
      <c r="P117" s="18"/>
      <c r="Q117" s="13"/>
      <c r="R117" s="19"/>
      <c r="S117" s="19"/>
      <c r="T117" s="24"/>
      <c r="U117" s="11"/>
      <c r="V117" s="24"/>
      <c r="W117" s="11"/>
      <c r="X117" s="11"/>
    </row>
    <row r="118" s="2" customFormat="1" ht="26" customHeight="1" spans="1:24">
      <c r="A118" s="11">
        <v>114</v>
      </c>
      <c r="B118" s="11"/>
      <c r="C118" s="11"/>
      <c r="D118" s="12"/>
      <c r="E118" s="11"/>
      <c r="F118" s="11" t="s">
        <v>750</v>
      </c>
      <c r="G118" s="12"/>
      <c r="H118" s="12" t="s">
        <v>538</v>
      </c>
      <c r="I118" s="13" t="s">
        <v>751</v>
      </c>
      <c r="J118" s="12"/>
      <c r="K118" s="11"/>
      <c r="L118" s="13"/>
      <c r="M118" s="13"/>
      <c r="N118" s="19"/>
      <c r="O118" s="19"/>
      <c r="P118" s="18"/>
      <c r="Q118" s="13"/>
      <c r="R118" s="19"/>
      <c r="S118" s="19"/>
      <c r="T118" s="24"/>
      <c r="U118" s="11"/>
      <c r="V118" s="24"/>
      <c r="W118" s="11"/>
      <c r="X118" s="11"/>
    </row>
    <row r="119" s="2" customFormat="1" ht="26" customHeight="1" spans="1:24">
      <c r="A119" s="11">
        <v>115</v>
      </c>
      <c r="B119" s="11"/>
      <c r="C119" s="11"/>
      <c r="D119" s="12"/>
      <c r="E119" s="11"/>
      <c r="F119" s="11" t="s">
        <v>752</v>
      </c>
      <c r="G119" s="12"/>
      <c r="H119" s="12" t="s">
        <v>510</v>
      </c>
      <c r="I119" s="13" t="s">
        <v>753</v>
      </c>
      <c r="J119" s="12"/>
      <c r="K119" s="11"/>
      <c r="L119" s="13"/>
      <c r="M119" s="13"/>
      <c r="N119" s="19"/>
      <c r="O119" s="19"/>
      <c r="P119" s="18"/>
      <c r="Q119" s="13"/>
      <c r="R119" s="19"/>
      <c r="S119" s="19"/>
      <c r="T119" s="24"/>
      <c r="U119" s="11"/>
      <c r="V119" s="24"/>
      <c r="W119" s="11"/>
      <c r="X119" s="11"/>
    </row>
    <row r="120" s="2" customFormat="1" ht="26" customHeight="1" spans="1:24">
      <c r="A120" s="11">
        <v>116</v>
      </c>
      <c r="B120" s="11" t="s">
        <v>467</v>
      </c>
      <c r="C120" s="11" t="s">
        <v>325</v>
      </c>
      <c r="D120" s="12">
        <v>15</v>
      </c>
      <c r="E120" s="11" t="s">
        <v>754</v>
      </c>
      <c r="F120" s="11" t="s">
        <v>754</v>
      </c>
      <c r="G120" s="12">
        <v>4</v>
      </c>
      <c r="H120" s="13" t="s">
        <v>43</v>
      </c>
      <c r="I120" s="13" t="s">
        <v>755</v>
      </c>
      <c r="J120" s="12">
        <f>SUM(K120:N120)</f>
        <v>120</v>
      </c>
      <c r="K120" s="11">
        <v>120</v>
      </c>
      <c r="L120" s="13"/>
      <c r="M120" s="13"/>
      <c r="N120" s="19"/>
      <c r="O120" s="19"/>
      <c r="P120" s="18">
        <v>44336</v>
      </c>
      <c r="Q120" s="13" t="s">
        <v>756</v>
      </c>
      <c r="R120" s="19">
        <v>13959901630</v>
      </c>
      <c r="S120" s="19"/>
      <c r="T120" s="24">
        <v>2021</v>
      </c>
      <c r="U120" s="11" t="s">
        <v>717</v>
      </c>
      <c r="V120" s="24" t="s">
        <v>58</v>
      </c>
      <c r="W120" s="11"/>
      <c r="X120" s="11"/>
    </row>
    <row r="121" s="2" customFormat="1" ht="26" customHeight="1" spans="1:24">
      <c r="A121" s="11">
        <v>117</v>
      </c>
      <c r="B121" s="11"/>
      <c r="C121" s="11"/>
      <c r="D121" s="12"/>
      <c r="E121" s="11"/>
      <c r="F121" s="11" t="s">
        <v>757</v>
      </c>
      <c r="G121" s="12"/>
      <c r="H121" s="13" t="s">
        <v>474</v>
      </c>
      <c r="I121" s="13" t="s">
        <v>758</v>
      </c>
      <c r="J121" s="12"/>
      <c r="K121" s="11"/>
      <c r="L121" s="13"/>
      <c r="M121" s="13"/>
      <c r="N121" s="19"/>
      <c r="O121" s="19"/>
      <c r="P121" s="18"/>
      <c r="Q121" s="13"/>
      <c r="R121" s="19"/>
      <c r="S121" s="19"/>
      <c r="T121" s="24"/>
      <c r="U121" s="11"/>
      <c r="V121" s="24"/>
      <c r="W121" s="11"/>
      <c r="X121" s="11"/>
    </row>
    <row r="122" s="2" customFormat="1" ht="26" customHeight="1" spans="1:24">
      <c r="A122" s="11">
        <v>118</v>
      </c>
      <c r="B122" s="11"/>
      <c r="C122" s="11"/>
      <c r="D122" s="12"/>
      <c r="E122" s="11"/>
      <c r="F122" s="11" t="s">
        <v>759</v>
      </c>
      <c r="G122" s="12"/>
      <c r="H122" s="13" t="s">
        <v>561</v>
      </c>
      <c r="I122" s="13" t="s">
        <v>760</v>
      </c>
      <c r="J122" s="12"/>
      <c r="K122" s="11"/>
      <c r="L122" s="13"/>
      <c r="M122" s="13"/>
      <c r="N122" s="19"/>
      <c r="O122" s="19"/>
      <c r="P122" s="18"/>
      <c r="Q122" s="13"/>
      <c r="R122" s="19"/>
      <c r="S122" s="19"/>
      <c r="T122" s="24"/>
      <c r="U122" s="11"/>
      <c r="V122" s="24"/>
      <c r="W122" s="11"/>
      <c r="X122" s="11"/>
    </row>
    <row r="123" s="2" customFormat="1" ht="26" customHeight="1" spans="1:24">
      <c r="A123" s="11">
        <v>119</v>
      </c>
      <c r="B123" s="11"/>
      <c r="C123" s="11"/>
      <c r="D123" s="12"/>
      <c r="E123" s="11"/>
      <c r="F123" s="11" t="s">
        <v>761</v>
      </c>
      <c r="G123" s="12"/>
      <c r="H123" s="13" t="s">
        <v>589</v>
      </c>
      <c r="I123" s="13" t="s">
        <v>762</v>
      </c>
      <c r="J123" s="12"/>
      <c r="K123" s="11"/>
      <c r="L123" s="13"/>
      <c r="M123" s="13"/>
      <c r="N123" s="19"/>
      <c r="O123" s="19"/>
      <c r="P123" s="18"/>
      <c r="Q123" s="13"/>
      <c r="R123" s="19"/>
      <c r="S123" s="19"/>
      <c r="T123" s="24"/>
      <c r="U123" s="11"/>
      <c r="V123" s="24"/>
      <c r="W123" s="11"/>
      <c r="X123" s="11"/>
    </row>
    <row r="124" s="2" customFormat="1" ht="26" customHeight="1" spans="1:24">
      <c r="A124" s="11">
        <v>120</v>
      </c>
      <c r="B124" s="11" t="s">
        <v>467</v>
      </c>
      <c r="C124" s="11" t="s">
        <v>325</v>
      </c>
      <c r="D124" s="12">
        <v>16</v>
      </c>
      <c r="E124" s="11" t="s">
        <v>763</v>
      </c>
      <c r="F124" s="11" t="s">
        <v>763</v>
      </c>
      <c r="G124" s="12">
        <v>6</v>
      </c>
      <c r="H124" s="13" t="s">
        <v>43</v>
      </c>
      <c r="I124" s="13" t="s">
        <v>764</v>
      </c>
      <c r="J124" s="12">
        <f>SUM(K124:N124)</f>
        <v>120</v>
      </c>
      <c r="K124" s="11">
        <v>120</v>
      </c>
      <c r="L124" s="13"/>
      <c r="M124" s="13"/>
      <c r="N124" s="19"/>
      <c r="O124" s="19"/>
      <c r="P124" s="18">
        <v>44336</v>
      </c>
      <c r="Q124" s="13" t="s">
        <v>765</v>
      </c>
      <c r="R124" s="19">
        <v>15985977688</v>
      </c>
      <c r="S124" s="19"/>
      <c r="T124" s="24">
        <v>2021</v>
      </c>
      <c r="U124" s="11" t="s">
        <v>717</v>
      </c>
      <c r="V124" s="24" t="s">
        <v>58</v>
      </c>
      <c r="W124" s="11"/>
      <c r="X124" s="11"/>
    </row>
    <row r="125" s="2" customFormat="1" ht="26" customHeight="1" spans="1:24">
      <c r="A125" s="11">
        <v>121</v>
      </c>
      <c r="B125" s="11"/>
      <c r="C125" s="11"/>
      <c r="D125" s="12"/>
      <c r="E125" s="11"/>
      <c r="F125" s="11" t="s">
        <v>766</v>
      </c>
      <c r="G125" s="12"/>
      <c r="H125" s="13" t="s">
        <v>566</v>
      </c>
      <c r="I125" s="13" t="s">
        <v>767</v>
      </c>
      <c r="J125" s="12"/>
      <c r="K125" s="11"/>
      <c r="L125" s="13"/>
      <c r="M125" s="13"/>
      <c r="N125" s="19"/>
      <c r="O125" s="19"/>
      <c r="P125" s="18"/>
      <c r="Q125" s="13"/>
      <c r="R125" s="19"/>
      <c r="S125" s="19"/>
      <c r="T125" s="24"/>
      <c r="U125" s="11"/>
      <c r="V125" s="24"/>
      <c r="W125" s="11"/>
      <c r="X125" s="11"/>
    </row>
    <row r="126" s="2" customFormat="1" ht="26" customHeight="1" spans="1:24">
      <c r="A126" s="11">
        <v>122</v>
      </c>
      <c r="B126" s="11"/>
      <c r="C126" s="11"/>
      <c r="D126" s="12"/>
      <c r="E126" s="11"/>
      <c r="F126" s="11" t="s">
        <v>768</v>
      </c>
      <c r="G126" s="12"/>
      <c r="H126" s="13" t="s">
        <v>497</v>
      </c>
      <c r="I126" s="13" t="s">
        <v>769</v>
      </c>
      <c r="J126" s="12"/>
      <c r="K126" s="11"/>
      <c r="L126" s="13"/>
      <c r="M126" s="13"/>
      <c r="N126" s="19"/>
      <c r="O126" s="19"/>
      <c r="P126" s="18"/>
      <c r="Q126" s="13"/>
      <c r="R126" s="19"/>
      <c r="S126" s="19"/>
      <c r="T126" s="24"/>
      <c r="U126" s="11"/>
      <c r="V126" s="24"/>
      <c r="W126" s="11"/>
      <c r="X126" s="11"/>
    </row>
    <row r="127" s="2" customFormat="1" ht="26" customHeight="1" spans="1:24">
      <c r="A127" s="11">
        <v>123</v>
      </c>
      <c r="B127" s="11"/>
      <c r="C127" s="11"/>
      <c r="D127" s="12"/>
      <c r="E127" s="11"/>
      <c r="F127" s="11" t="s">
        <v>770</v>
      </c>
      <c r="G127" s="12"/>
      <c r="H127" s="13" t="s">
        <v>474</v>
      </c>
      <c r="I127" s="13" t="s">
        <v>771</v>
      </c>
      <c r="J127" s="12"/>
      <c r="K127" s="11"/>
      <c r="L127" s="13"/>
      <c r="M127" s="13"/>
      <c r="N127" s="19"/>
      <c r="O127" s="19"/>
      <c r="P127" s="18"/>
      <c r="Q127" s="13"/>
      <c r="R127" s="19"/>
      <c r="S127" s="19"/>
      <c r="T127" s="24"/>
      <c r="U127" s="11"/>
      <c r="V127" s="24"/>
      <c r="W127" s="11"/>
      <c r="X127" s="11"/>
    </row>
    <row r="128" s="2" customFormat="1" ht="26" customHeight="1" spans="1:24">
      <c r="A128" s="11">
        <v>124</v>
      </c>
      <c r="B128" s="11"/>
      <c r="C128" s="11"/>
      <c r="D128" s="12"/>
      <c r="E128" s="11"/>
      <c r="F128" s="11" t="s">
        <v>772</v>
      </c>
      <c r="G128" s="12"/>
      <c r="H128" s="13" t="s">
        <v>561</v>
      </c>
      <c r="I128" s="13" t="s">
        <v>773</v>
      </c>
      <c r="J128" s="12"/>
      <c r="K128" s="11"/>
      <c r="L128" s="13"/>
      <c r="M128" s="13"/>
      <c r="N128" s="19"/>
      <c r="O128" s="19"/>
      <c r="P128" s="18"/>
      <c r="Q128" s="13"/>
      <c r="R128" s="19"/>
      <c r="S128" s="19"/>
      <c r="T128" s="24"/>
      <c r="U128" s="11"/>
      <c r="V128" s="24"/>
      <c r="W128" s="11"/>
      <c r="X128" s="11"/>
    </row>
    <row r="129" s="2" customFormat="1" ht="26" customHeight="1" spans="1:24">
      <c r="A129" s="11">
        <v>125</v>
      </c>
      <c r="B129" s="11" t="s">
        <v>467</v>
      </c>
      <c r="C129" s="11" t="s">
        <v>325</v>
      </c>
      <c r="D129" s="12">
        <v>14</v>
      </c>
      <c r="E129" s="11" t="s">
        <v>774</v>
      </c>
      <c r="F129" s="11" t="s">
        <v>774</v>
      </c>
      <c r="G129" s="12">
        <v>4</v>
      </c>
      <c r="H129" s="13" t="s">
        <v>43</v>
      </c>
      <c r="I129" s="13" t="s">
        <v>775</v>
      </c>
      <c r="J129" s="12">
        <f>SUM(K129:N129)</f>
        <v>120</v>
      </c>
      <c r="K129" s="11">
        <v>120</v>
      </c>
      <c r="L129" s="13"/>
      <c r="M129" s="13"/>
      <c r="N129" s="19"/>
      <c r="O129" s="19"/>
      <c r="P129" s="18">
        <v>44336</v>
      </c>
      <c r="Q129" s="13" t="s">
        <v>776</v>
      </c>
      <c r="R129" s="19">
        <v>15987578688</v>
      </c>
      <c r="S129" s="19"/>
      <c r="T129" s="24">
        <v>2021</v>
      </c>
      <c r="U129" s="11" t="s">
        <v>717</v>
      </c>
      <c r="V129" s="24" t="s">
        <v>58</v>
      </c>
      <c r="W129" s="11"/>
      <c r="X129" s="11"/>
    </row>
    <row r="130" s="2" customFormat="1" ht="26" customHeight="1" spans="1:24">
      <c r="A130" s="11">
        <v>126</v>
      </c>
      <c r="B130" s="11"/>
      <c r="C130" s="11"/>
      <c r="D130" s="12"/>
      <c r="E130" s="11"/>
      <c r="F130" s="11" t="s">
        <v>777</v>
      </c>
      <c r="G130" s="12"/>
      <c r="H130" s="13" t="s">
        <v>474</v>
      </c>
      <c r="I130" s="13" t="s">
        <v>778</v>
      </c>
      <c r="J130" s="12"/>
      <c r="K130" s="11"/>
      <c r="L130" s="13"/>
      <c r="M130" s="13"/>
      <c r="N130" s="19"/>
      <c r="O130" s="19"/>
      <c r="P130" s="18"/>
      <c r="Q130" s="13"/>
      <c r="R130" s="19"/>
      <c r="S130" s="19"/>
      <c r="T130" s="24"/>
      <c r="U130" s="11"/>
      <c r="V130" s="24"/>
      <c r="W130" s="11"/>
      <c r="X130" s="11"/>
    </row>
    <row r="131" s="2" customFormat="1" ht="26" customHeight="1" spans="1:24">
      <c r="A131" s="11">
        <v>127</v>
      </c>
      <c r="B131" s="11"/>
      <c r="C131" s="11"/>
      <c r="D131" s="12"/>
      <c r="E131" s="11"/>
      <c r="F131" s="11" t="s">
        <v>779</v>
      </c>
      <c r="G131" s="12"/>
      <c r="H131" s="13" t="s">
        <v>561</v>
      </c>
      <c r="I131" s="13" t="s">
        <v>780</v>
      </c>
      <c r="J131" s="12"/>
      <c r="K131" s="11"/>
      <c r="L131" s="13"/>
      <c r="M131" s="13"/>
      <c r="N131" s="19"/>
      <c r="O131" s="19"/>
      <c r="P131" s="18"/>
      <c r="Q131" s="13"/>
      <c r="R131" s="19"/>
      <c r="S131" s="19"/>
      <c r="T131" s="24"/>
      <c r="U131" s="11"/>
      <c r="V131" s="24"/>
      <c r="W131" s="11"/>
      <c r="X131" s="11"/>
    </row>
    <row r="132" s="2" customFormat="1" ht="26" customHeight="1" spans="1:24">
      <c r="A132" s="11">
        <v>128</v>
      </c>
      <c r="B132" s="11"/>
      <c r="C132" s="11"/>
      <c r="D132" s="12"/>
      <c r="E132" s="11"/>
      <c r="F132" s="11" t="s">
        <v>781</v>
      </c>
      <c r="G132" s="12"/>
      <c r="H132" s="13" t="s">
        <v>589</v>
      </c>
      <c r="I132" s="13" t="s">
        <v>782</v>
      </c>
      <c r="J132" s="12"/>
      <c r="K132" s="11"/>
      <c r="L132" s="13"/>
      <c r="M132" s="13"/>
      <c r="N132" s="19"/>
      <c r="O132" s="19"/>
      <c r="P132" s="18"/>
      <c r="Q132" s="13"/>
      <c r="R132" s="19"/>
      <c r="S132" s="19"/>
      <c r="T132" s="24"/>
      <c r="U132" s="11"/>
      <c r="V132" s="24"/>
      <c r="W132" s="11"/>
      <c r="X132" s="11"/>
    </row>
    <row r="133" s="2" customFormat="1" ht="26" customHeight="1" spans="1:24">
      <c r="A133" s="11">
        <v>129</v>
      </c>
      <c r="B133" s="11" t="s">
        <v>467</v>
      </c>
      <c r="C133" s="11" t="s">
        <v>325</v>
      </c>
      <c r="D133" s="12">
        <v>5</v>
      </c>
      <c r="E133" s="11" t="s">
        <v>783</v>
      </c>
      <c r="F133" s="11" t="s">
        <v>783</v>
      </c>
      <c r="G133" s="12">
        <v>5</v>
      </c>
      <c r="H133" s="13" t="s">
        <v>43</v>
      </c>
      <c r="I133" s="13" t="s">
        <v>784</v>
      </c>
      <c r="J133" s="12">
        <f>SUM(K133:N133)</f>
        <v>120</v>
      </c>
      <c r="K133" s="11">
        <v>120</v>
      </c>
      <c r="L133" s="13"/>
      <c r="M133" s="13"/>
      <c r="N133" s="19"/>
      <c r="O133" s="19"/>
      <c r="P133" s="18">
        <v>44336</v>
      </c>
      <c r="Q133" s="13" t="s">
        <v>785</v>
      </c>
      <c r="R133" s="19">
        <v>13860734661</v>
      </c>
      <c r="S133" s="19"/>
      <c r="T133" s="24">
        <v>2021</v>
      </c>
      <c r="U133" s="11" t="s">
        <v>717</v>
      </c>
      <c r="V133" s="24" t="s">
        <v>58</v>
      </c>
      <c r="W133" s="11"/>
      <c r="X133" s="11"/>
    </row>
    <row r="134" s="2" customFormat="1" ht="26" customHeight="1" spans="1:24">
      <c r="A134" s="11">
        <v>130</v>
      </c>
      <c r="B134" s="11"/>
      <c r="C134" s="11"/>
      <c r="D134" s="12"/>
      <c r="E134" s="11"/>
      <c r="F134" s="11" t="s">
        <v>786</v>
      </c>
      <c r="G134" s="12"/>
      <c r="H134" s="13" t="s">
        <v>561</v>
      </c>
      <c r="I134" s="13" t="s">
        <v>787</v>
      </c>
      <c r="J134" s="12"/>
      <c r="K134" s="11"/>
      <c r="L134" s="13"/>
      <c r="M134" s="13"/>
      <c r="N134" s="19"/>
      <c r="O134" s="19"/>
      <c r="P134" s="18"/>
      <c r="Q134" s="13"/>
      <c r="R134" s="19"/>
      <c r="S134" s="19"/>
      <c r="T134" s="24"/>
      <c r="U134" s="11"/>
      <c r="V134" s="24"/>
      <c r="W134" s="11"/>
      <c r="X134" s="11"/>
    </row>
    <row r="135" s="2" customFormat="1" ht="26" customHeight="1" spans="1:24">
      <c r="A135" s="11">
        <v>131</v>
      </c>
      <c r="B135" s="11"/>
      <c r="C135" s="11"/>
      <c r="D135" s="12"/>
      <c r="E135" s="11"/>
      <c r="F135" s="11" t="s">
        <v>788</v>
      </c>
      <c r="G135" s="12"/>
      <c r="H135" s="13" t="s">
        <v>533</v>
      </c>
      <c r="I135" s="13" t="s">
        <v>789</v>
      </c>
      <c r="J135" s="12"/>
      <c r="K135" s="11"/>
      <c r="L135" s="13"/>
      <c r="M135" s="13"/>
      <c r="N135" s="19"/>
      <c r="O135" s="19"/>
      <c r="P135" s="18"/>
      <c r="Q135" s="13"/>
      <c r="R135" s="19"/>
      <c r="S135" s="19"/>
      <c r="T135" s="24"/>
      <c r="U135" s="11"/>
      <c r="V135" s="24"/>
      <c r="W135" s="11"/>
      <c r="X135" s="11"/>
    </row>
    <row r="136" s="2" customFormat="1" ht="26" customHeight="1" spans="1:24">
      <c r="A136" s="11">
        <v>132</v>
      </c>
      <c r="B136" s="11"/>
      <c r="C136" s="11"/>
      <c r="D136" s="12"/>
      <c r="E136" s="11"/>
      <c r="F136" s="11" t="s">
        <v>790</v>
      </c>
      <c r="G136" s="12"/>
      <c r="H136" s="13" t="s">
        <v>538</v>
      </c>
      <c r="I136" s="13" t="s">
        <v>791</v>
      </c>
      <c r="J136" s="12"/>
      <c r="K136" s="11"/>
      <c r="L136" s="13"/>
      <c r="M136" s="13"/>
      <c r="N136" s="19"/>
      <c r="O136" s="19"/>
      <c r="P136" s="18"/>
      <c r="Q136" s="13"/>
      <c r="R136" s="19"/>
      <c r="S136" s="19"/>
      <c r="T136" s="24"/>
      <c r="U136" s="11"/>
      <c r="V136" s="24"/>
      <c r="W136" s="11"/>
      <c r="X136" s="11"/>
    </row>
    <row r="137" s="2" customFormat="1" ht="26" customHeight="1" spans="1:24">
      <c r="A137" s="11">
        <v>133</v>
      </c>
      <c r="B137" s="11"/>
      <c r="C137" s="11"/>
      <c r="D137" s="12"/>
      <c r="E137" s="11"/>
      <c r="F137" s="11" t="s">
        <v>792</v>
      </c>
      <c r="G137" s="12"/>
      <c r="H137" s="13" t="s">
        <v>538</v>
      </c>
      <c r="I137" s="13" t="s">
        <v>793</v>
      </c>
      <c r="J137" s="12"/>
      <c r="K137" s="11"/>
      <c r="L137" s="13"/>
      <c r="M137" s="13"/>
      <c r="N137" s="19"/>
      <c r="O137" s="19"/>
      <c r="P137" s="18"/>
      <c r="Q137" s="13"/>
      <c r="R137" s="19"/>
      <c r="S137" s="19"/>
      <c r="T137" s="24"/>
      <c r="U137" s="11"/>
      <c r="V137" s="24"/>
      <c r="W137" s="11"/>
      <c r="X137" s="11"/>
    </row>
    <row r="138" s="2" customFormat="1" ht="26" customHeight="1" spans="1:24">
      <c r="A138" s="11">
        <v>134</v>
      </c>
      <c r="B138" s="11" t="s">
        <v>467</v>
      </c>
      <c r="C138" s="11" t="s">
        <v>325</v>
      </c>
      <c r="D138" s="12">
        <v>14</v>
      </c>
      <c r="E138" s="11" t="s">
        <v>794</v>
      </c>
      <c r="F138" s="11" t="s">
        <v>794</v>
      </c>
      <c r="G138" s="12">
        <v>4</v>
      </c>
      <c r="H138" s="13" t="s">
        <v>43</v>
      </c>
      <c r="I138" s="13" t="s">
        <v>795</v>
      </c>
      <c r="J138" s="12">
        <f>SUM(K138:N138)</f>
        <v>120</v>
      </c>
      <c r="K138" s="11">
        <v>120</v>
      </c>
      <c r="L138" s="13"/>
      <c r="M138" s="13"/>
      <c r="N138" s="19"/>
      <c r="O138" s="19"/>
      <c r="P138" s="18">
        <v>44336</v>
      </c>
      <c r="Q138" s="13" t="s">
        <v>796</v>
      </c>
      <c r="R138" s="19">
        <v>13799536938</v>
      </c>
      <c r="S138" s="19"/>
      <c r="T138" s="24">
        <v>2021</v>
      </c>
      <c r="U138" s="11" t="s">
        <v>717</v>
      </c>
      <c r="V138" s="24" t="s">
        <v>58</v>
      </c>
      <c r="W138" s="11"/>
      <c r="X138" s="11"/>
    </row>
    <row r="139" s="2" customFormat="1" ht="26" customHeight="1" spans="1:24">
      <c r="A139" s="11">
        <v>135</v>
      </c>
      <c r="B139" s="11"/>
      <c r="C139" s="11"/>
      <c r="D139" s="12"/>
      <c r="E139" s="11"/>
      <c r="F139" s="11" t="s">
        <v>797</v>
      </c>
      <c r="G139" s="12"/>
      <c r="H139" s="13" t="s">
        <v>519</v>
      </c>
      <c r="I139" s="13" t="s">
        <v>798</v>
      </c>
      <c r="J139" s="12"/>
      <c r="K139" s="11"/>
      <c r="L139" s="13"/>
      <c r="M139" s="13"/>
      <c r="N139" s="19"/>
      <c r="O139" s="19"/>
      <c r="P139" s="18"/>
      <c r="Q139" s="13"/>
      <c r="R139" s="19"/>
      <c r="S139" s="19"/>
      <c r="T139" s="24"/>
      <c r="U139" s="11"/>
      <c r="V139" s="24"/>
      <c r="W139" s="11"/>
      <c r="X139" s="11"/>
    </row>
    <row r="140" s="2" customFormat="1" ht="26" customHeight="1" spans="1:24">
      <c r="A140" s="11">
        <v>136</v>
      </c>
      <c r="B140" s="11"/>
      <c r="C140" s="11"/>
      <c r="D140" s="12"/>
      <c r="E140" s="11"/>
      <c r="F140" s="11" t="s">
        <v>799</v>
      </c>
      <c r="G140" s="12"/>
      <c r="H140" s="13" t="s">
        <v>561</v>
      </c>
      <c r="I140" s="13" t="s">
        <v>800</v>
      </c>
      <c r="J140" s="12"/>
      <c r="K140" s="11"/>
      <c r="L140" s="13"/>
      <c r="M140" s="13"/>
      <c r="N140" s="19"/>
      <c r="O140" s="19"/>
      <c r="P140" s="18"/>
      <c r="Q140" s="13"/>
      <c r="R140" s="19"/>
      <c r="S140" s="19"/>
      <c r="T140" s="24"/>
      <c r="U140" s="11"/>
      <c r="V140" s="24"/>
      <c r="W140" s="11"/>
      <c r="X140" s="11"/>
    </row>
    <row r="141" s="2" customFormat="1" ht="26" customHeight="1" spans="1:24">
      <c r="A141" s="11">
        <v>137</v>
      </c>
      <c r="B141" s="11"/>
      <c r="C141" s="11"/>
      <c r="D141" s="12"/>
      <c r="E141" s="11"/>
      <c r="F141" s="11" t="s">
        <v>801</v>
      </c>
      <c r="G141" s="12"/>
      <c r="H141" s="13" t="s">
        <v>589</v>
      </c>
      <c r="I141" s="13" t="s">
        <v>802</v>
      </c>
      <c r="J141" s="12"/>
      <c r="K141" s="11"/>
      <c r="L141" s="13"/>
      <c r="M141" s="13"/>
      <c r="N141" s="19"/>
      <c r="O141" s="19"/>
      <c r="P141" s="18"/>
      <c r="Q141" s="13"/>
      <c r="R141" s="19"/>
      <c r="S141" s="19"/>
      <c r="T141" s="24"/>
      <c r="U141" s="11"/>
      <c r="V141" s="24"/>
      <c r="W141" s="11"/>
      <c r="X141" s="11"/>
    </row>
    <row r="142" s="2" customFormat="1" ht="26" customHeight="1" spans="1:24">
      <c r="A142" s="11">
        <v>138</v>
      </c>
      <c r="B142" s="11" t="s">
        <v>467</v>
      </c>
      <c r="C142" s="11" t="s">
        <v>325</v>
      </c>
      <c r="D142" s="12">
        <v>11</v>
      </c>
      <c r="E142" s="11" t="s">
        <v>803</v>
      </c>
      <c r="F142" s="11" t="s">
        <v>803</v>
      </c>
      <c r="G142" s="12">
        <v>3</v>
      </c>
      <c r="H142" s="13" t="s">
        <v>43</v>
      </c>
      <c r="I142" s="13" t="s">
        <v>804</v>
      </c>
      <c r="J142" s="12">
        <f>SUM(K142:N142)</f>
        <v>110</v>
      </c>
      <c r="K142" s="11">
        <v>110</v>
      </c>
      <c r="L142" s="13"/>
      <c r="M142" s="13"/>
      <c r="N142" s="19"/>
      <c r="O142" s="19"/>
      <c r="P142" s="18">
        <v>44336</v>
      </c>
      <c r="Q142" s="13" t="s">
        <v>805</v>
      </c>
      <c r="R142" s="19">
        <v>15306953569</v>
      </c>
      <c r="S142" s="19"/>
      <c r="T142" s="24">
        <v>2021</v>
      </c>
      <c r="U142" s="11" t="s">
        <v>717</v>
      </c>
      <c r="V142" s="24" t="s">
        <v>58</v>
      </c>
      <c r="W142" s="11"/>
      <c r="X142" s="11"/>
    </row>
    <row r="143" s="2" customFormat="1" ht="26" customHeight="1" spans="1:24">
      <c r="A143" s="11">
        <v>139</v>
      </c>
      <c r="B143" s="11"/>
      <c r="C143" s="11"/>
      <c r="D143" s="12"/>
      <c r="E143" s="11"/>
      <c r="F143" s="11" t="s">
        <v>806</v>
      </c>
      <c r="G143" s="12"/>
      <c r="H143" s="13" t="s">
        <v>474</v>
      </c>
      <c r="I143" s="13" t="s">
        <v>807</v>
      </c>
      <c r="J143" s="12"/>
      <c r="K143" s="11"/>
      <c r="L143" s="13"/>
      <c r="M143" s="13"/>
      <c r="N143" s="19"/>
      <c r="O143" s="19"/>
      <c r="P143" s="18"/>
      <c r="Q143" s="13"/>
      <c r="R143" s="19"/>
      <c r="S143" s="19"/>
      <c r="T143" s="24"/>
      <c r="U143" s="11"/>
      <c r="V143" s="24"/>
      <c r="W143" s="11"/>
      <c r="X143" s="11"/>
    </row>
    <row r="144" s="2" customFormat="1" ht="26" customHeight="1" spans="1:24">
      <c r="A144" s="11">
        <v>140</v>
      </c>
      <c r="B144" s="11"/>
      <c r="C144" s="11"/>
      <c r="D144" s="12"/>
      <c r="E144" s="11"/>
      <c r="F144" s="11" t="s">
        <v>808</v>
      </c>
      <c r="G144" s="12"/>
      <c r="H144" s="13" t="s">
        <v>601</v>
      </c>
      <c r="I144" s="13" t="s">
        <v>809</v>
      </c>
      <c r="J144" s="12"/>
      <c r="K144" s="11"/>
      <c r="L144" s="13"/>
      <c r="M144" s="13"/>
      <c r="N144" s="19"/>
      <c r="O144" s="19"/>
      <c r="P144" s="18"/>
      <c r="Q144" s="13"/>
      <c r="R144" s="19"/>
      <c r="S144" s="19"/>
      <c r="T144" s="24"/>
      <c r="U144" s="11"/>
      <c r="V144" s="24"/>
      <c r="W144" s="11"/>
      <c r="X144" s="11"/>
    </row>
    <row r="145" s="2" customFormat="1" ht="26" customHeight="1" spans="1:24">
      <c r="A145" s="11">
        <v>141</v>
      </c>
      <c r="B145" s="11" t="s">
        <v>467</v>
      </c>
      <c r="C145" s="11" t="s">
        <v>325</v>
      </c>
      <c r="D145" s="12">
        <v>6</v>
      </c>
      <c r="E145" s="11" t="s">
        <v>810</v>
      </c>
      <c r="F145" s="11" t="s">
        <v>810</v>
      </c>
      <c r="G145" s="12">
        <v>5</v>
      </c>
      <c r="H145" s="13" t="s">
        <v>43</v>
      </c>
      <c r="I145" s="13" t="s">
        <v>811</v>
      </c>
      <c r="J145" s="12">
        <f>SUM(K145:N145)</f>
        <v>120</v>
      </c>
      <c r="K145" s="11">
        <v>120</v>
      </c>
      <c r="L145" s="13"/>
      <c r="M145" s="13"/>
      <c r="N145" s="19"/>
      <c r="O145" s="19"/>
      <c r="P145" s="18">
        <v>44336</v>
      </c>
      <c r="Q145" s="13" t="s">
        <v>812</v>
      </c>
      <c r="R145" s="19">
        <v>13978700631</v>
      </c>
      <c r="S145" s="19"/>
      <c r="T145" s="24">
        <v>2021</v>
      </c>
      <c r="U145" s="11" t="s">
        <v>717</v>
      </c>
      <c r="V145" s="24" t="s">
        <v>58</v>
      </c>
      <c r="W145" s="11"/>
      <c r="X145" s="11"/>
    </row>
    <row r="146" s="2" customFormat="1" ht="26" customHeight="1" spans="1:24">
      <c r="A146" s="11">
        <v>142</v>
      </c>
      <c r="B146" s="11"/>
      <c r="C146" s="11"/>
      <c r="D146" s="12"/>
      <c r="E146" s="11"/>
      <c r="F146" s="11" t="s">
        <v>813</v>
      </c>
      <c r="G146" s="12"/>
      <c r="H146" s="13" t="s">
        <v>497</v>
      </c>
      <c r="I146" s="13" t="s">
        <v>814</v>
      </c>
      <c r="J146" s="12"/>
      <c r="K146" s="11"/>
      <c r="L146" s="13"/>
      <c r="M146" s="13"/>
      <c r="N146" s="19"/>
      <c r="O146" s="19"/>
      <c r="P146" s="18"/>
      <c r="Q146" s="13"/>
      <c r="R146" s="19"/>
      <c r="S146" s="19"/>
      <c r="T146" s="24"/>
      <c r="U146" s="11"/>
      <c r="V146" s="24"/>
      <c r="W146" s="11"/>
      <c r="X146" s="11"/>
    </row>
    <row r="147" s="2" customFormat="1" ht="26" customHeight="1" spans="1:24">
      <c r="A147" s="11">
        <v>143</v>
      </c>
      <c r="B147" s="11"/>
      <c r="C147" s="11"/>
      <c r="D147" s="12"/>
      <c r="E147" s="11"/>
      <c r="F147" s="11" t="s">
        <v>815</v>
      </c>
      <c r="G147" s="12"/>
      <c r="H147" s="13" t="s">
        <v>561</v>
      </c>
      <c r="I147" s="13" t="s">
        <v>816</v>
      </c>
      <c r="J147" s="12"/>
      <c r="K147" s="11"/>
      <c r="L147" s="13"/>
      <c r="M147" s="13"/>
      <c r="N147" s="19"/>
      <c r="O147" s="19"/>
      <c r="P147" s="18"/>
      <c r="Q147" s="13"/>
      <c r="R147" s="19"/>
      <c r="S147" s="19"/>
      <c r="T147" s="24"/>
      <c r="U147" s="11"/>
      <c r="V147" s="24"/>
      <c r="W147" s="11"/>
      <c r="X147" s="11"/>
    </row>
    <row r="148" s="2" customFormat="1" ht="26" customHeight="1" spans="1:24">
      <c r="A148" s="11">
        <v>144</v>
      </c>
      <c r="B148" s="11"/>
      <c r="C148" s="11"/>
      <c r="D148" s="12"/>
      <c r="E148" s="11"/>
      <c r="F148" s="11" t="s">
        <v>817</v>
      </c>
      <c r="G148" s="12"/>
      <c r="H148" s="13" t="s">
        <v>474</v>
      </c>
      <c r="I148" s="13" t="s">
        <v>818</v>
      </c>
      <c r="J148" s="12"/>
      <c r="K148" s="11"/>
      <c r="L148" s="13"/>
      <c r="M148" s="13"/>
      <c r="N148" s="19"/>
      <c r="O148" s="19"/>
      <c r="P148" s="18"/>
      <c r="Q148" s="13"/>
      <c r="R148" s="19"/>
      <c r="S148" s="19"/>
      <c r="T148" s="24"/>
      <c r="U148" s="11"/>
      <c r="V148" s="24"/>
      <c r="W148" s="11"/>
      <c r="X148" s="11"/>
    </row>
    <row r="149" s="2" customFormat="1" ht="26" customHeight="1" spans="1:24">
      <c r="A149" s="11">
        <v>145</v>
      </c>
      <c r="B149" s="11"/>
      <c r="C149" s="11"/>
      <c r="D149" s="12"/>
      <c r="E149" s="11"/>
      <c r="F149" s="11" t="s">
        <v>819</v>
      </c>
      <c r="G149" s="12"/>
      <c r="H149" s="13" t="s">
        <v>561</v>
      </c>
      <c r="I149" s="13" t="s">
        <v>820</v>
      </c>
      <c r="J149" s="12"/>
      <c r="K149" s="11"/>
      <c r="L149" s="13"/>
      <c r="M149" s="13"/>
      <c r="N149" s="19"/>
      <c r="O149" s="19"/>
      <c r="P149" s="18"/>
      <c r="Q149" s="13"/>
      <c r="R149" s="19"/>
      <c r="S149" s="19"/>
      <c r="T149" s="24"/>
      <c r="U149" s="11"/>
      <c r="V149" s="24"/>
      <c r="W149" s="11"/>
      <c r="X149" s="11"/>
    </row>
    <row r="150" s="2" customFormat="1" ht="26" customHeight="1" spans="1:24">
      <c r="A150" s="11">
        <v>146</v>
      </c>
      <c r="B150" s="11" t="s">
        <v>467</v>
      </c>
      <c r="C150" s="11" t="s">
        <v>325</v>
      </c>
      <c r="D150" s="12">
        <v>15</v>
      </c>
      <c r="E150" s="11" t="s">
        <v>821</v>
      </c>
      <c r="F150" s="11" t="s">
        <v>821</v>
      </c>
      <c r="G150" s="12">
        <v>4</v>
      </c>
      <c r="H150" s="13" t="s">
        <v>43</v>
      </c>
      <c r="I150" s="13" t="s">
        <v>822</v>
      </c>
      <c r="J150" s="12">
        <f>SUM(K150:N150)</f>
        <v>100</v>
      </c>
      <c r="K150" s="11">
        <v>75.26</v>
      </c>
      <c r="L150" s="13">
        <v>24.74</v>
      </c>
      <c r="M150" s="13"/>
      <c r="N150" s="19"/>
      <c r="O150" s="19"/>
      <c r="P150" s="18">
        <v>44336</v>
      </c>
      <c r="Q150" s="13" t="s">
        <v>823</v>
      </c>
      <c r="R150" s="19">
        <v>13788837632</v>
      </c>
      <c r="S150" s="19"/>
      <c r="T150" s="24">
        <v>2021</v>
      </c>
      <c r="U150" s="11" t="s">
        <v>717</v>
      </c>
      <c r="V150" s="24" t="s">
        <v>50</v>
      </c>
      <c r="W150" s="11"/>
      <c r="X150" s="23">
        <v>36.21</v>
      </c>
    </row>
    <row r="151" s="2" customFormat="1" ht="26" customHeight="1" spans="1:24">
      <c r="A151" s="11">
        <v>147</v>
      </c>
      <c r="B151" s="11"/>
      <c r="C151" s="11"/>
      <c r="D151" s="12"/>
      <c r="E151" s="11"/>
      <c r="F151" s="11" t="s">
        <v>824</v>
      </c>
      <c r="G151" s="12"/>
      <c r="H151" s="13" t="s">
        <v>474</v>
      </c>
      <c r="I151" s="13" t="s">
        <v>825</v>
      </c>
      <c r="J151" s="12"/>
      <c r="K151" s="11"/>
      <c r="L151" s="13"/>
      <c r="M151" s="13"/>
      <c r="N151" s="19"/>
      <c r="O151" s="19"/>
      <c r="P151" s="18"/>
      <c r="Q151" s="13"/>
      <c r="R151" s="19"/>
      <c r="S151" s="19"/>
      <c r="T151" s="24"/>
      <c r="U151" s="11"/>
      <c r="V151" s="24"/>
      <c r="W151" s="11"/>
      <c r="X151" s="11"/>
    </row>
    <row r="152" s="2" customFormat="1" ht="26" customHeight="1" spans="1:24">
      <c r="A152" s="11">
        <v>148</v>
      </c>
      <c r="B152" s="11"/>
      <c r="C152" s="11"/>
      <c r="D152" s="12"/>
      <c r="E152" s="11"/>
      <c r="F152" s="11" t="s">
        <v>826</v>
      </c>
      <c r="G152" s="12"/>
      <c r="H152" s="13" t="s">
        <v>561</v>
      </c>
      <c r="I152" s="13" t="s">
        <v>827</v>
      </c>
      <c r="J152" s="12"/>
      <c r="K152" s="11"/>
      <c r="L152" s="13"/>
      <c r="M152" s="13"/>
      <c r="N152" s="19"/>
      <c r="O152" s="19"/>
      <c r="P152" s="18"/>
      <c r="Q152" s="13"/>
      <c r="R152" s="19"/>
      <c r="S152" s="19"/>
      <c r="T152" s="24"/>
      <c r="U152" s="11"/>
      <c r="V152" s="24"/>
      <c r="W152" s="11"/>
      <c r="X152" s="11"/>
    </row>
    <row r="153" s="2" customFormat="1" ht="26" customHeight="1" spans="1:24">
      <c r="A153" s="11">
        <v>149</v>
      </c>
      <c r="B153" s="11"/>
      <c r="C153" s="11"/>
      <c r="D153" s="12"/>
      <c r="E153" s="11"/>
      <c r="F153" s="11" t="s">
        <v>828</v>
      </c>
      <c r="G153" s="12"/>
      <c r="H153" s="13" t="s">
        <v>589</v>
      </c>
      <c r="I153" s="13" t="s">
        <v>829</v>
      </c>
      <c r="J153" s="12"/>
      <c r="K153" s="11"/>
      <c r="L153" s="13"/>
      <c r="M153" s="13"/>
      <c r="N153" s="19"/>
      <c r="O153" s="19"/>
      <c r="P153" s="18"/>
      <c r="Q153" s="13"/>
      <c r="R153" s="19"/>
      <c r="S153" s="19"/>
      <c r="T153" s="24"/>
      <c r="U153" s="11"/>
      <c r="V153" s="24"/>
      <c r="W153" s="11"/>
      <c r="X153" s="11"/>
    </row>
    <row r="154" s="2" customFormat="1" ht="26" customHeight="1" spans="1:24">
      <c r="A154" s="11">
        <v>150</v>
      </c>
      <c r="B154" s="11" t="s">
        <v>467</v>
      </c>
      <c r="C154" s="11" t="s">
        <v>325</v>
      </c>
      <c r="D154" s="12">
        <v>15</v>
      </c>
      <c r="E154" s="11" t="s">
        <v>830</v>
      </c>
      <c r="F154" s="11" t="s">
        <v>830</v>
      </c>
      <c r="G154" s="12">
        <v>4</v>
      </c>
      <c r="H154" s="13" t="s">
        <v>43</v>
      </c>
      <c r="I154" s="13" t="s">
        <v>831</v>
      </c>
      <c r="J154" s="12">
        <f>SUM(K154:N154)</f>
        <v>100</v>
      </c>
      <c r="K154" s="11">
        <v>30.8</v>
      </c>
      <c r="L154" s="13">
        <v>69.2</v>
      </c>
      <c r="M154" s="13"/>
      <c r="N154" s="19"/>
      <c r="O154" s="19"/>
      <c r="P154" s="18">
        <v>44336</v>
      </c>
      <c r="Q154" s="13" t="s">
        <v>832</v>
      </c>
      <c r="R154" s="19">
        <v>13788837632</v>
      </c>
      <c r="S154" s="19"/>
      <c r="T154" s="24">
        <v>2021</v>
      </c>
      <c r="U154" s="11" t="s">
        <v>717</v>
      </c>
      <c r="V154" s="24" t="s">
        <v>50</v>
      </c>
      <c r="W154" s="11"/>
      <c r="X154" s="23" t="s">
        <v>833</v>
      </c>
    </row>
    <row r="155" s="2" customFormat="1" ht="26" customHeight="1" spans="1:24">
      <c r="A155" s="11">
        <v>151</v>
      </c>
      <c r="B155" s="11"/>
      <c r="C155" s="11"/>
      <c r="D155" s="12"/>
      <c r="E155" s="11"/>
      <c r="F155" s="11" t="s">
        <v>834</v>
      </c>
      <c r="G155" s="12"/>
      <c r="H155" s="13" t="s">
        <v>474</v>
      </c>
      <c r="I155" s="13" t="s">
        <v>835</v>
      </c>
      <c r="J155" s="12"/>
      <c r="K155" s="11"/>
      <c r="L155" s="13"/>
      <c r="M155" s="13"/>
      <c r="N155" s="19"/>
      <c r="O155" s="19"/>
      <c r="P155" s="18"/>
      <c r="Q155" s="13"/>
      <c r="R155" s="19"/>
      <c r="S155" s="19"/>
      <c r="T155" s="24"/>
      <c r="U155" s="11"/>
      <c r="V155" s="24"/>
      <c r="W155" s="11"/>
      <c r="X155" s="11"/>
    </row>
    <row r="156" s="2" customFormat="1" ht="26" customHeight="1" spans="1:24">
      <c r="A156" s="11">
        <v>152</v>
      </c>
      <c r="B156" s="11"/>
      <c r="C156" s="11"/>
      <c r="D156" s="12"/>
      <c r="E156" s="11"/>
      <c r="F156" s="11" t="s">
        <v>836</v>
      </c>
      <c r="G156" s="12"/>
      <c r="H156" s="13" t="s">
        <v>561</v>
      </c>
      <c r="I156" s="13" t="s">
        <v>837</v>
      </c>
      <c r="J156" s="12"/>
      <c r="K156" s="11"/>
      <c r="L156" s="13"/>
      <c r="M156" s="13"/>
      <c r="N156" s="19"/>
      <c r="O156" s="19"/>
      <c r="P156" s="18"/>
      <c r="Q156" s="13"/>
      <c r="R156" s="19"/>
      <c r="S156" s="19"/>
      <c r="T156" s="24"/>
      <c r="U156" s="11"/>
      <c r="V156" s="24"/>
      <c r="W156" s="11"/>
      <c r="X156" s="11"/>
    </row>
    <row r="157" s="2" customFormat="1" ht="26" customHeight="1" spans="1:24">
      <c r="A157" s="11">
        <v>153</v>
      </c>
      <c r="B157" s="11"/>
      <c r="C157" s="11"/>
      <c r="D157" s="12"/>
      <c r="E157" s="11"/>
      <c r="F157" s="11" t="s">
        <v>838</v>
      </c>
      <c r="G157" s="12"/>
      <c r="H157" s="13" t="s">
        <v>589</v>
      </c>
      <c r="I157" s="13" t="s">
        <v>839</v>
      </c>
      <c r="J157" s="12"/>
      <c r="K157" s="11"/>
      <c r="L157" s="13"/>
      <c r="M157" s="13"/>
      <c r="N157" s="19"/>
      <c r="O157" s="19"/>
      <c r="P157" s="18"/>
      <c r="Q157" s="13"/>
      <c r="R157" s="19"/>
      <c r="S157" s="19"/>
      <c r="T157" s="24"/>
      <c r="U157" s="11"/>
      <c r="V157" s="24"/>
      <c r="W157" s="11"/>
      <c r="X157" s="11"/>
    </row>
    <row r="158" s="2" customFormat="1" ht="26" customHeight="1" spans="1:24">
      <c r="A158" s="11">
        <v>154</v>
      </c>
      <c r="B158" s="11" t="s">
        <v>467</v>
      </c>
      <c r="C158" s="11" t="s">
        <v>325</v>
      </c>
      <c r="D158" s="12">
        <v>1</v>
      </c>
      <c r="E158" s="11" t="s">
        <v>840</v>
      </c>
      <c r="F158" s="11" t="s">
        <v>840</v>
      </c>
      <c r="G158" s="12">
        <v>4</v>
      </c>
      <c r="H158" s="13" t="s">
        <v>43</v>
      </c>
      <c r="I158" s="13" t="s">
        <v>841</v>
      </c>
      <c r="J158" s="12">
        <f>SUM(K158:N158)</f>
        <v>120</v>
      </c>
      <c r="K158" s="11">
        <v>50.06</v>
      </c>
      <c r="L158" s="13">
        <v>69.94</v>
      </c>
      <c r="M158" s="13"/>
      <c r="N158" s="19"/>
      <c r="O158" s="19"/>
      <c r="P158" s="18">
        <v>44336</v>
      </c>
      <c r="Q158" s="13" t="s">
        <v>842</v>
      </c>
      <c r="R158" s="19">
        <v>13514011502</v>
      </c>
      <c r="S158" s="19"/>
      <c r="T158" s="24">
        <v>2021</v>
      </c>
      <c r="U158" s="11" t="s">
        <v>717</v>
      </c>
      <c r="V158" s="24" t="s">
        <v>50</v>
      </c>
      <c r="W158" s="11"/>
      <c r="X158" s="23" t="s">
        <v>843</v>
      </c>
    </row>
    <row r="159" s="2" customFormat="1" ht="26" customHeight="1" spans="1:24">
      <c r="A159" s="11">
        <v>155</v>
      </c>
      <c r="B159" s="11"/>
      <c r="C159" s="11"/>
      <c r="D159" s="12"/>
      <c r="E159" s="11"/>
      <c r="F159" s="11" t="s">
        <v>844</v>
      </c>
      <c r="G159" s="12"/>
      <c r="H159" s="13" t="s">
        <v>566</v>
      </c>
      <c r="I159" s="13" t="s">
        <v>845</v>
      </c>
      <c r="J159" s="12"/>
      <c r="K159" s="11"/>
      <c r="L159" s="13"/>
      <c r="M159" s="13"/>
      <c r="N159" s="19"/>
      <c r="O159" s="19"/>
      <c r="P159" s="18"/>
      <c r="Q159" s="13"/>
      <c r="R159" s="19"/>
      <c r="S159" s="19"/>
      <c r="T159" s="24"/>
      <c r="U159" s="11"/>
      <c r="V159" s="24"/>
      <c r="W159" s="11"/>
      <c r="X159" s="11"/>
    </row>
    <row r="160" s="2" customFormat="1" ht="26" customHeight="1" spans="1:24">
      <c r="A160" s="11">
        <v>156</v>
      </c>
      <c r="B160" s="11"/>
      <c r="C160" s="11"/>
      <c r="D160" s="12"/>
      <c r="E160" s="11"/>
      <c r="F160" s="11" t="s">
        <v>846</v>
      </c>
      <c r="G160" s="12"/>
      <c r="H160" s="13" t="s">
        <v>497</v>
      </c>
      <c r="I160" s="13" t="s">
        <v>847</v>
      </c>
      <c r="J160" s="12"/>
      <c r="K160" s="11"/>
      <c r="L160" s="13"/>
      <c r="M160" s="13"/>
      <c r="N160" s="19"/>
      <c r="O160" s="19"/>
      <c r="P160" s="18"/>
      <c r="Q160" s="13"/>
      <c r="R160" s="19"/>
      <c r="S160" s="19"/>
      <c r="T160" s="24"/>
      <c r="U160" s="11"/>
      <c r="V160" s="24"/>
      <c r="W160" s="11"/>
      <c r="X160" s="11"/>
    </row>
    <row r="161" s="2" customFormat="1" ht="26" customHeight="1" spans="1:24">
      <c r="A161" s="11">
        <v>157</v>
      </c>
      <c r="B161" s="11"/>
      <c r="C161" s="11"/>
      <c r="D161" s="12"/>
      <c r="E161" s="11"/>
      <c r="F161" s="11" t="s">
        <v>848</v>
      </c>
      <c r="G161" s="12"/>
      <c r="H161" s="13" t="s">
        <v>561</v>
      </c>
      <c r="I161" s="13" t="s">
        <v>849</v>
      </c>
      <c r="J161" s="12"/>
      <c r="K161" s="11"/>
      <c r="L161" s="13"/>
      <c r="M161" s="13"/>
      <c r="N161" s="19"/>
      <c r="O161" s="19"/>
      <c r="P161" s="18"/>
      <c r="Q161" s="13"/>
      <c r="R161" s="19"/>
      <c r="S161" s="19"/>
      <c r="T161" s="24"/>
      <c r="U161" s="11"/>
      <c r="V161" s="24"/>
      <c r="W161" s="11"/>
      <c r="X161" s="11"/>
    </row>
    <row r="162" s="2" customFormat="1" ht="26" customHeight="1" spans="1:24">
      <c r="A162" s="11">
        <v>158</v>
      </c>
      <c r="B162" s="11" t="s">
        <v>467</v>
      </c>
      <c r="C162" s="11" t="s">
        <v>325</v>
      </c>
      <c r="D162" s="12">
        <v>8</v>
      </c>
      <c r="E162" s="11" t="s">
        <v>346</v>
      </c>
      <c r="F162" s="11" t="s">
        <v>346</v>
      </c>
      <c r="G162" s="12">
        <v>6</v>
      </c>
      <c r="H162" s="13" t="s">
        <v>43</v>
      </c>
      <c r="I162" s="13" t="s">
        <v>850</v>
      </c>
      <c r="J162" s="12">
        <f>SUM(K162:N162)</f>
        <v>120</v>
      </c>
      <c r="K162" s="11">
        <v>86.89</v>
      </c>
      <c r="L162" s="13">
        <v>33.11</v>
      </c>
      <c r="M162" s="13"/>
      <c r="N162" s="19"/>
      <c r="O162" s="19"/>
      <c r="P162" s="18">
        <v>44336</v>
      </c>
      <c r="Q162" s="13" t="s">
        <v>851</v>
      </c>
      <c r="R162" s="19">
        <v>13959992221</v>
      </c>
      <c r="S162" s="19"/>
      <c r="T162" s="24">
        <v>2021</v>
      </c>
      <c r="U162" s="11" t="s">
        <v>717</v>
      </c>
      <c r="V162" s="24" t="s">
        <v>50</v>
      </c>
      <c r="W162" s="11"/>
      <c r="X162" s="11"/>
    </row>
    <row r="163" s="2" customFormat="1" ht="26" customHeight="1" spans="1:24">
      <c r="A163" s="11">
        <v>159</v>
      </c>
      <c r="B163" s="11"/>
      <c r="C163" s="11"/>
      <c r="D163" s="12"/>
      <c r="E163" s="11"/>
      <c r="F163" s="11" t="s">
        <v>852</v>
      </c>
      <c r="G163" s="12"/>
      <c r="H163" s="13" t="s">
        <v>474</v>
      </c>
      <c r="I163" s="13" t="s">
        <v>853</v>
      </c>
      <c r="J163" s="12"/>
      <c r="K163" s="11"/>
      <c r="L163" s="13"/>
      <c r="M163" s="13"/>
      <c r="N163" s="19"/>
      <c r="O163" s="19"/>
      <c r="P163" s="18"/>
      <c r="Q163" s="13"/>
      <c r="R163" s="19"/>
      <c r="S163" s="19"/>
      <c r="T163" s="24"/>
      <c r="U163" s="11"/>
      <c r="V163" s="24"/>
      <c r="W163" s="11"/>
      <c r="X163" s="11"/>
    </row>
    <row r="164" s="2" customFormat="1" ht="26" customHeight="1" spans="1:24">
      <c r="A164" s="11">
        <v>160</v>
      </c>
      <c r="B164" s="11"/>
      <c r="C164" s="11"/>
      <c r="D164" s="12"/>
      <c r="E164" s="11"/>
      <c r="F164" s="11" t="s">
        <v>854</v>
      </c>
      <c r="G164" s="12"/>
      <c r="H164" s="13" t="s">
        <v>561</v>
      </c>
      <c r="I164" s="13" t="s">
        <v>855</v>
      </c>
      <c r="J164" s="12"/>
      <c r="K164" s="11"/>
      <c r="L164" s="13"/>
      <c r="M164" s="13"/>
      <c r="N164" s="19"/>
      <c r="O164" s="19"/>
      <c r="P164" s="18"/>
      <c r="Q164" s="13"/>
      <c r="R164" s="19"/>
      <c r="S164" s="19"/>
      <c r="T164" s="24"/>
      <c r="U164" s="11"/>
      <c r="V164" s="24"/>
      <c r="W164" s="11"/>
      <c r="X164" s="11"/>
    </row>
    <row r="165" s="2" customFormat="1" ht="26" customHeight="1" spans="1:24">
      <c r="A165" s="11">
        <v>161</v>
      </c>
      <c r="B165" s="11"/>
      <c r="C165" s="11"/>
      <c r="D165" s="12"/>
      <c r="E165" s="11"/>
      <c r="F165" s="11" t="s">
        <v>856</v>
      </c>
      <c r="G165" s="12"/>
      <c r="H165" s="13" t="s">
        <v>589</v>
      </c>
      <c r="I165" s="13" t="s">
        <v>857</v>
      </c>
      <c r="J165" s="12"/>
      <c r="K165" s="11"/>
      <c r="L165" s="13"/>
      <c r="M165" s="13"/>
      <c r="N165" s="19"/>
      <c r="O165" s="19"/>
      <c r="P165" s="18"/>
      <c r="Q165" s="13"/>
      <c r="R165" s="19"/>
      <c r="S165" s="19"/>
      <c r="T165" s="24"/>
      <c r="U165" s="11"/>
      <c r="V165" s="24"/>
      <c r="W165" s="11"/>
      <c r="X165" s="11"/>
    </row>
    <row r="166" s="2" customFormat="1" ht="26" customHeight="1" spans="1:24">
      <c r="A166" s="11">
        <v>162</v>
      </c>
      <c r="B166" s="11"/>
      <c r="C166" s="11"/>
      <c r="D166" s="12"/>
      <c r="E166" s="11"/>
      <c r="F166" s="11" t="s">
        <v>858</v>
      </c>
      <c r="G166" s="12"/>
      <c r="H166" s="13" t="s">
        <v>589</v>
      </c>
      <c r="I166" s="13" t="s">
        <v>859</v>
      </c>
      <c r="J166" s="12"/>
      <c r="K166" s="11"/>
      <c r="L166" s="13"/>
      <c r="M166" s="13"/>
      <c r="N166" s="19"/>
      <c r="O166" s="19"/>
      <c r="P166" s="18"/>
      <c r="Q166" s="13"/>
      <c r="R166" s="19"/>
      <c r="S166" s="19"/>
      <c r="T166" s="24"/>
      <c r="U166" s="11"/>
      <c r="V166" s="24"/>
      <c r="W166" s="11"/>
      <c r="X166" s="11"/>
    </row>
    <row r="167" s="2" customFormat="1" ht="26" customHeight="1" spans="1:24">
      <c r="A167" s="11">
        <v>163</v>
      </c>
      <c r="B167" s="11"/>
      <c r="C167" s="11"/>
      <c r="D167" s="12"/>
      <c r="E167" s="11"/>
      <c r="F167" s="11" t="s">
        <v>311</v>
      </c>
      <c r="G167" s="12"/>
      <c r="H167" s="13" t="s">
        <v>566</v>
      </c>
      <c r="I167" s="13" t="s">
        <v>860</v>
      </c>
      <c r="J167" s="12"/>
      <c r="K167" s="11"/>
      <c r="L167" s="13"/>
      <c r="M167" s="13"/>
      <c r="N167" s="19"/>
      <c r="O167" s="19"/>
      <c r="P167" s="18"/>
      <c r="Q167" s="13"/>
      <c r="R167" s="19"/>
      <c r="S167" s="19"/>
      <c r="T167" s="24"/>
      <c r="U167" s="11"/>
      <c r="V167" s="24"/>
      <c r="W167" s="11"/>
      <c r="X167" s="11"/>
    </row>
    <row r="168" s="2" customFormat="1" ht="26" customHeight="1" spans="1:24">
      <c r="A168" s="11">
        <v>164</v>
      </c>
      <c r="B168" s="11" t="s">
        <v>467</v>
      </c>
      <c r="C168" s="11" t="s">
        <v>325</v>
      </c>
      <c r="D168" s="12">
        <v>16</v>
      </c>
      <c r="E168" s="11" t="s">
        <v>861</v>
      </c>
      <c r="F168" s="11" t="s">
        <v>861</v>
      </c>
      <c r="G168" s="12">
        <v>4</v>
      </c>
      <c r="H168" s="13" t="s">
        <v>43</v>
      </c>
      <c r="I168" s="13" t="s">
        <v>862</v>
      </c>
      <c r="J168" s="12">
        <f>SUM(K168:N168)</f>
        <v>80</v>
      </c>
      <c r="K168" s="11">
        <v>69.77</v>
      </c>
      <c r="L168" s="13">
        <v>10.23</v>
      </c>
      <c r="M168" s="13"/>
      <c r="N168" s="19"/>
      <c r="O168" s="19"/>
      <c r="P168" s="18">
        <v>44336</v>
      </c>
      <c r="Q168" s="13" t="s">
        <v>863</v>
      </c>
      <c r="R168" s="19">
        <v>13808532574</v>
      </c>
      <c r="S168" s="19"/>
      <c r="T168" s="24">
        <v>2021</v>
      </c>
      <c r="U168" s="11" t="s">
        <v>717</v>
      </c>
      <c r="V168" s="24" t="s">
        <v>50</v>
      </c>
      <c r="W168" s="11"/>
      <c r="X168" s="11"/>
    </row>
    <row r="169" s="2" customFormat="1" ht="26" customHeight="1" spans="1:24">
      <c r="A169" s="11">
        <v>165</v>
      </c>
      <c r="B169" s="11"/>
      <c r="C169" s="11"/>
      <c r="D169" s="12"/>
      <c r="E169" s="11"/>
      <c r="F169" s="11" t="s">
        <v>864</v>
      </c>
      <c r="G169" s="12"/>
      <c r="H169" s="13" t="s">
        <v>474</v>
      </c>
      <c r="I169" s="13" t="s">
        <v>865</v>
      </c>
      <c r="J169" s="12"/>
      <c r="K169" s="11"/>
      <c r="L169" s="13"/>
      <c r="M169" s="13"/>
      <c r="N169" s="19"/>
      <c r="O169" s="19"/>
      <c r="P169" s="18"/>
      <c r="Q169" s="13"/>
      <c r="R169" s="19"/>
      <c r="S169" s="19"/>
      <c r="T169" s="24"/>
      <c r="U169" s="11"/>
      <c r="V169" s="24"/>
      <c r="W169" s="11"/>
      <c r="X169" s="11"/>
    </row>
    <row r="170" s="2" customFormat="1" ht="26" customHeight="1" spans="1:24">
      <c r="A170" s="11">
        <v>166</v>
      </c>
      <c r="B170" s="11"/>
      <c r="C170" s="11"/>
      <c r="D170" s="12"/>
      <c r="E170" s="11"/>
      <c r="F170" s="11" t="s">
        <v>866</v>
      </c>
      <c r="G170" s="12"/>
      <c r="H170" s="13" t="s">
        <v>561</v>
      </c>
      <c r="I170" s="13" t="s">
        <v>867</v>
      </c>
      <c r="J170" s="12"/>
      <c r="K170" s="11"/>
      <c r="L170" s="13"/>
      <c r="M170" s="13"/>
      <c r="N170" s="19"/>
      <c r="O170" s="19"/>
      <c r="P170" s="18"/>
      <c r="Q170" s="13"/>
      <c r="R170" s="19"/>
      <c r="S170" s="19"/>
      <c r="T170" s="24"/>
      <c r="U170" s="11"/>
      <c r="V170" s="24"/>
      <c r="W170" s="11"/>
      <c r="X170" s="11"/>
    </row>
    <row r="171" s="2" customFormat="1" ht="26" customHeight="1" spans="1:24">
      <c r="A171" s="11">
        <v>167</v>
      </c>
      <c r="B171" s="11"/>
      <c r="C171" s="11"/>
      <c r="D171" s="12"/>
      <c r="E171" s="11"/>
      <c r="F171" s="11" t="s">
        <v>868</v>
      </c>
      <c r="G171" s="12"/>
      <c r="H171" s="13" t="s">
        <v>566</v>
      </c>
      <c r="I171" s="13" t="s">
        <v>869</v>
      </c>
      <c r="J171" s="12"/>
      <c r="K171" s="11"/>
      <c r="L171" s="13"/>
      <c r="M171" s="13"/>
      <c r="N171" s="19"/>
      <c r="O171" s="19"/>
      <c r="P171" s="18"/>
      <c r="Q171" s="13"/>
      <c r="R171" s="19"/>
      <c r="S171" s="19"/>
      <c r="T171" s="24"/>
      <c r="U171" s="11"/>
      <c r="V171" s="24"/>
      <c r="W171" s="11"/>
      <c r="X171" s="11"/>
    </row>
    <row r="172" s="2" customFormat="1" ht="26" customHeight="1" spans="1:24">
      <c r="A172" s="11">
        <v>168</v>
      </c>
      <c r="B172" s="11" t="s">
        <v>467</v>
      </c>
      <c r="C172" s="11" t="s">
        <v>325</v>
      </c>
      <c r="D172" s="12">
        <v>11</v>
      </c>
      <c r="E172" s="11" t="s">
        <v>870</v>
      </c>
      <c r="F172" s="11" t="s">
        <v>870</v>
      </c>
      <c r="G172" s="12">
        <v>4</v>
      </c>
      <c r="H172" s="13" t="s">
        <v>43</v>
      </c>
      <c r="I172" s="13" t="s">
        <v>871</v>
      </c>
      <c r="J172" s="12">
        <f>SUM(K172:N172)</f>
        <v>110</v>
      </c>
      <c r="K172" s="11">
        <v>101.81</v>
      </c>
      <c r="L172" s="13">
        <v>8.19</v>
      </c>
      <c r="M172" s="13"/>
      <c r="N172" s="19"/>
      <c r="O172" s="19"/>
      <c r="P172" s="18">
        <v>44336</v>
      </c>
      <c r="Q172" s="13" t="s">
        <v>872</v>
      </c>
      <c r="R172" s="19">
        <v>15306953569</v>
      </c>
      <c r="S172" s="19"/>
      <c r="T172" s="24">
        <v>2021</v>
      </c>
      <c r="U172" s="11" t="s">
        <v>717</v>
      </c>
      <c r="V172" s="24" t="s">
        <v>50</v>
      </c>
      <c r="W172" s="11"/>
      <c r="X172" s="11"/>
    </row>
    <row r="173" s="2" customFormat="1" ht="26" customHeight="1" spans="1:24">
      <c r="A173" s="11">
        <v>169</v>
      </c>
      <c r="B173" s="11"/>
      <c r="C173" s="11"/>
      <c r="D173" s="12"/>
      <c r="E173" s="11"/>
      <c r="F173" s="11" t="s">
        <v>873</v>
      </c>
      <c r="G173" s="12"/>
      <c r="H173" s="13" t="s">
        <v>561</v>
      </c>
      <c r="I173" s="13" t="s">
        <v>874</v>
      </c>
      <c r="J173" s="12"/>
      <c r="K173" s="11"/>
      <c r="L173" s="13"/>
      <c r="M173" s="13"/>
      <c r="N173" s="19"/>
      <c r="O173" s="19"/>
      <c r="P173" s="18"/>
      <c r="Q173" s="13"/>
      <c r="R173" s="19"/>
      <c r="S173" s="19"/>
      <c r="T173" s="24"/>
      <c r="U173" s="11"/>
      <c r="V173" s="24"/>
      <c r="W173" s="11"/>
      <c r="X173" s="11"/>
    </row>
    <row r="174" s="2" customFormat="1" ht="26" customHeight="1" spans="1:24">
      <c r="A174" s="11">
        <v>170</v>
      </c>
      <c r="B174" s="11"/>
      <c r="C174" s="11"/>
      <c r="D174" s="12"/>
      <c r="E174" s="11"/>
      <c r="F174" s="11" t="s">
        <v>875</v>
      </c>
      <c r="G174" s="12"/>
      <c r="H174" s="13" t="s">
        <v>561</v>
      </c>
      <c r="I174" s="13" t="s">
        <v>876</v>
      </c>
      <c r="J174" s="12"/>
      <c r="K174" s="11"/>
      <c r="L174" s="13"/>
      <c r="M174" s="13"/>
      <c r="N174" s="19"/>
      <c r="O174" s="19"/>
      <c r="P174" s="18"/>
      <c r="Q174" s="13"/>
      <c r="R174" s="19"/>
      <c r="S174" s="19"/>
      <c r="T174" s="24"/>
      <c r="U174" s="11"/>
      <c r="V174" s="24"/>
      <c r="W174" s="11"/>
      <c r="X174" s="11"/>
    </row>
    <row r="175" s="2" customFormat="1" ht="26" customHeight="1" spans="1:24">
      <c r="A175" s="11">
        <v>171</v>
      </c>
      <c r="B175" s="11"/>
      <c r="C175" s="11"/>
      <c r="D175" s="12"/>
      <c r="E175" s="11"/>
      <c r="F175" s="11" t="s">
        <v>877</v>
      </c>
      <c r="G175" s="12"/>
      <c r="H175" s="13" t="s">
        <v>474</v>
      </c>
      <c r="I175" s="13" t="s">
        <v>878</v>
      </c>
      <c r="J175" s="12"/>
      <c r="K175" s="11"/>
      <c r="L175" s="13"/>
      <c r="M175" s="13"/>
      <c r="N175" s="19"/>
      <c r="O175" s="19"/>
      <c r="P175" s="18"/>
      <c r="Q175" s="13"/>
      <c r="R175" s="19"/>
      <c r="S175" s="19"/>
      <c r="T175" s="24"/>
      <c r="U175" s="11"/>
      <c r="V175" s="24"/>
      <c r="W175" s="11"/>
      <c r="X175" s="11"/>
    </row>
    <row r="176" s="2" customFormat="1" ht="26" customHeight="1" spans="1:24">
      <c r="A176" s="11">
        <v>172</v>
      </c>
      <c r="B176" s="11" t="s">
        <v>467</v>
      </c>
      <c r="C176" s="11" t="s">
        <v>325</v>
      </c>
      <c r="D176" s="12">
        <v>16</v>
      </c>
      <c r="E176" s="11" t="s">
        <v>879</v>
      </c>
      <c r="F176" s="11" t="s">
        <v>879</v>
      </c>
      <c r="G176" s="12">
        <v>2</v>
      </c>
      <c r="H176" s="13" t="s">
        <v>43</v>
      </c>
      <c r="I176" s="13" t="s">
        <v>880</v>
      </c>
      <c r="J176" s="12">
        <f>SUM(K176:N176)</f>
        <v>80</v>
      </c>
      <c r="K176" s="11">
        <v>66.31</v>
      </c>
      <c r="L176" s="13">
        <v>13.69</v>
      </c>
      <c r="M176" s="13"/>
      <c r="N176" s="19"/>
      <c r="O176" s="19"/>
      <c r="P176" s="18">
        <v>44336</v>
      </c>
      <c r="Q176" s="13" t="s">
        <v>881</v>
      </c>
      <c r="R176" s="19">
        <v>13696957698</v>
      </c>
      <c r="S176" s="19"/>
      <c r="T176" s="24">
        <v>2021</v>
      </c>
      <c r="U176" s="11" t="s">
        <v>717</v>
      </c>
      <c r="V176" s="24" t="s">
        <v>50</v>
      </c>
      <c r="W176" s="11"/>
      <c r="X176" s="11"/>
    </row>
    <row r="177" s="2" customFormat="1" ht="26" customHeight="1" spans="1:24">
      <c r="A177" s="11">
        <v>173</v>
      </c>
      <c r="B177" s="11"/>
      <c r="C177" s="11"/>
      <c r="D177" s="12"/>
      <c r="E177" s="11"/>
      <c r="F177" s="11" t="s">
        <v>882</v>
      </c>
      <c r="G177" s="12"/>
      <c r="H177" s="13" t="s">
        <v>497</v>
      </c>
      <c r="I177" s="13" t="s">
        <v>883</v>
      </c>
      <c r="J177" s="12"/>
      <c r="K177" s="11"/>
      <c r="L177" s="13"/>
      <c r="M177" s="13"/>
      <c r="N177" s="19"/>
      <c r="O177" s="19"/>
      <c r="P177" s="18"/>
      <c r="Q177" s="13"/>
      <c r="R177" s="19"/>
      <c r="S177" s="19"/>
      <c r="T177" s="24"/>
      <c r="U177" s="11"/>
      <c r="V177" s="24"/>
      <c r="W177" s="11"/>
      <c r="X177" s="11"/>
    </row>
    <row r="178" s="2" customFormat="1" ht="26" customHeight="1" spans="1:24">
      <c r="A178" s="11">
        <v>174</v>
      </c>
      <c r="B178" s="11" t="s">
        <v>467</v>
      </c>
      <c r="C178" s="11" t="s">
        <v>206</v>
      </c>
      <c r="D178" s="12">
        <v>10</v>
      </c>
      <c r="E178" s="11" t="s">
        <v>884</v>
      </c>
      <c r="F178" s="11" t="s">
        <v>884</v>
      </c>
      <c r="G178" s="12">
        <v>6</v>
      </c>
      <c r="H178" s="13" t="s">
        <v>43</v>
      </c>
      <c r="I178" s="13" t="s">
        <v>885</v>
      </c>
      <c r="J178" s="12">
        <f>SUM(K178:N178)</f>
        <v>120</v>
      </c>
      <c r="K178" s="11">
        <v>48</v>
      </c>
      <c r="L178" s="13">
        <v>72</v>
      </c>
      <c r="M178" s="13"/>
      <c r="N178" s="19"/>
      <c r="O178" s="19"/>
      <c r="P178" s="18">
        <v>44336</v>
      </c>
      <c r="Q178" s="13" t="s">
        <v>886</v>
      </c>
      <c r="R178" s="19">
        <v>13774834644</v>
      </c>
      <c r="S178" s="19"/>
      <c r="T178" s="24">
        <v>2021</v>
      </c>
      <c r="U178" s="11" t="s">
        <v>717</v>
      </c>
      <c r="V178" s="24" t="s">
        <v>50</v>
      </c>
      <c r="W178" s="11"/>
      <c r="X178" s="11"/>
    </row>
    <row r="179" s="2" customFormat="1" ht="26" customHeight="1" spans="1:24">
      <c r="A179" s="11">
        <v>175</v>
      </c>
      <c r="B179" s="11"/>
      <c r="C179" s="11"/>
      <c r="D179" s="12"/>
      <c r="E179" s="11"/>
      <c r="F179" s="11" t="s">
        <v>887</v>
      </c>
      <c r="G179" s="12"/>
      <c r="H179" s="13" t="s">
        <v>474</v>
      </c>
      <c r="I179" s="13" t="s">
        <v>888</v>
      </c>
      <c r="J179" s="12"/>
      <c r="K179" s="11"/>
      <c r="L179" s="13"/>
      <c r="M179" s="13"/>
      <c r="N179" s="19"/>
      <c r="O179" s="19"/>
      <c r="P179" s="18"/>
      <c r="Q179" s="13"/>
      <c r="R179" s="19"/>
      <c r="S179" s="19"/>
      <c r="T179" s="24"/>
      <c r="U179" s="11"/>
      <c r="V179" s="24"/>
      <c r="W179" s="11"/>
      <c r="X179" s="11"/>
    </row>
    <row r="180" s="2" customFormat="1" ht="26" customHeight="1" spans="1:24">
      <c r="A180" s="11">
        <v>176</v>
      </c>
      <c r="B180" s="11"/>
      <c r="C180" s="11"/>
      <c r="D180" s="12"/>
      <c r="E180" s="11"/>
      <c r="F180" s="11" t="s">
        <v>889</v>
      </c>
      <c r="G180" s="12"/>
      <c r="H180" s="13" t="s">
        <v>561</v>
      </c>
      <c r="I180" s="13" t="s">
        <v>890</v>
      </c>
      <c r="J180" s="12"/>
      <c r="K180" s="11"/>
      <c r="L180" s="13"/>
      <c r="M180" s="13"/>
      <c r="N180" s="19"/>
      <c r="O180" s="19"/>
      <c r="P180" s="18"/>
      <c r="Q180" s="13"/>
      <c r="R180" s="19"/>
      <c r="S180" s="19"/>
      <c r="T180" s="24"/>
      <c r="U180" s="11"/>
      <c r="V180" s="24"/>
      <c r="W180" s="11"/>
      <c r="X180" s="11"/>
    </row>
    <row r="181" s="2" customFormat="1" ht="26" customHeight="1" spans="1:24">
      <c r="A181" s="11">
        <v>177</v>
      </c>
      <c r="B181" s="11"/>
      <c r="C181" s="11"/>
      <c r="D181" s="12"/>
      <c r="E181" s="11"/>
      <c r="F181" s="11" t="s">
        <v>891</v>
      </c>
      <c r="G181" s="12"/>
      <c r="H181" s="13" t="s">
        <v>589</v>
      </c>
      <c r="I181" s="13" t="s">
        <v>892</v>
      </c>
      <c r="J181" s="12"/>
      <c r="K181" s="11"/>
      <c r="L181" s="13"/>
      <c r="M181" s="13"/>
      <c r="N181" s="19"/>
      <c r="O181" s="19"/>
      <c r="P181" s="18"/>
      <c r="Q181" s="13"/>
      <c r="R181" s="19"/>
      <c r="S181" s="19"/>
      <c r="T181" s="24"/>
      <c r="U181" s="11"/>
      <c r="V181" s="24"/>
      <c r="W181" s="11"/>
      <c r="X181" s="11"/>
    </row>
    <row r="182" s="2" customFormat="1" ht="26" customHeight="1" spans="1:24">
      <c r="A182" s="11">
        <v>178</v>
      </c>
      <c r="B182" s="11"/>
      <c r="C182" s="11"/>
      <c r="D182" s="12"/>
      <c r="E182" s="11"/>
      <c r="F182" s="11" t="s">
        <v>893</v>
      </c>
      <c r="G182" s="12"/>
      <c r="H182" s="13" t="s">
        <v>589</v>
      </c>
      <c r="I182" s="13" t="s">
        <v>894</v>
      </c>
      <c r="J182" s="12"/>
      <c r="K182" s="11"/>
      <c r="L182" s="13"/>
      <c r="M182" s="13"/>
      <c r="N182" s="19"/>
      <c r="O182" s="19"/>
      <c r="P182" s="18"/>
      <c r="Q182" s="13"/>
      <c r="R182" s="19"/>
      <c r="S182" s="19"/>
      <c r="T182" s="24"/>
      <c r="U182" s="11"/>
      <c r="V182" s="24"/>
      <c r="W182" s="11"/>
      <c r="X182" s="11"/>
    </row>
    <row r="183" s="2" customFormat="1" ht="26" customHeight="1" spans="1:24">
      <c r="A183" s="11">
        <v>179</v>
      </c>
      <c r="B183" s="11"/>
      <c r="C183" s="11"/>
      <c r="D183" s="12"/>
      <c r="E183" s="11"/>
      <c r="F183" s="11" t="s">
        <v>895</v>
      </c>
      <c r="G183" s="12"/>
      <c r="H183" s="13" t="s">
        <v>601</v>
      </c>
      <c r="I183" s="13" t="s">
        <v>896</v>
      </c>
      <c r="J183" s="12"/>
      <c r="K183" s="11"/>
      <c r="L183" s="13"/>
      <c r="M183" s="13"/>
      <c r="N183" s="19"/>
      <c r="O183" s="19"/>
      <c r="P183" s="18"/>
      <c r="Q183" s="13"/>
      <c r="R183" s="19"/>
      <c r="S183" s="19"/>
      <c r="T183" s="24"/>
      <c r="U183" s="11"/>
      <c r="V183" s="24"/>
      <c r="W183" s="11"/>
      <c r="X183" s="11"/>
    </row>
    <row r="184" s="2" customFormat="1" ht="26" customHeight="1" spans="1:24">
      <c r="A184" s="11">
        <v>180</v>
      </c>
      <c r="B184" s="11" t="s">
        <v>467</v>
      </c>
      <c r="C184" s="11" t="s">
        <v>206</v>
      </c>
      <c r="D184" s="12">
        <v>16</v>
      </c>
      <c r="E184" s="11" t="s">
        <v>897</v>
      </c>
      <c r="F184" s="11" t="s">
        <v>897</v>
      </c>
      <c r="G184" s="12">
        <v>6</v>
      </c>
      <c r="H184" s="13" t="s">
        <v>43</v>
      </c>
      <c r="I184" s="13" t="s">
        <v>898</v>
      </c>
      <c r="J184" s="12">
        <f>SUM(K184:N184)</f>
        <v>120</v>
      </c>
      <c r="K184" s="11">
        <v>108.55</v>
      </c>
      <c r="L184" s="13">
        <v>11.45</v>
      </c>
      <c r="M184" s="13"/>
      <c r="N184" s="19"/>
      <c r="O184" s="19"/>
      <c r="P184" s="18">
        <v>44336</v>
      </c>
      <c r="Q184" s="13" t="s">
        <v>899</v>
      </c>
      <c r="R184" s="19"/>
      <c r="S184" s="19"/>
      <c r="T184" s="24">
        <v>2021</v>
      </c>
      <c r="U184" s="11" t="s">
        <v>717</v>
      </c>
      <c r="V184" s="24" t="s">
        <v>50</v>
      </c>
      <c r="W184" s="11"/>
      <c r="X184" s="11"/>
    </row>
    <row r="185" s="2" customFormat="1" ht="26" customHeight="1" spans="1:24">
      <c r="A185" s="11">
        <v>181</v>
      </c>
      <c r="B185" s="11"/>
      <c r="C185" s="11"/>
      <c r="D185" s="12"/>
      <c r="E185" s="11"/>
      <c r="F185" s="11" t="s">
        <v>900</v>
      </c>
      <c r="G185" s="12"/>
      <c r="H185" s="13" t="s">
        <v>474</v>
      </c>
      <c r="I185" s="13" t="s">
        <v>901</v>
      </c>
      <c r="J185" s="12"/>
      <c r="K185" s="11"/>
      <c r="L185" s="13"/>
      <c r="M185" s="13"/>
      <c r="N185" s="19"/>
      <c r="O185" s="19"/>
      <c r="P185" s="18"/>
      <c r="Q185" s="13"/>
      <c r="R185" s="19"/>
      <c r="S185" s="19"/>
      <c r="T185" s="24"/>
      <c r="U185" s="11"/>
      <c r="V185" s="24"/>
      <c r="W185" s="11"/>
      <c r="X185" s="11"/>
    </row>
    <row r="186" s="2" customFormat="1" ht="26" customHeight="1" spans="1:24">
      <c r="A186" s="11">
        <v>182</v>
      </c>
      <c r="B186" s="11"/>
      <c r="C186" s="11"/>
      <c r="D186" s="12"/>
      <c r="E186" s="11"/>
      <c r="F186" s="11" t="s">
        <v>902</v>
      </c>
      <c r="G186" s="12"/>
      <c r="H186" s="13" t="s">
        <v>561</v>
      </c>
      <c r="I186" s="13" t="s">
        <v>903</v>
      </c>
      <c r="J186" s="12"/>
      <c r="K186" s="11"/>
      <c r="L186" s="13"/>
      <c r="M186" s="13"/>
      <c r="N186" s="19"/>
      <c r="O186" s="19"/>
      <c r="P186" s="18"/>
      <c r="Q186" s="13"/>
      <c r="R186" s="19"/>
      <c r="S186" s="19"/>
      <c r="T186" s="24"/>
      <c r="U186" s="11"/>
      <c r="V186" s="24"/>
      <c r="W186" s="11"/>
      <c r="X186" s="11"/>
    </row>
    <row r="187" s="2" customFormat="1" ht="26" customHeight="1" spans="1:24">
      <c r="A187" s="11">
        <v>183</v>
      </c>
      <c r="B187" s="11"/>
      <c r="C187" s="11"/>
      <c r="D187" s="12"/>
      <c r="E187" s="11"/>
      <c r="F187" s="11" t="s">
        <v>904</v>
      </c>
      <c r="G187" s="12"/>
      <c r="H187" s="13" t="s">
        <v>533</v>
      </c>
      <c r="I187" s="13" t="s">
        <v>905</v>
      </c>
      <c r="J187" s="12"/>
      <c r="K187" s="11"/>
      <c r="L187" s="13"/>
      <c r="M187" s="13"/>
      <c r="N187" s="19"/>
      <c r="O187" s="19"/>
      <c r="P187" s="18"/>
      <c r="Q187" s="13"/>
      <c r="R187" s="19"/>
      <c r="S187" s="19"/>
      <c r="T187" s="24"/>
      <c r="U187" s="11"/>
      <c r="V187" s="24"/>
      <c r="W187" s="11"/>
      <c r="X187" s="11"/>
    </row>
    <row r="188" s="2" customFormat="1" ht="26" customHeight="1" spans="1:24">
      <c r="A188" s="11">
        <v>184</v>
      </c>
      <c r="B188" s="11"/>
      <c r="C188" s="11"/>
      <c r="D188" s="12"/>
      <c r="E188" s="11"/>
      <c r="F188" s="11" t="s">
        <v>906</v>
      </c>
      <c r="G188" s="12"/>
      <c r="H188" s="13" t="s">
        <v>538</v>
      </c>
      <c r="I188" s="13" t="s">
        <v>907</v>
      </c>
      <c r="J188" s="12"/>
      <c r="K188" s="11"/>
      <c r="L188" s="13"/>
      <c r="M188" s="13"/>
      <c r="N188" s="19"/>
      <c r="O188" s="19"/>
      <c r="P188" s="18"/>
      <c r="Q188" s="13"/>
      <c r="R188" s="19"/>
      <c r="S188" s="19"/>
      <c r="T188" s="24"/>
      <c r="U188" s="11"/>
      <c r="V188" s="24"/>
      <c r="W188" s="11"/>
      <c r="X188" s="11"/>
    </row>
    <row r="189" s="2" customFormat="1" ht="26" customHeight="1" spans="1:24">
      <c r="A189" s="11">
        <v>185</v>
      </c>
      <c r="B189" s="11"/>
      <c r="C189" s="11"/>
      <c r="D189" s="12"/>
      <c r="E189" s="11"/>
      <c r="F189" s="11" t="s">
        <v>908</v>
      </c>
      <c r="G189" s="12"/>
      <c r="H189" s="13" t="s">
        <v>510</v>
      </c>
      <c r="I189" s="13" t="s">
        <v>909</v>
      </c>
      <c r="J189" s="12"/>
      <c r="K189" s="11"/>
      <c r="L189" s="13"/>
      <c r="M189" s="13"/>
      <c r="N189" s="19"/>
      <c r="O189" s="19"/>
      <c r="P189" s="18"/>
      <c r="Q189" s="13"/>
      <c r="R189" s="19"/>
      <c r="S189" s="19"/>
      <c r="T189" s="24"/>
      <c r="U189" s="11"/>
      <c r="V189" s="24"/>
      <c r="W189" s="11"/>
      <c r="X189" s="11"/>
    </row>
    <row r="190" s="2" customFormat="1" ht="26" customHeight="1" spans="1:24">
      <c r="A190" s="11">
        <v>186</v>
      </c>
      <c r="B190" s="11" t="s">
        <v>467</v>
      </c>
      <c r="C190" s="11" t="s">
        <v>206</v>
      </c>
      <c r="D190" s="12">
        <v>2</v>
      </c>
      <c r="E190" s="11" t="s">
        <v>910</v>
      </c>
      <c r="F190" s="11" t="s">
        <v>910</v>
      </c>
      <c r="G190" s="12">
        <v>4</v>
      </c>
      <c r="H190" s="13" t="s">
        <v>43</v>
      </c>
      <c r="I190" s="13" t="s">
        <v>911</v>
      </c>
      <c r="J190" s="12">
        <f>SUM(K190:N190)</f>
        <v>100</v>
      </c>
      <c r="K190" s="11">
        <v>76.97</v>
      </c>
      <c r="L190" s="13">
        <v>23.03</v>
      </c>
      <c r="M190" s="13"/>
      <c r="N190" s="19"/>
      <c r="O190" s="19"/>
      <c r="P190" s="18">
        <v>44336</v>
      </c>
      <c r="Q190" s="13" t="s">
        <v>912</v>
      </c>
      <c r="R190" s="19">
        <v>13926567837</v>
      </c>
      <c r="S190" s="19"/>
      <c r="T190" s="24">
        <v>2021</v>
      </c>
      <c r="U190" s="11" t="s">
        <v>717</v>
      </c>
      <c r="V190" s="24" t="s">
        <v>50</v>
      </c>
      <c r="W190" s="11"/>
      <c r="X190" s="11"/>
    </row>
    <row r="191" s="2" customFormat="1" ht="26" customHeight="1" spans="1:24">
      <c r="A191" s="11">
        <v>187</v>
      </c>
      <c r="B191" s="11"/>
      <c r="C191" s="11"/>
      <c r="D191" s="12"/>
      <c r="E191" s="11"/>
      <c r="F191" s="11" t="s">
        <v>913</v>
      </c>
      <c r="G191" s="12"/>
      <c r="H191" s="13" t="s">
        <v>561</v>
      </c>
      <c r="I191" s="13" t="s">
        <v>914</v>
      </c>
      <c r="J191" s="12"/>
      <c r="K191" s="11"/>
      <c r="L191" s="13"/>
      <c r="M191" s="13"/>
      <c r="N191" s="19"/>
      <c r="O191" s="19"/>
      <c r="P191" s="18"/>
      <c r="Q191" s="13"/>
      <c r="R191" s="19"/>
      <c r="S191" s="19"/>
      <c r="T191" s="24"/>
      <c r="U191" s="11"/>
      <c r="V191" s="24"/>
      <c r="W191" s="11"/>
      <c r="X191" s="11"/>
    </row>
    <row r="192" s="2" customFormat="1" ht="26" customHeight="1" spans="1:24">
      <c r="A192" s="11">
        <v>188</v>
      </c>
      <c r="B192" s="11"/>
      <c r="C192" s="11"/>
      <c r="D192" s="12"/>
      <c r="E192" s="11"/>
      <c r="F192" s="11" t="s">
        <v>915</v>
      </c>
      <c r="G192" s="12"/>
      <c r="H192" s="13" t="s">
        <v>474</v>
      </c>
      <c r="I192" s="13" t="s">
        <v>916</v>
      </c>
      <c r="J192" s="12"/>
      <c r="K192" s="11"/>
      <c r="L192" s="13"/>
      <c r="M192" s="13"/>
      <c r="N192" s="19"/>
      <c r="O192" s="19"/>
      <c r="P192" s="18"/>
      <c r="Q192" s="13"/>
      <c r="R192" s="19"/>
      <c r="S192" s="19"/>
      <c r="T192" s="24"/>
      <c r="U192" s="11"/>
      <c r="V192" s="24"/>
      <c r="W192" s="11"/>
      <c r="X192" s="11"/>
    </row>
    <row r="193" s="2" customFormat="1" ht="26" customHeight="1" spans="1:24">
      <c r="A193" s="11">
        <v>189</v>
      </c>
      <c r="B193" s="11"/>
      <c r="C193" s="11"/>
      <c r="D193" s="12"/>
      <c r="E193" s="11"/>
      <c r="F193" s="11" t="s">
        <v>917</v>
      </c>
      <c r="G193" s="12"/>
      <c r="H193" s="13" t="s">
        <v>566</v>
      </c>
      <c r="I193" s="13" t="s">
        <v>918</v>
      </c>
      <c r="J193" s="12"/>
      <c r="K193" s="11"/>
      <c r="L193" s="13"/>
      <c r="M193" s="13"/>
      <c r="N193" s="19"/>
      <c r="O193" s="19"/>
      <c r="P193" s="18"/>
      <c r="Q193" s="13"/>
      <c r="R193" s="19"/>
      <c r="S193" s="19"/>
      <c r="T193" s="24"/>
      <c r="U193" s="11"/>
      <c r="V193" s="24"/>
      <c r="W193" s="11"/>
      <c r="X193" s="11"/>
    </row>
    <row r="194" s="2" customFormat="1" ht="26" customHeight="1" spans="1:24">
      <c r="A194" s="11">
        <v>190</v>
      </c>
      <c r="B194" s="11" t="s">
        <v>467</v>
      </c>
      <c r="C194" s="11" t="s">
        <v>206</v>
      </c>
      <c r="D194" s="12">
        <v>2</v>
      </c>
      <c r="E194" s="11" t="s">
        <v>919</v>
      </c>
      <c r="F194" s="11" t="s">
        <v>919</v>
      </c>
      <c r="G194" s="12">
        <v>4</v>
      </c>
      <c r="H194" s="13" t="s">
        <v>43</v>
      </c>
      <c r="I194" s="13" t="s">
        <v>920</v>
      </c>
      <c r="J194" s="12">
        <f>SUM(K194:N194)</f>
        <v>100</v>
      </c>
      <c r="K194" s="11">
        <v>88.76</v>
      </c>
      <c r="L194" s="13">
        <v>11.24</v>
      </c>
      <c r="M194" s="13"/>
      <c r="N194" s="19"/>
      <c r="O194" s="19"/>
      <c r="P194" s="18">
        <v>44336</v>
      </c>
      <c r="Q194" s="13" t="s">
        <v>921</v>
      </c>
      <c r="R194" s="19">
        <v>13926567837</v>
      </c>
      <c r="S194" s="19"/>
      <c r="T194" s="24">
        <v>2021</v>
      </c>
      <c r="U194" s="11" t="s">
        <v>717</v>
      </c>
      <c r="V194" s="24" t="s">
        <v>50</v>
      </c>
      <c r="W194" s="11"/>
      <c r="X194" s="11"/>
    </row>
    <row r="195" s="2" customFormat="1" ht="26" customHeight="1" spans="1:24">
      <c r="A195" s="11">
        <v>191</v>
      </c>
      <c r="B195" s="11"/>
      <c r="C195" s="11"/>
      <c r="D195" s="12"/>
      <c r="E195" s="11"/>
      <c r="F195" s="11" t="s">
        <v>922</v>
      </c>
      <c r="G195" s="12"/>
      <c r="H195" s="13" t="s">
        <v>561</v>
      </c>
      <c r="I195" s="13" t="s">
        <v>923</v>
      </c>
      <c r="J195" s="12"/>
      <c r="K195" s="11"/>
      <c r="L195" s="13"/>
      <c r="M195" s="13"/>
      <c r="N195" s="19"/>
      <c r="O195" s="19"/>
      <c r="P195" s="18"/>
      <c r="Q195" s="13"/>
      <c r="R195" s="19"/>
      <c r="S195" s="19"/>
      <c r="T195" s="24"/>
      <c r="U195" s="11"/>
      <c r="V195" s="24"/>
      <c r="W195" s="11"/>
      <c r="X195" s="11"/>
    </row>
    <row r="196" s="2" customFormat="1" ht="26" customHeight="1" spans="1:24">
      <c r="A196" s="11">
        <v>192</v>
      </c>
      <c r="B196" s="11"/>
      <c r="C196" s="11"/>
      <c r="D196" s="12"/>
      <c r="E196" s="11"/>
      <c r="F196" s="11" t="s">
        <v>924</v>
      </c>
      <c r="G196" s="12"/>
      <c r="H196" s="13" t="s">
        <v>601</v>
      </c>
      <c r="I196" s="13" t="s">
        <v>925</v>
      </c>
      <c r="J196" s="12"/>
      <c r="K196" s="11"/>
      <c r="L196" s="13"/>
      <c r="M196" s="13"/>
      <c r="N196" s="19"/>
      <c r="O196" s="19"/>
      <c r="P196" s="18"/>
      <c r="Q196" s="13"/>
      <c r="R196" s="19"/>
      <c r="S196" s="19"/>
      <c r="T196" s="24"/>
      <c r="U196" s="11"/>
      <c r="V196" s="24"/>
      <c r="W196" s="11"/>
      <c r="X196" s="11"/>
    </row>
    <row r="197" s="2" customFormat="1" ht="26" customHeight="1" spans="1:24">
      <c r="A197" s="11">
        <v>193</v>
      </c>
      <c r="B197" s="11"/>
      <c r="C197" s="11"/>
      <c r="D197" s="12"/>
      <c r="E197" s="11"/>
      <c r="F197" s="11" t="s">
        <v>926</v>
      </c>
      <c r="G197" s="12"/>
      <c r="H197" s="13" t="s">
        <v>497</v>
      </c>
      <c r="I197" s="13" t="s">
        <v>927</v>
      </c>
      <c r="J197" s="12"/>
      <c r="K197" s="11"/>
      <c r="L197" s="13"/>
      <c r="M197" s="13"/>
      <c r="N197" s="19"/>
      <c r="O197" s="19"/>
      <c r="P197" s="18"/>
      <c r="Q197" s="13"/>
      <c r="R197" s="19"/>
      <c r="S197" s="19"/>
      <c r="T197" s="24"/>
      <c r="U197" s="11"/>
      <c r="V197" s="24"/>
      <c r="W197" s="11"/>
      <c r="X197" s="11"/>
    </row>
    <row r="198" s="2" customFormat="1" ht="26" customHeight="1" spans="1:24">
      <c r="A198" s="11">
        <v>194</v>
      </c>
      <c r="B198" s="11" t="s">
        <v>467</v>
      </c>
      <c r="C198" s="11" t="s">
        <v>206</v>
      </c>
      <c r="D198" s="12">
        <v>10</v>
      </c>
      <c r="E198" s="11" t="s">
        <v>928</v>
      </c>
      <c r="F198" s="11" t="s">
        <v>928</v>
      </c>
      <c r="G198" s="12">
        <v>6</v>
      </c>
      <c r="H198" s="13" t="s">
        <v>43</v>
      </c>
      <c r="I198" s="13" t="s">
        <v>929</v>
      </c>
      <c r="J198" s="12">
        <f>SUM(K198:N198)</f>
        <v>120</v>
      </c>
      <c r="K198" s="11">
        <v>100.02</v>
      </c>
      <c r="L198" s="13">
        <v>19.98</v>
      </c>
      <c r="M198" s="13"/>
      <c r="N198" s="19"/>
      <c r="O198" s="19"/>
      <c r="P198" s="18">
        <v>44336</v>
      </c>
      <c r="Q198" s="13" t="s">
        <v>930</v>
      </c>
      <c r="R198" s="19">
        <v>18359823756</v>
      </c>
      <c r="S198" s="19"/>
      <c r="T198" s="24">
        <v>2021</v>
      </c>
      <c r="U198" s="11" t="s">
        <v>717</v>
      </c>
      <c r="V198" s="24" t="s">
        <v>50</v>
      </c>
      <c r="W198" s="11"/>
      <c r="X198" s="11"/>
    </row>
    <row r="199" s="2" customFormat="1" ht="26" customHeight="1" spans="1:24">
      <c r="A199" s="11">
        <v>195</v>
      </c>
      <c r="B199" s="11"/>
      <c r="C199" s="11"/>
      <c r="D199" s="12"/>
      <c r="E199" s="11"/>
      <c r="F199" s="11" t="s">
        <v>931</v>
      </c>
      <c r="G199" s="12"/>
      <c r="H199" s="13" t="s">
        <v>474</v>
      </c>
      <c r="I199" s="13" t="s">
        <v>932</v>
      </c>
      <c r="J199" s="12"/>
      <c r="K199" s="11"/>
      <c r="L199" s="13"/>
      <c r="M199" s="13"/>
      <c r="N199" s="19"/>
      <c r="O199" s="19"/>
      <c r="P199" s="18"/>
      <c r="Q199" s="13"/>
      <c r="R199" s="19"/>
      <c r="S199" s="19"/>
      <c r="T199" s="24"/>
      <c r="U199" s="11"/>
      <c r="V199" s="24"/>
      <c r="W199" s="11"/>
      <c r="X199" s="11"/>
    </row>
    <row r="200" s="2" customFormat="1" ht="26" customHeight="1" spans="1:24">
      <c r="A200" s="11">
        <v>196</v>
      </c>
      <c r="B200" s="11"/>
      <c r="C200" s="11"/>
      <c r="D200" s="12"/>
      <c r="E200" s="11"/>
      <c r="F200" s="11" t="s">
        <v>933</v>
      </c>
      <c r="G200" s="12"/>
      <c r="H200" s="13" t="s">
        <v>601</v>
      </c>
      <c r="I200" s="13" t="s">
        <v>934</v>
      </c>
      <c r="J200" s="12"/>
      <c r="K200" s="11"/>
      <c r="L200" s="13"/>
      <c r="M200" s="13"/>
      <c r="N200" s="19"/>
      <c r="O200" s="19"/>
      <c r="P200" s="18"/>
      <c r="Q200" s="13"/>
      <c r="R200" s="19"/>
      <c r="S200" s="19"/>
      <c r="T200" s="24"/>
      <c r="U200" s="11"/>
      <c r="V200" s="24"/>
      <c r="W200" s="11"/>
      <c r="X200" s="11"/>
    </row>
    <row r="201" s="2" customFormat="1" ht="26" customHeight="1" spans="1:24">
      <c r="A201" s="11">
        <v>197</v>
      </c>
      <c r="B201" s="11"/>
      <c r="C201" s="11"/>
      <c r="D201" s="12"/>
      <c r="E201" s="11"/>
      <c r="F201" s="11" t="s">
        <v>935</v>
      </c>
      <c r="G201" s="12"/>
      <c r="H201" s="13" t="s">
        <v>936</v>
      </c>
      <c r="I201" s="13" t="s">
        <v>937</v>
      </c>
      <c r="J201" s="12"/>
      <c r="K201" s="11"/>
      <c r="L201" s="13"/>
      <c r="M201" s="13"/>
      <c r="N201" s="19"/>
      <c r="O201" s="19"/>
      <c r="P201" s="18"/>
      <c r="Q201" s="13"/>
      <c r="R201" s="19"/>
      <c r="S201" s="19"/>
      <c r="T201" s="24"/>
      <c r="U201" s="11"/>
      <c r="V201" s="24"/>
      <c r="W201" s="11"/>
      <c r="X201" s="11"/>
    </row>
    <row r="202" s="2" customFormat="1" ht="26" customHeight="1" spans="1:24">
      <c r="A202" s="11">
        <v>198</v>
      </c>
      <c r="B202" s="11"/>
      <c r="C202" s="11"/>
      <c r="D202" s="12"/>
      <c r="E202" s="11"/>
      <c r="F202" s="11" t="s">
        <v>938</v>
      </c>
      <c r="G202" s="12"/>
      <c r="H202" s="13" t="s">
        <v>538</v>
      </c>
      <c r="I202" s="13" t="s">
        <v>939</v>
      </c>
      <c r="J202" s="12"/>
      <c r="K202" s="11"/>
      <c r="L202" s="13"/>
      <c r="M202" s="13"/>
      <c r="N202" s="19"/>
      <c r="O202" s="19"/>
      <c r="P202" s="18"/>
      <c r="Q202" s="13"/>
      <c r="R202" s="19"/>
      <c r="S202" s="19"/>
      <c r="T202" s="24"/>
      <c r="U202" s="11"/>
      <c r="V202" s="24"/>
      <c r="W202" s="11"/>
      <c r="X202" s="11"/>
    </row>
    <row r="203" s="2" customFormat="1" ht="26" customHeight="1" spans="1:24">
      <c r="A203" s="11">
        <v>199</v>
      </c>
      <c r="B203" s="11"/>
      <c r="C203" s="11"/>
      <c r="D203" s="12"/>
      <c r="E203" s="11"/>
      <c r="F203" s="11" t="s">
        <v>940</v>
      </c>
      <c r="G203" s="12"/>
      <c r="H203" s="13" t="s">
        <v>538</v>
      </c>
      <c r="I203" s="13" t="s">
        <v>941</v>
      </c>
      <c r="J203" s="12"/>
      <c r="K203" s="11"/>
      <c r="L203" s="13"/>
      <c r="M203" s="13"/>
      <c r="N203" s="19"/>
      <c r="O203" s="19"/>
      <c r="P203" s="18"/>
      <c r="Q203" s="13"/>
      <c r="R203" s="19"/>
      <c r="S203" s="19"/>
      <c r="T203" s="24"/>
      <c r="U203" s="11"/>
      <c r="V203" s="24"/>
      <c r="W203" s="11"/>
      <c r="X203" s="11"/>
    </row>
    <row r="204" s="2" customFormat="1" ht="26" customHeight="1" spans="1:24">
      <c r="A204" s="11">
        <v>200</v>
      </c>
      <c r="B204" s="11" t="s">
        <v>467</v>
      </c>
      <c r="C204" s="11" t="s">
        <v>206</v>
      </c>
      <c r="D204" s="12">
        <v>20</v>
      </c>
      <c r="E204" s="11" t="s">
        <v>942</v>
      </c>
      <c r="F204" s="11" t="s">
        <v>942</v>
      </c>
      <c r="G204" s="12">
        <v>6</v>
      </c>
      <c r="H204" s="13" t="s">
        <v>43</v>
      </c>
      <c r="I204" s="13" t="s">
        <v>943</v>
      </c>
      <c r="J204" s="12">
        <f>SUM(K204:N204)</f>
        <v>120</v>
      </c>
      <c r="K204" s="11">
        <v>110.24</v>
      </c>
      <c r="L204" s="13">
        <v>9.76000000000001</v>
      </c>
      <c r="M204" s="13"/>
      <c r="N204" s="19"/>
      <c r="O204" s="19"/>
      <c r="P204" s="18">
        <v>44336</v>
      </c>
      <c r="Q204" s="13" t="s">
        <v>944</v>
      </c>
      <c r="R204" s="19">
        <v>13537519555</v>
      </c>
      <c r="S204" s="19"/>
      <c r="T204" s="24">
        <v>2021</v>
      </c>
      <c r="U204" s="11" t="s">
        <v>717</v>
      </c>
      <c r="V204" s="24" t="s">
        <v>50</v>
      </c>
      <c r="W204" s="11"/>
      <c r="X204" s="11"/>
    </row>
    <row r="205" s="2" customFormat="1" ht="26" customHeight="1" spans="1:24">
      <c r="A205" s="11">
        <v>201</v>
      </c>
      <c r="B205" s="11"/>
      <c r="C205" s="11"/>
      <c r="D205" s="12"/>
      <c r="E205" s="11"/>
      <c r="F205" s="11" t="s">
        <v>945</v>
      </c>
      <c r="G205" s="12"/>
      <c r="H205" s="13" t="s">
        <v>474</v>
      </c>
      <c r="I205" s="13" t="s">
        <v>946</v>
      </c>
      <c r="J205" s="12"/>
      <c r="K205" s="11"/>
      <c r="L205" s="13"/>
      <c r="M205" s="13"/>
      <c r="N205" s="19"/>
      <c r="O205" s="19"/>
      <c r="P205" s="18"/>
      <c r="Q205" s="13"/>
      <c r="R205" s="19"/>
      <c r="S205" s="19"/>
      <c r="T205" s="24"/>
      <c r="U205" s="11"/>
      <c r="V205" s="24"/>
      <c r="W205" s="11"/>
      <c r="X205" s="11"/>
    </row>
    <row r="206" s="2" customFormat="1" ht="26" customHeight="1" spans="1:24">
      <c r="A206" s="11">
        <v>202</v>
      </c>
      <c r="B206" s="11"/>
      <c r="C206" s="11"/>
      <c r="D206" s="12"/>
      <c r="E206" s="11"/>
      <c r="F206" s="11" t="s">
        <v>947</v>
      </c>
      <c r="G206" s="12"/>
      <c r="H206" s="13" t="s">
        <v>500</v>
      </c>
      <c r="I206" s="13" t="s">
        <v>948</v>
      </c>
      <c r="J206" s="12"/>
      <c r="K206" s="11"/>
      <c r="L206" s="13"/>
      <c r="M206" s="13"/>
      <c r="N206" s="19"/>
      <c r="O206" s="19"/>
      <c r="P206" s="18"/>
      <c r="Q206" s="13"/>
      <c r="R206" s="19"/>
      <c r="S206" s="19"/>
      <c r="T206" s="24"/>
      <c r="U206" s="11"/>
      <c r="V206" s="24"/>
      <c r="W206" s="11"/>
      <c r="X206" s="11"/>
    </row>
    <row r="207" s="2" customFormat="1" ht="26" customHeight="1" spans="1:24">
      <c r="A207" s="11">
        <v>203</v>
      </c>
      <c r="B207" s="11"/>
      <c r="C207" s="11"/>
      <c r="D207" s="12"/>
      <c r="E207" s="11"/>
      <c r="F207" s="11" t="s">
        <v>949</v>
      </c>
      <c r="G207" s="12"/>
      <c r="H207" s="13" t="s">
        <v>950</v>
      </c>
      <c r="I207" s="13" t="s">
        <v>951</v>
      </c>
      <c r="J207" s="12"/>
      <c r="K207" s="11"/>
      <c r="L207" s="13"/>
      <c r="M207" s="13"/>
      <c r="N207" s="19"/>
      <c r="O207" s="19"/>
      <c r="P207" s="18"/>
      <c r="Q207" s="13"/>
      <c r="R207" s="19"/>
      <c r="S207" s="19"/>
      <c r="T207" s="24"/>
      <c r="U207" s="11"/>
      <c r="V207" s="24"/>
      <c r="W207" s="11"/>
      <c r="X207" s="11"/>
    </row>
    <row r="208" s="2" customFormat="1" ht="26" customHeight="1" spans="1:24">
      <c r="A208" s="11">
        <v>204</v>
      </c>
      <c r="B208" s="11"/>
      <c r="C208" s="11"/>
      <c r="D208" s="12"/>
      <c r="E208" s="11"/>
      <c r="F208" s="11" t="s">
        <v>952</v>
      </c>
      <c r="G208" s="12"/>
      <c r="H208" s="13" t="s">
        <v>477</v>
      </c>
      <c r="I208" s="13" t="s">
        <v>953</v>
      </c>
      <c r="J208" s="12"/>
      <c r="K208" s="11"/>
      <c r="L208" s="13"/>
      <c r="M208" s="13"/>
      <c r="N208" s="19"/>
      <c r="O208" s="19"/>
      <c r="P208" s="18"/>
      <c r="Q208" s="13"/>
      <c r="R208" s="19"/>
      <c r="S208" s="19"/>
      <c r="T208" s="24"/>
      <c r="U208" s="11"/>
      <c r="V208" s="24"/>
      <c r="W208" s="11"/>
      <c r="X208" s="11"/>
    </row>
    <row r="209" s="2" customFormat="1" ht="26" customHeight="1" spans="1:24">
      <c r="A209" s="11">
        <v>205</v>
      </c>
      <c r="B209" s="11"/>
      <c r="C209" s="11"/>
      <c r="D209" s="12"/>
      <c r="E209" s="11"/>
      <c r="F209" s="11" t="s">
        <v>954</v>
      </c>
      <c r="G209" s="12"/>
      <c r="H209" s="13" t="s">
        <v>538</v>
      </c>
      <c r="I209" s="13" t="s">
        <v>955</v>
      </c>
      <c r="J209" s="12"/>
      <c r="K209" s="11"/>
      <c r="L209" s="13"/>
      <c r="M209" s="13"/>
      <c r="N209" s="19"/>
      <c r="O209" s="19"/>
      <c r="P209" s="18"/>
      <c r="Q209" s="13"/>
      <c r="R209" s="19"/>
      <c r="S209" s="19"/>
      <c r="T209" s="24"/>
      <c r="U209" s="11"/>
      <c r="V209" s="24"/>
      <c r="W209" s="11"/>
      <c r="X209" s="11"/>
    </row>
    <row r="210" s="2" customFormat="1" ht="26" customHeight="1" spans="1:24">
      <c r="A210" s="11">
        <v>206</v>
      </c>
      <c r="B210" s="11" t="s">
        <v>467</v>
      </c>
      <c r="C210" s="11" t="s">
        <v>206</v>
      </c>
      <c r="D210" s="12">
        <v>5</v>
      </c>
      <c r="E210" s="11" t="s">
        <v>956</v>
      </c>
      <c r="F210" s="11" t="s">
        <v>956</v>
      </c>
      <c r="G210" s="12">
        <v>1</v>
      </c>
      <c r="H210" s="12" t="s">
        <v>43</v>
      </c>
      <c r="I210" s="13" t="s">
        <v>957</v>
      </c>
      <c r="J210" s="12">
        <f>SUM(K210:N210)</f>
        <v>52</v>
      </c>
      <c r="K210" s="11">
        <v>45.52</v>
      </c>
      <c r="L210" s="13">
        <v>6.48</v>
      </c>
      <c r="M210" s="13"/>
      <c r="N210" s="19"/>
      <c r="O210" s="19"/>
      <c r="P210" s="18">
        <v>44336</v>
      </c>
      <c r="Q210" s="13" t="s">
        <v>958</v>
      </c>
      <c r="R210" s="19">
        <v>23087803</v>
      </c>
      <c r="S210" s="19"/>
      <c r="T210" s="24">
        <v>2021</v>
      </c>
      <c r="U210" s="11" t="s">
        <v>717</v>
      </c>
      <c r="V210" s="24" t="s">
        <v>50</v>
      </c>
      <c r="W210" s="11"/>
      <c r="X210" s="11"/>
    </row>
    <row r="211" s="2" customFormat="1" ht="26" customHeight="1" spans="1:24">
      <c r="A211" s="11">
        <v>207</v>
      </c>
      <c r="B211" s="11" t="s">
        <v>467</v>
      </c>
      <c r="C211" s="11" t="s">
        <v>206</v>
      </c>
      <c r="D211" s="12">
        <v>17</v>
      </c>
      <c r="E211" s="11" t="s">
        <v>959</v>
      </c>
      <c r="F211" s="11" t="s">
        <v>959</v>
      </c>
      <c r="G211" s="12">
        <v>6</v>
      </c>
      <c r="H211" s="13" t="s">
        <v>43</v>
      </c>
      <c r="I211" s="13" t="s">
        <v>960</v>
      </c>
      <c r="J211" s="12">
        <f>SUM(K211:N211)</f>
        <v>120</v>
      </c>
      <c r="K211" s="11">
        <v>120</v>
      </c>
      <c r="L211" s="13"/>
      <c r="M211" s="13"/>
      <c r="N211" s="19"/>
      <c r="O211" s="19"/>
      <c r="P211" s="18">
        <v>44336</v>
      </c>
      <c r="Q211" s="13" t="s">
        <v>961</v>
      </c>
      <c r="R211" s="19">
        <v>13506957970</v>
      </c>
      <c r="S211" s="19"/>
      <c r="T211" s="24">
        <v>2021</v>
      </c>
      <c r="U211" s="11" t="s">
        <v>717</v>
      </c>
      <c r="V211" s="24" t="s">
        <v>58</v>
      </c>
      <c r="W211" s="11"/>
      <c r="X211" s="11"/>
    </row>
    <row r="212" s="2" customFormat="1" ht="26" customHeight="1" spans="1:24">
      <c r="A212" s="11">
        <v>208</v>
      </c>
      <c r="B212" s="11"/>
      <c r="C212" s="11"/>
      <c r="D212" s="12"/>
      <c r="E212" s="11"/>
      <c r="F212" s="11" t="s">
        <v>962</v>
      </c>
      <c r="G212" s="12"/>
      <c r="H212" s="13" t="s">
        <v>474</v>
      </c>
      <c r="I212" s="13" t="s">
        <v>963</v>
      </c>
      <c r="J212" s="12"/>
      <c r="K212" s="11"/>
      <c r="L212" s="13"/>
      <c r="M212" s="13"/>
      <c r="N212" s="19"/>
      <c r="O212" s="19"/>
      <c r="P212" s="18"/>
      <c r="Q212" s="13"/>
      <c r="R212" s="19"/>
      <c r="S212" s="19"/>
      <c r="T212" s="24"/>
      <c r="U212" s="11"/>
      <c r="V212" s="24"/>
      <c r="W212" s="11"/>
      <c r="X212" s="11"/>
    </row>
    <row r="213" s="2" customFormat="1" ht="26" customHeight="1" spans="1:24">
      <c r="A213" s="11">
        <v>209</v>
      </c>
      <c r="B213" s="11"/>
      <c r="C213" s="11"/>
      <c r="D213" s="12"/>
      <c r="E213" s="11"/>
      <c r="F213" s="11" t="s">
        <v>964</v>
      </c>
      <c r="G213" s="12"/>
      <c r="H213" s="13" t="s">
        <v>561</v>
      </c>
      <c r="I213" s="13" t="s">
        <v>965</v>
      </c>
      <c r="J213" s="12"/>
      <c r="K213" s="11"/>
      <c r="L213" s="13"/>
      <c r="M213" s="13"/>
      <c r="N213" s="19"/>
      <c r="O213" s="19"/>
      <c r="P213" s="18"/>
      <c r="Q213" s="13"/>
      <c r="R213" s="19"/>
      <c r="S213" s="19"/>
      <c r="T213" s="24"/>
      <c r="U213" s="11"/>
      <c r="V213" s="24"/>
      <c r="W213" s="11"/>
      <c r="X213" s="11"/>
    </row>
    <row r="214" s="2" customFormat="1" ht="26" customHeight="1" spans="1:24">
      <c r="A214" s="11">
        <v>210</v>
      </c>
      <c r="B214" s="11"/>
      <c r="C214" s="11"/>
      <c r="D214" s="12"/>
      <c r="E214" s="11"/>
      <c r="F214" s="11" t="s">
        <v>966</v>
      </c>
      <c r="G214" s="12"/>
      <c r="H214" s="13" t="s">
        <v>589</v>
      </c>
      <c r="I214" s="13" t="s">
        <v>967</v>
      </c>
      <c r="J214" s="12"/>
      <c r="K214" s="11"/>
      <c r="L214" s="13"/>
      <c r="M214" s="13"/>
      <c r="N214" s="19"/>
      <c r="O214" s="19"/>
      <c r="P214" s="18"/>
      <c r="Q214" s="13"/>
      <c r="R214" s="19"/>
      <c r="S214" s="19"/>
      <c r="T214" s="24"/>
      <c r="U214" s="11"/>
      <c r="V214" s="24"/>
      <c r="W214" s="11"/>
      <c r="X214" s="11"/>
    </row>
    <row r="215" s="2" customFormat="1" ht="26" customHeight="1" spans="1:24">
      <c r="A215" s="11">
        <v>211</v>
      </c>
      <c r="B215" s="11"/>
      <c r="C215" s="11"/>
      <c r="D215" s="12"/>
      <c r="E215" s="11"/>
      <c r="F215" s="11" t="s">
        <v>968</v>
      </c>
      <c r="G215" s="12"/>
      <c r="H215" s="13" t="s">
        <v>566</v>
      </c>
      <c r="I215" s="13" t="s">
        <v>969</v>
      </c>
      <c r="J215" s="12"/>
      <c r="K215" s="11"/>
      <c r="L215" s="13"/>
      <c r="M215" s="13"/>
      <c r="N215" s="19"/>
      <c r="O215" s="19"/>
      <c r="P215" s="18"/>
      <c r="Q215" s="13"/>
      <c r="R215" s="19"/>
      <c r="S215" s="19"/>
      <c r="T215" s="24"/>
      <c r="U215" s="11"/>
      <c r="V215" s="24"/>
      <c r="W215" s="11"/>
      <c r="X215" s="11"/>
    </row>
    <row r="216" s="2" customFormat="1" ht="26" customHeight="1" spans="1:24">
      <c r="A216" s="11">
        <v>212</v>
      </c>
      <c r="B216" s="11"/>
      <c r="C216" s="11"/>
      <c r="D216" s="12"/>
      <c r="E216" s="11"/>
      <c r="F216" s="11" t="s">
        <v>970</v>
      </c>
      <c r="G216" s="12"/>
      <c r="H216" s="13" t="s">
        <v>497</v>
      </c>
      <c r="I216" s="13" t="s">
        <v>971</v>
      </c>
      <c r="J216" s="12"/>
      <c r="K216" s="11"/>
      <c r="L216" s="13"/>
      <c r="M216" s="13"/>
      <c r="N216" s="19"/>
      <c r="O216" s="19"/>
      <c r="P216" s="18"/>
      <c r="Q216" s="13"/>
      <c r="R216" s="19"/>
      <c r="S216" s="19"/>
      <c r="T216" s="24"/>
      <c r="U216" s="11"/>
      <c r="V216" s="24"/>
      <c r="W216" s="11"/>
      <c r="X216" s="11"/>
    </row>
    <row r="217" s="2" customFormat="1" ht="26" customHeight="1" spans="1:24">
      <c r="A217" s="11">
        <v>213</v>
      </c>
      <c r="B217" s="11" t="s">
        <v>467</v>
      </c>
      <c r="C217" s="11" t="s">
        <v>206</v>
      </c>
      <c r="D217" s="12">
        <v>5</v>
      </c>
      <c r="E217" s="11" t="s">
        <v>972</v>
      </c>
      <c r="F217" s="11" t="s">
        <v>972</v>
      </c>
      <c r="G217" s="12">
        <v>1</v>
      </c>
      <c r="H217" s="12" t="s">
        <v>43</v>
      </c>
      <c r="I217" s="13" t="s">
        <v>973</v>
      </c>
      <c r="J217" s="12">
        <f>SUM(K217:N217)</f>
        <v>60</v>
      </c>
      <c r="K217" s="11">
        <v>60</v>
      </c>
      <c r="L217" s="13"/>
      <c r="M217" s="13"/>
      <c r="N217" s="19"/>
      <c r="O217" s="19"/>
      <c r="P217" s="18">
        <v>44336</v>
      </c>
      <c r="Q217" s="13" t="s">
        <v>974</v>
      </c>
      <c r="R217" s="19">
        <v>13599732152</v>
      </c>
      <c r="S217" s="19"/>
      <c r="T217" s="24">
        <v>2021</v>
      </c>
      <c r="U217" s="11" t="s">
        <v>717</v>
      </c>
      <c r="V217" s="24" t="s">
        <v>58</v>
      </c>
      <c r="W217" s="11"/>
      <c r="X217" s="11"/>
    </row>
    <row r="218" s="2" customFormat="1" ht="26" customHeight="1" spans="1:24">
      <c r="A218" s="11">
        <v>214</v>
      </c>
      <c r="B218" s="11" t="s">
        <v>467</v>
      </c>
      <c r="C218" s="11" t="s">
        <v>206</v>
      </c>
      <c r="D218" s="12">
        <v>17</v>
      </c>
      <c r="E218" s="11" t="s">
        <v>146</v>
      </c>
      <c r="F218" s="11" t="s">
        <v>146</v>
      </c>
      <c r="G218" s="12">
        <v>6</v>
      </c>
      <c r="H218" s="13" t="s">
        <v>43</v>
      </c>
      <c r="I218" s="13" t="s">
        <v>975</v>
      </c>
      <c r="J218" s="12">
        <f>SUM(K218:N218)</f>
        <v>120</v>
      </c>
      <c r="K218" s="11">
        <v>120</v>
      </c>
      <c r="L218" s="13"/>
      <c r="M218" s="13"/>
      <c r="N218" s="19"/>
      <c r="O218" s="19"/>
      <c r="P218" s="18">
        <v>44336</v>
      </c>
      <c r="Q218" s="13" t="s">
        <v>976</v>
      </c>
      <c r="R218" s="19">
        <v>18350707083</v>
      </c>
      <c r="S218" s="19"/>
      <c r="T218" s="24">
        <v>2021</v>
      </c>
      <c r="U218" s="11" t="s">
        <v>717</v>
      </c>
      <c r="V218" s="24" t="s">
        <v>58</v>
      </c>
      <c r="W218" s="11"/>
      <c r="X218" s="11"/>
    </row>
    <row r="219" s="2" customFormat="1" ht="26" customHeight="1" spans="1:24">
      <c r="A219" s="11">
        <v>215</v>
      </c>
      <c r="B219" s="11"/>
      <c r="C219" s="11"/>
      <c r="D219" s="12"/>
      <c r="E219" s="11"/>
      <c r="F219" s="11" t="s">
        <v>388</v>
      </c>
      <c r="G219" s="12"/>
      <c r="H219" s="13" t="s">
        <v>474</v>
      </c>
      <c r="I219" s="13" t="s">
        <v>977</v>
      </c>
      <c r="J219" s="12"/>
      <c r="K219" s="11"/>
      <c r="L219" s="13"/>
      <c r="M219" s="13"/>
      <c r="N219" s="19"/>
      <c r="O219" s="19"/>
      <c r="P219" s="18"/>
      <c r="Q219" s="13"/>
      <c r="R219" s="19"/>
      <c r="S219" s="19"/>
      <c r="T219" s="24"/>
      <c r="U219" s="11"/>
      <c r="V219" s="24"/>
      <c r="W219" s="11"/>
      <c r="X219" s="11"/>
    </row>
    <row r="220" s="2" customFormat="1" ht="26" customHeight="1" spans="1:24">
      <c r="A220" s="11">
        <v>216</v>
      </c>
      <c r="B220" s="11"/>
      <c r="C220" s="11"/>
      <c r="D220" s="12"/>
      <c r="E220" s="11"/>
      <c r="F220" s="11" t="s">
        <v>978</v>
      </c>
      <c r="G220" s="12"/>
      <c r="H220" s="13" t="s">
        <v>561</v>
      </c>
      <c r="I220" s="13" t="s">
        <v>979</v>
      </c>
      <c r="J220" s="12"/>
      <c r="K220" s="11"/>
      <c r="L220" s="13"/>
      <c r="M220" s="13"/>
      <c r="N220" s="19"/>
      <c r="O220" s="19"/>
      <c r="P220" s="18"/>
      <c r="Q220" s="13"/>
      <c r="R220" s="19"/>
      <c r="S220" s="19"/>
      <c r="T220" s="24"/>
      <c r="U220" s="11"/>
      <c r="V220" s="24"/>
      <c r="W220" s="11"/>
      <c r="X220" s="11"/>
    </row>
    <row r="221" s="2" customFormat="1" ht="26" customHeight="1" spans="1:24">
      <c r="A221" s="11">
        <v>217</v>
      </c>
      <c r="B221" s="11"/>
      <c r="C221" s="11"/>
      <c r="D221" s="12"/>
      <c r="E221" s="11"/>
      <c r="F221" s="11" t="s">
        <v>980</v>
      </c>
      <c r="G221" s="12"/>
      <c r="H221" s="13" t="s">
        <v>533</v>
      </c>
      <c r="I221" s="13" t="s">
        <v>981</v>
      </c>
      <c r="J221" s="12"/>
      <c r="K221" s="11"/>
      <c r="L221" s="13"/>
      <c r="M221" s="13"/>
      <c r="N221" s="19"/>
      <c r="O221" s="19"/>
      <c r="P221" s="18"/>
      <c r="Q221" s="13"/>
      <c r="R221" s="19"/>
      <c r="S221" s="19"/>
      <c r="T221" s="24"/>
      <c r="U221" s="11"/>
      <c r="V221" s="24"/>
      <c r="W221" s="11"/>
      <c r="X221" s="11"/>
    </row>
    <row r="222" s="2" customFormat="1" ht="26" customHeight="1" spans="1:24">
      <c r="A222" s="11">
        <v>218</v>
      </c>
      <c r="B222" s="11"/>
      <c r="C222" s="11"/>
      <c r="D222" s="12"/>
      <c r="E222" s="11"/>
      <c r="F222" s="11" t="s">
        <v>982</v>
      </c>
      <c r="G222" s="12"/>
      <c r="H222" s="13"/>
      <c r="I222" s="13" t="s">
        <v>983</v>
      </c>
      <c r="J222" s="12"/>
      <c r="K222" s="11"/>
      <c r="L222" s="13"/>
      <c r="M222" s="13"/>
      <c r="N222" s="19"/>
      <c r="O222" s="19"/>
      <c r="P222" s="18"/>
      <c r="Q222" s="13"/>
      <c r="R222" s="19"/>
      <c r="S222" s="19"/>
      <c r="T222" s="24"/>
      <c r="U222" s="11"/>
      <c r="V222" s="24"/>
      <c r="W222" s="11"/>
      <c r="X222" s="11"/>
    </row>
    <row r="223" s="2" customFormat="1" ht="26" customHeight="1" spans="1:24">
      <c r="A223" s="11">
        <v>219</v>
      </c>
      <c r="B223" s="11"/>
      <c r="C223" s="11"/>
      <c r="D223" s="12"/>
      <c r="E223" s="11"/>
      <c r="F223" s="11" t="s">
        <v>984</v>
      </c>
      <c r="G223" s="12"/>
      <c r="H223" s="13"/>
      <c r="I223" s="13" t="s">
        <v>985</v>
      </c>
      <c r="J223" s="12"/>
      <c r="K223" s="11"/>
      <c r="L223" s="13"/>
      <c r="M223" s="13"/>
      <c r="N223" s="19"/>
      <c r="O223" s="19"/>
      <c r="P223" s="18"/>
      <c r="Q223" s="13"/>
      <c r="R223" s="19"/>
      <c r="S223" s="19"/>
      <c r="T223" s="24"/>
      <c r="U223" s="11"/>
      <c r="V223" s="24"/>
      <c r="W223" s="11"/>
      <c r="X223" s="11"/>
    </row>
    <row r="224" s="2" customFormat="1" ht="26" customHeight="1" spans="1:24">
      <c r="A224" s="11">
        <v>220</v>
      </c>
      <c r="B224" s="11" t="s">
        <v>467</v>
      </c>
      <c r="C224" s="11" t="s">
        <v>206</v>
      </c>
      <c r="D224" s="12">
        <v>5</v>
      </c>
      <c r="E224" s="11" t="s">
        <v>986</v>
      </c>
      <c r="F224" s="11" t="s">
        <v>986</v>
      </c>
      <c r="G224" s="12">
        <v>2</v>
      </c>
      <c r="H224" s="13" t="s">
        <v>43</v>
      </c>
      <c r="I224" s="13" t="s">
        <v>987</v>
      </c>
      <c r="J224" s="12">
        <f>SUM(K224:N224)</f>
        <v>80</v>
      </c>
      <c r="K224" s="11">
        <v>80</v>
      </c>
      <c r="L224" s="13"/>
      <c r="M224" s="13"/>
      <c r="N224" s="19"/>
      <c r="O224" s="19"/>
      <c r="P224" s="18">
        <v>44336</v>
      </c>
      <c r="Q224" s="13" t="s">
        <v>988</v>
      </c>
      <c r="R224" s="19">
        <v>13959976779</v>
      </c>
      <c r="S224" s="19"/>
      <c r="T224" s="24">
        <v>2021</v>
      </c>
      <c r="U224" s="11" t="s">
        <v>717</v>
      </c>
      <c r="V224" s="24" t="s">
        <v>58</v>
      </c>
      <c r="W224" s="11"/>
      <c r="X224" s="11"/>
    </row>
    <row r="225" s="2" customFormat="1" ht="26" customHeight="1" spans="1:24">
      <c r="A225" s="11">
        <v>221</v>
      </c>
      <c r="B225" s="11"/>
      <c r="C225" s="11"/>
      <c r="D225" s="12"/>
      <c r="E225" s="11"/>
      <c r="F225" s="11" t="s">
        <v>989</v>
      </c>
      <c r="G225" s="12"/>
      <c r="H225" s="13" t="s">
        <v>561</v>
      </c>
      <c r="I225" s="13" t="s">
        <v>990</v>
      </c>
      <c r="J225" s="12"/>
      <c r="K225" s="11"/>
      <c r="L225" s="13"/>
      <c r="M225" s="13"/>
      <c r="N225" s="19"/>
      <c r="O225" s="19"/>
      <c r="P225" s="18"/>
      <c r="Q225" s="13"/>
      <c r="R225" s="19"/>
      <c r="S225" s="19"/>
      <c r="T225" s="24"/>
      <c r="U225" s="11"/>
      <c r="V225" s="24"/>
      <c r="W225" s="11"/>
      <c r="X225" s="11"/>
    </row>
    <row r="226" s="2" customFormat="1" ht="26" customHeight="1" spans="1:24">
      <c r="A226" s="11">
        <v>222</v>
      </c>
      <c r="B226" s="11" t="s">
        <v>467</v>
      </c>
      <c r="C226" s="11" t="s">
        <v>206</v>
      </c>
      <c r="D226" s="12">
        <v>16</v>
      </c>
      <c r="E226" s="11" t="s">
        <v>991</v>
      </c>
      <c r="F226" s="11" t="s">
        <v>991</v>
      </c>
      <c r="G226" s="12">
        <v>6</v>
      </c>
      <c r="H226" s="13" t="s">
        <v>43</v>
      </c>
      <c r="I226" s="13" t="s">
        <v>992</v>
      </c>
      <c r="J226" s="12">
        <f>SUM(K226:N226)</f>
        <v>120</v>
      </c>
      <c r="K226" s="11">
        <v>120</v>
      </c>
      <c r="L226" s="13"/>
      <c r="M226" s="13"/>
      <c r="N226" s="19"/>
      <c r="O226" s="19"/>
      <c r="P226" s="18">
        <v>44336</v>
      </c>
      <c r="Q226" s="13" t="s">
        <v>993</v>
      </c>
      <c r="R226" s="19">
        <v>13840065569</v>
      </c>
      <c r="S226" s="19"/>
      <c r="T226" s="24">
        <v>2021</v>
      </c>
      <c r="U226" s="11" t="s">
        <v>717</v>
      </c>
      <c r="V226" s="24" t="s">
        <v>58</v>
      </c>
      <c r="W226" s="11"/>
      <c r="X226" s="11"/>
    </row>
    <row r="227" s="2" customFormat="1" ht="26" customHeight="1" spans="1:24">
      <c r="A227" s="11">
        <v>223</v>
      </c>
      <c r="B227" s="11"/>
      <c r="C227" s="11"/>
      <c r="D227" s="12"/>
      <c r="E227" s="11"/>
      <c r="F227" s="11" t="s">
        <v>994</v>
      </c>
      <c r="G227" s="12"/>
      <c r="H227" s="13" t="s">
        <v>995</v>
      </c>
      <c r="I227" s="13" t="s">
        <v>996</v>
      </c>
      <c r="J227" s="12"/>
      <c r="K227" s="11"/>
      <c r="L227" s="13"/>
      <c r="M227" s="13"/>
      <c r="N227" s="19"/>
      <c r="O227" s="19"/>
      <c r="P227" s="18"/>
      <c r="Q227" s="13"/>
      <c r="R227" s="19"/>
      <c r="S227" s="19"/>
      <c r="T227" s="24"/>
      <c r="U227" s="11"/>
      <c r="V227" s="24"/>
      <c r="W227" s="11"/>
      <c r="X227" s="11"/>
    </row>
    <row r="228" s="2" customFormat="1" ht="26" customHeight="1" spans="1:24">
      <c r="A228" s="11">
        <v>224</v>
      </c>
      <c r="B228" s="11"/>
      <c r="C228" s="11"/>
      <c r="D228" s="12"/>
      <c r="E228" s="11"/>
      <c r="F228" s="11" t="s">
        <v>997</v>
      </c>
      <c r="G228" s="12"/>
      <c r="H228" s="13" t="s">
        <v>561</v>
      </c>
      <c r="I228" s="13" t="s">
        <v>998</v>
      </c>
      <c r="J228" s="12"/>
      <c r="K228" s="11"/>
      <c r="L228" s="13"/>
      <c r="M228" s="13"/>
      <c r="N228" s="19"/>
      <c r="O228" s="19"/>
      <c r="P228" s="18"/>
      <c r="Q228" s="13"/>
      <c r="R228" s="19"/>
      <c r="S228" s="19"/>
      <c r="T228" s="24"/>
      <c r="U228" s="11"/>
      <c r="V228" s="24"/>
      <c r="W228" s="11"/>
      <c r="X228" s="11"/>
    </row>
    <row r="229" s="2" customFormat="1" ht="26" customHeight="1" spans="1:24">
      <c r="A229" s="11">
        <v>225</v>
      </c>
      <c r="B229" s="11"/>
      <c r="C229" s="11"/>
      <c r="D229" s="12"/>
      <c r="E229" s="11"/>
      <c r="F229" s="11" t="s">
        <v>999</v>
      </c>
      <c r="G229" s="12"/>
      <c r="H229" s="13" t="s">
        <v>533</v>
      </c>
      <c r="I229" s="13" t="s">
        <v>1000</v>
      </c>
      <c r="J229" s="12"/>
      <c r="K229" s="11"/>
      <c r="L229" s="13"/>
      <c r="M229" s="13"/>
      <c r="N229" s="19"/>
      <c r="O229" s="19"/>
      <c r="P229" s="18"/>
      <c r="Q229" s="13"/>
      <c r="R229" s="19"/>
      <c r="S229" s="19"/>
      <c r="T229" s="24"/>
      <c r="U229" s="11"/>
      <c r="V229" s="24"/>
      <c r="W229" s="11"/>
      <c r="X229" s="11"/>
    </row>
    <row r="230" s="2" customFormat="1" ht="26" customHeight="1" spans="1:24">
      <c r="A230" s="11">
        <v>226</v>
      </c>
      <c r="B230" s="11"/>
      <c r="C230" s="11"/>
      <c r="D230" s="12"/>
      <c r="E230" s="11"/>
      <c r="F230" s="11" t="s">
        <v>1001</v>
      </c>
      <c r="G230" s="12"/>
      <c r="H230" s="13" t="s">
        <v>538</v>
      </c>
      <c r="I230" s="13" t="s">
        <v>1002</v>
      </c>
      <c r="J230" s="12"/>
      <c r="K230" s="11"/>
      <c r="L230" s="13"/>
      <c r="M230" s="13"/>
      <c r="N230" s="19"/>
      <c r="O230" s="19"/>
      <c r="P230" s="18"/>
      <c r="Q230" s="13"/>
      <c r="R230" s="19"/>
      <c r="S230" s="19"/>
      <c r="T230" s="24"/>
      <c r="U230" s="11"/>
      <c r="V230" s="24"/>
      <c r="W230" s="11"/>
      <c r="X230" s="11"/>
    </row>
    <row r="231" s="2" customFormat="1" ht="26" customHeight="1" spans="1:24">
      <c r="A231" s="11">
        <v>227</v>
      </c>
      <c r="B231" s="11"/>
      <c r="C231" s="11"/>
      <c r="D231" s="12"/>
      <c r="E231" s="11"/>
      <c r="F231" s="11" t="s">
        <v>1003</v>
      </c>
      <c r="G231" s="12"/>
      <c r="H231" s="13" t="s">
        <v>538</v>
      </c>
      <c r="I231" s="13" t="s">
        <v>1004</v>
      </c>
      <c r="J231" s="12"/>
      <c r="K231" s="11"/>
      <c r="L231" s="13"/>
      <c r="M231" s="13"/>
      <c r="N231" s="19"/>
      <c r="O231" s="19"/>
      <c r="P231" s="18"/>
      <c r="Q231" s="13"/>
      <c r="R231" s="19"/>
      <c r="S231" s="19"/>
      <c r="T231" s="24"/>
      <c r="U231" s="11"/>
      <c r="V231" s="24"/>
      <c r="W231" s="11"/>
      <c r="X231" s="11"/>
    </row>
    <row r="232" s="2" customFormat="1" ht="26" customHeight="1" spans="1:24">
      <c r="A232" s="11">
        <v>228</v>
      </c>
      <c r="B232" s="11" t="s">
        <v>467</v>
      </c>
      <c r="C232" s="11" t="s">
        <v>206</v>
      </c>
      <c r="D232" s="12">
        <v>6</v>
      </c>
      <c r="E232" s="11" t="s">
        <v>1005</v>
      </c>
      <c r="F232" s="11" t="s">
        <v>1005</v>
      </c>
      <c r="G232" s="12">
        <v>6</v>
      </c>
      <c r="H232" s="13" t="s">
        <v>43</v>
      </c>
      <c r="I232" s="13" t="s">
        <v>1006</v>
      </c>
      <c r="J232" s="12">
        <f>SUM(K232:N232)</f>
        <v>120</v>
      </c>
      <c r="K232" s="11">
        <v>120</v>
      </c>
      <c r="L232" s="13"/>
      <c r="M232" s="13"/>
      <c r="N232" s="19"/>
      <c r="O232" s="19"/>
      <c r="P232" s="18">
        <v>44336</v>
      </c>
      <c r="Q232" s="13" t="s">
        <v>1007</v>
      </c>
      <c r="R232" s="19">
        <v>13850737369</v>
      </c>
      <c r="S232" s="19"/>
      <c r="T232" s="24">
        <v>2021</v>
      </c>
      <c r="U232" s="11" t="s">
        <v>717</v>
      </c>
      <c r="V232" s="24" t="s">
        <v>58</v>
      </c>
      <c r="W232" s="11"/>
      <c r="X232" s="11"/>
    </row>
    <row r="233" s="2" customFormat="1" ht="26" customHeight="1" spans="1:24">
      <c r="A233" s="11">
        <v>229</v>
      </c>
      <c r="B233" s="11"/>
      <c r="C233" s="11"/>
      <c r="D233" s="12"/>
      <c r="E233" s="11"/>
      <c r="F233" s="11" t="s">
        <v>1008</v>
      </c>
      <c r="G233" s="12"/>
      <c r="H233" s="13" t="s">
        <v>561</v>
      </c>
      <c r="I233" s="13" t="s">
        <v>1009</v>
      </c>
      <c r="J233" s="12"/>
      <c r="K233" s="11"/>
      <c r="L233" s="13"/>
      <c r="M233" s="13"/>
      <c r="N233" s="19"/>
      <c r="O233" s="19"/>
      <c r="P233" s="18"/>
      <c r="Q233" s="13"/>
      <c r="R233" s="19"/>
      <c r="S233" s="19"/>
      <c r="T233" s="24"/>
      <c r="U233" s="11"/>
      <c r="V233" s="24"/>
      <c r="W233" s="11"/>
      <c r="X233" s="11"/>
    </row>
    <row r="234" s="2" customFormat="1" ht="26" customHeight="1" spans="1:24">
      <c r="A234" s="11">
        <v>230</v>
      </c>
      <c r="B234" s="11"/>
      <c r="C234" s="11"/>
      <c r="D234" s="12"/>
      <c r="E234" s="11"/>
      <c r="F234" s="11" t="s">
        <v>1010</v>
      </c>
      <c r="G234" s="12"/>
      <c r="H234" s="13" t="s">
        <v>533</v>
      </c>
      <c r="I234" s="13" t="s">
        <v>1011</v>
      </c>
      <c r="J234" s="12"/>
      <c r="K234" s="11"/>
      <c r="L234" s="13"/>
      <c r="M234" s="13"/>
      <c r="N234" s="19"/>
      <c r="O234" s="19"/>
      <c r="P234" s="18"/>
      <c r="Q234" s="13"/>
      <c r="R234" s="19"/>
      <c r="S234" s="19"/>
      <c r="T234" s="24"/>
      <c r="U234" s="11"/>
      <c r="V234" s="24"/>
      <c r="W234" s="11"/>
      <c r="X234" s="11"/>
    </row>
    <row r="235" s="2" customFormat="1" ht="26" customHeight="1" spans="1:24">
      <c r="A235" s="11">
        <v>231</v>
      </c>
      <c r="B235" s="11"/>
      <c r="C235" s="11"/>
      <c r="D235" s="12"/>
      <c r="E235" s="11"/>
      <c r="F235" s="11" t="s">
        <v>1012</v>
      </c>
      <c r="G235" s="12"/>
      <c r="H235" s="13" t="s">
        <v>538</v>
      </c>
      <c r="I235" s="13" t="s">
        <v>1013</v>
      </c>
      <c r="J235" s="12"/>
      <c r="K235" s="11"/>
      <c r="L235" s="13"/>
      <c r="M235" s="13"/>
      <c r="N235" s="19"/>
      <c r="O235" s="19"/>
      <c r="P235" s="18"/>
      <c r="Q235" s="13"/>
      <c r="R235" s="19"/>
      <c r="S235" s="19"/>
      <c r="T235" s="24"/>
      <c r="U235" s="11"/>
      <c r="V235" s="24"/>
      <c r="W235" s="11"/>
      <c r="X235" s="11"/>
    </row>
    <row r="236" s="2" customFormat="1" ht="26" customHeight="1" spans="1:24">
      <c r="A236" s="11">
        <v>232</v>
      </c>
      <c r="B236" s="11"/>
      <c r="C236" s="11"/>
      <c r="D236" s="12"/>
      <c r="E236" s="11"/>
      <c r="F236" s="11" t="s">
        <v>1014</v>
      </c>
      <c r="G236" s="12"/>
      <c r="H236" s="13" t="s">
        <v>538</v>
      </c>
      <c r="I236" s="13" t="s">
        <v>1015</v>
      </c>
      <c r="J236" s="12"/>
      <c r="K236" s="11"/>
      <c r="L236" s="13"/>
      <c r="M236" s="13"/>
      <c r="N236" s="19"/>
      <c r="O236" s="19"/>
      <c r="P236" s="18"/>
      <c r="Q236" s="13"/>
      <c r="R236" s="19"/>
      <c r="S236" s="19"/>
      <c r="T236" s="24"/>
      <c r="U236" s="11"/>
      <c r="V236" s="24"/>
      <c r="W236" s="11"/>
      <c r="X236" s="11"/>
    </row>
    <row r="237" s="2" customFormat="1" ht="26" customHeight="1" spans="1:24">
      <c r="A237" s="11">
        <v>233</v>
      </c>
      <c r="B237" s="11"/>
      <c r="C237" s="11"/>
      <c r="D237" s="12"/>
      <c r="E237" s="11"/>
      <c r="F237" s="11" t="s">
        <v>1016</v>
      </c>
      <c r="G237" s="12"/>
      <c r="H237" s="13" t="s">
        <v>561</v>
      </c>
      <c r="I237" s="13" t="s">
        <v>1017</v>
      </c>
      <c r="J237" s="12"/>
      <c r="K237" s="11"/>
      <c r="L237" s="13"/>
      <c r="M237" s="13"/>
      <c r="N237" s="19"/>
      <c r="O237" s="19"/>
      <c r="P237" s="18"/>
      <c r="Q237" s="13"/>
      <c r="R237" s="19"/>
      <c r="S237" s="19"/>
      <c r="T237" s="24"/>
      <c r="U237" s="11"/>
      <c r="V237" s="24"/>
      <c r="W237" s="11"/>
      <c r="X237" s="11"/>
    </row>
    <row r="238" s="2" customFormat="1" ht="26" customHeight="1" spans="1:24">
      <c r="A238" s="11">
        <v>234</v>
      </c>
      <c r="B238" s="11" t="s">
        <v>467</v>
      </c>
      <c r="C238" s="11" t="s">
        <v>206</v>
      </c>
      <c r="D238" s="12">
        <v>6</v>
      </c>
      <c r="E238" s="11" t="s">
        <v>1018</v>
      </c>
      <c r="F238" s="11" t="s">
        <v>1018</v>
      </c>
      <c r="G238" s="12">
        <v>4</v>
      </c>
      <c r="H238" s="13" t="s">
        <v>43</v>
      </c>
      <c r="I238" s="13" t="s">
        <v>1019</v>
      </c>
      <c r="J238" s="12">
        <f>SUM(K238:N238)</f>
        <v>100</v>
      </c>
      <c r="K238" s="11">
        <v>100</v>
      </c>
      <c r="L238" s="13"/>
      <c r="M238" s="13"/>
      <c r="N238" s="19"/>
      <c r="O238" s="19"/>
      <c r="P238" s="18">
        <v>44336</v>
      </c>
      <c r="Q238" s="13" t="s">
        <v>1020</v>
      </c>
      <c r="R238" s="19">
        <v>13645945377</v>
      </c>
      <c r="S238" s="19"/>
      <c r="T238" s="24">
        <v>2021</v>
      </c>
      <c r="U238" s="11" t="s">
        <v>717</v>
      </c>
      <c r="V238" s="24" t="s">
        <v>58</v>
      </c>
      <c r="W238" s="11"/>
      <c r="X238" s="11"/>
    </row>
    <row r="239" s="2" customFormat="1" ht="26" customHeight="1" spans="1:24">
      <c r="A239" s="11">
        <v>235</v>
      </c>
      <c r="B239" s="11"/>
      <c r="C239" s="11"/>
      <c r="D239" s="12"/>
      <c r="E239" s="11"/>
      <c r="F239" s="11" t="s">
        <v>1021</v>
      </c>
      <c r="G239" s="12"/>
      <c r="H239" s="13" t="s">
        <v>1022</v>
      </c>
      <c r="I239" s="13" t="s">
        <v>1023</v>
      </c>
      <c r="J239" s="12"/>
      <c r="K239" s="11"/>
      <c r="L239" s="13"/>
      <c r="M239" s="13"/>
      <c r="N239" s="19"/>
      <c r="O239" s="19"/>
      <c r="P239" s="18"/>
      <c r="Q239" s="13"/>
      <c r="R239" s="19"/>
      <c r="S239" s="19"/>
      <c r="T239" s="24"/>
      <c r="U239" s="11"/>
      <c r="V239" s="24"/>
      <c r="W239" s="11"/>
      <c r="X239" s="11"/>
    </row>
    <row r="240" s="2" customFormat="1" ht="26" customHeight="1" spans="1:24">
      <c r="A240" s="11">
        <v>236</v>
      </c>
      <c r="B240" s="11"/>
      <c r="C240" s="11"/>
      <c r="D240" s="12"/>
      <c r="E240" s="11"/>
      <c r="F240" s="11" t="s">
        <v>1024</v>
      </c>
      <c r="G240" s="12"/>
      <c r="H240" s="13" t="s">
        <v>510</v>
      </c>
      <c r="I240" s="13" t="s">
        <v>1025</v>
      </c>
      <c r="J240" s="12"/>
      <c r="K240" s="11"/>
      <c r="L240" s="13"/>
      <c r="M240" s="13"/>
      <c r="N240" s="19"/>
      <c r="O240" s="19"/>
      <c r="P240" s="18"/>
      <c r="Q240" s="13"/>
      <c r="R240" s="19"/>
      <c r="S240" s="19"/>
      <c r="T240" s="24"/>
      <c r="U240" s="11"/>
      <c r="V240" s="24"/>
      <c r="W240" s="11"/>
      <c r="X240" s="11"/>
    </row>
    <row r="241" s="2" customFormat="1" ht="26" customHeight="1" spans="1:24">
      <c r="A241" s="11">
        <v>237</v>
      </c>
      <c r="B241" s="11"/>
      <c r="C241" s="11"/>
      <c r="D241" s="12"/>
      <c r="E241" s="11"/>
      <c r="F241" s="11" t="s">
        <v>1026</v>
      </c>
      <c r="G241" s="12"/>
      <c r="H241" s="13" t="s">
        <v>510</v>
      </c>
      <c r="I241" s="13" t="s">
        <v>1027</v>
      </c>
      <c r="J241" s="12"/>
      <c r="K241" s="11"/>
      <c r="L241" s="13"/>
      <c r="M241" s="13"/>
      <c r="N241" s="19"/>
      <c r="O241" s="19"/>
      <c r="P241" s="18"/>
      <c r="Q241" s="13"/>
      <c r="R241" s="19"/>
      <c r="S241" s="19"/>
      <c r="T241" s="24"/>
      <c r="U241" s="11"/>
      <c r="V241" s="24"/>
      <c r="W241" s="11"/>
      <c r="X241" s="11"/>
    </row>
    <row r="242" s="2" customFormat="1" ht="26" customHeight="1" spans="1:24">
      <c r="A242" s="11">
        <v>238</v>
      </c>
      <c r="B242" s="11" t="s">
        <v>467</v>
      </c>
      <c r="C242" s="11" t="s">
        <v>206</v>
      </c>
      <c r="D242" s="12">
        <v>6</v>
      </c>
      <c r="E242" s="11" t="s">
        <v>1028</v>
      </c>
      <c r="F242" s="11" t="s">
        <v>1028</v>
      </c>
      <c r="G242" s="12">
        <v>2</v>
      </c>
      <c r="H242" s="13" t="s">
        <v>43</v>
      </c>
      <c r="I242" s="13" t="s">
        <v>1029</v>
      </c>
      <c r="J242" s="12">
        <f>SUM(K242:N242)</f>
        <v>80</v>
      </c>
      <c r="K242" s="11">
        <v>80</v>
      </c>
      <c r="L242" s="13"/>
      <c r="M242" s="13"/>
      <c r="N242" s="19"/>
      <c r="O242" s="19"/>
      <c r="P242" s="18">
        <v>44336</v>
      </c>
      <c r="Q242" s="13" t="s">
        <v>1030</v>
      </c>
      <c r="R242" s="19">
        <v>15959973986</v>
      </c>
      <c r="S242" s="19"/>
      <c r="T242" s="24">
        <v>2021</v>
      </c>
      <c r="U242" s="11" t="s">
        <v>717</v>
      </c>
      <c r="V242" s="24" t="s">
        <v>58</v>
      </c>
      <c r="W242" s="11"/>
      <c r="X242" s="11"/>
    </row>
    <row r="243" s="2" customFormat="1" ht="26" customHeight="1" spans="1:24">
      <c r="A243" s="11">
        <v>239</v>
      </c>
      <c r="B243" s="11"/>
      <c r="C243" s="11"/>
      <c r="D243" s="12"/>
      <c r="E243" s="11"/>
      <c r="F243" s="11" t="s">
        <v>1031</v>
      </c>
      <c r="G243" s="12"/>
      <c r="H243" s="13" t="s">
        <v>474</v>
      </c>
      <c r="I243" s="13" t="s">
        <v>1032</v>
      </c>
      <c r="J243" s="12"/>
      <c r="K243" s="11"/>
      <c r="L243" s="13"/>
      <c r="M243" s="13"/>
      <c r="N243" s="19"/>
      <c r="O243" s="19"/>
      <c r="P243" s="18"/>
      <c r="Q243" s="13"/>
      <c r="R243" s="19"/>
      <c r="S243" s="19"/>
      <c r="T243" s="24"/>
      <c r="U243" s="11"/>
      <c r="V243" s="24"/>
      <c r="W243" s="11"/>
      <c r="X243" s="11"/>
    </row>
    <row r="244" s="2" customFormat="1" ht="26" customHeight="1" spans="1:24">
      <c r="A244" s="11">
        <v>240</v>
      </c>
      <c r="B244" s="11" t="s">
        <v>467</v>
      </c>
      <c r="C244" s="11" t="s">
        <v>206</v>
      </c>
      <c r="D244" s="12">
        <v>3</v>
      </c>
      <c r="E244" s="11" t="s">
        <v>1033</v>
      </c>
      <c r="F244" s="11" t="s">
        <v>1033</v>
      </c>
      <c r="G244" s="12">
        <v>6</v>
      </c>
      <c r="H244" s="13" t="s">
        <v>43</v>
      </c>
      <c r="I244" s="13" t="s">
        <v>1034</v>
      </c>
      <c r="J244" s="12">
        <f>SUM(K244:N244)</f>
        <v>120</v>
      </c>
      <c r="K244" s="11">
        <v>120</v>
      </c>
      <c r="L244" s="13"/>
      <c r="M244" s="13"/>
      <c r="N244" s="19"/>
      <c r="O244" s="19"/>
      <c r="P244" s="18">
        <v>44336</v>
      </c>
      <c r="Q244" s="13" t="s">
        <v>1035</v>
      </c>
      <c r="R244" s="19">
        <v>13665946955</v>
      </c>
      <c r="S244" s="19"/>
      <c r="T244" s="24">
        <v>2021</v>
      </c>
      <c r="U244" s="11" t="s">
        <v>717</v>
      </c>
      <c r="V244" s="24" t="s">
        <v>58</v>
      </c>
      <c r="W244" s="11"/>
      <c r="X244" s="11"/>
    </row>
    <row r="245" s="2" customFormat="1" ht="26" customHeight="1" spans="1:24">
      <c r="A245" s="11">
        <v>241</v>
      </c>
      <c r="B245" s="11"/>
      <c r="C245" s="11"/>
      <c r="D245" s="12"/>
      <c r="E245" s="11"/>
      <c r="F245" s="11" t="s">
        <v>1036</v>
      </c>
      <c r="G245" s="12"/>
      <c r="H245" s="13" t="s">
        <v>589</v>
      </c>
      <c r="I245" s="13" t="s">
        <v>1037</v>
      </c>
      <c r="J245" s="12"/>
      <c r="K245" s="11"/>
      <c r="L245" s="13"/>
      <c r="M245" s="13"/>
      <c r="N245" s="19"/>
      <c r="O245" s="19"/>
      <c r="P245" s="18"/>
      <c r="Q245" s="13"/>
      <c r="R245" s="19"/>
      <c r="S245" s="19"/>
      <c r="T245" s="24"/>
      <c r="U245" s="11"/>
      <c r="V245" s="24"/>
      <c r="W245" s="11"/>
      <c r="X245" s="11"/>
    </row>
    <row r="246" s="2" customFormat="1" ht="26" customHeight="1" spans="1:24">
      <c r="A246" s="11">
        <v>242</v>
      </c>
      <c r="B246" s="11"/>
      <c r="C246" s="11"/>
      <c r="D246" s="12"/>
      <c r="E246" s="11"/>
      <c r="F246" s="11" t="s">
        <v>1038</v>
      </c>
      <c r="G246" s="12"/>
      <c r="H246" s="13" t="s">
        <v>561</v>
      </c>
      <c r="I246" s="13" t="s">
        <v>1039</v>
      </c>
      <c r="J246" s="12"/>
      <c r="K246" s="11"/>
      <c r="L246" s="13"/>
      <c r="M246" s="13"/>
      <c r="N246" s="19"/>
      <c r="O246" s="19"/>
      <c r="P246" s="18"/>
      <c r="Q246" s="13"/>
      <c r="R246" s="19"/>
      <c r="S246" s="19"/>
      <c r="T246" s="24"/>
      <c r="U246" s="11"/>
      <c r="V246" s="24"/>
      <c r="W246" s="11"/>
      <c r="X246" s="11"/>
    </row>
    <row r="247" s="2" customFormat="1" ht="26" customHeight="1" spans="1:24">
      <c r="A247" s="11">
        <v>243</v>
      </c>
      <c r="B247" s="11"/>
      <c r="C247" s="11"/>
      <c r="D247" s="12"/>
      <c r="E247" s="11"/>
      <c r="F247" s="11" t="s">
        <v>1040</v>
      </c>
      <c r="G247" s="12"/>
      <c r="H247" s="13" t="s">
        <v>533</v>
      </c>
      <c r="I247" s="13" t="s">
        <v>1041</v>
      </c>
      <c r="J247" s="12"/>
      <c r="K247" s="11"/>
      <c r="L247" s="13"/>
      <c r="M247" s="13"/>
      <c r="N247" s="19"/>
      <c r="O247" s="19"/>
      <c r="P247" s="18"/>
      <c r="Q247" s="13"/>
      <c r="R247" s="19"/>
      <c r="S247" s="19"/>
      <c r="T247" s="24"/>
      <c r="U247" s="11"/>
      <c r="V247" s="24"/>
      <c r="W247" s="11"/>
      <c r="X247" s="11"/>
    </row>
    <row r="248" s="2" customFormat="1" ht="26" customHeight="1" spans="1:24">
      <c r="A248" s="11">
        <v>244</v>
      </c>
      <c r="B248" s="11"/>
      <c r="C248" s="11"/>
      <c r="D248" s="12"/>
      <c r="E248" s="11"/>
      <c r="F248" s="11" t="s">
        <v>1042</v>
      </c>
      <c r="G248" s="12"/>
      <c r="H248" s="13" t="s">
        <v>538</v>
      </c>
      <c r="I248" s="13" t="s">
        <v>1043</v>
      </c>
      <c r="J248" s="12"/>
      <c r="K248" s="11"/>
      <c r="L248" s="13"/>
      <c r="M248" s="13"/>
      <c r="N248" s="19"/>
      <c r="O248" s="19"/>
      <c r="P248" s="18"/>
      <c r="Q248" s="13"/>
      <c r="R248" s="19"/>
      <c r="S248" s="19"/>
      <c r="T248" s="24"/>
      <c r="U248" s="11"/>
      <c r="V248" s="24"/>
      <c r="W248" s="11"/>
      <c r="X248" s="11"/>
    </row>
    <row r="249" s="2" customFormat="1" ht="26" customHeight="1" spans="1:24">
      <c r="A249" s="11">
        <v>245</v>
      </c>
      <c r="B249" s="11"/>
      <c r="C249" s="11"/>
      <c r="D249" s="12"/>
      <c r="E249" s="11"/>
      <c r="F249" s="11" t="s">
        <v>1044</v>
      </c>
      <c r="G249" s="12"/>
      <c r="H249" s="13" t="s">
        <v>510</v>
      </c>
      <c r="I249" s="13" t="s">
        <v>1045</v>
      </c>
      <c r="J249" s="12"/>
      <c r="K249" s="11"/>
      <c r="L249" s="13"/>
      <c r="M249" s="13"/>
      <c r="N249" s="19"/>
      <c r="O249" s="19"/>
      <c r="P249" s="18"/>
      <c r="Q249" s="13"/>
      <c r="R249" s="19"/>
      <c r="S249" s="19"/>
      <c r="T249" s="24"/>
      <c r="U249" s="11"/>
      <c r="V249" s="24"/>
      <c r="W249" s="11"/>
      <c r="X249" s="11"/>
    </row>
    <row r="250" s="2" customFormat="1" ht="26" customHeight="1" spans="1:24">
      <c r="A250" s="11">
        <v>246</v>
      </c>
      <c r="B250" s="11" t="s">
        <v>467</v>
      </c>
      <c r="C250" s="11" t="s">
        <v>206</v>
      </c>
      <c r="D250" s="12">
        <v>6</v>
      </c>
      <c r="E250" s="11" t="s">
        <v>1046</v>
      </c>
      <c r="F250" s="13" t="s">
        <v>1046</v>
      </c>
      <c r="G250" s="12"/>
      <c r="H250" s="13" t="s">
        <v>43</v>
      </c>
      <c r="I250" s="13" t="s">
        <v>1047</v>
      </c>
      <c r="J250" s="12">
        <f>SUM(K250:N250)</f>
        <v>120</v>
      </c>
      <c r="K250" s="11">
        <v>118.96</v>
      </c>
      <c r="L250" s="13">
        <v>1.04000000000001</v>
      </c>
      <c r="M250" s="13"/>
      <c r="N250" s="19"/>
      <c r="O250" s="19"/>
      <c r="P250" s="18">
        <v>44336</v>
      </c>
      <c r="Q250" s="13" t="s">
        <v>1048</v>
      </c>
      <c r="R250" s="19" t="s">
        <v>1049</v>
      </c>
      <c r="S250" s="19"/>
      <c r="T250" s="24">
        <v>2021</v>
      </c>
      <c r="U250" s="11" t="s">
        <v>717</v>
      </c>
      <c r="V250" s="24" t="s">
        <v>50</v>
      </c>
      <c r="W250" s="11"/>
      <c r="X250" s="11"/>
    </row>
    <row r="251" s="2" customFormat="1" ht="26" customHeight="1" spans="1:24">
      <c r="A251" s="11">
        <v>247</v>
      </c>
      <c r="B251" s="11"/>
      <c r="C251" s="11"/>
      <c r="D251" s="12"/>
      <c r="E251" s="11"/>
      <c r="F251" s="13" t="s">
        <v>1050</v>
      </c>
      <c r="G251" s="12"/>
      <c r="H251" s="13" t="s">
        <v>474</v>
      </c>
      <c r="I251" s="13" t="s">
        <v>1051</v>
      </c>
      <c r="J251" s="12"/>
      <c r="K251" s="11"/>
      <c r="L251" s="13"/>
      <c r="M251" s="13"/>
      <c r="N251" s="19"/>
      <c r="O251" s="19"/>
      <c r="P251" s="18"/>
      <c r="Q251" s="13"/>
      <c r="R251" s="19"/>
      <c r="S251" s="19"/>
      <c r="T251" s="24"/>
      <c r="U251" s="11"/>
      <c r="V251" s="24"/>
      <c r="W251" s="11"/>
      <c r="X251" s="11"/>
    </row>
    <row r="252" s="2" customFormat="1" ht="26" customHeight="1" spans="1:24">
      <c r="A252" s="11">
        <v>248</v>
      </c>
      <c r="B252" s="11"/>
      <c r="C252" s="11"/>
      <c r="D252" s="12"/>
      <c r="E252" s="11"/>
      <c r="F252" s="13" t="s">
        <v>1052</v>
      </c>
      <c r="G252" s="12"/>
      <c r="H252" s="13" t="s">
        <v>561</v>
      </c>
      <c r="I252" s="13" t="s">
        <v>1053</v>
      </c>
      <c r="J252" s="12"/>
      <c r="K252" s="11"/>
      <c r="L252" s="13"/>
      <c r="M252" s="13"/>
      <c r="N252" s="19"/>
      <c r="O252" s="19"/>
      <c r="P252" s="18"/>
      <c r="Q252" s="13"/>
      <c r="R252" s="19"/>
      <c r="S252" s="19"/>
      <c r="T252" s="24"/>
      <c r="U252" s="11"/>
      <c r="V252" s="24"/>
      <c r="W252" s="11"/>
      <c r="X252" s="11"/>
    </row>
    <row r="253" s="2" customFormat="1" ht="26" customHeight="1" spans="1:24">
      <c r="A253" s="11">
        <v>249</v>
      </c>
      <c r="B253" s="11"/>
      <c r="C253" s="11"/>
      <c r="D253" s="12"/>
      <c r="E253" s="11"/>
      <c r="F253" s="13" t="s">
        <v>1054</v>
      </c>
      <c r="G253" s="12"/>
      <c r="H253" s="13" t="s">
        <v>561</v>
      </c>
      <c r="I253" s="13" t="s">
        <v>1055</v>
      </c>
      <c r="J253" s="12"/>
      <c r="K253" s="11"/>
      <c r="L253" s="13"/>
      <c r="M253" s="13"/>
      <c r="N253" s="19"/>
      <c r="O253" s="19"/>
      <c r="P253" s="18"/>
      <c r="Q253" s="13"/>
      <c r="R253" s="19"/>
      <c r="S253" s="19"/>
      <c r="T253" s="24"/>
      <c r="U253" s="11"/>
      <c r="V253" s="24"/>
      <c r="W253" s="11"/>
      <c r="X253" s="11"/>
    </row>
    <row r="254" s="2" customFormat="1" ht="26" customHeight="1" spans="1:24">
      <c r="A254" s="11">
        <v>250</v>
      </c>
      <c r="B254" s="11"/>
      <c r="C254" s="11"/>
      <c r="D254" s="12"/>
      <c r="E254" s="11"/>
      <c r="F254" s="13" t="s">
        <v>1056</v>
      </c>
      <c r="G254" s="12"/>
      <c r="H254" s="13" t="s">
        <v>533</v>
      </c>
      <c r="I254" s="13" t="s">
        <v>1057</v>
      </c>
      <c r="J254" s="12"/>
      <c r="K254" s="11"/>
      <c r="L254" s="13"/>
      <c r="M254" s="13"/>
      <c r="N254" s="19"/>
      <c r="O254" s="19"/>
      <c r="P254" s="18"/>
      <c r="Q254" s="13"/>
      <c r="R254" s="19"/>
      <c r="S254" s="19"/>
      <c r="T254" s="24"/>
      <c r="U254" s="11"/>
      <c r="V254" s="24"/>
      <c r="W254" s="11"/>
      <c r="X254" s="11"/>
    </row>
    <row r="255" s="2" customFormat="1" ht="26" customHeight="1" spans="1:24">
      <c r="A255" s="11">
        <v>251</v>
      </c>
      <c r="B255" s="11"/>
      <c r="C255" s="11"/>
      <c r="D255" s="12"/>
      <c r="E255" s="11"/>
      <c r="F255" s="13" t="s">
        <v>1058</v>
      </c>
      <c r="G255" s="12"/>
      <c r="H255" s="13" t="s">
        <v>538</v>
      </c>
      <c r="I255" s="13" t="s">
        <v>1059</v>
      </c>
      <c r="J255" s="12"/>
      <c r="K255" s="11"/>
      <c r="L255" s="13"/>
      <c r="M255" s="13"/>
      <c r="N255" s="19"/>
      <c r="O255" s="19"/>
      <c r="P255" s="18"/>
      <c r="Q255" s="13"/>
      <c r="R255" s="19"/>
      <c r="S255" s="19"/>
      <c r="T255" s="24"/>
      <c r="U255" s="11"/>
      <c r="V255" s="24"/>
      <c r="W255" s="11"/>
      <c r="X255" s="11"/>
    </row>
    <row r="256" s="2" customFormat="1" ht="26" customHeight="1" spans="1:24">
      <c r="A256" s="11">
        <v>252</v>
      </c>
      <c r="B256" s="11" t="s">
        <v>467</v>
      </c>
      <c r="C256" s="11" t="s">
        <v>65</v>
      </c>
      <c r="D256" s="12">
        <v>10</v>
      </c>
      <c r="E256" s="11" t="s">
        <v>1060</v>
      </c>
      <c r="F256" s="11" t="s">
        <v>1060</v>
      </c>
      <c r="G256" s="12">
        <v>3</v>
      </c>
      <c r="H256" s="13" t="s">
        <v>43</v>
      </c>
      <c r="I256" s="13" t="s">
        <v>1061</v>
      </c>
      <c r="J256" s="12">
        <f>SUM(K256:N256)</f>
        <v>80</v>
      </c>
      <c r="K256" s="11">
        <v>75</v>
      </c>
      <c r="L256" s="13">
        <v>5</v>
      </c>
      <c r="M256" s="13"/>
      <c r="N256" s="19"/>
      <c r="O256" s="19"/>
      <c r="P256" s="18">
        <v>44336</v>
      </c>
      <c r="Q256" s="13" t="s">
        <v>1062</v>
      </c>
      <c r="R256" s="19">
        <v>18859902556</v>
      </c>
      <c r="S256" s="19"/>
      <c r="T256" s="24">
        <v>2021</v>
      </c>
      <c r="U256" s="11" t="s">
        <v>717</v>
      </c>
      <c r="V256" s="24" t="s">
        <v>50</v>
      </c>
      <c r="W256" s="11"/>
      <c r="X256" s="11"/>
    </row>
    <row r="257" s="2" customFormat="1" ht="26" customHeight="1" spans="1:24">
      <c r="A257" s="11">
        <v>253</v>
      </c>
      <c r="B257" s="11"/>
      <c r="C257" s="11"/>
      <c r="D257" s="12"/>
      <c r="E257" s="11"/>
      <c r="F257" s="11" t="s">
        <v>1063</v>
      </c>
      <c r="G257" s="12"/>
      <c r="H257" s="13" t="s">
        <v>589</v>
      </c>
      <c r="I257" s="13" t="s">
        <v>1064</v>
      </c>
      <c r="J257" s="12"/>
      <c r="K257" s="11"/>
      <c r="L257" s="13"/>
      <c r="M257" s="13"/>
      <c r="N257" s="19"/>
      <c r="O257" s="19"/>
      <c r="P257" s="18"/>
      <c r="Q257" s="13"/>
      <c r="R257" s="19"/>
      <c r="S257" s="19"/>
      <c r="T257" s="24"/>
      <c r="U257" s="11"/>
      <c r="V257" s="24"/>
      <c r="W257" s="11"/>
      <c r="X257" s="11"/>
    </row>
    <row r="258" s="2" customFormat="1" ht="26" customHeight="1" spans="1:24">
      <c r="A258" s="11">
        <v>254</v>
      </c>
      <c r="B258" s="11"/>
      <c r="C258" s="11"/>
      <c r="D258" s="12"/>
      <c r="E258" s="11"/>
      <c r="F258" s="11" t="s">
        <v>1065</v>
      </c>
      <c r="G258" s="12"/>
      <c r="H258" s="13" t="s">
        <v>601</v>
      </c>
      <c r="I258" s="13" t="s">
        <v>1066</v>
      </c>
      <c r="J258" s="12"/>
      <c r="K258" s="11"/>
      <c r="L258" s="13"/>
      <c r="M258" s="13"/>
      <c r="N258" s="19"/>
      <c r="O258" s="19"/>
      <c r="P258" s="18"/>
      <c r="Q258" s="13"/>
      <c r="R258" s="19"/>
      <c r="S258" s="19"/>
      <c r="T258" s="24"/>
      <c r="U258" s="11"/>
      <c r="V258" s="24"/>
      <c r="W258" s="11"/>
      <c r="X258" s="11"/>
    </row>
    <row r="259" s="2" customFormat="1" ht="26" customHeight="1" spans="1:24">
      <c r="A259" s="11">
        <v>255</v>
      </c>
      <c r="B259" s="11" t="s">
        <v>467</v>
      </c>
      <c r="C259" s="11" t="s">
        <v>65</v>
      </c>
      <c r="D259" s="12">
        <v>24</v>
      </c>
      <c r="E259" s="11" t="s">
        <v>1067</v>
      </c>
      <c r="F259" s="11" t="s">
        <v>1067</v>
      </c>
      <c r="G259" s="12">
        <v>5</v>
      </c>
      <c r="H259" s="13" t="s">
        <v>43</v>
      </c>
      <c r="I259" s="13" t="s">
        <v>1068</v>
      </c>
      <c r="J259" s="12">
        <f>SUM(K259:N259)</f>
        <v>100</v>
      </c>
      <c r="K259" s="11">
        <v>39.05</v>
      </c>
      <c r="L259" s="13">
        <v>60.95</v>
      </c>
      <c r="M259" s="13"/>
      <c r="N259" s="19"/>
      <c r="O259" s="19"/>
      <c r="P259" s="18">
        <v>44336</v>
      </c>
      <c r="Q259" s="13" t="s">
        <v>1069</v>
      </c>
      <c r="R259" s="19">
        <v>13850007319</v>
      </c>
      <c r="S259" s="19"/>
      <c r="T259" s="24">
        <v>2021</v>
      </c>
      <c r="U259" s="11" t="s">
        <v>717</v>
      </c>
      <c r="V259" s="24" t="s">
        <v>50</v>
      </c>
      <c r="W259" s="11"/>
      <c r="X259" s="11"/>
    </row>
    <row r="260" s="2" customFormat="1" ht="26" customHeight="1" spans="1:24">
      <c r="A260" s="11">
        <v>256</v>
      </c>
      <c r="B260" s="11"/>
      <c r="C260" s="11"/>
      <c r="D260" s="12"/>
      <c r="E260" s="11"/>
      <c r="F260" s="11" t="s">
        <v>1070</v>
      </c>
      <c r="G260" s="12"/>
      <c r="H260" s="13" t="s">
        <v>474</v>
      </c>
      <c r="I260" s="13" t="s">
        <v>1071</v>
      </c>
      <c r="J260" s="12"/>
      <c r="K260" s="11"/>
      <c r="L260" s="13"/>
      <c r="M260" s="13"/>
      <c r="N260" s="19"/>
      <c r="O260" s="19"/>
      <c r="P260" s="18"/>
      <c r="Q260" s="13"/>
      <c r="R260" s="19"/>
      <c r="S260" s="19"/>
      <c r="T260" s="24"/>
      <c r="U260" s="11"/>
      <c r="V260" s="24"/>
      <c r="W260" s="11"/>
      <c r="X260" s="11"/>
    </row>
    <row r="261" s="2" customFormat="1" ht="26" customHeight="1" spans="1:24">
      <c r="A261" s="11">
        <v>257</v>
      </c>
      <c r="B261" s="11"/>
      <c r="C261" s="11"/>
      <c r="D261" s="12"/>
      <c r="E261" s="11"/>
      <c r="F261" s="11" t="s">
        <v>1072</v>
      </c>
      <c r="G261" s="12"/>
      <c r="H261" s="13" t="s">
        <v>497</v>
      </c>
      <c r="I261" s="13" t="s">
        <v>1073</v>
      </c>
      <c r="J261" s="12"/>
      <c r="K261" s="11"/>
      <c r="L261" s="13"/>
      <c r="M261" s="13"/>
      <c r="N261" s="19"/>
      <c r="O261" s="19"/>
      <c r="P261" s="18"/>
      <c r="Q261" s="13"/>
      <c r="R261" s="19"/>
      <c r="S261" s="19"/>
      <c r="T261" s="24"/>
      <c r="U261" s="11"/>
      <c r="V261" s="24"/>
      <c r="W261" s="11"/>
      <c r="X261" s="11"/>
    </row>
    <row r="262" s="2" customFormat="1" ht="26" customHeight="1" spans="1:24">
      <c r="A262" s="11">
        <v>258</v>
      </c>
      <c r="B262" s="11"/>
      <c r="C262" s="11"/>
      <c r="D262" s="12"/>
      <c r="E262" s="11"/>
      <c r="F262" s="11" t="s">
        <v>1074</v>
      </c>
      <c r="G262" s="12"/>
      <c r="H262" s="13" t="s">
        <v>561</v>
      </c>
      <c r="I262" s="13" t="s">
        <v>1075</v>
      </c>
      <c r="J262" s="12"/>
      <c r="K262" s="11"/>
      <c r="L262" s="13"/>
      <c r="M262" s="13"/>
      <c r="N262" s="19"/>
      <c r="O262" s="19"/>
      <c r="P262" s="18"/>
      <c r="Q262" s="13"/>
      <c r="R262" s="19"/>
      <c r="S262" s="19"/>
      <c r="T262" s="24"/>
      <c r="U262" s="11"/>
      <c r="V262" s="24"/>
      <c r="W262" s="11"/>
      <c r="X262" s="11"/>
    </row>
    <row r="263" s="2" customFormat="1" ht="26" customHeight="1" spans="1:24">
      <c r="A263" s="11">
        <v>259</v>
      </c>
      <c r="B263" s="11"/>
      <c r="C263" s="11"/>
      <c r="D263" s="12"/>
      <c r="E263" s="11"/>
      <c r="F263" s="11" t="s">
        <v>1076</v>
      </c>
      <c r="G263" s="12"/>
      <c r="H263" s="13" t="s">
        <v>589</v>
      </c>
      <c r="I263" s="13" t="s">
        <v>1077</v>
      </c>
      <c r="J263" s="12"/>
      <c r="K263" s="11"/>
      <c r="L263" s="13"/>
      <c r="M263" s="13"/>
      <c r="N263" s="19"/>
      <c r="O263" s="19"/>
      <c r="P263" s="18"/>
      <c r="Q263" s="13"/>
      <c r="R263" s="19"/>
      <c r="S263" s="19"/>
      <c r="T263" s="24"/>
      <c r="U263" s="11"/>
      <c r="V263" s="24"/>
      <c r="W263" s="11"/>
      <c r="X263" s="11"/>
    </row>
    <row r="264" s="2" customFormat="1" ht="26" customHeight="1" spans="1:24">
      <c r="A264" s="11">
        <v>260</v>
      </c>
      <c r="B264" s="11" t="s">
        <v>467</v>
      </c>
      <c r="C264" s="11" t="s">
        <v>65</v>
      </c>
      <c r="D264" s="12">
        <v>21</v>
      </c>
      <c r="E264" s="11" t="s">
        <v>1078</v>
      </c>
      <c r="F264" s="11" t="s">
        <v>1078</v>
      </c>
      <c r="G264" s="12">
        <v>5</v>
      </c>
      <c r="H264" s="13" t="s">
        <v>43</v>
      </c>
      <c r="I264" s="13" t="s">
        <v>1079</v>
      </c>
      <c r="J264" s="12">
        <f>SUM(K264:N264)</f>
        <v>120</v>
      </c>
      <c r="K264" s="11">
        <v>80.9</v>
      </c>
      <c r="L264" s="13">
        <v>39.1</v>
      </c>
      <c r="M264" s="13"/>
      <c r="N264" s="19"/>
      <c r="O264" s="19"/>
      <c r="P264" s="18">
        <v>44336</v>
      </c>
      <c r="Q264" s="13" t="s">
        <v>1080</v>
      </c>
      <c r="R264" s="19">
        <v>13859186605</v>
      </c>
      <c r="S264" s="19"/>
      <c r="T264" s="24">
        <v>2021</v>
      </c>
      <c r="U264" s="11" t="s">
        <v>717</v>
      </c>
      <c r="V264" s="24" t="s">
        <v>50</v>
      </c>
      <c r="W264" s="11"/>
      <c r="X264" s="11"/>
    </row>
    <row r="265" s="2" customFormat="1" ht="26" customHeight="1" spans="1:24">
      <c r="A265" s="11">
        <v>261</v>
      </c>
      <c r="B265" s="11"/>
      <c r="C265" s="11"/>
      <c r="D265" s="12"/>
      <c r="E265" s="11"/>
      <c r="F265" s="11" t="s">
        <v>1081</v>
      </c>
      <c r="G265" s="12"/>
      <c r="H265" s="13" t="s">
        <v>1082</v>
      </c>
      <c r="I265" s="13" t="s">
        <v>1083</v>
      </c>
      <c r="J265" s="12"/>
      <c r="K265" s="11"/>
      <c r="L265" s="13"/>
      <c r="M265" s="13"/>
      <c r="N265" s="19"/>
      <c r="O265" s="19"/>
      <c r="P265" s="18"/>
      <c r="Q265" s="13"/>
      <c r="R265" s="19"/>
      <c r="S265" s="19"/>
      <c r="T265" s="24"/>
      <c r="U265" s="11"/>
      <c r="V265" s="24"/>
      <c r="W265" s="11"/>
      <c r="X265" s="11"/>
    </row>
    <row r="266" s="2" customFormat="1" ht="26" customHeight="1" spans="1:24">
      <c r="A266" s="11">
        <v>262</v>
      </c>
      <c r="B266" s="11"/>
      <c r="C266" s="11"/>
      <c r="D266" s="12"/>
      <c r="E266" s="11"/>
      <c r="F266" s="11" t="s">
        <v>1065</v>
      </c>
      <c r="G266" s="12"/>
      <c r="H266" s="13" t="s">
        <v>1084</v>
      </c>
      <c r="I266" s="13" t="s">
        <v>1085</v>
      </c>
      <c r="J266" s="12"/>
      <c r="K266" s="11"/>
      <c r="L266" s="13"/>
      <c r="M266" s="13"/>
      <c r="N266" s="19"/>
      <c r="O266" s="19"/>
      <c r="P266" s="18"/>
      <c r="Q266" s="13"/>
      <c r="R266" s="19"/>
      <c r="S266" s="19"/>
      <c r="T266" s="24"/>
      <c r="U266" s="11"/>
      <c r="V266" s="24"/>
      <c r="W266" s="11"/>
      <c r="X266" s="11"/>
    </row>
    <row r="267" s="2" customFormat="1" ht="26" customHeight="1" spans="1:24">
      <c r="A267" s="11">
        <v>263</v>
      </c>
      <c r="B267" s="11"/>
      <c r="C267" s="11"/>
      <c r="D267" s="12"/>
      <c r="E267" s="11"/>
      <c r="F267" s="11" t="s">
        <v>1086</v>
      </c>
      <c r="G267" s="12"/>
      <c r="H267" s="13" t="s">
        <v>1087</v>
      </c>
      <c r="I267" s="13" t="s">
        <v>1088</v>
      </c>
      <c r="J267" s="12"/>
      <c r="K267" s="11"/>
      <c r="L267" s="13"/>
      <c r="M267" s="13"/>
      <c r="N267" s="19"/>
      <c r="O267" s="19"/>
      <c r="P267" s="18"/>
      <c r="Q267" s="13"/>
      <c r="R267" s="19"/>
      <c r="S267" s="19"/>
      <c r="T267" s="24"/>
      <c r="U267" s="11"/>
      <c r="V267" s="24"/>
      <c r="W267" s="11"/>
      <c r="X267" s="11"/>
    </row>
    <row r="268" s="2" customFormat="1" ht="26" customHeight="1" spans="1:24">
      <c r="A268" s="11">
        <v>264</v>
      </c>
      <c r="B268" s="11"/>
      <c r="C268" s="11"/>
      <c r="D268" s="12"/>
      <c r="E268" s="11"/>
      <c r="F268" s="11" t="s">
        <v>1089</v>
      </c>
      <c r="G268" s="12"/>
      <c r="H268" s="13" t="s">
        <v>1090</v>
      </c>
      <c r="I268" s="13" t="s">
        <v>1091</v>
      </c>
      <c r="J268" s="12"/>
      <c r="K268" s="11"/>
      <c r="L268" s="13"/>
      <c r="M268" s="13"/>
      <c r="N268" s="19"/>
      <c r="O268" s="19"/>
      <c r="P268" s="18"/>
      <c r="Q268" s="13"/>
      <c r="R268" s="19"/>
      <c r="S268" s="19"/>
      <c r="T268" s="24"/>
      <c r="U268" s="11"/>
      <c r="V268" s="24"/>
      <c r="W268" s="11"/>
      <c r="X268" s="11"/>
    </row>
    <row r="269" s="2" customFormat="1" ht="26" customHeight="1" spans="1:24">
      <c r="A269" s="11">
        <v>265</v>
      </c>
      <c r="B269" s="11" t="s">
        <v>467</v>
      </c>
      <c r="C269" s="11" t="s">
        <v>65</v>
      </c>
      <c r="D269" s="12">
        <v>17</v>
      </c>
      <c r="E269" s="11" t="s">
        <v>1092</v>
      </c>
      <c r="F269" s="11" t="s">
        <v>1092</v>
      </c>
      <c r="G269" s="12">
        <v>5</v>
      </c>
      <c r="H269" s="13" t="s">
        <v>43</v>
      </c>
      <c r="I269" s="13" t="s">
        <v>1093</v>
      </c>
      <c r="J269" s="12">
        <f>SUM(K269:N269)</f>
        <v>120</v>
      </c>
      <c r="K269" s="11">
        <v>104.47</v>
      </c>
      <c r="L269" s="13">
        <v>15.53</v>
      </c>
      <c r="M269" s="13"/>
      <c r="N269" s="19"/>
      <c r="O269" s="19"/>
      <c r="P269" s="18">
        <v>44336</v>
      </c>
      <c r="Q269" s="13" t="s">
        <v>1094</v>
      </c>
      <c r="R269" s="19">
        <v>13850092429</v>
      </c>
      <c r="S269" s="19"/>
      <c r="T269" s="24">
        <v>2021</v>
      </c>
      <c r="U269" s="11" t="s">
        <v>717</v>
      </c>
      <c r="V269" s="24" t="s">
        <v>50</v>
      </c>
      <c r="W269" s="11"/>
      <c r="X269" s="11"/>
    </row>
    <row r="270" s="2" customFormat="1" ht="26" customHeight="1" spans="1:24">
      <c r="A270" s="11">
        <v>266</v>
      </c>
      <c r="B270" s="11"/>
      <c r="C270" s="11"/>
      <c r="D270" s="12"/>
      <c r="E270" s="11"/>
      <c r="F270" s="11" t="s">
        <v>1095</v>
      </c>
      <c r="G270" s="12"/>
      <c r="H270" s="13" t="s">
        <v>1096</v>
      </c>
      <c r="I270" s="13" t="s">
        <v>1097</v>
      </c>
      <c r="J270" s="12"/>
      <c r="K270" s="11"/>
      <c r="L270" s="13"/>
      <c r="M270" s="13"/>
      <c r="N270" s="19"/>
      <c r="O270" s="19"/>
      <c r="P270" s="18"/>
      <c r="Q270" s="13"/>
      <c r="R270" s="19"/>
      <c r="S270" s="19"/>
      <c r="T270" s="24"/>
      <c r="U270" s="11"/>
      <c r="V270" s="24"/>
      <c r="W270" s="11"/>
      <c r="X270" s="11"/>
    </row>
    <row r="271" s="2" customFormat="1" ht="26" customHeight="1" spans="1:24">
      <c r="A271" s="11">
        <v>267</v>
      </c>
      <c r="B271" s="11"/>
      <c r="C271" s="11"/>
      <c r="D271" s="12"/>
      <c r="E271" s="11"/>
      <c r="F271" s="11" t="s">
        <v>1098</v>
      </c>
      <c r="G271" s="12"/>
      <c r="H271" s="13" t="s">
        <v>1099</v>
      </c>
      <c r="I271" s="13" t="s">
        <v>1100</v>
      </c>
      <c r="J271" s="12"/>
      <c r="K271" s="11"/>
      <c r="L271" s="13"/>
      <c r="M271" s="13"/>
      <c r="N271" s="19"/>
      <c r="O271" s="19"/>
      <c r="P271" s="18"/>
      <c r="Q271" s="13"/>
      <c r="R271" s="19"/>
      <c r="S271" s="19"/>
      <c r="T271" s="24"/>
      <c r="U271" s="11"/>
      <c r="V271" s="24"/>
      <c r="W271" s="11"/>
      <c r="X271" s="11"/>
    </row>
    <row r="272" s="2" customFormat="1" ht="26" customHeight="1" spans="1:24">
      <c r="A272" s="11">
        <v>268</v>
      </c>
      <c r="B272" s="11"/>
      <c r="C272" s="11"/>
      <c r="D272" s="12"/>
      <c r="E272" s="11"/>
      <c r="F272" s="11" t="s">
        <v>1101</v>
      </c>
      <c r="G272" s="12"/>
      <c r="H272" s="13" t="s">
        <v>1102</v>
      </c>
      <c r="I272" s="13" t="s">
        <v>1103</v>
      </c>
      <c r="J272" s="12"/>
      <c r="K272" s="11"/>
      <c r="L272" s="13"/>
      <c r="M272" s="13"/>
      <c r="N272" s="19"/>
      <c r="O272" s="19"/>
      <c r="P272" s="18"/>
      <c r="Q272" s="13"/>
      <c r="R272" s="19"/>
      <c r="S272" s="19"/>
      <c r="T272" s="24"/>
      <c r="U272" s="11"/>
      <c r="V272" s="24"/>
      <c r="W272" s="11"/>
      <c r="X272" s="11"/>
    </row>
    <row r="273" s="2" customFormat="1" ht="26" customHeight="1" spans="1:24">
      <c r="A273" s="11">
        <v>269</v>
      </c>
      <c r="B273" s="11" t="s">
        <v>467</v>
      </c>
      <c r="C273" s="11" t="s">
        <v>65</v>
      </c>
      <c r="D273" s="12">
        <v>17</v>
      </c>
      <c r="E273" s="11" t="s">
        <v>1104</v>
      </c>
      <c r="F273" s="11" t="s">
        <v>1104</v>
      </c>
      <c r="G273" s="12">
        <v>6</v>
      </c>
      <c r="H273" s="13" t="s">
        <v>43</v>
      </c>
      <c r="I273" s="13" t="s">
        <v>1105</v>
      </c>
      <c r="J273" s="12">
        <f>SUM(K273:N273)</f>
        <v>80</v>
      </c>
      <c r="K273" s="11">
        <v>16.23</v>
      </c>
      <c r="L273" s="13">
        <v>63.77</v>
      </c>
      <c r="M273" s="13"/>
      <c r="N273" s="19"/>
      <c r="O273" s="19"/>
      <c r="P273" s="18">
        <v>44336</v>
      </c>
      <c r="Q273" s="13" t="s">
        <v>1106</v>
      </c>
      <c r="R273" s="19">
        <v>13559036030</v>
      </c>
      <c r="S273" s="19"/>
      <c r="T273" s="24">
        <v>2021</v>
      </c>
      <c r="U273" s="11" t="s">
        <v>717</v>
      </c>
      <c r="V273" s="24" t="s">
        <v>50</v>
      </c>
      <c r="W273" s="11"/>
      <c r="X273" s="11"/>
    </row>
    <row r="274" s="2" customFormat="1" ht="26" customHeight="1" spans="1:24">
      <c r="A274" s="11">
        <v>270</v>
      </c>
      <c r="B274" s="11"/>
      <c r="C274" s="11"/>
      <c r="D274" s="12"/>
      <c r="E274" s="11"/>
      <c r="F274" s="11" t="s">
        <v>1107</v>
      </c>
      <c r="G274" s="12"/>
      <c r="H274" s="13" t="s">
        <v>474</v>
      </c>
      <c r="I274" s="13" t="s">
        <v>1108</v>
      </c>
      <c r="J274" s="12"/>
      <c r="K274" s="11"/>
      <c r="L274" s="13"/>
      <c r="M274" s="13"/>
      <c r="N274" s="19"/>
      <c r="O274" s="19"/>
      <c r="P274" s="18"/>
      <c r="Q274" s="13"/>
      <c r="R274" s="19"/>
      <c r="S274" s="19"/>
      <c r="T274" s="24"/>
      <c r="U274" s="11"/>
      <c r="V274" s="24"/>
      <c r="W274" s="11"/>
      <c r="X274" s="11"/>
    </row>
    <row r="275" s="2" customFormat="1" ht="26" customHeight="1" spans="1:24">
      <c r="A275" s="11">
        <v>271</v>
      </c>
      <c r="B275" s="11"/>
      <c r="C275" s="11"/>
      <c r="D275" s="12"/>
      <c r="E275" s="11"/>
      <c r="F275" s="11" t="s">
        <v>1109</v>
      </c>
      <c r="G275" s="12"/>
      <c r="H275" s="13" t="s">
        <v>561</v>
      </c>
      <c r="I275" s="13" t="s">
        <v>1110</v>
      </c>
      <c r="J275" s="12"/>
      <c r="K275" s="11"/>
      <c r="L275" s="13"/>
      <c r="M275" s="13"/>
      <c r="N275" s="19"/>
      <c r="O275" s="19"/>
      <c r="P275" s="18"/>
      <c r="Q275" s="13"/>
      <c r="R275" s="19"/>
      <c r="S275" s="19"/>
      <c r="T275" s="24"/>
      <c r="U275" s="11"/>
      <c r="V275" s="24"/>
      <c r="W275" s="11"/>
      <c r="X275" s="11"/>
    </row>
    <row r="276" s="2" customFormat="1" ht="26" customHeight="1" spans="1:24">
      <c r="A276" s="11">
        <v>272</v>
      </c>
      <c r="B276" s="11"/>
      <c r="C276" s="11"/>
      <c r="D276" s="12"/>
      <c r="E276" s="11"/>
      <c r="F276" s="11" t="s">
        <v>1111</v>
      </c>
      <c r="G276" s="12"/>
      <c r="H276" s="13" t="s">
        <v>533</v>
      </c>
      <c r="I276" s="13" t="s">
        <v>1112</v>
      </c>
      <c r="J276" s="12"/>
      <c r="K276" s="11"/>
      <c r="L276" s="13"/>
      <c r="M276" s="13"/>
      <c r="N276" s="19"/>
      <c r="O276" s="19"/>
      <c r="P276" s="18"/>
      <c r="Q276" s="13"/>
      <c r="R276" s="19"/>
      <c r="S276" s="19"/>
      <c r="T276" s="24"/>
      <c r="U276" s="11"/>
      <c r="V276" s="24"/>
      <c r="W276" s="11"/>
      <c r="X276" s="11"/>
    </row>
    <row r="277" s="2" customFormat="1" ht="26" customHeight="1" spans="1:24">
      <c r="A277" s="11">
        <v>273</v>
      </c>
      <c r="B277" s="11"/>
      <c r="C277" s="11"/>
      <c r="D277" s="12"/>
      <c r="E277" s="11"/>
      <c r="F277" s="11" t="s">
        <v>1113</v>
      </c>
      <c r="G277" s="12"/>
      <c r="H277" s="13" t="s">
        <v>538</v>
      </c>
      <c r="I277" s="13" t="s">
        <v>1114</v>
      </c>
      <c r="J277" s="12"/>
      <c r="K277" s="11"/>
      <c r="L277" s="13"/>
      <c r="M277" s="13"/>
      <c r="N277" s="19"/>
      <c r="O277" s="19"/>
      <c r="P277" s="18"/>
      <c r="Q277" s="13"/>
      <c r="R277" s="19"/>
      <c r="S277" s="19"/>
      <c r="T277" s="24"/>
      <c r="U277" s="11"/>
      <c r="V277" s="24"/>
      <c r="W277" s="11"/>
      <c r="X277" s="11"/>
    </row>
    <row r="278" s="2" customFormat="1" ht="26" customHeight="1" spans="1:24">
      <c r="A278" s="11">
        <v>274</v>
      </c>
      <c r="B278" s="11"/>
      <c r="C278" s="11"/>
      <c r="D278" s="12"/>
      <c r="E278" s="11"/>
      <c r="F278" s="11" t="s">
        <v>1115</v>
      </c>
      <c r="G278" s="12"/>
      <c r="H278" s="13" t="s">
        <v>510</v>
      </c>
      <c r="I278" s="13" t="s">
        <v>1116</v>
      </c>
      <c r="J278" s="12"/>
      <c r="K278" s="11"/>
      <c r="L278" s="13"/>
      <c r="M278" s="13"/>
      <c r="N278" s="19"/>
      <c r="O278" s="19"/>
      <c r="P278" s="18"/>
      <c r="Q278" s="13"/>
      <c r="R278" s="19"/>
      <c r="S278" s="19"/>
      <c r="T278" s="24"/>
      <c r="U278" s="11"/>
      <c r="V278" s="24"/>
      <c r="W278" s="11"/>
      <c r="X278" s="11"/>
    </row>
    <row r="279" s="2" customFormat="1" ht="26" customHeight="1" spans="1:24">
      <c r="A279" s="11">
        <v>275</v>
      </c>
      <c r="B279" s="11" t="s">
        <v>467</v>
      </c>
      <c r="C279" s="11" t="s">
        <v>65</v>
      </c>
      <c r="D279" s="12">
        <v>1</v>
      </c>
      <c r="E279" s="11" t="s">
        <v>1117</v>
      </c>
      <c r="F279" s="11" t="s">
        <v>1117</v>
      </c>
      <c r="G279" s="12">
        <v>6</v>
      </c>
      <c r="H279" s="12" t="s">
        <v>43</v>
      </c>
      <c r="I279" s="13" t="s">
        <v>1118</v>
      </c>
      <c r="J279" s="12">
        <f>SUM(K279:N279)</f>
        <v>120</v>
      </c>
      <c r="K279" s="11">
        <v>105.43</v>
      </c>
      <c r="L279" s="13">
        <v>14.57</v>
      </c>
      <c r="M279" s="13"/>
      <c r="N279" s="19"/>
      <c r="O279" s="19"/>
      <c r="P279" s="18">
        <v>44336</v>
      </c>
      <c r="Q279" s="13" t="s">
        <v>1119</v>
      </c>
      <c r="R279" s="19">
        <v>13506937661</v>
      </c>
      <c r="S279" s="19"/>
      <c r="T279" s="24">
        <v>2021</v>
      </c>
      <c r="U279" s="11" t="s">
        <v>717</v>
      </c>
      <c r="V279" s="24" t="s">
        <v>50</v>
      </c>
      <c r="W279" s="11"/>
      <c r="X279" s="11"/>
    </row>
    <row r="280" s="2" customFormat="1" ht="26" customHeight="1" spans="1:24">
      <c r="A280" s="11">
        <v>276</v>
      </c>
      <c r="B280" s="11"/>
      <c r="C280" s="11"/>
      <c r="D280" s="12"/>
      <c r="E280" s="11"/>
      <c r="F280" s="11" t="s">
        <v>1120</v>
      </c>
      <c r="G280" s="12"/>
      <c r="H280" s="13" t="s">
        <v>474</v>
      </c>
      <c r="I280" s="13" t="s">
        <v>1121</v>
      </c>
      <c r="J280" s="12"/>
      <c r="K280" s="11"/>
      <c r="L280" s="13"/>
      <c r="M280" s="13"/>
      <c r="N280" s="19"/>
      <c r="O280" s="19"/>
      <c r="P280" s="18"/>
      <c r="Q280" s="13"/>
      <c r="R280" s="19"/>
      <c r="S280" s="19"/>
      <c r="T280" s="24"/>
      <c r="U280" s="11"/>
      <c r="V280" s="24"/>
      <c r="W280" s="11"/>
      <c r="X280" s="11"/>
    </row>
    <row r="281" s="2" customFormat="1" ht="26" customHeight="1" spans="1:24">
      <c r="A281" s="11">
        <v>277</v>
      </c>
      <c r="B281" s="11"/>
      <c r="C281" s="11"/>
      <c r="D281" s="12"/>
      <c r="E281" s="11"/>
      <c r="F281" s="11" t="s">
        <v>1122</v>
      </c>
      <c r="G281" s="12"/>
      <c r="H281" s="13" t="s">
        <v>561</v>
      </c>
      <c r="I281" s="13" t="s">
        <v>1123</v>
      </c>
      <c r="J281" s="12"/>
      <c r="K281" s="11"/>
      <c r="L281" s="13"/>
      <c r="M281" s="13"/>
      <c r="N281" s="19"/>
      <c r="O281" s="19"/>
      <c r="P281" s="18"/>
      <c r="Q281" s="13"/>
      <c r="R281" s="19"/>
      <c r="S281" s="19"/>
      <c r="T281" s="24"/>
      <c r="U281" s="11"/>
      <c r="V281" s="24"/>
      <c r="W281" s="11"/>
      <c r="X281" s="11"/>
    </row>
    <row r="282" s="2" customFormat="1" ht="26" customHeight="1" spans="1:24">
      <c r="A282" s="11">
        <v>278</v>
      </c>
      <c r="B282" s="11"/>
      <c r="C282" s="11"/>
      <c r="D282" s="12"/>
      <c r="E282" s="11"/>
      <c r="F282" s="11" t="s">
        <v>1124</v>
      </c>
      <c r="G282" s="12"/>
      <c r="H282" s="13" t="s">
        <v>533</v>
      </c>
      <c r="I282" s="13" t="s">
        <v>1125</v>
      </c>
      <c r="J282" s="12"/>
      <c r="K282" s="11"/>
      <c r="L282" s="13"/>
      <c r="M282" s="13"/>
      <c r="N282" s="19"/>
      <c r="O282" s="19"/>
      <c r="P282" s="18"/>
      <c r="Q282" s="13"/>
      <c r="R282" s="19"/>
      <c r="S282" s="19"/>
      <c r="T282" s="24"/>
      <c r="U282" s="11"/>
      <c r="V282" s="24"/>
      <c r="W282" s="11"/>
      <c r="X282" s="11"/>
    </row>
    <row r="283" s="2" customFormat="1" ht="26" customHeight="1" spans="1:24">
      <c r="A283" s="11">
        <v>279</v>
      </c>
      <c r="B283" s="11"/>
      <c r="C283" s="11"/>
      <c r="D283" s="12"/>
      <c r="E283" s="11"/>
      <c r="F283" s="11" t="s">
        <v>1126</v>
      </c>
      <c r="G283" s="12"/>
      <c r="H283" s="13" t="s">
        <v>538</v>
      </c>
      <c r="I283" s="13" t="s">
        <v>1127</v>
      </c>
      <c r="J283" s="12"/>
      <c r="K283" s="11"/>
      <c r="L283" s="13"/>
      <c r="M283" s="13"/>
      <c r="N283" s="19"/>
      <c r="O283" s="19"/>
      <c r="P283" s="18"/>
      <c r="Q283" s="13"/>
      <c r="R283" s="19"/>
      <c r="S283" s="19"/>
      <c r="T283" s="24"/>
      <c r="U283" s="11"/>
      <c r="V283" s="24"/>
      <c r="W283" s="11"/>
      <c r="X283" s="11"/>
    </row>
    <row r="284" s="2" customFormat="1" ht="26" customHeight="1" spans="1:24">
      <c r="A284" s="11">
        <v>280</v>
      </c>
      <c r="B284" s="11"/>
      <c r="C284" s="11"/>
      <c r="D284" s="12"/>
      <c r="E284" s="11"/>
      <c r="F284" s="11" t="s">
        <v>1128</v>
      </c>
      <c r="G284" s="12"/>
      <c r="H284" s="13" t="s">
        <v>538</v>
      </c>
      <c r="I284" s="13" t="s">
        <v>1129</v>
      </c>
      <c r="J284" s="12"/>
      <c r="K284" s="11"/>
      <c r="L284" s="13"/>
      <c r="M284" s="13"/>
      <c r="N284" s="19"/>
      <c r="O284" s="19"/>
      <c r="P284" s="18"/>
      <c r="Q284" s="13"/>
      <c r="R284" s="19"/>
      <c r="S284" s="19"/>
      <c r="T284" s="24"/>
      <c r="U284" s="11"/>
      <c r="V284" s="24"/>
      <c r="W284" s="11"/>
      <c r="X284" s="11"/>
    </row>
    <row r="285" s="2" customFormat="1" ht="26" customHeight="1" spans="1:24">
      <c r="A285" s="11">
        <v>281</v>
      </c>
      <c r="B285" s="11" t="s">
        <v>467</v>
      </c>
      <c r="C285" s="11" t="s">
        <v>65</v>
      </c>
      <c r="D285" s="12">
        <v>7</v>
      </c>
      <c r="E285" s="11" t="s">
        <v>1130</v>
      </c>
      <c r="F285" s="11" t="s">
        <v>1130</v>
      </c>
      <c r="G285" s="12">
        <v>4</v>
      </c>
      <c r="H285" s="13" t="s">
        <v>43</v>
      </c>
      <c r="I285" s="13" t="s">
        <v>1131</v>
      </c>
      <c r="J285" s="12">
        <f>SUM(K285:N285)</f>
        <v>120</v>
      </c>
      <c r="K285" s="11"/>
      <c r="L285" s="13">
        <v>120</v>
      </c>
      <c r="M285" s="13"/>
      <c r="N285" s="19"/>
      <c r="O285" s="19"/>
      <c r="P285" s="18">
        <v>44336</v>
      </c>
      <c r="Q285" s="13" t="s">
        <v>1132</v>
      </c>
      <c r="R285" s="19">
        <v>18925051881</v>
      </c>
      <c r="S285" s="19"/>
      <c r="T285" s="24">
        <v>2021</v>
      </c>
      <c r="U285" s="11" t="s">
        <v>717</v>
      </c>
      <c r="V285" s="24" t="s">
        <v>45</v>
      </c>
      <c r="W285" s="11"/>
      <c r="X285" s="11"/>
    </row>
    <row r="286" s="2" customFormat="1" ht="26" customHeight="1" spans="1:24">
      <c r="A286" s="11">
        <v>282</v>
      </c>
      <c r="B286" s="11"/>
      <c r="C286" s="11"/>
      <c r="D286" s="12"/>
      <c r="E286" s="11"/>
      <c r="F286" s="11" t="s">
        <v>1133</v>
      </c>
      <c r="G286" s="12"/>
      <c r="H286" s="13" t="s">
        <v>566</v>
      </c>
      <c r="I286" s="13" t="s">
        <v>1134</v>
      </c>
      <c r="J286" s="12"/>
      <c r="K286" s="11"/>
      <c r="L286" s="13"/>
      <c r="M286" s="13"/>
      <c r="N286" s="19"/>
      <c r="O286" s="19"/>
      <c r="P286" s="18"/>
      <c r="Q286" s="13"/>
      <c r="R286" s="19"/>
      <c r="S286" s="19"/>
      <c r="T286" s="24"/>
      <c r="U286" s="11"/>
      <c r="V286" s="24"/>
      <c r="W286" s="11"/>
      <c r="X286" s="11"/>
    </row>
    <row r="287" s="2" customFormat="1" ht="26" customHeight="1" spans="1:24">
      <c r="A287" s="11">
        <v>283</v>
      </c>
      <c r="B287" s="11"/>
      <c r="C287" s="11"/>
      <c r="D287" s="12"/>
      <c r="E287" s="11"/>
      <c r="F287" s="11" t="s">
        <v>1135</v>
      </c>
      <c r="G287" s="12"/>
      <c r="H287" s="13" t="s">
        <v>1136</v>
      </c>
      <c r="I287" s="13" t="s">
        <v>1137</v>
      </c>
      <c r="J287" s="12"/>
      <c r="K287" s="11"/>
      <c r="L287" s="13"/>
      <c r="M287" s="13"/>
      <c r="N287" s="19"/>
      <c r="O287" s="19"/>
      <c r="P287" s="18"/>
      <c r="Q287" s="13"/>
      <c r="R287" s="19"/>
      <c r="S287" s="19"/>
      <c r="T287" s="24"/>
      <c r="U287" s="11"/>
      <c r="V287" s="24"/>
      <c r="W287" s="11"/>
      <c r="X287" s="11"/>
    </row>
    <row r="288" s="2" customFormat="1" ht="26" customHeight="1" spans="1:24">
      <c r="A288" s="11">
        <v>284</v>
      </c>
      <c r="B288" s="11"/>
      <c r="C288" s="11"/>
      <c r="D288" s="12"/>
      <c r="E288" s="11"/>
      <c r="F288" s="11" t="s">
        <v>1138</v>
      </c>
      <c r="G288" s="12"/>
      <c r="H288" s="13" t="s">
        <v>561</v>
      </c>
      <c r="I288" s="13" t="s">
        <v>1139</v>
      </c>
      <c r="J288" s="12"/>
      <c r="K288" s="11"/>
      <c r="L288" s="13"/>
      <c r="M288" s="13"/>
      <c r="N288" s="19"/>
      <c r="O288" s="19"/>
      <c r="P288" s="18"/>
      <c r="Q288" s="13"/>
      <c r="R288" s="19"/>
      <c r="S288" s="19"/>
      <c r="T288" s="24"/>
      <c r="U288" s="11"/>
      <c r="V288" s="24"/>
      <c r="W288" s="11"/>
      <c r="X288" s="11"/>
    </row>
    <row r="289" s="2" customFormat="1" ht="26" customHeight="1" spans="1:24">
      <c r="A289" s="11">
        <v>285</v>
      </c>
      <c r="B289" s="11" t="s">
        <v>467</v>
      </c>
      <c r="C289" s="11" t="s">
        <v>65</v>
      </c>
      <c r="D289" s="12">
        <v>17</v>
      </c>
      <c r="E289" s="11" t="s">
        <v>1140</v>
      </c>
      <c r="F289" s="11" t="s">
        <v>1140</v>
      </c>
      <c r="G289" s="12">
        <v>5</v>
      </c>
      <c r="H289" s="13" t="s">
        <v>43</v>
      </c>
      <c r="I289" s="13" t="s">
        <v>1141</v>
      </c>
      <c r="J289" s="12">
        <f>SUM(K289:N289)</f>
        <v>100</v>
      </c>
      <c r="K289" s="11">
        <v>44.75</v>
      </c>
      <c r="L289" s="13">
        <v>55.25</v>
      </c>
      <c r="M289" s="13"/>
      <c r="N289" s="19"/>
      <c r="O289" s="19"/>
      <c r="P289" s="18">
        <v>44336</v>
      </c>
      <c r="Q289" s="13" t="s">
        <v>1142</v>
      </c>
      <c r="R289" s="19">
        <v>15259744233</v>
      </c>
      <c r="S289" s="19"/>
      <c r="T289" s="24">
        <v>2021</v>
      </c>
      <c r="U289" s="11" t="s">
        <v>717</v>
      </c>
      <c r="V289" s="24" t="s">
        <v>50</v>
      </c>
      <c r="W289" s="11"/>
      <c r="X289" s="11"/>
    </row>
    <row r="290" s="2" customFormat="1" ht="26" customHeight="1" spans="1:24">
      <c r="A290" s="11">
        <v>286</v>
      </c>
      <c r="B290" s="11"/>
      <c r="C290" s="11"/>
      <c r="D290" s="12"/>
      <c r="E290" s="11"/>
      <c r="F290" s="11" t="s">
        <v>1143</v>
      </c>
      <c r="G290" s="12"/>
      <c r="H290" s="13" t="s">
        <v>566</v>
      </c>
      <c r="I290" s="13" t="s">
        <v>1144</v>
      </c>
      <c r="J290" s="12"/>
      <c r="K290" s="11"/>
      <c r="L290" s="13"/>
      <c r="M290" s="13"/>
      <c r="N290" s="19"/>
      <c r="O290" s="19"/>
      <c r="P290" s="18"/>
      <c r="Q290" s="13"/>
      <c r="R290" s="19"/>
      <c r="S290" s="19"/>
      <c r="T290" s="24"/>
      <c r="U290" s="11"/>
      <c r="V290" s="24"/>
      <c r="W290" s="11"/>
      <c r="X290" s="11"/>
    </row>
    <row r="291" s="2" customFormat="1" ht="26" customHeight="1" spans="1:24">
      <c r="A291" s="11">
        <v>287</v>
      </c>
      <c r="B291" s="11"/>
      <c r="C291" s="11"/>
      <c r="D291" s="12"/>
      <c r="E291" s="11"/>
      <c r="F291" s="11" t="s">
        <v>1145</v>
      </c>
      <c r="G291" s="12"/>
      <c r="H291" s="13" t="s">
        <v>497</v>
      </c>
      <c r="I291" s="13" t="s">
        <v>1146</v>
      </c>
      <c r="J291" s="12"/>
      <c r="K291" s="11"/>
      <c r="L291" s="13"/>
      <c r="M291" s="13"/>
      <c r="N291" s="19"/>
      <c r="O291" s="19"/>
      <c r="P291" s="18"/>
      <c r="Q291" s="13"/>
      <c r="R291" s="19"/>
      <c r="S291" s="19"/>
      <c r="T291" s="24"/>
      <c r="U291" s="11"/>
      <c r="V291" s="24"/>
      <c r="W291" s="11"/>
      <c r="X291" s="11"/>
    </row>
    <row r="292" s="2" customFormat="1" ht="26" customHeight="1" spans="1:24">
      <c r="A292" s="11">
        <v>288</v>
      </c>
      <c r="B292" s="11"/>
      <c r="C292" s="11"/>
      <c r="D292" s="12"/>
      <c r="E292" s="11"/>
      <c r="F292" s="11" t="s">
        <v>1147</v>
      </c>
      <c r="G292" s="12"/>
      <c r="H292" s="13" t="s">
        <v>589</v>
      </c>
      <c r="I292" s="13" t="s">
        <v>1148</v>
      </c>
      <c r="J292" s="12"/>
      <c r="K292" s="11"/>
      <c r="L292" s="13"/>
      <c r="M292" s="13"/>
      <c r="N292" s="19"/>
      <c r="O292" s="19"/>
      <c r="P292" s="18"/>
      <c r="Q292" s="13"/>
      <c r="R292" s="19"/>
      <c r="S292" s="19"/>
      <c r="T292" s="24"/>
      <c r="U292" s="11"/>
      <c r="V292" s="24"/>
      <c r="W292" s="11"/>
      <c r="X292" s="11"/>
    </row>
    <row r="293" s="2" customFormat="1" ht="26" customHeight="1" spans="1:24">
      <c r="A293" s="11">
        <v>289</v>
      </c>
      <c r="B293" s="11"/>
      <c r="C293" s="11"/>
      <c r="D293" s="12"/>
      <c r="E293" s="11"/>
      <c r="F293" s="11" t="s">
        <v>1149</v>
      </c>
      <c r="G293" s="12"/>
      <c r="H293" s="13" t="s">
        <v>561</v>
      </c>
      <c r="I293" s="13" t="s">
        <v>1150</v>
      </c>
      <c r="J293" s="12"/>
      <c r="K293" s="11"/>
      <c r="L293" s="13"/>
      <c r="M293" s="13"/>
      <c r="N293" s="19"/>
      <c r="O293" s="19"/>
      <c r="P293" s="18"/>
      <c r="Q293" s="13"/>
      <c r="R293" s="19"/>
      <c r="S293" s="19"/>
      <c r="T293" s="24"/>
      <c r="U293" s="11"/>
      <c r="V293" s="24"/>
      <c r="W293" s="11"/>
      <c r="X293" s="11"/>
    </row>
    <row r="294" s="2" customFormat="1" ht="26" customHeight="1" spans="1:24">
      <c r="A294" s="11">
        <v>290</v>
      </c>
      <c r="B294" s="11" t="s">
        <v>467</v>
      </c>
      <c r="C294" s="11" t="s">
        <v>65</v>
      </c>
      <c r="D294" s="12">
        <v>3</v>
      </c>
      <c r="E294" s="11" t="s">
        <v>1151</v>
      </c>
      <c r="F294" s="11" t="s">
        <v>1151</v>
      </c>
      <c r="G294" s="12">
        <v>6</v>
      </c>
      <c r="H294" s="13" t="s">
        <v>43</v>
      </c>
      <c r="I294" s="13" t="s">
        <v>1152</v>
      </c>
      <c r="J294" s="12">
        <f>SUM(K294:N294)</f>
        <v>120</v>
      </c>
      <c r="K294" s="11"/>
      <c r="L294" s="13">
        <v>120</v>
      </c>
      <c r="M294" s="13"/>
      <c r="N294" s="19"/>
      <c r="O294" s="19"/>
      <c r="P294" s="18">
        <v>44336</v>
      </c>
      <c r="Q294" s="13" t="s">
        <v>1153</v>
      </c>
      <c r="R294" s="19">
        <v>13505918645</v>
      </c>
      <c r="S294" s="19"/>
      <c r="T294" s="24">
        <v>2021</v>
      </c>
      <c r="U294" s="11" t="s">
        <v>717</v>
      </c>
      <c r="V294" s="24" t="s">
        <v>45</v>
      </c>
      <c r="W294" s="11"/>
      <c r="X294" s="11"/>
    </row>
    <row r="295" s="2" customFormat="1" ht="26" customHeight="1" spans="1:24">
      <c r="A295" s="11">
        <v>291</v>
      </c>
      <c r="B295" s="11"/>
      <c r="C295" s="11"/>
      <c r="D295" s="12"/>
      <c r="E295" s="11"/>
      <c r="F295" s="11" t="s">
        <v>342</v>
      </c>
      <c r="G295" s="12"/>
      <c r="H295" s="13" t="s">
        <v>477</v>
      </c>
      <c r="I295" s="13" t="s">
        <v>1154</v>
      </c>
      <c r="J295" s="12"/>
      <c r="K295" s="11"/>
      <c r="L295" s="13"/>
      <c r="M295" s="13"/>
      <c r="N295" s="19"/>
      <c r="O295" s="19"/>
      <c r="P295" s="18"/>
      <c r="Q295" s="13"/>
      <c r="R295" s="19"/>
      <c r="S295" s="19"/>
      <c r="T295" s="24"/>
      <c r="U295" s="11"/>
      <c r="V295" s="24"/>
      <c r="W295" s="11"/>
      <c r="X295" s="11"/>
    </row>
    <row r="296" s="2" customFormat="1" ht="26" customHeight="1" spans="1:24">
      <c r="A296" s="11">
        <v>292</v>
      </c>
      <c r="B296" s="11"/>
      <c r="C296" s="11"/>
      <c r="D296" s="12"/>
      <c r="E296" s="11"/>
      <c r="F296" s="11" t="s">
        <v>1155</v>
      </c>
      <c r="G296" s="12"/>
      <c r="H296" s="13" t="s">
        <v>1156</v>
      </c>
      <c r="I296" s="13" t="s">
        <v>1157</v>
      </c>
      <c r="J296" s="12"/>
      <c r="K296" s="11"/>
      <c r="L296" s="13"/>
      <c r="M296" s="13"/>
      <c r="N296" s="19"/>
      <c r="O296" s="19"/>
      <c r="P296" s="18"/>
      <c r="Q296" s="13"/>
      <c r="R296" s="19"/>
      <c r="S296" s="19"/>
      <c r="T296" s="24"/>
      <c r="U296" s="11"/>
      <c r="V296" s="24"/>
      <c r="W296" s="11"/>
      <c r="X296" s="11"/>
    </row>
    <row r="297" s="2" customFormat="1" ht="26" customHeight="1" spans="1:24">
      <c r="A297" s="11">
        <v>293</v>
      </c>
      <c r="B297" s="11"/>
      <c r="C297" s="11"/>
      <c r="D297" s="12"/>
      <c r="E297" s="11"/>
      <c r="F297" s="11" t="s">
        <v>1158</v>
      </c>
      <c r="G297" s="12"/>
      <c r="H297" s="13" t="s">
        <v>1159</v>
      </c>
      <c r="I297" s="13" t="s">
        <v>1160</v>
      </c>
      <c r="J297" s="12"/>
      <c r="K297" s="11"/>
      <c r="L297" s="13"/>
      <c r="M297" s="13"/>
      <c r="N297" s="19"/>
      <c r="O297" s="19"/>
      <c r="P297" s="18"/>
      <c r="Q297" s="13"/>
      <c r="R297" s="19"/>
      <c r="S297" s="19"/>
      <c r="T297" s="24"/>
      <c r="U297" s="11"/>
      <c r="V297" s="24"/>
      <c r="W297" s="11"/>
      <c r="X297" s="11"/>
    </row>
    <row r="298" s="2" customFormat="1" ht="26" customHeight="1" spans="1:24">
      <c r="A298" s="11">
        <v>294</v>
      </c>
      <c r="B298" s="11"/>
      <c r="C298" s="11"/>
      <c r="D298" s="12"/>
      <c r="E298" s="11"/>
      <c r="F298" s="11" t="s">
        <v>1161</v>
      </c>
      <c r="G298" s="12"/>
      <c r="H298" s="13" t="s">
        <v>538</v>
      </c>
      <c r="I298" s="13" t="s">
        <v>1162</v>
      </c>
      <c r="J298" s="12"/>
      <c r="K298" s="11"/>
      <c r="L298" s="13"/>
      <c r="M298" s="13"/>
      <c r="N298" s="19"/>
      <c r="O298" s="19"/>
      <c r="P298" s="18"/>
      <c r="Q298" s="13"/>
      <c r="R298" s="19"/>
      <c r="S298" s="19"/>
      <c r="T298" s="24"/>
      <c r="U298" s="11"/>
      <c r="V298" s="24"/>
      <c r="W298" s="11"/>
      <c r="X298" s="11"/>
    </row>
    <row r="299" s="2" customFormat="1" ht="26" customHeight="1" spans="1:24">
      <c r="A299" s="11">
        <v>295</v>
      </c>
      <c r="B299" s="11"/>
      <c r="C299" s="11"/>
      <c r="D299" s="12"/>
      <c r="E299" s="11"/>
      <c r="F299" s="11" t="s">
        <v>1163</v>
      </c>
      <c r="G299" s="12"/>
      <c r="H299" s="13" t="s">
        <v>510</v>
      </c>
      <c r="I299" s="13" t="s">
        <v>1164</v>
      </c>
      <c r="J299" s="12"/>
      <c r="K299" s="11"/>
      <c r="L299" s="13"/>
      <c r="M299" s="13"/>
      <c r="N299" s="19"/>
      <c r="O299" s="19"/>
      <c r="P299" s="18"/>
      <c r="Q299" s="13"/>
      <c r="R299" s="19"/>
      <c r="S299" s="19"/>
      <c r="T299" s="24"/>
      <c r="U299" s="11"/>
      <c r="V299" s="24"/>
      <c r="W299" s="11"/>
      <c r="X299" s="11"/>
    </row>
    <row r="300" s="2" customFormat="1" ht="26" customHeight="1" spans="1:24">
      <c r="A300" s="11">
        <v>296</v>
      </c>
      <c r="B300" s="11" t="s">
        <v>467</v>
      </c>
      <c r="C300" s="11" t="s">
        <v>65</v>
      </c>
      <c r="D300" s="12">
        <v>21</v>
      </c>
      <c r="E300" s="11" t="s">
        <v>1165</v>
      </c>
      <c r="F300" s="11" t="s">
        <v>1165</v>
      </c>
      <c r="G300" s="12">
        <v>7</v>
      </c>
      <c r="H300" s="13" t="s">
        <v>43</v>
      </c>
      <c r="I300" s="13" t="s">
        <v>1166</v>
      </c>
      <c r="J300" s="12">
        <f>SUM(K300:N300)</f>
        <v>120</v>
      </c>
      <c r="K300" s="11">
        <v>120</v>
      </c>
      <c r="L300" s="13"/>
      <c r="M300" s="13"/>
      <c r="N300" s="19"/>
      <c r="O300" s="19"/>
      <c r="P300" s="18">
        <v>44336</v>
      </c>
      <c r="Q300" s="13" t="s">
        <v>1167</v>
      </c>
      <c r="R300" s="19">
        <v>15359632081</v>
      </c>
      <c r="S300" s="19"/>
      <c r="T300" s="24">
        <v>2021</v>
      </c>
      <c r="U300" s="11" t="s">
        <v>717</v>
      </c>
      <c r="V300" s="24" t="s">
        <v>58</v>
      </c>
      <c r="W300" s="11"/>
      <c r="X300" s="11"/>
    </row>
    <row r="301" s="2" customFormat="1" ht="26" customHeight="1" spans="1:24">
      <c r="A301" s="11">
        <v>297</v>
      </c>
      <c r="B301" s="11"/>
      <c r="C301" s="11"/>
      <c r="D301" s="12"/>
      <c r="E301" s="11"/>
      <c r="F301" s="11" t="s">
        <v>1168</v>
      </c>
      <c r="G301" s="12"/>
      <c r="H301" s="13" t="s">
        <v>474</v>
      </c>
      <c r="I301" s="13" t="s">
        <v>1169</v>
      </c>
      <c r="J301" s="12"/>
      <c r="K301" s="11"/>
      <c r="L301" s="13"/>
      <c r="M301" s="13"/>
      <c r="N301" s="19"/>
      <c r="O301" s="19"/>
      <c r="P301" s="18"/>
      <c r="Q301" s="13"/>
      <c r="R301" s="19"/>
      <c r="S301" s="19"/>
      <c r="T301" s="24"/>
      <c r="U301" s="11"/>
      <c r="V301" s="24"/>
      <c r="W301" s="11"/>
      <c r="X301" s="11"/>
    </row>
    <row r="302" s="2" customFormat="1" ht="26" customHeight="1" spans="1:24">
      <c r="A302" s="11">
        <v>298</v>
      </c>
      <c r="B302" s="11"/>
      <c r="C302" s="11"/>
      <c r="D302" s="12"/>
      <c r="E302" s="11"/>
      <c r="F302" s="11" t="s">
        <v>1170</v>
      </c>
      <c r="G302" s="12"/>
      <c r="H302" s="13" t="s">
        <v>561</v>
      </c>
      <c r="I302" s="13" t="s">
        <v>1171</v>
      </c>
      <c r="J302" s="12"/>
      <c r="K302" s="11"/>
      <c r="L302" s="13"/>
      <c r="M302" s="13"/>
      <c r="N302" s="19"/>
      <c r="O302" s="19"/>
      <c r="P302" s="18"/>
      <c r="Q302" s="13"/>
      <c r="R302" s="19"/>
      <c r="S302" s="19"/>
      <c r="T302" s="24"/>
      <c r="U302" s="11"/>
      <c r="V302" s="24"/>
      <c r="W302" s="11"/>
      <c r="X302" s="11"/>
    </row>
    <row r="303" s="2" customFormat="1" ht="26" customHeight="1" spans="1:24">
      <c r="A303" s="11">
        <v>299</v>
      </c>
      <c r="B303" s="11"/>
      <c r="C303" s="11"/>
      <c r="D303" s="12"/>
      <c r="E303" s="11"/>
      <c r="F303" s="11" t="s">
        <v>1172</v>
      </c>
      <c r="G303" s="12"/>
      <c r="H303" s="13" t="s">
        <v>533</v>
      </c>
      <c r="I303" s="13" t="s">
        <v>1173</v>
      </c>
      <c r="J303" s="12"/>
      <c r="K303" s="11"/>
      <c r="L303" s="13"/>
      <c r="M303" s="13"/>
      <c r="N303" s="19"/>
      <c r="O303" s="19"/>
      <c r="P303" s="18"/>
      <c r="Q303" s="13"/>
      <c r="R303" s="19"/>
      <c r="S303" s="19"/>
      <c r="T303" s="24"/>
      <c r="U303" s="11"/>
      <c r="V303" s="24"/>
      <c r="W303" s="11"/>
      <c r="X303" s="11"/>
    </row>
    <row r="304" s="2" customFormat="1" ht="26" customHeight="1" spans="1:24">
      <c r="A304" s="11">
        <v>300</v>
      </c>
      <c r="B304" s="11"/>
      <c r="C304" s="11"/>
      <c r="D304" s="12"/>
      <c r="E304" s="11"/>
      <c r="F304" s="11" t="s">
        <v>1174</v>
      </c>
      <c r="G304" s="12"/>
      <c r="H304" s="13" t="s">
        <v>510</v>
      </c>
      <c r="I304" s="13" t="s">
        <v>1175</v>
      </c>
      <c r="J304" s="12"/>
      <c r="K304" s="11"/>
      <c r="L304" s="13"/>
      <c r="M304" s="13"/>
      <c r="N304" s="19"/>
      <c r="O304" s="19"/>
      <c r="P304" s="18"/>
      <c r="Q304" s="13"/>
      <c r="R304" s="19"/>
      <c r="S304" s="19"/>
      <c r="T304" s="24"/>
      <c r="U304" s="11"/>
      <c r="V304" s="24"/>
      <c r="W304" s="11"/>
      <c r="X304" s="11"/>
    </row>
    <row r="305" s="2" customFormat="1" ht="26" customHeight="1" spans="1:24">
      <c r="A305" s="11">
        <v>301</v>
      </c>
      <c r="B305" s="11"/>
      <c r="C305" s="11"/>
      <c r="D305" s="12"/>
      <c r="E305" s="11"/>
      <c r="F305" s="11" t="s">
        <v>1176</v>
      </c>
      <c r="G305" s="12"/>
      <c r="H305" s="13" t="s">
        <v>538</v>
      </c>
      <c r="I305" s="13" t="s">
        <v>1177</v>
      </c>
      <c r="J305" s="12"/>
      <c r="K305" s="11"/>
      <c r="L305" s="13"/>
      <c r="M305" s="13"/>
      <c r="N305" s="19"/>
      <c r="O305" s="19"/>
      <c r="P305" s="18"/>
      <c r="Q305" s="13"/>
      <c r="R305" s="19"/>
      <c r="S305" s="19"/>
      <c r="T305" s="24"/>
      <c r="U305" s="11"/>
      <c r="V305" s="24"/>
      <c r="W305" s="11"/>
      <c r="X305" s="11"/>
    </row>
    <row r="306" s="2" customFormat="1" ht="26" customHeight="1" spans="1:24">
      <c r="A306" s="11">
        <v>302</v>
      </c>
      <c r="B306" s="11" t="s">
        <v>467</v>
      </c>
      <c r="C306" s="11" t="s">
        <v>65</v>
      </c>
      <c r="D306" s="12">
        <v>5</v>
      </c>
      <c r="E306" s="11" t="s">
        <v>1178</v>
      </c>
      <c r="F306" s="11" t="s">
        <v>1178</v>
      </c>
      <c r="G306" s="12">
        <v>5</v>
      </c>
      <c r="H306" s="13" t="s">
        <v>43</v>
      </c>
      <c r="I306" s="13" t="s">
        <v>1179</v>
      </c>
      <c r="J306" s="12">
        <f>SUM(K306:N306)</f>
        <v>100</v>
      </c>
      <c r="K306" s="11">
        <v>100</v>
      </c>
      <c r="L306" s="13"/>
      <c r="M306" s="13"/>
      <c r="N306" s="19"/>
      <c r="O306" s="19"/>
      <c r="P306" s="18">
        <v>44336</v>
      </c>
      <c r="Q306" s="13" t="s">
        <v>1180</v>
      </c>
      <c r="R306" s="19">
        <v>15606000256</v>
      </c>
      <c r="S306" s="19"/>
      <c r="T306" s="24">
        <v>2021</v>
      </c>
      <c r="U306" s="11" t="s">
        <v>717</v>
      </c>
      <c r="V306" s="24" t="s">
        <v>58</v>
      </c>
      <c r="W306" s="11"/>
      <c r="X306" s="11"/>
    </row>
    <row r="307" s="2" customFormat="1" ht="26" customHeight="1" spans="1:24">
      <c r="A307" s="11">
        <v>303</v>
      </c>
      <c r="B307" s="11"/>
      <c r="C307" s="11"/>
      <c r="D307" s="12"/>
      <c r="E307" s="11"/>
      <c r="F307" s="11" t="s">
        <v>1181</v>
      </c>
      <c r="G307" s="12"/>
      <c r="H307" s="13" t="s">
        <v>497</v>
      </c>
      <c r="I307" s="13" t="s">
        <v>1182</v>
      </c>
      <c r="J307" s="12"/>
      <c r="K307" s="11"/>
      <c r="L307" s="13"/>
      <c r="M307" s="13"/>
      <c r="N307" s="19"/>
      <c r="O307" s="19"/>
      <c r="P307" s="18"/>
      <c r="Q307" s="13"/>
      <c r="R307" s="19"/>
      <c r="S307" s="19"/>
      <c r="T307" s="24"/>
      <c r="U307" s="11"/>
      <c r="V307" s="24"/>
      <c r="W307" s="11"/>
      <c r="X307" s="11"/>
    </row>
    <row r="308" s="2" customFormat="1" ht="26" customHeight="1" spans="1:24">
      <c r="A308" s="11">
        <v>304</v>
      </c>
      <c r="B308" s="11"/>
      <c r="C308" s="11"/>
      <c r="D308" s="12"/>
      <c r="E308" s="11"/>
      <c r="F308" s="11" t="s">
        <v>1183</v>
      </c>
      <c r="G308" s="12"/>
      <c r="H308" s="13" t="s">
        <v>1184</v>
      </c>
      <c r="I308" s="13" t="s">
        <v>1185</v>
      </c>
      <c r="J308" s="12"/>
      <c r="K308" s="11"/>
      <c r="L308" s="13"/>
      <c r="M308" s="13"/>
      <c r="N308" s="19"/>
      <c r="O308" s="19"/>
      <c r="P308" s="18"/>
      <c r="Q308" s="13"/>
      <c r="R308" s="19"/>
      <c r="S308" s="19"/>
      <c r="T308" s="24"/>
      <c r="U308" s="11"/>
      <c r="V308" s="24"/>
      <c r="W308" s="11"/>
      <c r="X308" s="11"/>
    </row>
    <row r="309" s="2" customFormat="1" ht="26" customHeight="1" spans="1:24">
      <c r="A309" s="11">
        <v>305</v>
      </c>
      <c r="B309" s="11"/>
      <c r="C309" s="11"/>
      <c r="D309" s="12"/>
      <c r="E309" s="11"/>
      <c r="F309" s="11" t="s">
        <v>1186</v>
      </c>
      <c r="G309" s="12"/>
      <c r="H309" s="13" t="s">
        <v>561</v>
      </c>
      <c r="I309" s="13" t="s">
        <v>1187</v>
      </c>
      <c r="J309" s="12"/>
      <c r="K309" s="11"/>
      <c r="L309" s="13"/>
      <c r="M309" s="13"/>
      <c r="N309" s="19"/>
      <c r="O309" s="19"/>
      <c r="P309" s="18"/>
      <c r="Q309" s="13"/>
      <c r="R309" s="19"/>
      <c r="S309" s="19"/>
      <c r="T309" s="24"/>
      <c r="U309" s="11"/>
      <c r="V309" s="24"/>
      <c r="W309" s="11"/>
      <c r="X309" s="11"/>
    </row>
    <row r="310" s="2" customFormat="1" ht="26" customHeight="1" spans="1:24">
      <c r="A310" s="11">
        <v>306</v>
      </c>
      <c r="B310" s="11"/>
      <c r="C310" s="11"/>
      <c r="D310" s="12"/>
      <c r="E310" s="11"/>
      <c r="F310" s="11" t="s">
        <v>1188</v>
      </c>
      <c r="G310" s="12"/>
      <c r="H310" s="13" t="s">
        <v>561</v>
      </c>
      <c r="I310" s="13" t="s">
        <v>1189</v>
      </c>
      <c r="J310" s="12"/>
      <c r="K310" s="11"/>
      <c r="L310" s="13"/>
      <c r="M310" s="13"/>
      <c r="N310" s="19"/>
      <c r="O310" s="19"/>
      <c r="P310" s="18"/>
      <c r="Q310" s="13"/>
      <c r="R310" s="19"/>
      <c r="S310" s="19"/>
      <c r="T310" s="24"/>
      <c r="U310" s="11"/>
      <c r="V310" s="24"/>
      <c r="W310" s="11"/>
      <c r="X310" s="11"/>
    </row>
    <row r="311" s="2" customFormat="1" ht="26" customHeight="1" spans="1:24">
      <c r="A311" s="11">
        <v>307</v>
      </c>
      <c r="B311" s="11" t="s">
        <v>467</v>
      </c>
      <c r="C311" s="11" t="s">
        <v>65</v>
      </c>
      <c r="D311" s="12">
        <v>5</v>
      </c>
      <c r="E311" s="11" t="s">
        <v>1190</v>
      </c>
      <c r="F311" s="11" t="s">
        <v>1190</v>
      </c>
      <c r="G311" s="12">
        <v>5</v>
      </c>
      <c r="H311" s="13" t="s">
        <v>43</v>
      </c>
      <c r="I311" s="13" t="s">
        <v>1191</v>
      </c>
      <c r="J311" s="12">
        <f>SUM(K311:N311)</f>
        <v>100</v>
      </c>
      <c r="K311" s="11">
        <v>100</v>
      </c>
      <c r="L311" s="13"/>
      <c r="M311" s="13"/>
      <c r="N311" s="19"/>
      <c r="O311" s="19"/>
      <c r="P311" s="18">
        <v>44336</v>
      </c>
      <c r="Q311" s="13" t="s">
        <v>1192</v>
      </c>
      <c r="R311" s="19">
        <v>13306099966</v>
      </c>
      <c r="S311" s="19"/>
      <c r="T311" s="24">
        <v>2021</v>
      </c>
      <c r="U311" s="11" t="s">
        <v>717</v>
      </c>
      <c r="V311" s="24" t="s">
        <v>58</v>
      </c>
      <c r="W311" s="11"/>
      <c r="X311" s="11"/>
    </row>
    <row r="312" s="2" customFormat="1" ht="26" customHeight="1" spans="1:24">
      <c r="A312" s="11">
        <v>308</v>
      </c>
      <c r="B312" s="11"/>
      <c r="C312" s="11"/>
      <c r="D312" s="12"/>
      <c r="E312" s="11"/>
      <c r="F312" s="11" t="s">
        <v>1193</v>
      </c>
      <c r="G312" s="12"/>
      <c r="H312" s="13" t="s">
        <v>561</v>
      </c>
      <c r="I312" s="13" t="s">
        <v>1194</v>
      </c>
      <c r="J312" s="12"/>
      <c r="K312" s="11"/>
      <c r="L312" s="13"/>
      <c r="M312" s="13"/>
      <c r="N312" s="19"/>
      <c r="O312" s="19"/>
      <c r="P312" s="18"/>
      <c r="Q312" s="13"/>
      <c r="R312" s="19"/>
      <c r="S312" s="19"/>
      <c r="T312" s="24"/>
      <c r="U312" s="11"/>
      <c r="V312" s="24"/>
      <c r="W312" s="11"/>
      <c r="X312" s="11"/>
    </row>
    <row r="313" s="2" customFormat="1" ht="26" customHeight="1" spans="1:24">
      <c r="A313" s="11">
        <v>309</v>
      </c>
      <c r="B313" s="11"/>
      <c r="C313" s="11"/>
      <c r="D313" s="12"/>
      <c r="E313" s="11"/>
      <c r="F313" s="11" t="s">
        <v>1195</v>
      </c>
      <c r="G313" s="12"/>
      <c r="H313" s="13" t="s">
        <v>561</v>
      </c>
      <c r="I313" s="13" t="s">
        <v>1196</v>
      </c>
      <c r="J313" s="12"/>
      <c r="K313" s="11"/>
      <c r="L313" s="13"/>
      <c r="M313" s="13"/>
      <c r="N313" s="19"/>
      <c r="O313" s="19"/>
      <c r="P313" s="18"/>
      <c r="Q313" s="13"/>
      <c r="R313" s="19"/>
      <c r="S313" s="19"/>
      <c r="T313" s="24"/>
      <c r="U313" s="11"/>
      <c r="V313" s="24"/>
      <c r="W313" s="11"/>
      <c r="X313" s="11"/>
    </row>
    <row r="314" s="2" customFormat="1" ht="26" customHeight="1" spans="1:24">
      <c r="A314" s="11">
        <v>310</v>
      </c>
      <c r="B314" s="11"/>
      <c r="C314" s="11"/>
      <c r="D314" s="12"/>
      <c r="E314" s="11"/>
      <c r="F314" s="11" t="s">
        <v>1197</v>
      </c>
      <c r="G314" s="12"/>
      <c r="H314" s="13" t="s">
        <v>538</v>
      </c>
      <c r="I314" s="13" t="s">
        <v>1198</v>
      </c>
      <c r="J314" s="12"/>
      <c r="K314" s="11"/>
      <c r="L314" s="13"/>
      <c r="M314" s="13"/>
      <c r="N314" s="19"/>
      <c r="O314" s="19"/>
      <c r="P314" s="18"/>
      <c r="Q314" s="13"/>
      <c r="R314" s="19"/>
      <c r="S314" s="19"/>
      <c r="T314" s="24"/>
      <c r="U314" s="11"/>
      <c r="V314" s="24"/>
      <c r="W314" s="11"/>
      <c r="X314" s="11"/>
    </row>
    <row r="315" s="2" customFormat="1" ht="26" customHeight="1" spans="1:24">
      <c r="A315" s="11">
        <v>311</v>
      </c>
      <c r="B315" s="11"/>
      <c r="C315" s="11"/>
      <c r="D315" s="12"/>
      <c r="E315" s="11"/>
      <c r="F315" s="11" t="s">
        <v>1199</v>
      </c>
      <c r="G315" s="12"/>
      <c r="H315" s="13" t="s">
        <v>538</v>
      </c>
      <c r="I315" s="13" t="s">
        <v>1200</v>
      </c>
      <c r="J315" s="12"/>
      <c r="K315" s="11"/>
      <c r="L315" s="13"/>
      <c r="M315" s="13"/>
      <c r="N315" s="19"/>
      <c r="O315" s="19"/>
      <c r="P315" s="18"/>
      <c r="Q315" s="13"/>
      <c r="R315" s="19"/>
      <c r="S315" s="19"/>
      <c r="T315" s="24"/>
      <c r="U315" s="11"/>
      <c r="V315" s="24"/>
      <c r="W315" s="11"/>
      <c r="X315" s="11"/>
    </row>
    <row r="316" s="2" customFormat="1" ht="26" customHeight="1" spans="1:24">
      <c r="A316" s="11">
        <v>312</v>
      </c>
      <c r="B316" s="11" t="s">
        <v>467</v>
      </c>
      <c r="C316" s="11" t="s">
        <v>65</v>
      </c>
      <c r="D316" s="12">
        <v>13</v>
      </c>
      <c r="E316" s="11" t="s">
        <v>1201</v>
      </c>
      <c r="F316" s="11" t="s">
        <v>1201</v>
      </c>
      <c r="G316" s="12">
        <v>5</v>
      </c>
      <c r="H316" s="12" t="s">
        <v>43</v>
      </c>
      <c r="I316" s="13" t="s">
        <v>1202</v>
      </c>
      <c r="J316" s="12">
        <f>SUM(K316:N316)</f>
        <v>120</v>
      </c>
      <c r="K316" s="11">
        <v>105.41</v>
      </c>
      <c r="L316" s="13">
        <v>14.59</v>
      </c>
      <c r="M316" s="13"/>
      <c r="N316" s="19"/>
      <c r="O316" s="19"/>
      <c r="P316" s="18">
        <v>44336</v>
      </c>
      <c r="Q316" s="13" t="s">
        <v>1203</v>
      </c>
      <c r="R316" s="19">
        <v>15860339588</v>
      </c>
      <c r="S316" s="19"/>
      <c r="T316" s="24">
        <v>2021</v>
      </c>
      <c r="U316" s="11" t="s">
        <v>717</v>
      </c>
      <c r="V316" s="24" t="s">
        <v>50</v>
      </c>
      <c r="W316" s="11"/>
      <c r="X316" s="11"/>
    </row>
    <row r="317" s="2" customFormat="1" ht="26" customHeight="1" spans="1:24">
      <c r="A317" s="11">
        <v>313</v>
      </c>
      <c r="B317" s="11"/>
      <c r="C317" s="11"/>
      <c r="D317" s="12"/>
      <c r="E317" s="11"/>
      <c r="F317" s="11" t="s">
        <v>1204</v>
      </c>
      <c r="G317" s="12"/>
      <c r="H317" s="13" t="s">
        <v>1205</v>
      </c>
      <c r="I317" s="13" t="s">
        <v>1206</v>
      </c>
      <c r="J317" s="12"/>
      <c r="K317" s="11"/>
      <c r="L317" s="13"/>
      <c r="M317" s="13"/>
      <c r="N317" s="19"/>
      <c r="O317" s="19"/>
      <c r="P317" s="18"/>
      <c r="Q317" s="13"/>
      <c r="R317" s="19"/>
      <c r="S317" s="19"/>
      <c r="T317" s="24"/>
      <c r="U317" s="11"/>
      <c r="V317" s="24"/>
      <c r="W317" s="11"/>
      <c r="X317" s="11"/>
    </row>
    <row r="318" s="2" customFormat="1" ht="26" customHeight="1" spans="1:24">
      <c r="A318" s="11">
        <v>314</v>
      </c>
      <c r="B318" s="11"/>
      <c r="C318" s="11"/>
      <c r="D318" s="12"/>
      <c r="E318" s="11"/>
      <c r="F318" s="11" t="s">
        <v>1207</v>
      </c>
      <c r="G318" s="12"/>
      <c r="H318" s="13" t="s">
        <v>566</v>
      </c>
      <c r="I318" s="13" t="s">
        <v>1208</v>
      </c>
      <c r="J318" s="12"/>
      <c r="K318" s="11"/>
      <c r="L318" s="13"/>
      <c r="M318" s="13"/>
      <c r="N318" s="19"/>
      <c r="O318" s="19"/>
      <c r="P318" s="18"/>
      <c r="Q318" s="13"/>
      <c r="R318" s="19"/>
      <c r="S318" s="19"/>
      <c r="T318" s="24"/>
      <c r="U318" s="11"/>
      <c r="V318" s="24"/>
      <c r="W318" s="11"/>
      <c r="X318" s="11"/>
    </row>
    <row r="319" s="2" customFormat="1" ht="26" customHeight="1" spans="1:24">
      <c r="A319" s="11">
        <v>315</v>
      </c>
      <c r="B319" s="11"/>
      <c r="C319" s="11"/>
      <c r="D319" s="12"/>
      <c r="E319" s="11"/>
      <c r="F319" s="11" t="s">
        <v>1209</v>
      </c>
      <c r="G319" s="12"/>
      <c r="H319" s="13" t="s">
        <v>589</v>
      </c>
      <c r="I319" s="13" t="s">
        <v>1210</v>
      </c>
      <c r="J319" s="12"/>
      <c r="K319" s="11"/>
      <c r="L319" s="13"/>
      <c r="M319" s="13"/>
      <c r="N319" s="19"/>
      <c r="O319" s="19"/>
      <c r="P319" s="18"/>
      <c r="Q319" s="13"/>
      <c r="R319" s="19"/>
      <c r="S319" s="19"/>
      <c r="T319" s="24"/>
      <c r="U319" s="11"/>
      <c r="V319" s="24"/>
      <c r="W319" s="11"/>
      <c r="X319" s="11"/>
    </row>
    <row r="320" s="2" customFormat="1" ht="26" customHeight="1" spans="1:24">
      <c r="A320" s="11">
        <v>316</v>
      </c>
      <c r="B320" s="11"/>
      <c r="C320" s="11"/>
      <c r="D320" s="12"/>
      <c r="E320" s="11"/>
      <c r="F320" s="11" t="s">
        <v>1211</v>
      </c>
      <c r="G320" s="12"/>
      <c r="H320" s="13" t="s">
        <v>589</v>
      </c>
      <c r="I320" s="13" t="s">
        <v>1212</v>
      </c>
      <c r="J320" s="12"/>
      <c r="K320" s="11"/>
      <c r="L320" s="13"/>
      <c r="M320" s="13"/>
      <c r="N320" s="19"/>
      <c r="O320" s="19"/>
      <c r="P320" s="18"/>
      <c r="Q320" s="13"/>
      <c r="R320" s="19"/>
      <c r="S320" s="19"/>
      <c r="T320" s="24"/>
      <c r="U320" s="11"/>
      <c r="V320" s="24"/>
      <c r="W320" s="11"/>
      <c r="X320" s="11"/>
    </row>
    <row r="321" s="2" customFormat="1" ht="26" customHeight="1" spans="1:24">
      <c r="A321" s="11">
        <v>317</v>
      </c>
      <c r="B321" s="11" t="s">
        <v>467</v>
      </c>
      <c r="C321" s="11" t="s">
        <v>65</v>
      </c>
      <c r="D321" s="12">
        <v>11</v>
      </c>
      <c r="E321" s="11" t="s">
        <v>1213</v>
      </c>
      <c r="F321" s="11" t="s">
        <v>1213</v>
      </c>
      <c r="G321" s="12">
        <v>4</v>
      </c>
      <c r="H321" s="13" t="s">
        <v>43</v>
      </c>
      <c r="I321" s="13" t="s">
        <v>1214</v>
      </c>
      <c r="J321" s="12">
        <f>SUM(K321:N321)</f>
        <v>70</v>
      </c>
      <c r="K321" s="11">
        <v>63.61</v>
      </c>
      <c r="L321" s="13">
        <v>6.39</v>
      </c>
      <c r="M321" s="13"/>
      <c r="N321" s="19"/>
      <c r="O321" s="19"/>
      <c r="P321" s="18">
        <v>44336</v>
      </c>
      <c r="Q321" s="13" t="s">
        <v>1215</v>
      </c>
      <c r="R321" s="19">
        <v>13375998072</v>
      </c>
      <c r="S321" s="19"/>
      <c r="T321" s="24">
        <v>2021</v>
      </c>
      <c r="U321" s="11" t="s">
        <v>717</v>
      </c>
      <c r="V321" s="24" t="s">
        <v>50</v>
      </c>
      <c r="W321" s="11"/>
      <c r="X321" s="11"/>
    </row>
    <row r="322" s="2" customFormat="1" ht="26" customHeight="1" spans="1:24">
      <c r="A322" s="11">
        <v>318</v>
      </c>
      <c r="B322" s="11"/>
      <c r="C322" s="11"/>
      <c r="D322" s="12"/>
      <c r="E322" s="11"/>
      <c r="F322" s="11" t="s">
        <v>1216</v>
      </c>
      <c r="G322" s="12"/>
      <c r="H322" s="13" t="s">
        <v>474</v>
      </c>
      <c r="I322" s="13" t="s">
        <v>1217</v>
      </c>
      <c r="J322" s="12"/>
      <c r="K322" s="11"/>
      <c r="L322" s="13"/>
      <c r="M322" s="13"/>
      <c r="N322" s="19"/>
      <c r="O322" s="19"/>
      <c r="P322" s="18"/>
      <c r="Q322" s="13"/>
      <c r="R322" s="19"/>
      <c r="S322" s="19"/>
      <c r="T322" s="24"/>
      <c r="U322" s="11"/>
      <c r="V322" s="24"/>
      <c r="W322" s="11"/>
      <c r="X322" s="11"/>
    </row>
    <row r="323" s="2" customFormat="1" ht="26" customHeight="1" spans="1:24">
      <c r="A323" s="11">
        <v>319</v>
      </c>
      <c r="B323" s="11"/>
      <c r="C323" s="11"/>
      <c r="D323" s="12"/>
      <c r="E323" s="11"/>
      <c r="F323" s="11" t="s">
        <v>1218</v>
      </c>
      <c r="G323" s="12"/>
      <c r="H323" s="13" t="s">
        <v>477</v>
      </c>
      <c r="I323" s="13" t="s">
        <v>1219</v>
      </c>
      <c r="J323" s="12"/>
      <c r="K323" s="11"/>
      <c r="L323" s="13"/>
      <c r="M323" s="13"/>
      <c r="N323" s="19"/>
      <c r="O323" s="19"/>
      <c r="P323" s="18"/>
      <c r="Q323" s="13"/>
      <c r="R323" s="19"/>
      <c r="S323" s="19"/>
      <c r="T323" s="24"/>
      <c r="U323" s="11"/>
      <c r="V323" s="24"/>
      <c r="W323" s="11"/>
      <c r="X323" s="11"/>
    </row>
    <row r="324" s="2" customFormat="1" ht="26" customHeight="1" spans="1:24">
      <c r="A324" s="11">
        <v>320</v>
      </c>
      <c r="B324" s="11"/>
      <c r="C324" s="11"/>
      <c r="D324" s="12"/>
      <c r="E324" s="11"/>
      <c r="F324" s="11" t="s">
        <v>1220</v>
      </c>
      <c r="G324" s="12"/>
      <c r="H324" s="13" t="s">
        <v>500</v>
      </c>
      <c r="I324" s="13" t="s">
        <v>1221</v>
      </c>
      <c r="J324" s="12"/>
      <c r="K324" s="11"/>
      <c r="L324" s="13"/>
      <c r="M324" s="13"/>
      <c r="N324" s="19"/>
      <c r="O324" s="19"/>
      <c r="P324" s="18"/>
      <c r="Q324" s="13"/>
      <c r="R324" s="19"/>
      <c r="S324" s="19"/>
      <c r="T324" s="24"/>
      <c r="U324" s="11"/>
      <c r="V324" s="24"/>
      <c r="W324" s="11"/>
      <c r="X324" s="11"/>
    </row>
    <row r="325" s="2" customFormat="1" ht="26" customHeight="1" spans="1:24">
      <c r="A325" s="11">
        <v>321</v>
      </c>
      <c r="B325" s="11" t="s">
        <v>467</v>
      </c>
      <c r="C325" s="11" t="s">
        <v>65</v>
      </c>
      <c r="D325" s="12">
        <v>7</v>
      </c>
      <c r="E325" s="11" t="s">
        <v>1222</v>
      </c>
      <c r="F325" s="11" t="s">
        <v>1222</v>
      </c>
      <c r="G325" s="12">
        <v>5</v>
      </c>
      <c r="H325" s="13" t="s">
        <v>43</v>
      </c>
      <c r="I325" s="13" t="s">
        <v>1223</v>
      </c>
      <c r="J325" s="12">
        <f>SUM(K325:N325)</f>
        <v>100</v>
      </c>
      <c r="K325" s="11">
        <v>89.03</v>
      </c>
      <c r="L325" s="13">
        <v>10.97</v>
      </c>
      <c r="M325" s="13"/>
      <c r="N325" s="19"/>
      <c r="O325" s="19"/>
      <c r="P325" s="18">
        <v>44336</v>
      </c>
      <c r="Q325" s="13" t="s">
        <v>1224</v>
      </c>
      <c r="R325" s="19">
        <v>13626096793</v>
      </c>
      <c r="S325" s="19"/>
      <c r="T325" s="24">
        <v>2021</v>
      </c>
      <c r="U325" s="11" t="s">
        <v>717</v>
      </c>
      <c r="V325" s="24" t="s">
        <v>50</v>
      </c>
      <c r="W325" s="11"/>
      <c r="X325" s="11"/>
    </row>
    <row r="326" s="2" customFormat="1" ht="26" customHeight="1" spans="1:24">
      <c r="A326" s="11">
        <v>322</v>
      </c>
      <c r="B326" s="11"/>
      <c r="C326" s="11"/>
      <c r="D326" s="12"/>
      <c r="E326" s="11"/>
      <c r="F326" s="11" t="s">
        <v>1225</v>
      </c>
      <c r="G326" s="12"/>
      <c r="H326" s="13" t="s">
        <v>566</v>
      </c>
      <c r="I326" s="13" t="s">
        <v>1226</v>
      </c>
      <c r="J326" s="12"/>
      <c r="K326" s="11"/>
      <c r="L326" s="13"/>
      <c r="M326" s="13"/>
      <c r="N326" s="19"/>
      <c r="O326" s="19"/>
      <c r="P326" s="18"/>
      <c r="Q326" s="13"/>
      <c r="R326" s="19"/>
      <c r="S326" s="19"/>
      <c r="T326" s="24"/>
      <c r="U326" s="11"/>
      <c r="V326" s="24"/>
      <c r="W326" s="11"/>
      <c r="X326" s="11"/>
    </row>
    <row r="327" s="2" customFormat="1" ht="26" customHeight="1" spans="1:24">
      <c r="A327" s="11">
        <v>323</v>
      </c>
      <c r="B327" s="11"/>
      <c r="C327" s="11"/>
      <c r="D327" s="12"/>
      <c r="E327" s="11"/>
      <c r="F327" s="11" t="s">
        <v>1227</v>
      </c>
      <c r="G327" s="12"/>
      <c r="H327" s="13" t="s">
        <v>497</v>
      </c>
      <c r="I327" s="13" t="s">
        <v>1228</v>
      </c>
      <c r="J327" s="12"/>
      <c r="K327" s="11"/>
      <c r="L327" s="13"/>
      <c r="M327" s="13"/>
      <c r="N327" s="19"/>
      <c r="O327" s="19"/>
      <c r="P327" s="18"/>
      <c r="Q327" s="13"/>
      <c r="R327" s="19"/>
      <c r="S327" s="19"/>
      <c r="T327" s="24"/>
      <c r="U327" s="11"/>
      <c r="V327" s="24"/>
      <c r="W327" s="11"/>
      <c r="X327" s="11"/>
    </row>
    <row r="328" s="2" customFormat="1" ht="26" customHeight="1" spans="1:24">
      <c r="A328" s="11">
        <v>324</v>
      </c>
      <c r="B328" s="11"/>
      <c r="C328" s="11"/>
      <c r="D328" s="12"/>
      <c r="E328" s="11"/>
      <c r="F328" s="11" t="s">
        <v>1229</v>
      </c>
      <c r="G328" s="12"/>
      <c r="H328" s="13" t="s">
        <v>589</v>
      </c>
      <c r="I328" s="13" t="s">
        <v>1230</v>
      </c>
      <c r="J328" s="12"/>
      <c r="K328" s="11"/>
      <c r="L328" s="13"/>
      <c r="M328" s="13"/>
      <c r="N328" s="19"/>
      <c r="O328" s="19"/>
      <c r="P328" s="18"/>
      <c r="Q328" s="13"/>
      <c r="R328" s="19"/>
      <c r="S328" s="19"/>
      <c r="T328" s="24"/>
      <c r="U328" s="11"/>
      <c r="V328" s="24"/>
      <c r="W328" s="11"/>
      <c r="X328" s="11"/>
    </row>
    <row r="329" s="2" customFormat="1" ht="26" customHeight="1" spans="1:24">
      <c r="A329" s="11">
        <v>325</v>
      </c>
      <c r="B329" s="11"/>
      <c r="C329" s="11"/>
      <c r="D329" s="12"/>
      <c r="E329" s="11"/>
      <c r="F329" s="11" t="s">
        <v>1231</v>
      </c>
      <c r="G329" s="12"/>
      <c r="H329" s="13" t="s">
        <v>561</v>
      </c>
      <c r="I329" s="13" t="s">
        <v>1232</v>
      </c>
      <c r="J329" s="12"/>
      <c r="K329" s="11"/>
      <c r="L329" s="13"/>
      <c r="M329" s="13"/>
      <c r="N329" s="19"/>
      <c r="O329" s="19"/>
      <c r="P329" s="18"/>
      <c r="Q329" s="13"/>
      <c r="R329" s="19"/>
      <c r="S329" s="19"/>
      <c r="T329" s="24"/>
      <c r="U329" s="11"/>
      <c r="V329" s="24"/>
      <c r="W329" s="11"/>
      <c r="X329" s="11"/>
    </row>
    <row r="330" s="2" customFormat="1" ht="26" customHeight="1" spans="1:24">
      <c r="A330" s="11">
        <v>326</v>
      </c>
      <c r="B330" s="11" t="s">
        <v>467</v>
      </c>
      <c r="C330" s="11" t="s">
        <v>65</v>
      </c>
      <c r="D330" s="12">
        <v>17</v>
      </c>
      <c r="E330" s="11" t="s">
        <v>1233</v>
      </c>
      <c r="F330" s="11" t="s">
        <v>1233</v>
      </c>
      <c r="G330" s="12">
        <v>5</v>
      </c>
      <c r="H330" s="13" t="s">
        <v>43</v>
      </c>
      <c r="I330" s="13" t="s">
        <v>1234</v>
      </c>
      <c r="J330" s="12">
        <f>SUM(K330:N330)</f>
        <v>100</v>
      </c>
      <c r="K330" s="11">
        <v>67.24</v>
      </c>
      <c r="L330" s="13">
        <v>32.76</v>
      </c>
      <c r="M330" s="13"/>
      <c r="N330" s="19"/>
      <c r="O330" s="19"/>
      <c r="P330" s="18">
        <v>44336</v>
      </c>
      <c r="Q330" s="13" t="s">
        <v>1235</v>
      </c>
      <c r="R330" s="19">
        <v>13625989292</v>
      </c>
      <c r="S330" s="19"/>
      <c r="T330" s="24">
        <v>2021</v>
      </c>
      <c r="U330" s="11" t="s">
        <v>717</v>
      </c>
      <c r="V330" s="24" t="s">
        <v>50</v>
      </c>
      <c r="W330" s="11"/>
      <c r="X330" s="11"/>
    </row>
    <row r="331" s="2" customFormat="1" ht="26" customHeight="1" spans="1:24">
      <c r="A331" s="11">
        <v>327</v>
      </c>
      <c r="B331" s="11"/>
      <c r="C331" s="11"/>
      <c r="D331" s="12"/>
      <c r="E331" s="11"/>
      <c r="F331" s="11" t="s">
        <v>1236</v>
      </c>
      <c r="G331" s="12"/>
      <c r="H331" s="13" t="s">
        <v>474</v>
      </c>
      <c r="I331" s="13" t="s">
        <v>1237</v>
      </c>
      <c r="J331" s="12"/>
      <c r="K331" s="11"/>
      <c r="L331" s="13"/>
      <c r="M331" s="13"/>
      <c r="N331" s="19"/>
      <c r="O331" s="19"/>
      <c r="P331" s="18"/>
      <c r="Q331" s="13"/>
      <c r="R331" s="19"/>
      <c r="S331" s="19"/>
      <c r="T331" s="24"/>
      <c r="U331" s="11"/>
      <c r="V331" s="24"/>
      <c r="W331" s="11"/>
      <c r="X331" s="11"/>
    </row>
    <row r="332" s="2" customFormat="1" ht="26" customHeight="1" spans="1:24">
      <c r="A332" s="11">
        <v>328</v>
      </c>
      <c r="B332" s="11"/>
      <c r="C332" s="11"/>
      <c r="D332" s="12"/>
      <c r="E332" s="11"/>
      <c r="F332" s="11" t="s">
        <v>1238</v>
      </c>
      <c r="G332" s="12"/>
      <c r="H332" s="13" t="s">
        <v>601</v>
      </c>
      <c r="I332" s="13" t="s">
        <v>1239</v>
      </c>
      <c r="J332" s="12"/>
      <c r="K332" s="11"/>
      <c r="L332" s="13"/>
      <c r="M332" s="13"/>
      <c r="N332" s="19"/>
      <c r="O332" s="19"/>
      <c r="P332" s="18"/>
      <c r="Q332" s="13"/>
      <c r="R332" s="19"/>
      <c r="S332" s="19"/>
      <c r="T332" s="24"/>
      <c r="U332" s="11"/>
      <c r="V332" s="24"/>
      <c r="W332" s="11"/>
      <c r="X332" s="11"/>
    </row>
    <row r="333" s="2" customFormat="1" ht="26" customHeight="1" spans="1:24">
      <c r="A333" s="11">
        <v>329</v>
      </c>
      <c r="B333" s="11"/>
      <c r="C333" s="11"/>
      <c r="D333" s="12"/>
      <c r="E333" s="11"/>
      <c r="F333" s="11" t="s">
        <v>1240</v>
      </c>
      <c r="G333" s="12"/>
      <c r="H333" s="13" t="s">
        <v>561</v>
      </c>
      <c r="I333" s="13" t="s">
        <v>1241</v>
      </c>
      <c r="J333" s="12"/>
      <c r="K333" s="11"/>
      <c r="L333" s="13"/>
      <c r="M333" s="13"/>
      <c r="N333" s="19"/>
      <c r="O333" s="19"/>
      <c r="P333" s="18"/>
      <c r="Q333" s="13"/>
      <c r="R333" s="19"/>
      <c r="S333" s="19"/>
      <c r="T333" s="24"/>
      <c r="U333" s="11"/>
      <c r="V333" s="24"/>
      <c r="W333" s="11"/>
      <c r="X333" s="11"/>
    </row>
    <row r="334" s="2" customFormat="1" ht="26" customHeight="1" spans="1:24">
      <c r="A334" s="11">
        <v>330</v>
      </c>
      <c r="B334" s="11"/>
      <c r="C334" s="11"/>
      <c r="D334" s="12"/>
      <c r="E334" s="11"/>
      <c r="F334" s="11" t="s">
        <v>1242</v>
      </c>
      <c r="G334" s="12"/>
      <c r="H334" s="13" t="s">
        <v>589</v>
      </c>
      <c r="I334" s="13" t="s">
        <v>1243</v>
      </c>
      <c r="J334" s="12"/>
      <c r="K334" s="11"/>
      <c r="L334" s="13"/>
      <c r="M334" s="13"/>
      <c r="N334" s="19"/>
      <c r="O334" s="19"/>
      <c r="P334" s="18"/>
      <c r="Q334" s="13"/>
      <c r="R334" s="19"/>
      <c r="S334" s="19"/>
      <c r="T334" s="24"/>
      <c r="U334" s="11"/>
      <c r="V334" s="24"/>
      <c r="W334" s="11"/>
      <c r="X334" s="11"/>
    </row>
    <row r="335" s="2" customFormat="1" ht="26" customHeight="1" spans="1:24">
      <c r="A335" s="11">
        <v>331</v>
      </c>
      <c r="B335" s="11" t="s">
        <v>467</v>
      </c>
      <c r="C335" s="11" t="s">
        <v>65</v>
      </c>
      <c r="D335" s="12">
        <v>10</v>
      </c>
      <c r="E335" s="11" t="s">
        <v>1244</v>
      </c>
      <c r="F335" s="11" t="s">
        <v>1244</v>
      </c>
      <c r="G335" s="12">
        <v>5</v>
      </c>
      <c r="H335" s="13" t="s">
        <v>43</v>
      </c>
      <c r="I335" s="13" t="s">
        <v>1245</v>
      </c>
      <c r="J335" s="12">
        <f>SUM(K335:N335)</f>
        <v>100</v>
      </c>
      <c r="K335" s="11">
        <v>84.71</v>
      </c>
      <c r="L335" s="13">
        <v>15.29</v>
      </c>
      <c r="M335" s="13"/>
      <c r="N335" s="19"/>
      <c r="O335" s="19"/>
      <c r="P335" s="18">
        <v>44336</v>
      </c>
      <c r="Q335" s="13" t="s">
        <v>1246</v>
      </c>
      <c r="R335" s="19">
        <v>15259736205</v>
      </c>
      <c r="S335" s="19"/>
      <c r="T335" s="24">
        <v>2021</v>
      </c>
      <c r="U335" s="11" t="s">
        <v>717</v>
      </c>
      <c r="V335" s="24" t="s">
        <v>50</v>
      </c>
      <c r="W335" s="11"/>
      <c r="X335" s="11"/>
    </row>
    <row r="336" s="2" customFormat="1" ht="26" customHeight="1" spans="1:24">
      <c r="A336" s="11">
        <v>332</v>
      </c>
      <c r="B336" s="11"/>
      <c r="C336" s="11"/>
      <c r="D336" s="12"/>
      <c r="E336" s="11"/>
      <c r="F336" s="11" t="s">
        <v>1247</v>
      </c>
      <c r="G336" s="12"/>
      <c r="H336" s="13" t="s">
        <v>474</v>
      </c>
      <c r="I336" s="13" t="s">
        <v>1248</v>
      </c>
      <c r="J336" s="12"/>
      <c r="K336" s="11"/>
      <c r="L336" s="13"/>
      <c r="M336" s="13"/>
      <c r="N336" s="19"/>
      <c r="O336" s="19"/>
      <c r="P336" s="18"/>
      <c r="Q336" s="13"/>
      <c r="R336" s="19"/>
      <c r="S336" s="19"/>
      <c r="T336" s="24"/>
      <c r="U336" s="11"/>
      <c r="V336" s="24"/>
      <c r="W336" s="11"/>
      <c r="X336" s="11"/>
    </row>
    <row r="337" s="2" customFormat="1" ht="26" customHeight="1" spans="1:24">
      <c r="A337" s="11">
        <v>333</v>
      </c>
      <c r="B337" s="11"/>
      <c r="C337" s="11"/>
      <c r="D337" s="12"/>
      <c r="E337" s="11"/>
      <c r="F337" s="11" t="s">
        <v>1249</v>
      </c>
      <c r="G337" s="12"/>
      <c r="H337" s="13" t="s">
        <v>533</v>
      </c>
      <c r="I337" s="13" t="s">
        <v>1250</v>
      </c>
      <c r="J337" s="12"/>
      <c r="K337" s="11"/>
      <c r="L337" s="13"/>
      <c r="M337" s="13"/>
      <c r="N337" s="19"/>
      <c r="O337" s="19"/>
      <c r="P337" s="18"/>
      <c r="Q337" s="13"/>
      <c r="R337" s="19"/>
      <c r="S337" s="19"/>
      <c r="T337" s="24"/>
      <c r="U337" s="11"/>
      <c r="V337" s="24"/>
      <c r="W337" s="11"/>
      <c r="X337" s="11"/>
    </row>
    <row r="338" s="2" customFormat="1" ht="26" customHeight="1" spans="1:24">
      <c r="A338" s="11">
        <v>334</v>
      </c>
      <c r="B338" s="11"/>
      <c r="C338" s="11"/>
      <c r="D338" s="12"/>
      <c r="E338" s="11"/>
      <c r="F338" s="11" t="s">
        <v>1251</v>
      </c>
      <c r="G338" s="12"/>
      <c r="H338" s="13" t="s">
        <v>510</v>
      </c>
      <c r="I338" s="13" t="s">
        <v>1252</v>
      </c>
      <c r="J338" s="12"/>
      <c r="K338" s="11"/>
      <c r="L338" s="13"/>
      <c r="M338" s="13"/>
      <c r="N338" s="19"/>
      <c r="O338" s="19"/>
      <c r="P338" s="18"/>
      <c r="Q338" s="13"/>
      <c r="R338" s="19"/>
      <c r="S338" s="19"/>
      <c r="T338" s="24"/>
      <c r="U338" s="11"/>
      <c r="V338" s="24"/>
      <c r="W338" s="11"/>
      <c r="X338" s="11"/>
    </row>
    <row r="339" s="2" customFormat="1" ht="26" customHeight="1" spans="1:24">
      <c r="A339" s="11">
        <v>335</v>
      </c>
      <c r="B339" s="11"/>
      <c r="C339" s="11"/>
      <c r="D339" s="12"/>
      <c r="E339" s="11"/>
      <c r="F339" s="11" t="s">
        <v>1253</v>
      </c>
      <c r="G339" s="12"/>
      <c r="H339" s="13" t="s">
        <v>538</v>
      </c>
      <c r="I339" s="13" t="s">
        <v>1254</v>
      </c>
      <c r="J339" s="12"/>
      <c r="K339" s="11"/>
      <c r="L339" s="13"/>
      <c r="M339" s="13"/>
      <c r="N339" s="19"/>
      <c r="O339" s="19"/>
      <c r="P339" s="18"/>
      <c r="Q339" s="13"/>
      <c r="R339" s="19"/>
      <c r="S339" s="19"/>
      <c r="T339" s="24"/>
      <c r="U339" s="11"/>
      <c r="V339" s="24"/>
      <c r="W339" s="11"/>
      <c r="X339" s="11"/>
    </row>
    <row r="340" s="2" customFormat="1" ht="26" customHeight="1" spans="1:24">
      <c r="A340" s="11">
        <v>336</v>
      </c>
      <c r="B340" s="11" t="s">
        <v>467</v>
      </c>
      <c r="C340" s="11" t="s">
        <v>65</v>
      </c>
      <c r="D340" s="12">
        <v>10</v>
      </c>
      <c r="E340" s="11" t="s">
        <v>1255</v>
      </c>
      <c r="F340" s="11" t="s">
        <v>1255</v>
      </c>
      <c r="G340" s="12">
        <v>4</v>
      </c>
      <c r="H340" s="13" t="s">
        <v>43</v>
      </c>
      <c r="I340" s="13" t="s">
        <v>1256</v>
      </c>
      <c r="J340" s="12">
        <f>SUM(K340:N340)</f>
        <v>100</v>
      </c>
      <c r="K340" s="11">
        <v>10.45</v>
      </c>
      <c r="L340" s="13">
        <v>89.55</v>
      </c>
      <c r="M340" s="13"/>
      <c r="N340" s="19"/>
      <c r="O340" s="19"/>
      <c r="P340" s="18">
        <v>44336</v>
      </c>
      <c r="Q340" s="13" t="s">
        <v>1257</v>
      </c>
      <c r="R340" s="19">
        <v>18815959165</v>
      </c>
      <c r="S340" s="19"/>
      <c r="T340" s="24">
        <v>2021</v>
      </c>
      <c r="U340" s="11" t="s">
        <v>717</v>
      </c>
      <c r="V340" s="24" t="s">
        <v>50</v>
      </c>
      <c r="W340" s="11"/>
      <c r="X340" s="11"/>
    </row>
    <row r="341" s="2" customFormat="1" ht="26" customHeight="1" spans="1:24">
      <c r="A341" s="11">
        <v>337</v>
      </c>
      <c r="B341" s="11"/>
      <c r="C341" s="11"/>
      <c r="D341" s="12"/>
      <c r="E341" s="11"/>
      <c r="F341" s="11" t="s">
        <v>1258</v>
      </c>
      <c r="G341" s="12"/>
      <c r="H341" s="13" t="s">
        <v>474</v>
      </c>
      <c r="I341" s="13" t="s">
        <v>1259</v>
      </c>
      <c r="J341" s="12"/>
      <c r="K341" s="11"/>
      <c r="L341" s="13"/>
      <c r="M341" s="13"/>
      <c r="N341" s="19"/>
      <c r="O341" s="19"/>
      <c r="P341" s="18"/>
      <c r="Q341" s="13"/>
      <c r="R341" s="19"/>
      <c r="S341" s="19"/>
      <c r="T341" s="24"/>
      <c r="U341" s="11"/>
      <c r="V341" s="24"/>
      <c r="W341" s="11"/>
      <c r="X341" s="11"/>
    </row>
    <row r="342" s="2" customFormat="1" ht="26" customHeight="1" spans="1:24">
      <c r="A342" s="11">
        <v>338</v>
      </c>
      <c r="B342" s="11"/>
      <c r="C342" s="11"/>
      <c r="D342" s="12"/>
      <c r="E342" s="11"/>
      <c r="F342" s="11" t="s">
        <v>1260</v>
      </c>
      <c r="G342" s="12"/>
      <c r="H342" s="13" t="s">
        <v>601</v>
      </c>
      <c r="I342" s="13" t="s">
        <v>1261</v>
      </c>
      <c r="J342" s="12"/>
      <c r="K342" s="11"/>
      <c r="L342" s="13"/>
      <c r="M342" s="13"/>
      <c r="N342" s="19"/>
      <c r="O342" s="19"/>
      <c r="P342" s="18"/>
      <c r="Q342" s="13"/>
      <c r="R342" s="19"/>
      <c r="S342" s="19"/>
      <c r="T342" s="24"/>
      <c r="U342" s="11"/>
      <c r="V342" s="24"/>
      <c r="W342" s="11"/>
      <c r="X342" s="11"/>
    </row>
    <row r="343" s="2" customFormat="1" ht="26" customHeight="1" spans="1:24">
      <c r="A343" s="11">
        <v>339</v>
      </c>
      <c r="B343" s="11"/>
      <c r="C343" s="11"/>
      <c r="D343" s="12"/>
      <c r="E343" s="11"/>
      <c r="F343" s="11" t="s">
        <v>1262</v>
      </c>
      <c r="G343" s="12"/>
      <c r="H343" s="13" t="s">
        <v>589</v>
      </c>
      <c r="I343" s="13" t="s">
        <v>1263</v>
      </c>
      <c r="J343" s="12"/>
      <c r="K343" s="11"/>
      <c r="L343" s="13"/>
      <c r="M343" s="13"/>
      <c r="N343" s="19"/>
      <c r="O343" s="19"/>
      <c r="P343" s="18"/>
      <c r="Q343" s="13"/>
      <c r="R343" s="19"/>
      <c r="S343" s="19"/>
      <c r="T343" s="24"/>
      <c r="U343" s="11"/>
      <c r="V343" s="24"/>
      <c r="W343" s="11"/>
      <c r="X343" s="11"/>
    </row>
    <row r="344" s="2" customFormat="1" ht="26" customHeight="1" spans="1:24">
      <c r="A344" s="11">
        <v>340</v>
      </c>
      <c r="B344" s="11" t="s">
        <v>467</v>
      </c>
      <c r="C344" s="11" t="s">
        <v>65</v>
      </c>
      <c r="D344" s="12">
        <v>7</v>
      </c>
      <c r="E344" s="11" t="s">
        <v>1264</v>
      </c>
      <c r="F344" s="11" t="s">
        <v>1264</v>
      </c>
      <c r="G344" s="12">
        <v>5</v>
      </c>
      <c r="H344" s="13" t="s">
        <v>43</v>
      </c>
      <c r="I344" s="22" t="s">
        <v>1265</v>
      </c>
      <c r="J344" s="12">
        <f>SUM(K344:N344)</f>
        <v>120</v>
      </c>
      <c r="K344" s="11">
        <v>97.82</v>
      </c>
      <c r="L344" s="13">
        <v>22.18</v>
      </c>
      <c r="M344" s="13"/>
      <c r="N344" s="19"/>
      <c r="O344" s="19"/>
      <c r="P344" s="18">
        <v>44336</v>
      </c>
      <c r="Q344" s="13" t="s">
        <v>1266</v>
      </c>
      <c r="R344" s="19">
        <v>13645969038</v>
      </c>
      <c r="S344" s="19"/>
      <c r="T344" s="24">
        <v>2021</v>
      </c>
      <c r="U344" s="11" t="s">
        <v>717</v>
      </c>
      <c r="V344" s="24" t="s">
        <v>50</v>
      </c>
      <c r="W344" s="11"/>
      <c r="X344" s="11"/>
    </row>
    <row r="345" s="2" customFormat="1" ht="26" customHeight="1" spans="1:24">
      <c r="A345" s="11">
        <v>341</v>
      </c>
      <c r="B345" s="11"/>
      <c r="C345" s="11"/>
      <c r="D345" s="12"/>
      <c r="E345" s="11"/>
      <c r="F345" s="11" t="s">
        <v>1267</v>
      </c>
      <c r="G345" s="12"/>
      <c r="H345" s="13" t="s">
        <v>497</v>
      </c>
      <c r="I345" s="22" t="s">
        <v>1268</v>
      </c>
      <c r="J345" s="12"/>
      <c r="K345" s="11"/>
      <c r="L345" s="13"/>
      <c r="M345" s="13"/>
      <c r="N345" s="19"/>
      <c r="O345" s="19"/>
      <c r="P345" s="18"/>
      <c r="Q345" s="13"/>
      <c r="R345" s="19"/>
      <c r="S345" s="19"/>
      <c r="T345" s="24"/>
      <c r="U345" s="11"/>
      <c r="V345" s="24"/>
      <c r="W345" s="11"/>
      <c r="X345" s="11"/>
    </row>
    <row r="346" s="2" customFormat="1" ht="26" customHeight="1" spans="1:24">
      <c r="A346" s="11">
        <v>342</v>
      </c>
      <c r="B346" s="11"/>
      <c r="C346" s="11"/>
      <c r="D346" s="12"/>
      <c r="E346" s="11"/>
      <c r="F346" s="11" t="s">
        <v>1269</v>
      </c>
      <c r="G346" s="12"/>
      <c r="H346" s="13" t="s">
        <v>474</v>
      </c>
      <c r="I346" s="22" t="s">
        <v>1270</v>
      </c>
      <c r="J346" s="12"/>
      <c r="K346" s="11"/>
      <c r="L346" s="13"/>
      <c r="M346" s="13"/>
      <c r="N346" s="19"/>
      <c r="O346" s="19"/>
      <c r="P346" s="18"/>
      <c r="Q346" s="13"/>
      <c r="R346" s="19"/>
      <c r="S346" s="19"/>
      <c r="T346" s="24"/>
      <c r="U346" s="11"/>
      <c r="V346" s="24"/>
      <c r="W346" s="11"/>
      <c r="X346" s="11"/>
    </row>
    <row r="347" s="2" customFormat="1" ht="26" customHeight="1" spans="1:24">
      <c r="A347" s="11">
        <v>343</v>
      </c>
      <c r="B347" s="11"/>
      <c r="C347" s="11"/>
      <c r="D347" s="12"/>
      <c r="E347" s="11"/>
      <c r="F347" s="11" t="s">
        <v>1271</v>
      </c>
      <c r="G347" s="12"/>
      <c r="H347" s="13" t="s">
        <v>589</v>
      </c>
      <c r="I347" s="22" t="s">
        <v>1272</v>
      </c>
      <c r="J347" s="12"/>
      <c r="K347" s="11"/>
      <c r="L347" s="13"/>
      <c r="M347" s="13"/>
      <c r="N347" s="19"/>
      <c r="O347" s="19"/>
      <c r="P347" s="18"/>
      <c r="Q347" s="13"/>
      <c r="R347" s="19"/>
      <c r="S347" s="19"/>
      <c r="T347" s="24"/>
      <c r="U347" s="11"/>
      <c r="V347" s="24"/>
      <c r="W347" s="11"/>
      <c r="X347" s="11"/>
    </row>
    <row r="348" s="2" customFormat="1" ht="26" customHeight="1" spans="1:24">
      <c r="A348" s="11">
        <v>344</v>
      </c>
      <c r="B348" s="11"/>
      <c r="C348" s="11"/>
      <c r="D348" s="12"/>
      <c r="E348" s="11"/>
      <c r="F348" s="11" t="s">
        <v>1273</v>
      </c>
      <c r="G348" s="12"/>
      <c r="H348" s="13" t="s">
        <v>561</v>
      </c>
      <c r="I348" s="22" t="s">
        <v>1274</v>
      </c>
      <c r="J348" s="12"/>
      <c r="K348" s="11"/>
      <c r="L348" s="13"/>
      <c r="M348" s="13"/>
      <c r="N348" s="19"/>
      <c r="O348" s="19"/>
      <c r="P348" s="18"/>
      <c r="Q348" s="13"/>
      <c r="R348" s="19"/>
      <c r="S348" s="19"/>
      <c r="T348" s="24"/>
      <c r="U348" s="11"/>
      <c r="V348" s="24"/>
      <c r="W348" s="11"/>
      <c r="X348" s="11"/>
    </row>
    <row r="349" s="2" customFormat="1" ht="26" customHeight="1" spans="1:24">
      <c r="A349" s="11">
        <v>345</v>
      </c>
      <c r="B349" s="11" t="s">
        <v>467</v>
      </c>
      <c r="C349" s="11" t="s">
        <v>65</v>
      </c>
      <c r="D349" s="12">
        <v>24</v>
      </c>
      <c r="E349" s="11" t="s">
        <v>1275</v>
      </c>
      <c r="F349" s="11" t="s">
        <v>1275</v>
      </c>
      <c r="G349" s="12">
        <v>6</v>
      </c>
      <c r="H349" s="13" t="s">
        <v>43</v>
      </c>
      <c r="I349" s="13" t="s">
        <v>1276</v>
      </c>
      <c r="J349" s="12">
        <f>SUM(K349:N349)</f>
        <v>120</v>
      </c>
      <c r="K349" s="11">
        <v>115.58</v>
      </c>
      <c r="L349" s="13">
        <v>4.42</v>
      </c>
      <c r="M349" s="13"/>
      <c r="N349" s="19"/>
      <c r="O349" s="19"/>
      <c r="P349" s="18">
        <v>44336</v>
      </c>
      <c r="Q349" s="13" t="s">
        <v>1277</v>
      </c>
      <c r="R349" s="19">
        <v>13959933383</v>
      </c>
      <c r="S349" s="19"/>
      <c r="T349" s="24">
        <v>2021</v>
      </c>
      <c r="U349" s="11" t="s">
        <v>717</v>
      </c>
      <c r="V349" s="24" t="s">
        <v>50</v>
      </c>
      <c r="W349" s="11"/>
      <c r="X349" s="11"/>
    </row>
    <row r="350" s="2" customFormat="1" ht="26" customHeight="1" spans="1:24">
      <c r="A350" s="11">
        <v>346</v>
      </c>
      <c r="B350" s="11"/>
      <c r="C350" s="11"/>
      <c r="D350" s="12"/>
      <c r="E350" s="11"/>
      <c r="F350" s="11" t="s">
        <v>1278</v>
      </c>
      <c r="G350" s="12"/>
      <c r="H350" s="13" t="s">
        <v>474</v>
      </c>
      <c r="I350" s="13" t="s">
        <v>1279</v>
      </c>
      <c r="J350" s="12"/>
      <c r="K350" s="11"/>
      <c r="L350" s="13"/>
      <c r="M350" s="13"/>
      <c r="N350" s="19"/>
      <c r="O350" s="19"/>
      <c r="P350" s="18"/>
      <c r="Q350" s="13"/>
      <c r="R350" s="19"/>
      <c r="S350" s="19"/>
      <c r="T350" s="24"/>
      <c r="U350" s="11"/>
      <c r="V350" s="24"/>
      <c r="W350" s="11"/>
      <c r="X350" s="11"/>
    </row>
    <row r="351" s="2" customFormat="1" ht="26" customHeight="1" spans="1:24">
      <c r="A351" s="11">
        <v>347</v>
      </c>
      <c r="B351" s="11"/>
      <c r="C351" s="11"/>
      <c r="D351" s="12"/>
      <c r="E351" s="11"/>
      <c r="F351" s="11" t="s">
        <v>1280</v>
      </c>
      <c r="G351" s="12"/>
      <c r="H351" s="13" t="s">
        <v>561</v>
      </c>
      <c r="I351" s="13" t="s">
        <v>1281</v>
      </c>
      <c r="J351" s="12"/>
      <c r="K351" s="11"/>
      <c r="L351" s="13"/>
      <c r="M351" s="13"/>
      <c r="N351" s="19"/>
      <c r="O351" s="19"/>
      <c r="P351" s="18"/>
      <c r="Q351" s="13"/>
      <c r="R351" s="19"/>
      <c r="S351" s="19"/>
      <c r="T351" s="24"/>
      <c r="U351" s="11"/>
      <c r="V351" s="24"/>
      <c r="W351" s="11"/>
      <c r="X351" s="11"/>
    </row>
    <row r="352" s="2" customFormat="1" ht="26" customHeight="1" spans="1:24">
      <c r="A352" s="11">
        <v>348</v>
      </c>
      <c r="B352" s="11"/>
      <c r="C352" s="11"/>
      <c r="D352" s="12"/>
      <c r="E352" s="11"/>
      <c r="F352" s="11" t="s">
        <v>1282</v>
      </c>
      <c r="G352" s="12"/>
      <c r="H352" s="13" t="s">
        <v>533</v>
      </c>
      <c r="I352" s="13" t="s">
        <v>1283</v>
      </c>
      <c r="J352" s="12"/>
      <c r="K352" s="11"/>
      <c r="L352" s="13"/>
      <c r="M352" s="13"/>
      <c r="N352" s="19"/>
      <c r="O352" s="19"/>
      <c r="P352" s="18"/>
      <c r="Q352" s="13"/>
      <c r="R352" s="19"/>
      <c r="S352" s="19"/>
      <c r="T352" s="24"/>
      <c r="U352" s="11"/>
      <c r="V352" s="24"/>
      <c r="W352" s="11"/>
      <c r="X352" s="11"/>
    </row>
    <row r="353" s="2" customFormat="1" ht="26" customHeight="1" spans="1:24">
      <c r="A353" s="11">
        <v>349</v>
      </c>
      <c r="B353" s="11"/>
      <c r="C353" s="11"/>
      <c r="D353" s="12"/>
      <c r="E353" s="11"/>
      <c r="F353" s="11" t="s">
        <v>1163</v>
      </c>
      <c r="G353" s="12"/>
      <c r="H353" s="13" t="s">
        <v>510</v>
      </c>
      <c r="I353" s="13" t="s">
        <v>1284</v>
      </c>
      <c r="J353" s="12"/>
      <c r="K353" s="11"/>
      <c r="L353" s="13"/>
      <c r="M353" s="13"/>
      <c r="N353" s="19"/>
      <c r="O353" s="19"/>
      <c r="P353" s="18"/>
      <c r="Q353" s="13"/>
      <c r="R353" s="19"/>
      <c r="S353" s="19"/>
      <c r="T353" s="24"/>
      <c r="U353" s="11"/>
      <c r="V353" s="24"/>
      <c r="W353" s="11"/>
      <c r="X353" s="11"/>
    </row>
    <row r="354" s="2" customFormat="1" ht="26" customHeight="1" spans="1:24">
      <c r="A354" s="11">
        <v>350</v>
      </c>
      <c r="B354" s="11"/>
      <c r="C354" s="11"/>
      <c r="D354" s="12"/>
      <c r="E354" s="11"/>
      <c r="F354" s="11" t="s">
        <v>1285</v>
      </c>
      <c r="G354" s="12"/>
      <c r="H354" s="13" t="s">
        <v>538</v>
      </c>
      <c r="I354" s="13" t="s">
        <v>1286</v>
      </c>
      <c r="J354" s="12"/>
      <c r="K354" s="11"/>
      <c r="L354" s="13"/>
      <c r="M354" s="13"/>
      <c r="N354" s="19"/>
      <c r="O354" s="19"/>
      <c r="P354" s="18"/>
      <c r="Q354" s="13"/>
      <c r="R354" s="19"/>
      <c r="S354" s="19"/>
      <c r="T354" s="24"/>
      <c r="U354" s="11"/>
      <c r="V354" s="24"/>
      <c r="W354" s="11"/>
      <c r="X354" s="11"/>
    </row>
    <row r="355" s="2" customFormat="1" ht="26" customHeight="1" spans="1:24">
      <c r="A355" s="11">
        <v>351</v>
      </c>
      <c r="B355" s="11" t="s">
        <v>467</v>
      </c>
      <c r="C355" s="11" t="s">
        <v>65</v>
      </c>
      <c r="D355" s="12">
        <v>18</v>
      </c>
      <c r="E355" s="11" t="s">
        <v>1287</v>
      </c>
      <c r="F355" s="11" t="s">
        <v>1287</v>
      </c>
      <c r="G355" s="12">
        <v>6</v>
      </c>
      <c r="H355" s="13" t="s">
        <v>43</v>
      </c>
      <c r="I355" s="13" t="s">
        <v>1288</v>
      </c>
      <c r="J355" s="12">
        <f>SUM(K355:N355)</f>
        <v>120</v>
      </c>
      <c r="K355" s="11">
        <v>83.35</v>
      </c>
      <c r="L355" s="13">
        <v>36.65</v>
      </c>
      <c r="M355" s="13"/>
      <c r="N355" s="19"/>
      <c r="O355" s="19"/>
      <c r="P355" s="18">
        <v>44336</v>
      </c>
      <c r="Q355" s="13" t="s">
        <v>1289</v>
      </c>
      <c r="R355" s="19">
        <v>13636936440</v>
      </c>
      <c r="S355" s="19"/>
      <c r="T355" s="24">
        <v>2021</v>
      </c>
      <c r="U355" s="11" t="s">
        <v>717</v>
      </c>
      <c r="V355" s="24" t="s">
        <v>50</v>
      </c>
      <c r="W355" s="11"/>
      <c r="X355" s="11"/>
    </row>
    <row r="356" s="2" customFormat="1" ht="26" customHeight="1" spans="1:24">
      <c r="A356" s="11">
        <v>352</v>
      </c>
      <c r="B356" s="11"/>
      <c r="C356" s="11"/>
      <c r="D356" s="12"/>
      <c r="E356" s="11"/>
      <c r="F356" s="11" t="s">
        <v>1290</v>
      </c>
      <c r="G356" s="12"/>
      <c r="H356" s="13" t="s">
        <v>474</v>
      </c>
      <c r="I356" s="13" t="s">
        <v>1291</v>
      </c>
      <c r="J356" s="12"/>
      <c r="K356" s="11"/>
      <c r="L356" s="13"/>
      <c r="M356" s="13"/>
      <c r="N356" s="19"/>
      <c r="O356" s="19"/>
      <c r="P356" s="18"/>
      <c r="Q356" s="13"/>
      <c r="R356" s="19"/>
      <c r="S356" s="19"/>
      <c r="T356" s="24"/>
      <c r="U356" s="11"/>
      <c r="V356" s="24"/>
      <c r="W356" s="11"/>
      <c r="X356" s="11"/>
    </row>
    <row r="357" s="2" customFormat="1" ht="26" customHeight="1" spans="1:24">
      <c r="A357" s="11">
        <v>353</v>
      </c>
      <c r="B357" s="11"/>
      <c r="C357" s="11"/>
      <c r="D357" s="12"/>
      <c r="E357" s="11"/>
      <c r="F357" s="11" t="s">
        <v>1292</v>
      </c>
      <c r="G357" s="12"/>
      <c r="H357" s="13" t="s">
        <v>561</v>
      </c>
      <c r="I357" s="13" t="s">
        <v>1293</v>
      </c>
      <c r="J357" s="12"/>
      <c r="K357" s="11"/>
      <c r="L357" s="13"/>
      <c r="M357" s="13"/>
      <c r="N357" s="19"/>
      <c r="O357" s="19"/>
      <c r="P357" s="18"/>
      <c r="Q357" s="13"/>
      <c r="R357" s="19"/>
      <c r="S357" s="19"/>
      <c r="T357" s="24"/>
      <c r="U357" s="11"/>
      <c r="V357" s="24"/>
      <c r="W357" s="11"/>
      <c r="X357" s="11"/>
    </row>
    <row r="358" s="2" customFormat="1" ht="26" customHeight="1" spans="1:24">
      <c r="A358" s="11">
        <v>354</v>
      </c>
      <c r="B358" s="11"/>
      <c r="C358" s="11"/>
      <c r="D358" s="12"/>
      <c r="E358" s="11"/>
      <c r="F358" s="11" t="s">
        <v>1294</v>
      </c>
      <c r="G358" s="12"/>
      <c r="H358" s="13" t="s">
        <v>533</v>
      </c>
      <c r="I358" s="13" t="s">
        <v>1295</v>
      </c>
      <c r="J358" s="12"/>
      <c r="K358" s="11"/>
      <c r="L358" s="13"/>
      <c r="M358" s="13"/>
      <c r="N358" s="19"/>
      <c r="O358" s="19"/>
      <c r="P358" s="18"/>
      <c r="Q358" s="13"/>
      <c r="R358" s="19"/>
      <c r="S358" s="19"/>
      <c r="T358" s="24"/>
      <c r="U358" s="11"/>
      <c r="V358" s="24"/>
      <c r="W358" s="11"/>
      <c r="X358" s="11"/>
    </row>
    <row r="359" s="2" customFormat="1" ht="26" customHeight="1" spans="1:24">
      <c r="A359" s="11">
        <v>355</v>
      </c>
      <c r="B359" s="11"/>
      <c r="C359" s="11"/>
      <c r="D359" s="12"/>
      <c r="E359" s="11"/>
      <c r="F359" s="11" t="s">
        <v>1296</v>
      </c>
      <c r="G359" s="12"/>
      <c r="H359" s="13" t="s">
        <v>538</v>
      </c>
      <c r="I359" s="13" t="s">
        <v>1297</v>
      </c>
      <c r="J359" s="12"/>
      <c r="K359" s="11"/>
      <c r="L359" s="13"/>
      <c r="M359" s="13"/>
      <c r="N359" s="19"/>
      <c r="O359" s="19"/>
      <c r="P359" s="18"/>
      <c r="Q359" s="13"/>
      <c r="R359" s="19"/>
      <c r="S359" s="19"/>
      <c r="T359" s="24"/>
      <c r="U359" s="11"/>
      <c r="V359" s="24"/>
      <c r="W359" s="11"/>
      <c r="X359" s="11"/>
    </row>
    <row r="360" s="2" customFormat="1" ht="26" customHeight="1" spans="1:24">
      <c r="A360" s="11">
        <v>356</v>
      </c>
      <c r="B360" s="11"/>
      <c r="C360" s="11"/>
      <c r="D360" s="12"/>
      <c r="E360" s="11"/>
      <c r="F360" s="11" t="s">
        <v>1298</v>
      </c>
      <c r="G360" s="12"/>
      <c r="H360" s="13" t="s">
        <v>538</v>
      </c>
      <c r="I360" s="13" t="s">
        <v>1299</v>
      </c>
      <c r="J360" s="12"/>
      <c r="K360" s="11"/>
      <c r="L360" s="13"/>
      <c r="M360" s="13"/>
      <c r="N360" s="19"/>
      <c r="O360" s="19"/>
      <c r="P360" s="18"/>
      <c r="Q360" s="13"/>
      <c r="R360" s="19"/>
      <c r="S360" s="19"/>
      <c r="T360" s="24"/>
      <c r="U360" s="11"/>
      <c r="V360" s="24"/>
      <c r="W360" s="11"/>
      <c r="X360" s="11"/>
    </row>
    <row r="361" s="2" customFormat="1" ht="26" customHeight="1" spans="1:24">
      <c r="A361" s="11">
        <v>357</v>
      </c>
      <c r="B361" s="11" t="s">
        <v>467</v>
      </c>
      <c r="C361" s="11" t="s">
        <v>442</v>
      </c>
      <c r="D361" s="12">
        <v>4</v>
      </c>
      <c r="E361" s="11" t="s">
        <v>1300</v>
      </c>
      <c r="F361" s="11" t="s">
        <v>1300</v>
      </c>
      <c r="G361" s="12">
        <v>4</v>
      </c>
      <c r="H361" s="13" t="s">
        <v>43</v>
      </c>
      <c r="I361" s="13" t="s">
        <v>1301</v>
      </c>
      <c r="J361" s="12">
        <f>SUM(K361:N361)</f>
        <v>110</v>
      </c>
      <c r="K361" s="11"/>
      <c r="L361" s="13">
        <v>110</v>
      </c>
      <c r="M361" s="13"/>
      <c r="N361" s="19"/>
      <c r="O361" s="19"/>
      <c r="P361" s="18">
        <v>44336</v>
      </c>
      <c r="Q361" s="13" t="s">
        <v>1302</v>
      </c>
      <c r="R361" s="19">
        <v>13067482979</v>
      </c>
      <c r="S361" s="19"/>
      <c r="T361" s="24">
        <v>2021</v>
      </c>
      <c r="U361" s="11" t="s">
        <v>717</v>
      </c>
      <c r="V361" s="24" t="s">
        <v>45</v>
      </c>
      <c r="W361" s="11"/>
      <c r="X361" s="11"/>
    </row>
    <row r="362" s="2" customFormat="1" ht="26" customHeight="1" spans="1:24">
      <c r="A362" s="11">
        <v>358</v>
      </c>
      <c r="B362" s="11"/>
      <c r="C362" s="11"/>
      <c r="D362" s="12"/>
      <c r="E362" s="11"/>
      <c r="F362" s="11" t="s">
        <v>1303</v>
      </c>
      <c r="G362" s="12"/>
      <c r="H362" s="13" t="s">
        <v>474</v>
      </c>
      <c r="I362" s="13" t="s">
        <v>1304</v>
      </c>
      <c r="J362" s="12"/>
      <c r="K362" s="11"/>
      <c r="L362" s="13"/>
      <c r="M362" s="13"/>
      <c r="N362" s="19"/>
      <c r="O362" s="19"/>
      <c r="P362" s="18"/>
      <c r="Q362" s="13"/>
      <c r="R362" s="19"/>
      <c r="S362" s="19"/>
      <c r="T362" s="24"/>
      <c r="U362" s="11"/>
      <c r="V362" s="24"/>
      <c r="W362" s="11"/>
      <c r="X362" s="11"/>
    </row>
    <row r="363" s="2" customFormat="1" ht="26" customHeight="1" spans="1:24">
      <c r="A363" s="11">
        <v>359</v>
      </c>
      <c r="B363" s="11"/>
      <c r="C363" s="11"/>
      <c r="D363" s="12"/>
      <c r="E363" s="11"/>
      <c r="F363" s="11" t="s">
        <v>1305</v>
      </c>
      <c r="G363" s="12"/>
      <c r="H363" s="13" t="s">
        <v>477</v>
      </c>
      <c r="I363" s="13" t="s">
        <v>1306</v>
      </c>
      <c r="J363" s="12"/>
      <c r="K363" s="11"/>
      <c r="L363" s="13"/>
      <c r="M363" s="13"/>
      <c r="N363" s="19"/>
      <c r="O363" s="19"/>
      <c r="P363" s="18"/>
      <c r="Q363" s="13"/>
      <c r="R363" s="19"/>
      <c r="S363" s="19"/>
      <c r="T363" s="24"/>
      <c r="U363" s="11"/>
      <c r="V363" s="24"/>
      <c r="W363" s="11"/>
      <c r="X363" s="11"/>
    </row>
    <row r="364" s="2" customFormat="1" ht="26" customHeight="1" spans="1:24">
      <c r="A364" s="11">
        <v>360</v>
      </c>
      <c r="B364" s="11"/>
      <c r="C364" s="11"/>
      <c r="D364" s="12"/>
      <c r="E364" s="11"/>
      <c r="F364" s="11" t="s">
        <v>1307</v>
      </c>
      <c r="G364" s="12"/>
      <c r="H364" s="13" t="s">
        <v>1156</v>
      </c>
      <c r="I364" s="13" t="s">
        <v>1308</v>
      </c>
      <c r="J364" s="12"/>
      <c r="K364" s="11"/>
      <c r="L364" s="13"/>
      <c r="M364" s="13"/>
      <c r="N364" s="19"/>
      <c r="O364" s="19"/>
      <c r="P364" s="18"/>
      <c r="Q364" s="13"/>
      <c r="R364" s="19"/>
      <c r="S364" s="19"/>
      <c r="T364" s="24"/>
      <c r="U364" s="11"/>
      <c r="V364" s="24"/>
      <c r="W364" s="11"/>
      <c r="X364" s="11"/>
    </row>
    <row r="365" s="2" customFormat="1" ht="26" customHeight="1" spans="1:24">
      <c r="A365" s="11">
        <v>361</v>
      </c>
      <c r="B365" s="11" t="s">
        <v>467</v>
      </c>
      <c r="C365" s="11" t="s">
        <v>442</v>
      </c>
      <c r="D365" s="12">
        <v>6</v>
      </c>
      <c r="E365" s="11" t="s">
        <v>1309</v>
      </c>
      <c r="F365" s="11" t="s">
        <v>1309</v>
      </c>
      <c r="G365" s="12">
        <v>4</v>
      </c>
      <c r="H365" s="13" t="s">
        <v>43</v>
      </c>
      <c r="I365" s="13" t="s">
        <v>1310</v>
      </c>
      <c r="J365" s="12">
        <f>SUM(K365:N365)</f>
        <v>85</v>
      </c>
      <c r="K365" s="11">
        <v>79.47</v>
      </c>
      <c r="L365" s="13">
        <v>5.53</v>
      </c>
      <c r="M365" s="13"/>
      <c r="N365" s="19"/>
      <c r="O365" s="19"/>
      <c r="P365" s="18">
        <v>44336</v>
      </c>
      <c r="Q365" s="13" t="s">
        <v>1311</v>
      </c>
      <c r="R365" s="19">
        <v>13636938050</v>
      </c>
      <c r="S365" s="19"/>
      <c r="T365" s="24">
        <v>2021</v>
      </c>
      <c r="U365" s="11" t="s">
        <v>717</v>
      </c>
      <c r="V365" s="24" t="s">
        <v>50</v>
      </c>
      <c r="W365" s="11" t="s">
        <v>1312</v>
      </c>
      <c r="X365" s="11"/>
    </row>
    <row r="366" s="2" customFormat="1" ht="26" customHeight="1" spans="1:24">
      <c r="A366" s="11">
        <v>362</v>
      </c>
      <c r="B366" s="11"/>
      <c r="C366" s="11"/>
      <c r="D366" s="12"/>
      <c r="E366" s="11"/>
      <c r="F366" s="11" t="s">
        <v>1313</v>
      </c>
      <c r="G366" s="12"/>
      <c r="H366" s="13" t="s">
        <v>474</v>
      </c>
      <c r="I366" s="13" t="s">
        <v>1314</v>
      </c>
      <c r="J366" s="12"/>
      <c r="K366" s="11"/>
      <c r="L366" s="13"/>
      <c r="M366" s="13"/>
      <c r="N366" s="19"/>
      <c r="O366" s="19"/>
      <c r="P366" s="18"/>
      <c r="Q366" s="13"/>
      <c r="R366" s="19"/>
      <c r="S366" s="19"/>
      <c r="T366" s="24"/>
      <c r="U366" s="11"/>
      <c r="V366" s="24"/>
      <c r="W366" s="11"/>
      <c r="X366" s="11"/>
    </row>
    <row r="367" s="2" customFormat="1" ht="26" customHeight="1" spans="1:24">
      <c r="A367" s="11">
        <v>363</v>
      </c>
      <c r="B367" s="11"/>
      <c r="C367" s="11"/>
      <c r="D367" s="12"/>
      <c r="E367" s="11"/>
      <c r="F367" s="11" t="s">
        <v>1315</v>
      </c>
      <c r="G367" s="12"/>
      <c r="H367" s="13" t="s">
        <v>477</v>
      </c>
      <c r="I367" s="13" t="s">
        <v>1316</v>
      </c>
      <c r="J367" s="12"/>
      <c r="K367" s="11"/>
      <c r="L367" s="13"/>
      <c r="M367" s="13"/>
      <c r="N367" s="19"/>
      <c r="O367" s="19"/>
      <c r="P367" s="18"/>
      <c r="Q367" s="13"/>
      <c r="R367" s="19"/>
      <c r="S367" s="19"/>
      <c r="T367" s="24"/>
      <c r="U367" s="11"/>
      <c r="V367" s="24"/>
      <c r="W367" s="11"/>
      <c r="X367" s="11"/>
    </row>
    <row r="368" s="2" customFormat="1" ht="26" customHeight="1" spans="1:24">
      <c r="A368" s="11">
        <v>364</v>
      </c>
      <c r="B368" s="11"/>
      <c r="C368" s="11"/>
      <c r="D368" s="12"/>
      <c r="E368" s="11"/>
      <c r="F368" s="11" t="s">
        <v>1317</v>
      </c>
      <c r="G368" s="12"/>
      <c r="H368" s="13" t="s">
        <v>589</v>
      </c>
      <c r="I368" s="13" t="s">
        <v>1318</v>
      </c>
      <c r="J368" s="12"/>
      <c r="K368" s="11"/>
      <c r="L368" s="13"/>
      <c r="M368" s="13"/>
      <c r="N368" s="19"/>
      <c r="O368" s="19"/>
      <c r="P368" s="18"/>
      <c r="Q368" s="13"/>
      <c r="R368" s="19"/>
      <c r="S368" s="19"/>
      <c r="T368" s="24"/>
      <c r="U368" s="11"/>
      <c r="V368" s="24"/>
      <c r="W368" s="11"/>
      <c r="X368" s="11"/>
    </row>
    <row r="369" s="2" customFormat="1" ht="26" customHeight="1" spans="1:24">
      <c r="A369" s="11">
        <v>365</v>
      </c>
      <c r="B369" s="11" t="s">
        <v>467</v>
      </c>
      <c r="C369" s="11" t="s">
        <v>442</v>
      </c>
      <c r="D369" s="12">
        <v>14</v>
      </c>
      <c r="E369" s="11" t="s">
        <v>1309</v>
      </c>
      <c r="F369" s="11" t="s">
        <v>1309</v>
      </c>
      <c r="G369" s="12">
        <v>6</v>
      </c>
      <c r="H369" s="13" t="s">
        <v>43</v>
      </c>
      <c r="I369" s="13" t="s">
        <v>1319</v>
      </c>
      <c r="J369" s="12">
        <f>SUM(K369:N369)</f>
        <v>120</v>
      </c>
      <c r="K369" s="11">
        <v>109</v>
      </c>
      <c r="L369" s="13">
        <v>11</v>
      </c>
      <c r="M369" s="13"/>
      <c r="N369" s="19"/>
      <c r="O369" s="19"/>
      <c r="P369" s="18">
        <v>44336</v>
      </c>
      <c r="Q369" s="13" t="s">
        <v>1320</v>
      </c>
      <c r="R369" s="19">
        <v>13636938050</v>
      </c>
      <c r="S369" s="19"/>
      <c r="T369" s="24">
        <v>2021</v>
      </c>
      <c r="U369" s="11" t="s">
        <v>717</v>
      </c>
      <c r="V369" s="24" t="s">
        <v>50</v>
      </c>
      <c r="W369" s="11" t="s">
        <v>1321</v>
      </c>
      <c r="X369" s="11"/>
    </row>
    <row r="370" s="2" customFormat="1" ht="26" customHeight="1" spans="1:24">
      <c r="A370" s="11">
        <v>366</v>
      </c>
      <c r="B370" s="11"/>
      <c r="C370" s="11"/>
      <c r="D370" s="12"/>
      <c r="E370" s="11"/>
      <c r="F370" s="11" t="s">
        <v>1322</v>
      </c>
      <c r="G370" s="12"/>
      <c r="H370" s="13" t="s">
        <v>474</v>
      </c>
      <c r="I370" s="13" t="s">
        <v>1323</v>
      </c>
      <c r="J370" s="12"/>
      <c r="K370" s="11"/>
      <c r="L370" s="13"/>
      <c r="M370" s="13"/>
      <c r="N370" s="19"/>
      <c r="O370" s="19"/>
      <c r="P370" s="18"/>
      <c r="Q370" s="13"/>
      <c r="R370" s="19"/>
      <c r="S370" s="19"/>
      <c r="T370" s="24"/>
      <c r="U370" s="11"/>
      <c r="V370" s="24"/>
      <c r="W370" s="11"/>
      <c r="X370" s="11"/>
    </row>
    <row r="371" s="2" customFormat="1" ht="26" customHeight="1" spans="1:24">
      <c r="A371" s="11">
        <v>367</v>
      </c>
      <c r="B371" s="11"/>
      <c r="C371" s="11"/>
      <c r="D371" s="12"/>
      <c r="E371" s="11"/>
      <c r="F371" s="11" t="s">
        <v>1324</v>
      </c>
      <c r="G371" s="12"/>
      <c r="H371" s="13" t="s">
        <v>513</v>
      </c>
      <c r="I371" s="13" t="s">
        <v>1325</v>
      </c>
      <c r="J371" s="12"/>
      <c r="K371" s="11"/>
      <c r="L371" s="13"/>
      <c r="M371" s="13"/>
      <c r="N371" s="19"/>
      <c r="O371" s="19"/>
      <c r="P371" s="18"/>
      <c r="Q371" s="13"/>
      <c r="R371" s="19"/>
      <c r="S371" s="19"/>
      <c r="T371" s="24"/>
      <c r="U371" s="11"/>
      <c r="V371" s="24"/>
      <c r="W371" s="11"/>
      <c r="X371" s="11"/>
    </row>
    <row r="372" s="2" customFormat="1" ht="26" customHeight="1" spans="1:24">
      <c r="A372" s="11">
        <v>368</v>
      </c>
      <c r="B372" s="11"/>
      <c r="C372" s="11"/>
      <c r="D372" s="12"/>
      <c r="E372" s="11"/>
      <c r="F372" s="11" t="s">
        <v>1326</v>
      </c>
      <c r="G372" s="12"/>
      <c r="H372" s="13" t="s">
        <v>589</v>
      </c>
      <c r="I372" s="13" t="s">
        <v>1327</v>
      </c>
      <c r="J372" s="12"/>
      <c r="K372" s="11"/>
      <c r="L372" s="13"/>
      <c r="M372" s="13"/>
      <c r="N372" s="19"/>
      <c r="O372" s="19"/>
      <c r="P372" s="18"/>
      <c r="Q372" s="13"/>
      <c r="R372" s="19"/>
      <c r="S372" s="19"/>
      <c r="T372" s="24"/>
      <c r="U372" s="11"/>
      <c r="V372" s="24"/>
      <c r="W372" s="11"/>
      <c r="X372" s="11"/>
    </row>
    <row r="373" s="2" customFormat="1" ht="26" customHeight="1" spans="1:24">
      <c r="A373" s="11">
        <v>369</v>
      </c>
      <c r="B373" s="11"/>
      <c r="C373" s="11"/>
      <c r="D373" s="12"/>
      <c r="E373" s="11"/>
      <c r="F373" s="11" t="s">
        <v>1328</v>
      </c>
      <c r="G373" s="12"/>
      <c r="H373" s="13" t="s">
        <v>566</v>
      </c>
      <c r="I373" s="13" t="s">
        <v>1329</v>
      </c>
      <c r="J373" s="12"/>
      <c r="K373" s="11"/>
      <c r="L373" s="13"/>
      <c r="M373" s="13"/>
      <c r="N373" s="19"/>
      <c r="O373" s="19"/>
      <c r="P373" s="18"/>
      <c r="Q373" s="13"/>
      <c r="R373" s="19"/>
      <c r="S373" s="19"/>
      <c r="T373" s="24"/>
      <c r="U373" s="11"/>
      <c r="V373" s="24"/>
      <c r="W373" s="11"/>
      <c r="X373" s="11"/>
    </row>
    <row r="374" s="2" customFormat="1" ht="26" customHeight="1" spans="1:24">
      <c r="A374" s="11">
        <v>370</v>
      </c>
      <c r="B374" s="11"/>
      <c r="C374" s="11"/>
      <c r="D374" s="12"/>
      <c r="E374" s="11"/>
      <c r="F374" s="11" t="s">
        <v>1330</v>
      </c>
      <c r="G374" s="12"/>
      <c r="H374" s="13" t="s">
        <v>497</v>
      </c>
      <c r="I374" s="13" t="s">
        <v>1331</v>
      </c>
      <c r="J374" s="12"/>
      <c r="K374" s="11"/>
      <c r="L374" s="13"/>
      <c r="M374" s="13"/>
      <c r="N374" s="19"/>
      <c r="O374" s="19"/>
      <c r="P374" s="18"/>
      <c r="Q374" s="13"/>
      <c r="R374" s="19"/>
      <c r="S374" s="19"/>
      <c r="T374" s="24"/>
      <c r="U374" s="11"/>
      <c r="V374" s="24"/>
      <c r="W374" s="11"/>
      <c r="X374" s="11"/>
    </row>
    <row r="375" s="2" customFormat="1" ht="26" customHeight="1" spans="1:24">
      <c r="A375" s="11">
        <v>371</v>
      </c>
      <c r="B375" s="11" t="s">
        <v>467</v>
      </c>
      <c r="C375" s="11" t="s">
        <v>442</v>
      </c>
      <c r="D375" s="12">
        <v>13</v>
      </c>
      <c r="E375" s="11" t="s">
        <v>1332</v>
      </c>
      <c r="F375" s="11" t="s">
        <v>1332</v>
      </c>
      <c r="G375" s="12">
        <v>7</v>
      </c>
      <c r="H375" s="13" t="s">
        <v>43</v>
      </c>
      <c r="I375" s="13" t="s">
        <v>1333</v>
      </c>
      <c r="J375" s="12">
        <f>SUM(K375:N375)</f>
        <v>80</v>
      </c>
      <c r="K375" s="11"/>
      <c r="L375" s="13">
        <v>80</v>
      </c>
      <c r="M375" s="13"/>
      <c r="N375" s="19"/>
      <c r="O375" s="19"/>
      <c r="P375" s="18">
        <v>44336</v>
      </c>
      <c r="Q375" s="13" t="s">
        <v>1334</v>
      </c>
      <c r="R375" s="19">
        <v>15160306683</v>
      </c>
      <c r="S375" s="19"/>
      <c r="T375" s="24">
        <v>2021</v>
      </c>
      <c r="U375" s="11" t="s">
        <v>717</v>
      </c>
      <c r="V375" s="24" t="s">
        <v>45</v>
      </c>
      <c r="W375" s="11"/>
      <c r="X375" s="11"/>
    </row>
    <row r="376" s="2" customFormat="1" ht="26" customHeight="1" spans="1:24">
      <c r="A376" s="11">
        <v>372</v>
      </c>
      <c r="B376" s="11"/>
      <c r="C376" s="11"/>
      <c r="D376" s="12"/>
      <c r="E376" s="11"/>
      <c r="F376" s="11" t="s">
        <v>1335</v>
      </c>
      <c r="G376" s="12"/>
      <c r="H376" s="13" t="s">
        <v>474</v>
      </c>
      <c r="I376" s="13" t="s">
        <v>1336</v>
      </c>
      <c r="J376" s="12"/>
      <c r="K376" s="11"/>
      <c r="L376" s="13"/>
      <c r="M376" s="13"/>
      <c r="N376" s="19"/>
      <c r="O376" s="19"/>
      <c r="P376" s="18"/>
      <c r="Q376" s="13"/>
      <c r="R376" s="19"/>
      <c r="S376" s="19"/>
      <c r="T376" s="24"/>
      <c r="U376" s="11"/>
      <c r="V376" s="24"/>
      <c r="W376" s="11"/>
      <c r="X376" s="11"/>
    </row>
    <row r="377" s="2" customFormat="1" ht="26" customHeight="1" spans="1:24">
      <c r="A377" s="11">
        <v>373</v>
      </c>
      <c r="B377" s="11"/>
      <c r="C377" s="11"/>
      <c r="D377" s="12"/>
      <c r="E377" s="11"/>
      <c r="F377" s="11" t="s">
        <v>1337</v>
      </c>
      <c r="G377" s="12"/>
      <c r="H377" s="13" t="s">
        <v>513</v>
      </c>
      <c r="I377" s="13" t="s">
        <v>1338</v>
      </c>
      <c r="J377" s="12"/>
      <c r="K377" s="11"/>
      <c r="L377" s="13"/>
      <c r="M377" s="13"/>
      <c r="N377" s="19"/>
      <c r="O377" s="19"/>
      <c r="P377" s="18"/>
      <c r="Q377" s="13"/>
      <c r="R377" s="19"/>
      <c r="S377" s="19"/>
      <c r="T377" s="24"/>
      <c r="U377" s="11"/>
      <c r="V377" s="24"/>
      <c r="W377" s="11"/>
      <c r="X377" s="11"/>
    </row>
    <row r="378" s="2" customFormat="1" ht="26" customHeight="1" spans="1:24">
      <c r="A378" s="11">
        <v>374</v>
      </c>
      <c r="B378" s="11"/>
      <c r="C378" s="11"/>
      <c r="D378" s="12"/>
      <c r="E378" s="11"/>
      <c r="F378" s="11" t="s">
        <v>1339</v>
      </c>
      <c r="G378" s="12"/>
      <c r="H378" s="13" t="s">
        <v>533</v>
      </c>
      <c r="I378" s="13" t="s">
        <v>1340</v>
      </c>
      <c r="J378" s="12"/>
      <c r="K378" s="11"/>
      <c r="L378" s="13"/>
      <c r="M378" s="13"/>
      <c r="N378" s="19"/>
      <c r="O378" s="19"/>
      <c r="P378" s="18"/>
      <c r="Q378" s="13"/>
      <c r="R378" s="19"/>
      <c r="S378" s="19"/>
      <c r="T378" s="24"/>
      <c r="U378" s="11"/>
      <c r="V378" s="24"/>
      <c r="W378" s="11"/>
      <c r="X378" s="11"/>
    </row>
    <row r="379" s="2" customFormat="1" ht="26" customHeight="1" spans="1:24">
      <c r="A379" s="11">
        <v>375</v>
      </c>
      <c r="B379" s="11"/>
      <c r="C379" s="11"/>
      <c r="D379" s="12"/>
      <c r="E379" s="11"/>
      <c r="F379" s="11" t="s">
        <v>1341</v>
      </c>
      <c r="G379" s="12"/>
      <c r="H379" s="13" t="s">
        <v>538</v>
      </c>
      <c r="I379" s="13" t="s">
        <v>1342</v>
      </c>
      <c r="J379" s="12"/>
      <c r="K379" s="11"/>
      <c r="L379" s="13"/>
      <c r="M379" s="13"/>
      <c r="N379" s="19"/>
      <c r="O379" s="19"/>
      <c r="P379" s="18"/>
      <c r="Q379" s="13"/>
      <c r="R379" s="19"/>
      <c r="S379" s="19"/>
      <c r="T379" s="24"/>
      <c r="U379" s="11"/>
      <c r="V379" s="24"/>
      <c r="W379" s="11"/>
      <c r="X379" s="11"/>
    </row>
    <row r="380" s="2" customFormat="1" ht="26" customHeight="1" spans="1:24">
      <c r="A380" s="11">
        <v>376</v>
      </c>
      <c r="B380" s="11"/>
      <c r="C380" s="11"/>
      <c r="D380" s="12"/>
      <c r="E380" s="11"/>
      <c r="F380" s="11" t="s">
        <v>1343</v>
      </c>
      <c r="G380" s="12"/>
      <c r="H380" s="13" t="s">
        <v>538</v>
      </c>
      <c r="I380" s="13" t="s">
        <v>1344</v>
      </c>
      <c r="J380" s="12"/>
      <c r="K380" s="11"/>
      <c r="L380" s="13"/>
      <c r="M380" s="13"/>
      <c r="N380" s="19"/>
      <c r="O380" s="19"/>
      <c r="P380" s="18"/>
      <c r="Q380" s="13"/>
      <c r="R380" s="19"/>
      <c r="S380" s="19"/>
      <c r="T380" s="24"/>
      <c r="U380" s="11"/>
      <c r="V380" s="24"/>
      <c r="W380" s="11"/>
      <c r="X380" s="11"/>
    </row>
    <row r="381" s="2" customFormat="1" ht="26" customHeight="1" spans="1:24">
      <c r="A381" s="11">
        <v>377</v>
      </c>
      <c r="B381" s="11" t="s">
        <v>467</v>
      </c>
      <c r="C381" s="11" t="s">
        <v>442</v>
      </c>
      <c r="D381" s="12">
        <v>16</v>
      </c>
      <c r="E381" s="11" t="s">
        <v>1345</v>
      </c>
      <c r="F381" s="11" t="s">
        <v>1345</v>
      </c>
      <c r="G381" s="12">
        <v>4</v>
      </c>
      <c r="H381" s="13" t="s">
        <v>43</v>
      </c>
      <c r="I381" s="13" t="s">
        <v>1346</v>
      </c>
      <c r="J381" s="12">
        <f>SUM(K381:N381)</f>
        <v>120</v>
      </c>
      <c r="K381" s="11"/>
      <c r="L381" s="13">
        <v>120</v>
      </c>
      <c r="M381" s="13"/>
      <c r="N381" s="19"/>
      <c r="O381" s="19"/>
      <c r="P381" s="18">
        <v>44336</v>
      </c>
      <c r="Q381" s="13" t="s">
        <v>1347</v>
      </c>
      <c r="R381" s="19">
        <v>18106995539</v>
      </c>
      <c r="S381" s="19"/>
      <c r="T381" s="24">
        <v>2021</v>
      </c>
      <c r="U381" s="11" t="s">
        <v>717</v>
      </c>
      <c r="V381" s="24" t="s">
        <v>45</v>
      </c>
      <c r="W381" s="11"/>
      <c r="X381" s="11"/>
    </row>
    <row r="382" s="2" customFormat="1" ht="26" customHeight="1" spans="1:24">
      <c r="A382" s="11">
        <v>378</v>
      </c>
      <c r="B382" s="11"/>
      <c r="C382" s="11"/>
      <c r="D382" s="12"/>
      <c r="E382" s="11"/>
      <c r="F382" s="11" t="s">
        <v>1348</v>
      </c>
      <c r="G382" s="12"/>
      <c r="H382" s="13" t="s">
        <v>477</v>
      </c>
      <c r="I382" s="13" t="s">
        <v>1349</v>
      </c>
      <c r="J382" s="12"/>
      <c r="K382" s="11"/>
      <c r="L382" s="13"/>
      <c r="M382" s="13"/>
      <c r="N382" s="19"/>
      <c r="O382" s="19"/>
      <c r="P382" s="18"/>
      <c r="Q382" s="13"/>
      <c r="R382" s="19"/>
      <c r="S382" s="19"/>
      <c r="T382" s="24"/>
      <c r="U382" s="11"/>
      <c r="V382" s="24"/>
      <c r="W382" s="11"/>
      <c r="X382" s="11"/>
    </row>
    <row r="383" s="2" customFormat="1" ht="26" customHeight="1" spans="1:24">
      <c r="A383" s="11">
        <v>379</v>
      </c>
      <c r="B383" s="11"/>
      <c r="C383" s="11"/>
      <c r="D383" s="12"/>
      <c r="E383" s="11"/>
      <c r="F383" s="11" t="s">
        <v>1350</v>
      </c>
      <c r="G383" s="12"/>
      <c r="H383" s="13" t="s">
        <v>1351</v>
      </c>
      <c r="I383" s="13" t="s">
        <v>1352</v>
      </c>
      <c r="J383" s="12"/>
      <c r="K383" s="11"/>
      <c r="L383" s="13"/>
      <c r="M383" s="13"/>
      <c r="N383" s="19"/>
      <c r="O383" s="19"/>
      <c r="P383" s="18"/>
      <c r="Q383" s="13"/>
      <c r="R383" s="19"/>
      <c r="S383" s="19"/>
      <c r="T383" s="24"/>
      <c r="U383" s="11"/>
      <c r="V383" s="24"/>
      <c r="W383" s="11"/>
      <c r="X383" s="11"/>
    </row>
    <row r="384" s="2" customFormat="1" ht="26" customHeight="1" spans="1:24">
      <c r="A384" s="11">
        <v>380</v>
      </c>
      <c r="B384" s="11"/>
      <c r="C384" s="11"/>
      <c r="D384" s="12"/>
      <c r="E384" s="11"/>
      <c r="F384" s="11" t="s">
        <v>1353</v>
      </c>
      <c r="G384" s="12"/>
      <c r="H384" s="13" t="s">
        <v>533</v>
      </c>
      <c r="I384" s="13" t="s">
        <v>1354</v>
      </c>
      <c r="J384" s="12"/>
      <c r="K384" s="11"/>
      <c r="L384" s="13"/>
      <c r="M384" s="13"/>
      <c r="N384" s="19"/>
      <c r="O384" s="19"/>
      <c r="P384" s="18"/>
      <c r="Q384" s="13"/>
      <c r="R384" s="19"/>
      <c r="S384" s="19"/>
      <c r="T384" s="24"/>
      <c r="U384" s="11"/>
      <c r="V384" s="24"/>
      <c r="W384" s="11"/>
      <c r="X384" s="11"/>
    </row>
    <row r="385" s="2" customFormat="1" ht="26" customHeight="1" spans="1:24">
      <c r="A385" s="11">
        <v>381</v>
      </c>
      <c r="B385" s="11" t="s">
        <v>467</v>
      </c>
      <c r="C385" s="11" t="s">
        <v>442</v>
      </c>
      <c r="D385" s="12">
        <v>12</v>
      </c>
      <c r="E385" s="11" t="s">
        <v>1355</v>
      </c>
      <c r="F385" s="11" t="s">
        <v>1355</v>
      </c>
      <c r="G385" s="12">
        <v>1</v>
      </c>
      <c r="H385" s="12" t="s">
        <v>43</v>
      </c>
      <c r="I385" s="13" t="s">
        <v>1356</v>
      </c>
      <c r="J385" s="12">
        <f>SUM(K385:N385)</f>
        <v>80</v>
      </c>
      <c r="K385" s="11"/>
      <c r="L385" s="13">
        <v>80</v>
      </c>
      <c r="M385" s="13"/>
      <c r="N385" s="19"/>
      <c r="O385" s="19"/>
      <c r="P385" s="18">
        <v>44336</v>
      </c>
      <c r="Q385" s="13" t="s">
        <v>1357</v>
      </c>
      <c r="R385" s="19">
        <v>18950194887</v>
      </c>
      <c r="S385" s="19"/>
      <c r="T385" s="24">
        <v>2021</v>
      </c>
      <c r="U385" s="11" t="s">
        <v>717</v>
      </c>
      <c r="V385" s="24" t="s">
        <v>45</v>
      </c>
      <c r="W385" s="11"/>
      <c r="X385" s="11"/>
    </row>
    <row r="386" s="2" customFormat="1" ht="26" customHeight="1" spans="1:24">
      <c r="A386" s="11">
        <v>382</v>
      </c>
      <c r="B386" s="11" t="s">
        <v>467</v>
      </c>
      <c r="C386" s="11" t="s">
        <v>442</v>
      </c>
      <c r="D386" s="12">
        <v>3</v>
      </c>
      <c r="E386" s="11" t="s">
        <v>1358</v>
      </c>
      <c r="F386" s="11" t="s">
        <v>1358</v>
      </c>
      <c r="G386" s="12">
        <v>5</v>
      </c>
      <c r="H386" s="13" t="s">
        <v>43</v>
      </c>
      <c r="I386" s="13" t="s">
        <v>1359</v>
      </c>
      <c r="J386" s="12">
        <f>SUM(K386:N386)</f>
        <v>100</v>
      </c>
      <c r="K386" s="11"/>
      <c r="L386" s="13">
        <v>100</v>
      </c>
      <c r="M386" s="13"/>
      <c r="N386" s="19"/>
      <c r="O386" s="19"/>
      <c r="P386" s="18">
        <v>44336</v>
      </c>
      <c r="Q386" s="13" t="s">
        <v>1360</v>
      </c>
      <c r="R386" s="19">
        <v>13515032055</v>
      </c>
      <c r="S386" s="19"/>
      <c r="T386" s="24">
        <v>2021</v>
      </c>
      <c r="U386" s="11" t="s">
        <v>717</v>
      </c>
      <c r="V386" s="24" t="s">
        <v>45</v>
      </c>
      <c r="W386" s="11"/>
      <c r="X386" s="11"/>
    </row>
    <row r="387" s="2" customFormat="1" ht="26" customHeight="1" spans="1:24">
      <c r="A387" s="11">
        <v>383</v>
      </c>
      <c r="B387" s="11"/>
      <c r="C387" s="11"/>
      <c r="D387" s="12"/>
      <c r="E387" s="11"/>
      <c r="F387" s="11" t="s">
        <v>1361</v>
      </c>
      <c r="G387" s="12"/>
      <c r="H387" s="13" t="s">
        <v>474</v>
      </c>
      <c r="I387" s="13" t="s">
        <v>1362</v>
      </c>
      <c r="J387" s="12"/>
      <c r="K387" s="11"/>
      <c r="L387" s="13"/>
      <c r="M387" s="13"/>
      <c r="N387" s="19"/>
      <c r="O387" s="19"/>
      <c r="P387" s="18"/>
      <c r="Q387" s="13"/>
      <c r="R387" s="19"/>
      <c r="S387" s="19"/>
      <c r="T387" s="24"/>
      <c r="U387" s="11"/>
      <c r="V387" s="24"/>
      <c r="W387" s="11"/>
      <c r="X387" s="11"/>
    </row>
    <row r="388" s="2" customFormat="1" ht="26" customHeight="1" spans="1:24">
      <c r="A388" s="11">
        <v>384</v>
      </c>
      <c r="B388" s="11"/>
      <c r="C388" s="11"/>
      <c r="D388" s="12"/>
      <c r="E388" s="11"/>
      <c r="F388" s="11" t="s">
        <v>1363</v>
      </c>
      <c r="G388" s="12"/>
      <c r="H388" s="13" t="s">
        <v>513</v>
      </c>
      <c r="I388" s="13" t="s">
        <v>1364</v>
      </c>
      <c r="J388" s="12"/>
      <c r="K388" s="11"/>
      <c r="L388" s="13"/>
      <c r="M388" s="13"/>
      <c r="N388" s="19"/>
      <c r="O388" s="19"/>
      <c r="P388" s="18"/>
      <c r="Q388" s="13"/>
      <c r="R388" s="19"/>
      <c r="S388" s="19"/>
      <c r="T388" s="24"/>
      <c r="U388" s="11"/>
      <c r="V388" s="24"/>
      <c r="W388" s="11"/>
      <c r="X388" s="11"/>
    </row>
    <row r="389" s="2" customFormat="1" ht="26" customHeight="1" spans="1:24">
      <c r="A389" s="11">
        <v>385</v>
      </c>
      <c r="B389" s="11"/>
      <c r="C389" s="11"/>
      <c r="D389" s="12"/>
      <c r="E389" s="11"/>
      <c r="F389" s="11" t="s">
        <v>1365</v>
      </c>
      <c r="G389" s="12"/>
      <c r="H389" s="13" t="s">
        <v>589</v>
      </c>
      <c r="I389" s="13" t="s">
        <v>1366</v>
      </c>
      <c r="J389" s="12"/>
      <c r="K389" s="11"/>
      <c r="L389" s="13"/>
      <c r="M389" s="13"/>
      <c r="N389" s="19"/>
      <c r="O389" s="19"/>
      <c r="P389" s="18"/>
      <c r="Q389" s="13"/>
      <c r="R389" s="19"/>
      <c r="S389" s="19"/>
      <c r="T389" s="24"/>
      <c r="U389" s="11"/>
      <c r="V389" s="24"/>
      <c r="W389" s="11"/>
      <c r="X389" s="11"/>
    </row>
    <row r="390" s="2" customFormat="1" ht="26" customHeight="1" spans="1:24">
      <c r="A390" s="11">
        <v>386</v>
      </c>
      <c r="B390" s="11"/>
      <c r="C390" s="11"/>
      <c r="D390" s="12"/>
      <c r="E390" s="11"/>
      <c r="F390" s="11" t="s">
        <v>1367</v>
      </c>
      <c r="G390" s="12"/>
      <c r="H390" s="13" t="s">
        <v>497</v>
      </c>
      <c r="I390" s="13" t="s">
        <v>1368</v>
      </c>
      <c r="J390" s="12"/>
      <c r="K390" s="11"/>
      <c r="L390" s="13"/>
      <c r="M390" s="13"/>
      <c r="N390" s="19"/>
      <c r="O390" s="19"/>
      <c r="P390" s="18"/>
      <c r="Q390" s="13"/>
      <c r="R390" s="19"/>
      <c r="S390" s="19"/>
      <c r="T390" s="24"/>
      <c r="U390" s="11"/>
      <c r="V390" s="24"/>
      <c r="W390" s="11"/>
      <c r="X390" s="11"/>
    </row>
    <row r="391" s="2" customFormat="1" ht="26" customHeight="1" spans="1:24">
      <c r="A391" s="11">
        <v>387</v>
      </c>
      <c r="B391" s="11" t="s">
        <v>467</v>
      </c>
      <c r="C391" s="11" t="s">
        <v>442</v>
      </c>
      <c r="D391" s="12">
        <v>11</v>
      </c>
      <c r="E391" s="11" t="s">
        <v>1369</v>
      </c>
      <c r="F391" s="11" t="s">
        <v>1369</v>
      </c>
      <c r="G391" s="12">
        <v>5</v>
      </c>
      <c r="H391" s="13" t="s">
        <v>43</v>
      </c>
      <c r="I391" s="13" t="s">
        <v>1370</v>
      </c>
      <c r="J391" s="12">
        <f>SUM(K391:N391)</f>
        <v>100</v>
      </c>
      <c r="K391" s="11">
        <v>100</v>
      </c>
      <c r="L391" s="13"/>
      <c r="M391" s="13"/>
      <c r="N391" s="19"/>
      <c r="O391" s="19"/>
      <c r="P391" s="18">
        <v>44336</v>
      </c>
      <c r="Q391" s="13" t="s">
        <v>1371</v>
      </c>
      <c r="R391" s="19">
        <v>18250808003</v>
      </c>
      <c r="S391" s="19"/>
      <c r="T391" s="24">
        <v>2021</v>
      </c>
      <c r="U391" s="11" t="s">
        <v>717</v>
      </c>
      <c r="V391" s="24" t="s">
        <v>58</v>
      </c>
      <c r="W391" s="11"/>
      <c r="X391" s="11"/>
    </row>
    <row r="392" s="2" customFormat="1" ht="26" customHeight="1" spans="1:24">
      <c r="A392" s="11">
        <v>388</v>
      </c>
      <c r="B392" s="11"/>
      <c r="C392" s="11"/>
      <c r="D392" s="12"/>
      <c r="E392" s="11"/>
      <c r="F392" s="11" t="s">
        <v>1372</v>
      </c>
      <c r="G392" s="12"/>
      <c r="H392" s="13" t="s">
        <v>497</v>
      </c>
      <c r="I392" s="13" t="s">
        <v>1373</v>
      </c>
      <c r="J392" s="12"/>
      <c r="K392" s="11"/>
      <c r="L392" s="13"/>
      <c r="M392" s="13"/>
      <c r="N392" s="19"/>
      <c r="O392" s="19"/>
      <c r="P392" s="18"/>
      <c r="Q392" s="13"/>
      <c r="R392" s="19"/>
      <c r="S392" s="19"/>
      <c r="T392" s="24"/>
      <c r="U392" s="11"/>
      <c r="V392" s="24"/>
      <c r="W392" s="11"/>
      <c r="X392" s="11"/>
    </row>
    <row r="393" s="2" customFormat="1" ht="26" customHeight="1" spans="1:24">
      <c r="A393" s="11">
        <v>389</v>
      </c>
      <c r="B393" s="11"/>
      <c r="C393" s="11"/>
      <c r="D393" s="12"/>
      <c r="E393" s="11"/>
      <c r="F393" s="11" t="s">
        <v>1374</v>
      </c>
      <c r="G393" s="12"/>
      <c r="H393" s="13" t="s">
        <v>566</v>
      </c>
      <c r="I393" s="13" t="s">
        <v>1375</v>
      </c>
      <c r="J393" s="12"/>
      <c r="K393" s="11"/>
      <c r="L393" s="13"/>
      <c r="M393" s="13"/>
      <c r="N393" s="19"/>
      <c r="O393" s="19"/>
      <c r="P393" s="18"/>
      <c r="Q393" s="13"/>
      <c r="R393" s="19"/>
      <c r="S393" s="19"/>
      <c r="T393" s="24"/>
      <c r="U393" s="11"/>
      <c r="V393" s="24"/>
      <c r="W393" s="11"/>
      <c r="X393" s="11"/>
    </row>
    <row r="394" s="2" customFormat="1" ht="26" customHeight="1" spans="1:24">
      <c r="A394" s="11">
        <v>390</v>
      </c>
      <c r="B394" s="11"/>
      <c r="C394" s="11"/>
      <c r="D394" s="12"/>
      <c r="E394" s="11"/>
      <c r="F394" s="11" t="s">
        <v>1376</v>
      </c>
      <c r="G394" s="12"/>
      <c r="H394" s="13" t="s">
        <v>474</v>
      </c>
      <c r="I394" s="13" t="s">
        <v>1377</v>
      </c>
      <c r="J394" s="12"/>
      <c r="K394" s="11"/>
      <c r="L394" s="13"/>
      <c r="M394" s="13"/>
      <c r="N394" s="19"/>
      <c r="O394" s="19"/>
      <c r="P394" s="18"/>
      <c r="Q394" s="13"/>
      <c r="R394" s="19"/>
      <c r="S394" s="19"/>
      <c r="T394" s="24"/>
      <c r="U394" s="11"/>
      <c r="V394" s="24"/>
      <c r="W394" s="11"/>
      <c r="X394" s="11"/>
    </row>
    <row r="395" s="2" customFormat="1" ht="26" customHeight="1" spans="1:24">
      <c r="A395" s="11">
        <v>391</v>
      </c>
      <c r="B395" s="11"/>
      <c r="C395" s="11"/>
      <c r="D395" s="12"/>
      <c r="E395" s="11"/>
      <c r="F395" s="11" t="s">
        <v>1378</v>
      </c>
      <c r="G395" s="12"/>
      <c r="H395" s="13" t="s">
        <v>601</v>
      </c>
      <c r="I395" s="13" t="s">
        <v>1379</v>
      </c>
      <c r="J395" s="12"/>
      <c r="K395" s="11"/>
      <c r="L395" s="13"/>
      <c r="M395" s="13"/>
      <c r="N395" s="19"/>
      <c r="O395" s="19"/>
      <c r="P395" s="18"/>
      <c r="Q395" s="13"/>
      <c r="R395" s="19"/>
      <c r="S395" s="19"/>
      <c r="T395" s="24"/>
      <c r="U395" s="11"/>
      <c r="V395" s="24"/>
      <c r="W395" s="11"/>
      <c r="X395" s="11"/>
    </row>
    <row r="396" s="2" customFormat="1" ht="26" customHeight="1" spans="1:24">
      <c r="A396" s="11">
        <v>392</v>
      </c>
      <c r="B396" s="11" t="s">
        <v>467</v>
      </c>
      <c r="C396" s="11" t="s">
        <v>442</v>
      </c>
      <c r="D396" s="12">
        <v>6</v>
      </c>
      <c r="E396" s="11" t="s">
        <v>1380</v>
      </c>
      <c r="F396" s="11" t="s">
        <v>1380</v>
      </c>
      <c r="G396" s="12">
        <v>4</v>
      </c>
      <c r="H396" s="13" t="s">
        <v>43</v>
      </c>
      <c r="I396" s="13" t="s">
        <v>1381</v>
      </c>
      <c r="J396" s="12">
        <f>SUM(K396:N396)</f>
        <v>85</v>
      </c>
      <c r="K396" s="11">
        <v>62.3</v>
      </c>
      <c r="L396" s="13">
        <v>22.7</v>
      </c>
      <c r="M396" s="13"/>
      <c r="N396" s="19"/>
      <c r="O396" s="19"/>
      <c r="P396" s="18">
        <v>44336</v>
      </c>
      <c r="Q396" s="13" t="s">
        <v>1382</v>
      </c>
      <c r="R396" s="19">
        <v>15375840528</v>
      </c>
      <c r="S396" s="19"/>
      <c r="T396" s="24">
        <v>2021</v>
      </c>
      <c r="U396" s="11" t="s">
        <v>717</v>
      </c>
      <c r="V396" s="24" t="s">
        <v>50</v>
      </c>
      <c r="W396" s="11"/>
      <c r="X396" s="11"/>
    </row>
    <row r="397" s="2" customFormat="1" ht="26" customHeight="1" spans="1:24">
      <c r="A397" s="11">
        <v>393</v>
      </c>
      <c r="B397" s="11"/>
      <c r="C397" s="11"/>
      <c r="D397" s="12"/>
      <c r="E397" s="11"/>
      <c r="F397" s="11" t="s">
        <v>1383</v>
      </c>
      <c r="G397" s="12"/>
      <c r="H397" s="13" t="s">
        <v>474</v>
      </c>
      <c r="I397" s="13" t="s">
        <v>1384</v>
      </c>
      <c r="J397" s="12"/>
      <c r="K397" s="11"/>
      <c r="L397" s="13"/>
      <c r="M397" s="13"/>
      <c r="N397" s="19"/>
      <c r="O397" s="19"/>
      <c r="P397" s="18"/>
      <c r="Q397" s="13"/>
      <c r="R397" s="19"/>
      <c r="S397" s="19"/>
      <c r="T397" s="24"/>
      <c r="U397" s="11"/>
      <c r="V397" s="24"/>
      <c r="W397" s="11"/>
      <c r="X397" s="11"/>
    </row>
    <row r="398" s="2" customFormat="1" ht="26" customHeight="1" spans="1:24">
      <c r="A398" s="11">
        <v>394</v>
      </c>
      <c r="B398" s="11"/>
      <c r="C398" s="11"/>
      <c r="D398" s="12"/>
      <c r="E398" s="11"/>
      <c r="F398" s="11" t="s">
        <v>1385</v>
      </c>
      <c r="G398" s="12"/>
      <c r="H398" s="13" t="s">
        <v>513</v>
      </c>
      <c r="I398" s="13" t="s">
        <v>1386</v>
      </c>
      <c r="J398" s="12"/>
      <c r="K398" s="11"/>
      <c r="L398" s="13"/>
      <c r="M398" s="13"/>
      <c r="N398" s="19"/>
      <c r="O398" s="19"/>
      <c r="P398" s="18"/>
      <c r="Q398" s="13"/>
      <c r="R398" s="19"/>
      <c r="S398" s="19"/>
      <c r="T398" s="24"/>
      <c r="U398" s="11"/>
      <c r="V398" s="24"/>
      <c r="W398" s="11"/>
      <c r="X398" s="11"/>
    </row>
    <row r="399" s="2" customFormat="1" ht="26" customHeight="1" spans="1:24">
      <c r="A399" s="11">
        <v>395</v>
      </c>
      <c r="B399" s="11"/>
      <c r="C399" s="11"/>
      <c r="D399" s="12"/>
      <c r="E399" s="11"/>
      <c r="F399" s="11" t="s">
        <v>1387</v>
      </c>
      <c r="G399" s="12"/>
      <c r="H399" s="13" t="s">
        <v>589</v>
      </c>
      <c r="I399" s="13" t="s">
        <v>1388</v>
      </c>
      <c r="J399" s="12"/>
      <c r="K399" s="11"/>
      <c r="L399" s="13"/>
      <c r="M399" s="13"/>
      <c r="N399" s="19"/>
      <c r="O399" s="19"/>
      <c r="P399" s="18"/>
      <c r="Q399" s="13"/>
      <c r="R399" s="19"/>
      <c r="S399" s="19"/>
      <c r="T399" s="24"/>
      <c r="U399" s="11"/>
      <c r="V399" s="24"/>
      <c r="W399" s="11"/>
      <c r="X399" s="11"/>
    </row>
    <row r="400" s="2" customFormat="1" ht="26" customHeight="1" spans="1:24">
      <c r="A400" s="11">
        <v>396</v>
      </c>
      <c r="B400" s="11" t="s">
        <v>467</v>
      </c>
      <c r="C400" s="11" t="s">
        <v>442</v>
      </c>
      <c r="D400" s="12">
        <v>7</v>
      </c>
      <c r="E400" s="11" t="s">
        <v>1389</v>
      </c>
      <c r="F400" s="11" t="s">
        <v>1389</v>
      </c>
      <c r="G400" s="12">
        <v>4</v>
      </c>
      <c r="H400" s="13" t="s">
        <v>43</v>
      </c>
      <c r="I400" s="13" t="s">
        <v>1390</v>
      </c>
      <c r="J400" s="12">
        <f>SUM(K400:N400)</f>
        <v>120</v>
      </c>
      <c r="K400" s="11">
        <v>49.98</v>
      </c>
      <c r="L400" s="13">
        <v>70.02</v>
      </c>
      <c r="M400" s="13"/>
      <c r="N400" s="19"/>
      <c r="O400" s="19"/>
      <c r="P400" s="18">
        <v>44336</v>
      </c>
      <c r="Q400" s="13" t="s">
        <v>1391</v>
      </c>
      <c r="R400" s="19">
        <v>13788842873</v>
      </c>
      <c r="S400" s="19"/>
      <c r="T400" s="24">
        <v>2021</v>
      </c>
      <c r="U400" s="11" t="s">
        <v>717</v>
      </c>
      <c r="V400" s="24" t="s">
        <v>50</v>
      </c>
      <c r="W400" s="11"/>
      <c r="X400" s="11"/>
    </row>
    <row r="401" s="2" customFormat="1" ht="26" customHeight="1" spans="1:24">
      <c r="A401" s="11">
        <v>397</v>
      </c>
      <c r="B401" s="11"/>
      <c r="C401" s="11"/>
      <c r="D401" s="12"/>
      <c r="E401" s="11"/>
      <c r="F401" s="11" t="s">
        <v>1392</v>
      </c>
      <c r="G401" s="12"/>
      <c r="H401" s="13" t="s">
        <v>474</v>
      </c>
      <c r="I401" s="13" t="s">
        <v>1393</v>
      </c>
      <c r="J401" s="12"/>
      <c r="K401" s="11"/>
      <c r="L401" s="13"/>
      <c r="M401" s="13"/>
      <c r="N401" s="19"/>
      <c r="O401" s="19"/>
      <c r="P401" s="18"/>
      <c r="Q401" s="13"/>
      <c r="R401" s="19"/>
      <c r="S401" s="19"/>
      <c r="T401" s="24"/>
      <c r="U401" s="11"/>
      <c r="V401" s="24"/>
      <c r="W401" s="11"/>
      <c r="X401" s="11"/>
    </row>
    <row r="402" s="2" customFormat="1" ht="26" customHeight="1" spans="1:24">
      <c r="A402" s="11">
        <v>398</v>
      </c>
      <c r="B402" s="11"/>
      <c r="C402" s="11"/>
      <c r="D402" s="12"/>
      <c r="E402" s="11"/>
      <c r="F402" s="11" t="s">
        <v>1394</v>
      </c>
      <c r="G402" s="12"/>
      <c r="H402" s="13" t="s">
        <v>513</v>
      </c>
      <c r="I402" s="13" t="s">
        <v>1395</v>
      </c>
      <c r="J402" s="12"/>
      <c r="K402" s="11"/>
      <c r="L402" s="13"/>
      <c r="M402" s="13"/>
      <c r="N402" s="19"/>
      <c r="O402" s="19"/>
      <c r="P402" s="18"/>
      <c r="Q402" s="13"/>
      <c r="R402" s="19"/>
      <c r="S402" s="19"/>
      <c r="T402" s="24"/>
      <c r="U402" s="11"/>
      <c r="V402" s="24"/>
      <c r="W402" s="11"/>
      <c r="X402" s="11"/>
    </row>
    <row r="403" s="2" customFormat="1" ht="26" customHeight="1" spans="1:24">
      <c r="A403" s="11">
        <v>399</v>
      </c>
      <c r="B403" s="11"/>
      <c r="C403" s="11"/>
      <c r="D403" s="12"/>
      <c r="E403" s="11"/>
      <c r="F403" s="11" t="s">
        <v>1396</v>
      </c>
      <c r="G403" s="12"/>
      <c r="H403" s="13" t="s">
        <v>589</v>
      </c>
      <c r="I403" s="13" t="s">
        <v>1397</v>
      </c>
      <c r="J403" s="12"/>
      <c r="K403" s="11"/>
      <c r="L403" s="13"/>
      <c r="M403" s="13"/>
      <c r="N403" s="19"/>
      <c r="O403" s="19"/>
      <c r="P403" s="18"/>
      <c r="Q403" s="13"/>
      <c r="R403" s="19"/>
      <c r="S403" s="19"/>
      <c r="T403" s="24"/>
      <c r="U403" s="11"/>
      <c r="V403" s="24"/>
      <c r="W403" s="11"/>
      <c r="X403" s="11"/>
    </row>
    <row r="404" s="2" customFormat="1" ht="26" customHeight="1" spans="1:24">
      <c r="A404" s="11">
        <v>400</v>
      </c>
      <c r="B404" s="11" t="s">
        <v>467</v>
      </c>
      <c r="C404" s="11" t="s">
        <v>442</v>
      </c>
      <c r="D404" s="12">
        <v>6</v>
      </c>
      <c r="E404" s="11" t="s">
        <v>1398</v>
      </c>
      <c r="F404" s="11" t="s">
        <v>1398</v>
      </c>
      <c r="G404" s="12">
        <v>7</v>
      </c>
      <c r="H404" s="13" t="s">
        <v>43</v>
      </c>
      <c r="I404" s="13" t="s">
        <v>1399</v>
      </c>
      <c r="J404" s="12">
        <f>SUM(K404:N404)</f>
        <v>120</v>
      </c>
      <c r="K404" s="11">
        <v>101.16</v>
      </c>
      <c r="L404" s="13">
        <v>18.84</v>
      </c>
      <c r="M404" s="13"/>
      <c r="N404" s="19"/>
      <c r="O404" s="19"/>
      <c r="P404" s="18">
        <v>44336</v>
      </c>
      <c r="Q404" s="13" t="s">
        <v>1400</v>
      </c>
      <c r="R404" s="19">
        <v>17750517976</v>
      </c>
      <c r="S404" s="19"/>
      <c r="T404" s="24">
        <v>2021</v>
      </c>
      <c r="U404" s="11" t="s">
        <v>717</v>
      </c>
      <c r="V404" s="24" t="s">
        <v>50</v>
      </c>
      <c r="W404" s="11"/>
      <c r="X404" s="11"/>
    </row>
    <row r="405" s="2" customFormat="1" ht="26" customHeight="1" spans="1:24">
      <c r="A405" s="11">
        <v>401</v>
      </c>
      <c r="B405" s="11"/>
      <c r="C405" s="11"/>
      <c r="D405" s="12"/>
      <c r="E405" s="11"/>
      <c r="F405" s="11" t="s">
        <v>1401</v>
      </c>
      <c r="G405" s="12"/>
      <c r="H405" s="13" t="s">
        <v>474</v>
      </c>
      <c r="I405" s="13" t="s">
        <v>1402</v>
      </c>
      <c r="J405" s="12"/>
      <c r="K405" s="11"/>
      <c r="L405" s="13"/>
      <c r="M405" s="13"/>
      <c r="N405" s="19"/>
      <c r="O405" s="19"/>
      <c r="P405" s="18"/>
      <c r="Q405" s="13"/>
      <c r="R405" s="19"/>
      <c r="S405" s="19"/>
      <c r="T405" s="24"/>
      <c r="U405" s="11"/>
      <c r="V405" s="24"/>
      <c r="W405" s="11"/>
      <c r="X405" s="11"/>
    </row>
    <row r="406" s="2" customFormat="1" ht="26" customHeight="1" spans="1:24">
      <c r="A406" s="11">
        <v>402</v>
      </c>
      <c r="B406" s="11"/>
      <c r="C406" s="11"/>
      <c r="D406" s="12"/>
      <c r="E406" s="11"/>
      <c r="F406" s="11" t="s">
        <v>1403</v>
      </c>
      <c r="G406" s="12"/>
      <c r="H406" s="13" t="s">
        <v>513</v>
      </c>
      <c r="I406" s="13" t="s">
        <v>1404</v>
      </c>
      <c r="J406" s="12"/>
      <c r="K406" s="11"/>
      <c r="L406" s="13"/>
      <c r="M406" s="13"/>
      <c r="N406" s="19"/>
      <c r="O406" s="19"/>
      <c r="P406" s="18"/>
      <c r="Q406" s="13"/>
      <c r="R406" s="19"/>
      <c r="S406" s="19"/>
      <c r="T406" s="24"/>
      <c r="U406" s="11"/>
      <c r="V406" s="24"/>
      <c r="W406" s="11"/>
      <c r="X406" s="11"/>
    </row>
    <row r="407" s="2" customFormat="1" ht="26" customHeight="1" spans="1:24">
      <c r="A407" s="11">
        <v>403</v>
      </c>
      <c r="B407" s="11"/>
      <c r="C407" s="11"/>
      <c r="D407" s="12"/>
      <c r="E407" s="11"/>
      <c r="F407" s="11" t="s">
        <v>1405</v>
      </c>
      <c r="G407" s="12"/>
      <c r="H407" s="13" t="s">
        <v>500</v>
      </c>
      <c r="I407" s="13" t="s">
        <v>1406</v>
      </c>
      <c r="J407" s="12"/>
      <c r="K407" s="11"/>
      <c r="L407" s="13"/>
      <c r="M407" s="13"/>
      <c r="N407" s="19"/>
      <c r="O407" s="19"/>
      <c r="P407" s="18"/>
      <c r="Q407" s="13"/>
      <c r="R407" s="19"/>
      <c r="S407" s="19"/>
      <c r="T407" s="24"/>
      <c r="U407" s="11"/>
      <c r="V407" s="24"/>
      <c r="W407" s="11"/>
      <c r="X407" s="11"/>
    </row>
    <row r="408" s="2" customFormat="1" ht="26" customHeight="1" spans="1:24">
      <c r="A408" s="11">
        <v>404</v>
      </c>
      <c r="B408" s="11"/>
      <c r="C408" s="11"/>
      <c r="D408" s="12"/>
      <c r="E408" s="11"/>
      <c r="F408" s="11" t="s">
        <v>1407</v>
      </c>
      <c r="G408" s="12"/>
      <c r="H408" s="13" t="s">
        <v>950</v>
      </c>
      <c r="I408" s="13" t="s">
        <v>1408</v>
      </c>
      <c r="J408" s="12"/>
      <c r="K408" s="11"/>
      <c r="L408" s="13"/>
      <c r="M408" s="13"/>
      <c r="N408" s="19"/>
      <c r="O408" s="19"/>
      <c r="P408" s="18"/>
      <c r="Q408" s="13"/>
      <c r="R408" s="19"/>
      <c r="S408" s="19"/>
      <c r="T408" s="24"/>
      <c r="U408" s="11"/>
      <c r="V408" s="24"/>
      <c r="W408" s="11"/>
      <c r="X408" s="11"/>
    </row>
    <row r="409" s="2" customFormat="1" ht="26" customHeight="1" spans="1:24">
      <c r="A409" s="11">
        <v>405</v>
      </c>
      <c r="B409" s="11"/>
      <c r="C409" s="11"/>
      <c r="D409" s="12"/>
      <c r="E409" s="11"/>
      <c r="F409" s="11" t="s">
        <v>1409</v>
      </c>
      <c r="G409" s="12"/>
      <c r="H409" s="13" t="s">
        <v>497</v>
      </c>
      <c r="I409" s="13" t="s">
        <v>1410</v>
      </c>
      <c r="J409" s="12"/>
      <c r="K409" s="11"/>
      <c r="L409" s="13"/>
      <c r="M409" s="13"/>
      <c r="N409" s="19"/>
      <c r="O409" s="19"/>
      <c r="P409" s="18"/>
      <c r="Q409" s="13"/>
      <c r="R409" s="19"/>
      <c r="S409" s="19"/>
      <c r="T409" s="24"/>
      <c r="U409" s="11"/>
      <c r="V409" s="24"/>
      <c r="W409" s="11"/>
      <c r="X409" s="11"/>
    </row>
    <row r="410" s="2" customFormat="1" ht="26" customHeight="1" spans="1:24">
      <c r="A410" s="11">
        <v>406</v>
      </c>
      <c r="B410" s="11" t="s">
        <v>467</v>
      </c>
      <c r="C410" s="11" t="s">
        <v>442</v>
      </c>
      <c r="D410" s="12">
        <v>14</v>
      </c>
      <c r="E410" s="11" t="s">
        <v>1411</v>
      </c>
      <c r="F410" s="11" t="s">
        <v>1411</v>
      </c>
      <c r="G410" s="12">
        <v>4</v>
      </c>
      <c r="H410" s="13" t="s">
        <v>43</v>
      </c>
      <c r="I410" s="13" t="s">
        <v>1412</v>
      </c>
      <c r="J410" s="12">
        <f>SUM(K410:N410)</f>
        <v>120</v>
      </c>
      <c r="K410" s="11">
        <v>112.8</v>
      </c>
      <c r="L410" s="13">
        <v>7.2</v>
      </c>
      <c r="M410" s="13"/>
      <c r="N410" s="19"/>
      <c r="O410" s="19"/>
      <c r="P410" s="18">
        <v>44336</v>
      </c>
      <c r="Q410" s="13" t="s">
        <v>1413</v>
      </c>
      <c r="R410" s="19">
        <v>13338481793</v>
      </c>
      <c r="S410" s="19"/>
      <c r="T410" s="24">
        <v>2021</v>
      </c>
      <c r="U410" s="11" t="s">
        <v>717</v>
      </c>
      <c r="V410" s="24" t="s">
        <v>50</v>
      </c>
      <c r="W410" s="11"/>
      <c r="X410" s="11"/>
    </row>
    <row r="411" s="2" customFormat="1" ht="26" customHeight="1" spans="1:24">
      <c r="A411" s="11">
        <v>407</v>
      </c>
      <c r="B411" s="11"/>
      <c r="C411" s="11"/>
      <c r="D411" s="12"/>
      <c r="E411" s="11"/>
      <c r="F411" s="11" t="s">
        <v>1414</v>
      </c>
      <c r="G411" s="12"/>
      <c r="H411" s="13" t="s">
        <v>474</v>
      </c>
      <c r="I411" s="13" t="s">
        <v>1415</v>
      </c>
      <c r="J411" s="12"/>
      <c r="K411" s="11"/>
      <c r="L411" s="13"/>
      <c r="M411" s="13"/>
      <c r="N411" s="19"/>
      <c r="O411" s="19"/>
      <c r="P411" s="18"/>
      <c r="Q411" s="13"/>
      <c r="R411" s="19"/>
      <c r="S411" s="19"/>
      <c r="T411" s="24"/>
      <c r="U411" s="11"/>
      <c r="V411" s="24"/>
      <c r="W411" s="11"/>
      <c r="X411" s="11"/>
    </row>
    <row r="412" s="2" customFormat="1" ht="26" customHeight="1" spans="1:24">
      <c r="A412" s="11">
        <v>408</v>
      </c>
      <c r="B412" s="11"/>
      <c r="C412" s="11"/>
      <c r="D412" s="12"/>
      <c r="E412" s="11"/>
      <c r="F412" s="11" t="s">
        <v>1416</v>
      </c>
      <c r="G412" s="12"/>
      <c r="H412" s="13" t="s">
        <v>950</v>
      </c>
      <c r="I412" s="13" t="s">
        <v>1417</v>
      </c>
      <c r="J412" s="12"/>
      <c r="K412" s="11"/>
      <c r="L412" s="13"/>
      <c r="M412" s="13"/>
      <c r="N412" s="19"/>
      <c r="O412" s="19"/>
      <c r="P412" s="18"/>
      <c r="Q412" s="13"/>
      <c r="R412" s="19"/>
      <c r="S412" s="19"/>
      <c r="T412" s="24"/>
      <c r="U412" s="11"/>
      <c r="V412" s="24"/>
      <c r="W412" s="11"/>
      <c r="X412" s="11"/>
    </row>
    <row r="413" s="2" customFormat="1" ht="26" customHeight="1" spans="1:24">
      <c r="A413" s="11">
        <v>409</v>
      </c>
      <c r="B413" s="11"/>
      <c r="C413" s="11"/>
      <c r="D413" s="12"/>
      <c r="E413" s="11"/>
      <c r="F413" s="11" t="s">
        <v>1418</v>
      </c>
      <c r="G413" s="12"/>
      <c r="H413" s="13" t="s">
        <v>500</v>
      </c>
      <c r="I413" s="13" t="s">
        <v>1419</v>
      </c>
      <c r="J413" s="12"/>
      <c r="K413" s="11"/>
      <c r="L413" s="13"/>
      <c r="M413" s="13"/>
      <c r="N413" s="19"/>
      <c r="O413" s="19"/>
      <c r="P413" s="18"/>
      <c r="Q413" s="13"/>
      <c r="R413" s="19"/>
      <c r="S413" s="19"/>
      <c r="T413" s="24"/>
      <c r="U413" s="11"/>
      <c r="V413" s="24"/>
      <c r="W413" s="11"/>
      <c r="X413" s="11"/>
    </row>
    <row r="414" s="2" customFormat="1" ht="26" customHeight="1" spans="1:24">
      <c r="A414" s="11">
        <v>410</v>
      </c>
      <c r="B414" s="11" t="s">
        <v>467</v>
      </c>
      <c r="C414" s="11" t="s">
        <v>442</v>
      </c>
      <c r="D414" s="12">
        <v>7</v>
      </c>
      <c r="E414" s="11" t="s">
        <v>1420</v>
      </c>
      <c r="F414" s="11" t="s">
        <v>1420</v>
      </c>
      <c r="G414" s="12">
        <v>5</v>
      </c>
      <c r="H414" s="13" t="s">
        <v>43</v>
      </c>
      <c r="I414" s="13" t="s">
        <v>1421</v>
      </c>
      <c r="J414" s="12">
        <f>SUM(K414:N414)</f>
        <v>120</v>
      </c>
      <c r="K414" s="11">
        <v>120</v>
      </c>
      <c r="L414" s="13"/>
      <c r="M414" s="13"/>
      <c r="N414" s="19"/>
      <c r="O414" s="19"/>
      <c r="P414" s="18">
        <v>44336</v>
      </c>
      <c r="Q414" s="13" t="s">
        <v>1422</v>
      </c>
      <c r="R414" s="19">
        <v>13489430032</v>
      </c>
      <c r="S414" s="19"/>
      <c r="T414" s="24">
        <v>2021</v>
      </c>
      <c r="U414" s="11" t="s">
        <v>717</v>
      </c>
      <c r="V414" s="24" t="s">
        <v>58</v>
      </c>
      <c r="W414" s="11"/>
      <c r="X414" s="11"/>
    </row>
    <row r="415" s="2" customFormat="1" ht="26" customHeight="1" spans="1:24">
      <c r="A415" s="11">
        <v>411</v>
      </c>
      <c r="B415" s="11"/>
      <c r="C415" s="11"/>
      <c r="D415" s="12"/>
      <c r="E415" s="11"/>
      <c r="F415" s="11" t="s">
        <v>1423</v>
      </c>
      <c r="G415" s="12"/>
      <c r="H415" s="13" t="s">
        <v>561</v>
      </c>
      <c r="I415" s="13" t="s">
        <v>1424</v>
      </c>
      <c r="J415" s="12"/>
      <c r="K415" s="11"/>
      <c r="L415" s="13"/>
      <c r="M415" s="13"/>
      <c r="N415" s="19"/>
      <c r="O415" s="19"/>
      <c r="P415" s="18"/>
      <c r="Q415" s="13"/>
      <c r="R415" s="19"/>
      <c r="S415" s="19"/>
      <c r="T415" s="24"/>
      <c r="U415" s="11"/>
      <c r="V415" s="24"/>
      <c r="W415" s="11"/>
      <c r="X415" s="11"/>
    </row>
    <row r="416" s="2" customFormat="1" ht="26" customHeight="1" spans="1:24">
      <c r="A416" s="11">
        <v>412</v>
      </c>
      <c r="B416" s="11"/>
      <c r="C416" s="11"/>
      <c r="D416" s="12"/>
      <c r="E416" s="11"/>
      <c r="F416" s="11" t="s">
        <v>1425</v>
      </c>
      <c r="G416" s="12"/>
      <c r="H416" s="13" t="s">
        <v>589</v>
      </c>
      <c r="I416" s="13" t="s">
        <v>1426</v>
      </c>
      <c r="J416" s="12"/>
      <c r="K416" s="11"/>
      <c r="L416" s="13"/>
      <c r="M416" s="13"/>
      <c r="N416" s="19"/>
      <c r="O416" s="19"/>
      <c r="P416" s="18"/>
      <c r="Q416" s="13"/>
      <c r="R416" s="19"/>
      <c r="S416" s="19"/>
      <c r="T416" s="24"/>
      <c r="U416" s="11"/>
      <c r="V416" s="24"/>
      <c r="W416" s="11"/>
      <c r="X416" s="11"/>
    </row>
    <row r="417" s="2" customFormat="1" ht="26" customHeight="1" spans="1:24">
      <c r="A417" s="11">
        <v>413</v>
      </c>
      <c r="B417" s="11"/>
      <c r="C417" s="11"/>
      <c r="D417" s="12"/>
      <c r="E417" s="11"/>
      <c r="F417" s="11" t="s">
        <v>1427</v>
      </c>
      <c r="G417" s="12"/>
      <c r="H417" s="13" t="s">
        <v>566</v>
      </c>
      <c r="I417" s="13" t="s">
        <v>1428</v>
      </c>
      <c r="J417" s="12"/>
      <c r="K417" s="11"/>
      <c r="L417" s="13"/>
      <c r="M417" s="13"/>
      <c r="N417" s="19"/>
      <c r="O417" s="19"/>
      <c r="P417" s="18"/>
      <c r="Q417" s="13"/>
      <c r="R417" s="19"/>
      <c r="S417" s="19"/>
      <c r="T417" s="24"/>
      <c r="U417" s="11"/>
      <c r="V417" s="24"/>
      <c r="W417" s="11"/>
      <c r="X417" s="11"/>
    </row>
    <row r="418" s="2" customFormat="1" ht="26" customHeight="1" spans="1:24">
      <c r="A418" s="11">
        <v>414</v>
      </c>
      <c r="B418" s="11"/>
      <c r="C418" s="11"/>
      <c r="D418" s="12"/>
      <c r="E418" s="11"/>
      <c r="F418" s="11" t="s">
        <v>1429</v>
      </c>
      <c r="G418" s="12"/>
      <c r="H418" s="13" t="s">
        <v>497</v>
      </c>
      <c r="I418" s="13" t="s">
        <v>1430</v>
      </c>
      <c r="J418" s="12"/>
      <c r="K418" s="11"/>
      <c r="L418" s="13"/>
      <c r="M418" s="13"/>
      <c r="N418" s="19"/>
      <c r="O418" s="19"/>
      <c r="P418" s="18"/>
      <c r="Q418" s="13"/>
      <c r="R418" s="19"/>
      <c r="S418" s="19"/>
      <c r="T418" s="24"/>
      <c r="U418" s="11"/>
      <c r="V418" s="24"/>
      <c r="W418" s="11"/>
      <c r="X418" s="11"/>
    </row>
    <row r="419" s="2" customFormat="1" ht="26" customHeight="1" spans="1:24">
      <c r="A419" s="11">
        <v>415</v>
      </c>
      <c r="B419" s="11" t="s">
        <v>467</v>
      </c>
      <c r="C419" s="11" t="s">
        <v>442</v>
      </c>
      <c r="D419" s="12">
        <v>12</v>
      </c>
      <c r="E419" s="11" t="s">
        <v>1431</v>
      </c>
      <c r="F419" s="11" t="s">
        <v>1431</v>
      </c>
      <c r="G419" s="12">
        <v>3</v>
      </c>
      <c r="H419" s="13" t="s">
        <v>43</v>
      </c>
      <c r="I419" s="13" t="s">
        <v>1432</v>
      </c>
      <c r="J419" s="12">
        <f>SUM(K419:N419)</f>
        <v>80</v>
      </c>
      <c r="K419" s="11">
        <v>70.79</v>
      </c>
      <c r="L419" s="13">
        <v>9.21</v>
      </c>
      <c r="M419" s="13"/>
      <c r="N419" s="19"/>
      <c r="O419" s="19"/>
      <c r="P419" s="18">
        <v>44336</v>
      </c>
      <c r="Q419" s="13" t="s">
        <v>1433</v>
      </c>
      <c r="R419" s="19">
        <v>13559403157</v>
      </c>
      <c r="S419" s="19"/>
      <c r="T419" s="24">
        <v>2021</v>
      </c>
      <c r="U419" s="11" t="s">
        <v>717</v>
      </c>
      <c r="V419" s="24" t="s">
        <v>50</v>
      </c>
      <c r="W419" s="11"/>
      <c r="X419" s="11"/>
    </row>
    <row r="420" s="2" customFormat="1" ht="26" customHeight="1" spans="1:24">
      <c r="A420" s="11">
        <v>416</v>
      </c>
      <c r="B420" s="11"/>
      <c r="C420" s="11"/>
      <c r="D420" s="12"/>
      <c r="E420" s="11"/>
      <c r="F420" s="11" t="s">
        <v>1434</v>
      </c>
      <c r="G420" s="12"/>
      <c r="H420" s="13" t="s">
        <v>533</v>
      </c>
      <c r="I420" s="13" t="s">
        <v>1435</v>
      </c>
      <c r="J420" s="12"/>
      <c r="K420" s="11"/>
      <c r="L420" s="13"/>
      <c r="M420" s="13"/>
      <c r="N420" s="19"/>
      <c r="O420" s="19"/>
      <c r="P420" s="18"/>
      <c r="Q420" s="13"/>
      <c r="R420" s="19"/>
      <c r="S420" s="19"/>
      <c r="T420" s="24"/>
      <c r="U420" s="11"/>
      <c r="V420" s="24"/>
      <c r="W420" s="11"/>
      <c r="X420" s="11"/>
    </row>
    <row r="421" s="2" customFormat="1" ht="26" customHeight="1" spans="1:24">
      <c r="A421" s="11">
        <v>417</v>
      </c>
      <c r="B421" s="11"/>
      <c r="C421" s="11"/>
      <c r="D421" s="12"/>
      <c r="E421" s="11"/>
      <c r="F421" s="11" t="s">
        <v>1436</v>
      </c>
      <c r="G421" s="12"/>
      <c r="H421" s="13" t="s">
        <v>561</v>
      </c>
      <c r="I421" s="13" t="s">
        <v>1437</v>
      </c>
      <c r="J421" s="12"/>
      <c r="K421" s="11"/>
      <c r="L421" s="13"/>
      <c r="M421" s="13"/>
      <c r="N421" s="19"/>
      <c r="O421" s="19"/>
      <c r="P421" s="18"/>
      <c r="Q421" s="13"/>
      <c r="R421" s="19"/>
      <c r="S421" s="19"/>
      <c r="T421" s="24"/>
      <c r="U421" s="11"/>
      <c r="V421" s="24"/>
      <c r="W421" s="11"/>
      <c r="X421" s="11"/>
    </row>
    <row r="422" s="2" customFormat="1" ht="26" customHeight="1" spans="1:24">
      <c r="A422" s="11">
        <v>418</v>
      </c>
      <c r="B422" s="11" t="s">
        <v>467</v>
      </c>
      <c r="C422" s="11" t="s">
        <v>442</v>
      </c>
      <c r="D422" s="12">
        <v>12</v>
      </c>
      <c r="E422" s="11" t="s">
        <v>1438</v>
      </c>
      <c r="F422" s="11" t="s">
        <v>1436</v>
      </c>
      <c r="G422" s="12">
        <v>3</v>
      </c>
      <c r="H422" s="13" t="s">
        <v>43</v>
      </c>
      <c r="I422" s="13" t="s">
        <v>1439</v>
      </c>
      <c r="J422" s="12">
        <f>SUM(K422:N422)</f>
        <v>80</v>
      </c>
      <c r="K422" s="11">
        <v>80</v>
      </c>
      <c r="L422" s="13"/>
      <c r="M422" s="13"/>
      <c r="N422" s="19"/>
      <c r="O422" s="19"/>
      <c r="P422" s="18">
        <v>44336</v>
      </c>
      <c r="Q422" s="13" t="s">
        <v>1440</v>
      </c>
      <c r="R422" s="19">
        <v>13559403157</v>
      </c>
      <c r="S422" s="19"/>
      <c r="T422" s="24">
        <v>2021</v>
      </c>
      <c r="U422" s="11" t="s">
        <v>717</v>
      </c>
      <c r="V422" s="24" t="s">
        <v>58</v>
      </c>
      <c r="W422" s="11"/>
      <c r="X422" s="11"/>
    </row>
    <row r="423" s="2" customFormat="1" ht="26" customHeight="1" spans="1:24">
      <c r="A423" s="11">
        <v>419</v>
      </c>
      <c r="B423" s="11"/>
      <c r="C423" s="11"/>
      <c r="D423" s="12"/>
      <c r="E423" s="11"/>
      <c r="F423" s="11" t="s">
        <v>1438</v>
      </c>
      <c r="G423" s="12"/>
      <c r="H423" s="13" t="s">
        <v>500</v>
      </c>
      <c r="I423" s="13" t="s">
        <v>1441</v>
      </c>
      <c r="J423" s="12"/>
      <c r="K423" s="11"/>
      <c r="L423" s="13"/>
      <c r="M423" s="13"/>
      <c r="N423" s="19"/>
      <c r="O423" s="19"/>
      <c r="P423" s="18"/>
      <c r="Q423" s="13"/>
      <c r="R423" s="19"/>
      <c r="S423" s="19"/>
      <c r="T423" s="24"/>
      <c r="U423" s="11"/>
      <c r="V423" s="24"/>
      <c r="W423" s="11"/>
      <c r="X423" s="11"/>
    </row>
    <row r="424" s="2" customFormat="1" ht="26" customHeight="1" spans="1:24">
      <c r="A424" s="11">
        <v>420</v>
      </c>
      <c r="B424" s="11"/>
      <c r="C424" s="11"/>
      <c r="D424" s="12"/>
      <c r="E424" s="11"/>
      <c r="F424" s="11" t="s">
        <v>1442</v>
      </c>
      <c r="G424" s="12"/>
      <c r="H424" s="13" t="s">
        <v>1443</v>
      </c>
      <c r="I424" s="13" t="s">
        <v>1444</v>
      </c>
      <c r="J424" s="12"/>
      <c r="K424" s="11"/>
      <c r="L424" s="13"/>
      <c r="M424" s="13"/>
      <c r="N424" s="19"/>
      <c r="O424" s="19"/>
      <c r="P424" s="18"/>
      <c r="Q424" s="13"/>
      <c r="R424" s="19"/>
      <c r="S424" s="19"/>
      <c r="T424" s="24"/>
      <c r="U424" s="11"/>
      <c r="V424" s="24"/>
      <c r="W424" s="11"/>
      <c r="X424" s="11"/>
    </row>
    <row r="425" s="2" customFormat="1" ht="26" customHeight="1" spans="1:24">
      <c r="A425" s="11">
        <v>421</v>
      </c>
      <c r="B425" s="11" t="s">
        <v>467</v>
      </c>
      <c r="C425" s="11" t="s">
        <v>442</v>
      </c>
      <c r="D425" s="12">
        <v>8</v>
      </c>
      <c r="E425" s="11" t="s">
        <v>1445</v>
      </c>
      <c r="F425" s="11" t="s">
        <v>1445</v>
      </c>
      <c r="G425" s="12">
        <v>4</v>
      </c>
      <c r="H425" s="13" t="s">
        <v>43</v>
      </c>
      <c r="I425" s="13" t="s">
        <v>1446</v>
      </c>
      <c r="J425" s="12">
        <f>SUM(K425:N425)</f>
        <v>120</v>
      </c>
      <c r="K425" s="11">
        <v>104.74</v>
      </c>
      <c r="L425" s="13">
        <v>15.26</v>
      </c>
      <c r="M425" s="13"/>
      <c r="N425" s="19"/>
      <c r="O425" s="19"/>
      <c r="P425" s="18">
        <v>44336</v>
      </c>
      <c r="Q425" s="13" t="s">
        <v>1447</v>
      </c>
      <c r="R425" s="19">
        <v>13850731137</v>
      </c>
      <c r="S425" s="19"/>
      <c r="T425" s="24">
        <v>2021</v>
      </c>
      <c r="U425" s="11" t="s">
        <v>717</v>
      </c>
      <c r="V425" s="24" t="s">
        <v>50</v>
      </c>
      <c r="W425" s="11"/>
      <c r="X425" s="11"/>
    </row>
    <row r="426" s="2" customFormat="1" ht="26" customHeight="1" spans="1:24">
      <c r="A426" s="11">
        <v>422</v>
      </c>
      <c r="B426" s="11"/>
      <c r="C426" s="11"/>
      <c r="D426" s="12"/>
      <c r="E426" s="11"/>
      <c r="F426" s="11" t="s">
        <v>1448</v>
      </c>
      <c r="G426" s="12"/>
      <c r="H426" s="13" t="s">
        <v>474</v>
      </c>
      <c r="I426" s="13" t="s">
        <v>1449</v>
      </c>
      <c r="J426" s="12"/>
      <c r="K426" s="11"/>
      <c r="L426" s="13"/>
      <c r="M426" s="13"/>
      <c r="N426" s="19"/>
      <c r="O426" s="19"/>
      <c r="P426" s="18"/>
      <c r="Q426" s="13"/>
      <c r="R426" s="19"/>
      <c r="S426" s="19"/>
      <c r="T426" s="24"/>
      <c r="U426" s="11"/>
      <c r="V426" s="24"/>
      <c r="W426" s="11"/>
      <c r="X426" s="11"/>
    </row>
    <row r="427" s="2" customFormat="1" ht="26" customHeight="1" spans="1:24">
      <c r="A427" s="11">
        <v>423</v>
      </c>
      <c r="B427" s="11"/>
      <c r="C427" s="11"/>
      <c r="D427" s="12"/>
      <c r="E427" s="11"/>
      <c r="F427" s="11" t="s">
        <v>1450</v>
      </c>
      <c r="G427" s="12"/>
      <c r="H427" s="13" t="s">
        <v>513</v>
      </c>
      <c r="I427" s="13" t="s">
        <v>1451</v>
      </c>
      <c r="J427" s="12"/>
      <c r="K427" s="11"/>
      <c r="L427" s="13"/>
      <c r="M427" s="13"/>
      <c r="N427" s="19"/>
      <c r="O427" s="19"/>
      <c r="P427" s="18"/>
      <c r="Q427" s="13"/>
      <c r="R427" s="19"/>
      <c r="S427" s="19"/>
      <c r="T427" s="24"/>
      <c r="U427" s="11"/>
      <c r="V427" s="24"/>
      <c r="W427" s="11"/>
      <c r="X427" s="11"/>
    </row>
    <row r="428" s="2" customFormat="1" ht="26" customHeight="1" spans="1:24">
      <c r="A428" s="11">
        <v>424</v>
      </c>
      <c r="B428" s="11"/>
      <c r="C428" s="11"/>
      <c r="D428" s="12"/>
      <c r="E428" s="11"/>
      <c r="F428" s="11" t="s">
        <v>1452</v>
      </c>
      <c r="G428" s="12"/>
      <c r="H428" s="13" t="s">
        <v>589</v>
      </c>
      <c r="I428" s="13" t="s">
        <v>1453</v>
      </c>
      <c r="J428" s="12"/>
      <c r="K428" s="11"/>
      <c r="L428" s="13"/>
      <c r="M428" s="13"/>
      <c r="N428" s="19"/>
      <c r="O428" s="19"/>
      <c r="P428" s="18"/>
      <c r="Q428" s="13"/>
      <c r="R428" s="19"/>
      <c r="S428" s="19"/>
      <c r="T428" s="24"/>
      <c r="U428" s="11"/>
      <c r="V428" s="24"/>
      <c r="W428" s="11"/>
      <c r="X428" s="11"/>
    </row>
    <row r="429" s="2" customFormat="1" ht="26" customHeight="1" spans="1:24">
      <c r="A429" s="11">
        <v>425</v>
      </c>
      <c r="B429" s="11" t="s">
        <v>467</v>
      </c>
      <c r="C429" s="11" t="s">
        <v>442</v>
      </c>
      <c r="D429" s="12">
        <v>8</v>
      </c>
      <c r="E429" s="11" t="s">
        <v>1454</v>
      </c>
      <c r="F429" s="11" t="s">
        <v>1454</v>
      </c>
      <c r="G429" s="12">
        <v>5</v>
      </c>
      <c r="H429" s="13" t="s">
        <v>43</v>
      </c>
      <c r="I429" s="13" t="s">
        <v>1455</v>
      </c>
      <c r="J429" s="12">
        <f>SUM(K429:N429)</f>
        <v>100</v>
      </c>
      <c r="K429" s="11">
        <v>94.2</v>
      </c>
      <c r="L429" s="13">
        <v>5.8</v>
      </c>
      <c r="M429" s="13"/>
      <c r="N429" s="19"/>
      <c r="O429" s="19"/>
      <c r="P429" s="18">
        <v>44336</v>
      </c>
      <c r="Q429" s="13" t="s">
        <v>1456</v>
      </c>
      <c r="R429" s="19">
        <v>13859731137</v>
      </c>
      <c r="S429" s="19"/>
      <c r="T429" s="24">
        <v>2021</v>
      </c>
      <c r="U429" s="11" t="s">
        <v>717</v>
      </c>
      <c r="V429" s="24" t="s">
        <v>50</v>
      </c>
      <c r="W429" s="11"/>
      <c r="X429" s="11"/>
    </row>
    <row r="430" s="2" customFormat="1" ht="26" customHeight="1" spans="1:24">
      <c r="A430" s="11">
        <v>426</v>
      </c>
      <c r="B430" s="11"/>
      <c r="C430" s="11"/>
      <c r="D430" s="12"/>
      <c r="E430" s="11"/>
      <c r="F430" s="11" t="s">
        <v>1457</v>
      </c>
      <c r="G430" s="12"/>
      <c r="H430" s="13" t="s">
        <v>474</v>
      </c>
      <c r="I430" s="13" t="s">
        <v>1458</v>
      </c>
      <c r="J430" s="12"/>
      <c r="K430" s="11"/>
      <c r="L430" s="13"/>
      <c r="M430" s="13"/>
      <c r="N430" s="19"/>
      <c r="O430" s="19"/>
      <c r="P430" s="18"/>
      <c r="Q430" s="13"/>
      <c r="R430" s="19"/>
      <c r="S430" s="19"/>
      <c r="T430" s="24"/>
      <c r="U430" s="11"/>
      <c r="V430" s="24"/>
      <c r="W430" s="11"/>
      <c r="X430" s="11"/>
    </row>
    <row r="431" s="2" customFormat="1" ht="26" customHeight="1" spans="1:24">
      <c r="A431" s="11">
        <v>427</v>
      </c>
      <c r="B431" s="11"/>
      <c r="C431" s="11"/>
      <c r="D431" s="12"/>
      <c r="E431" s="11"/>
      <c r="F431" s="11" t="s">
        <v>1459</v>
      </c>
      <c r="G431" s="12"/>
      <c r="H431" s="13" t="s">
        <v>1156</v>
      </c>
      <c r="I431" s="13" t="s">
        <v>1460</v>
      </c>
      <c r="J431" s="12"/>
      <c r="K431" s="11"/>
      <c r="L431" s="13"/>
      <c r="M431" s="13"/>
      <c r="N431" s="19"/>
      <c r="O431" s="19"/>
      <c r="P431" s="18"/>
      <c r="Q431" s="13"/>
      <c r="R431" s="19"/>
      <c r="S431" s="19"/>
      <c r="T431" s="24"/>
      <c r="U431" s="11"/>
      <c r="V431" s="24"/>
      <c r="W431" s="11"/>
      <c r="X431" s="11"/>
    </row>
    <row r="432" s="2" customFormat="1" ht="26" customHeight="1" spans="1:24">
      <c r="A432" s="11">
        <v>428</v>
      </c>
      <c r="B432" s="11"/>
      <c r="C432" s="11"/>
      <c r="D432" s="12"/>
      <c r="E432" s="11"/>
      <c r="F432" s="11" t="s">
        <v>1461</v>
      </c>
      <c r="G432" s="12"/>
      <c r="H432" s="13" t="s">
        <v>477</v>
      </c>
      <c r="I432" s="13" t="s">
        <v>1462</v>
      </c>
      <c r="J432" s="12"/>
      <c r="K432" s="11"/>
      <c r="L432" s="13"/>
      <c r="M432" s="13"/>
      <c r="N432" s="19"/>
      <c r="O432" s="19"/>
      <c r="P432" s="18"/>
      <c r="Q432" s="13"/>
      <c r="R432" s="19"/>
      <c r="S432" s="19"/>
      <c r="T432" s="24"/>
      <c r="U432" s="11"/>
      <c r="V432" s="24"/>
      <c r="W432" s="11"/>
      <c r="X432" s="11"/>
    </row>
    <row r="433" s="2" customFormat="1" ht="26" customHeight="1" spans="1:24">
      <c r="A433" s="11">
        <v>429</v>
      </c>
      <c r="B433" s="11"/>
      <c r="C433" s="11"/>
      <c r="D433" s="12"/>
      <c r="E433" s="11"/>
      <c r="F433" s="11" t="s">
        <v>1463</v>
      </c>
      <c r="G433" s="12"/>
      <c r="H433" s="13" t="s">
        <v>500</v>
      </c>
      <c r="I433" s="13" t="s">
        <v>1464</v>
      </c>
      <c r="J433" s="12"/>
      <c r="K433" s="11"/>
      <c r="L433" s="13"/>
      <c r="M433" s="13"/>
      <c r="N433" s="19"/>
      <c r="O433" s="19"/>
      <c r="P433" s="18"/>
      <c r="Q433" s="13"/>
      <c r="R433" s="19"/>
      <c r="S433" s="19"/>
      <c r="T433" s="24"/>
      <c r="U433" s="11"/>
      <c r="V433" s="24"/>
      <c r="W433" s="11"/>
      <c r="X433" s="11"/>
    </row>
    <row r="434" s="2" customFormat="1" ht="26" customHeight="1" spans="1:24">
      <c r="A434" s="11">
        <v>430</v>
      </c>
      <c r="B434" s="11" t="s">
        <v>467</v>
      </c>
      <c r="C434" s="11" t="s">
        <v>442</v>
      </c>
      <c r="D434" s="12">
        <v>7</v>
      </c>
      <c r="E434" s="11" t="s">
        <v>1465</v>
      </c>
      <c r="F434" s="11" t="s">
        <v>1465</v>
      </c>
      <c r="G434" s="12">
        <v>4</v>
      </c>
      <c r="H434" s="13" t="s">
        <v>43</v>
      </c>
      <c r="I434" s="13" t="s">
        <v>1466</v>
      </c>
      <c r="J434" s="12">
        <f>SUM(K434:N434)</f>
        <v>120</v>
      </c>
      <c r="K434" s="11">
        <v>102.13</v>
      </c>
      <c r="L434" s="13">
        <v>17.87</v>
      </c>
      <c r="M434" s="13"/>
      <c r="N434" s="19"/>
      <c r="O434" s="19"/>
      <c r="P434" s="18">
        <v>44336</v>
      </c>
      <c r="Q434" s="13" t="s">
        <v>1467</v>
      </c>
      <c r="R434" s="19">
        <v>23357847</v>
      </c>
      <c r="S434" s="19"/>
      <c r="T434" s="24">
        <v>2021</v>
      </c>
      <c r="U434" s="11" t="s">
        <v>717</v>
      </c>
      <c r="V434" s="24" t="s">
        <v>50</v>
      </c>
      <c r="W434" s="11"/>
      <c r="X434" s="11"/>
    </row>
    <row r="435" s="2" customFormat="1" ht="26" customHeight="1" spans="1:24">
      <c r="A435" s="11">
        <v>431</v>
      </c>
      <c r="B435" s="11"/>
      <c r="C435" s="11"/>
      <c r="D435" s="12"/>
      <c r="E435" s="11"/>
      <c r="F435" s="11" t="s">
        <v>1468</v>
      </c>
      <c r="G435" s="12"/>
      <c r="H435" s="13" t="s">
        <v>474</v>
      </c>
      <c r="I435" s="13" t="s">
        <v>1469</v>
      </c>
      <c r="J435" s="12"/>
      <c r="K435" s="11"/>
      <c r="L435" s="13"/>
      <c r="M435" s="13"/>
      <c r="N435" s="19"/>
      <c r="O435" s="19"/>
      <c r="P435" s="18"/>
      <c r="Q435" s="13"/>
      <c r="R435" s="19"/>
      <c r="S435" s="19"/>
      <c r="T435" s="24"/>
      <c r="U435" s="11"/>
      <c r="V435" s="24"/>
      <c r="W435" s="11"/>
      <c r="X435" s="11"/>
    </row>
    <row r="436" s="2" customFormat="1" ht="26" customHeight="1" spans="1:24">
      <c r="A436" s="11">
        <v>432</v>
      </c>
      <c r="B436" s="11"/>
      <c r="C436" s="11"/>
      <c r="D436" s="12"/>
      <c r="E436" s="11"/>
      <c r="F436" s="11" t="s">
        <v>1470</v>
      </c>
      <c r="G436" s="12"/>
      <c r="H436" s="13" t="s">
        <v>513</v>
      </c>
      <c r="I436" s="13" t="s">
        <v>1471</v>
      </c>
      <c r="J436" s="12"/>
      <c r="K436" s="11"/>
      <c r="L436" s="13"/>
      <c r="M436" s="13"/>
      <c r="N436" s="19"/>
      <c r="O436" s="19"/>
      <c r="P436" s="18"/>
      <c r="Q436" s="13"/>
      <c r="R436" s="19"/>
      <c r="S436" s="19"/>
      <c r="T436" s="24"/>
      <c r="U436" s="11"/>
      <c r="V436" s="24"/>
      <c r="W436" s="11"/>
      <c r="X436" s="11"/>
    </row>
    <row r="437" s="2" customFormat="1" ht="26" customHeight="1" spans="1:24">
      <c r="A437" s="11">
        <v>433</v>
      </c>
      <c r="B437" s="11"/>
      <c r="C437" s="11"/>
      <c r="D437" s="12"/>
      <c r="E437" s="11"/>
      <c r="F437" s="11" t="s">
        <v>856</v>
      </c>
      <c r="G437" s="12"/>
      <c r="H437" s="13" t="s">
        <v>589</v>
      </c>
      <c r="I437" s="13" t="s">
        <v>1472</v>
      </c>
      <c r="J437" s="12"/>
      <c r="K437" s="11"/>
      <c r="L437" s="13"/>
      <c r="M437" s="13"/>
      <c r="N437" s="19"/>
      <c r="O437" s="19"/>
      <c r="P437" s="18"/>
      <c r="Q437" s="13"/>
      <c r="R437" s="19"/>
      <c r="S437" s="19"/>
      <c r="T437" s="24"/>
      <c r="U437" s="11"/>
      <c r="V437" s="24"/>
      <c r="W437" s="11"/>
      <c r="X437" s="11"/>
    </row>
    <row r="438" s="2" customFormat="1" ht="26" customHeight="1" spans="1:24">
      <c r="A438" s="11">
        <v>434</v>
      </c>
      <c r="B438" s="11" t="s">
        <v>467</v>
      </c>
      <c r="C438" s="11" t="s">
        <v>442</v>
      </c>
      <c r="D438" s="12">
        <v>9</v>
      </c>
      <c r="E438" s="11" t="s">
        <v>1473</v>
      </c>
      <c r="F438" s="11" t="s">
        <v>1473</v>
      </c>
      <c r="G438" s="12">
        <v>6</v>
      </c>
      <c r="H438" s="13" t="s">
        <v>43</v>
      </c>
      <c r="I438" s="13" t="s">
        <v>1474</v>
      </c>
      <c r="J438" s="12">
        <f>SUM(K438:N438)</f>
        <v>120</v>
      </c>
      <c r="K438" s="11">
        <v>101.45</v>
      </c>
      <c r="L438" s="13">
        <v>18.55</v>
      </c>
      <c r="M438" s="13"/>
      <c r="N438" s="19"/>
      <c r="O438" s="19"/>
      <c r="P438" s="18">
        <v>44336</v>
      </c>
      <c r="Q438" s="13" t="s">
        <v>1475</v>
      </c>
      <c r="R438" s="19">
        <v>13665956247</v>
      </c>
      <c r="S438" s="19"/>
      <c r="T438" s="24">
        <v>2021</v>
      </c>
      <c r="U438" s="11" t="s">
        <v>717</v>
      </c>
      <c r="V438" s="24" t="s">
        <v>50</v>
      </c>
      <c r="W438" s="11"/>
      <c r="X438" s="23" t="s">
        <v>718</v>
      </c>
    </row>
    <row r="439" s="2" customFormat="1" ht="26" customHeight="1" spans="1:24">
      <c r="A439" s="11">
        <v>435</v>
      </c>
      <c r="B439" s="11"/>
      <c r="C439" s="11"/>
      <c r="D439" s="12"/>
      <c r="E439" s="11"/>
      <c r="F439" s="11" t="s">
        <v>1476</v>
      </c>
      <c r="G439" s="12"/>
      <c r="H439" s="13" t="s">
        <v>474</v>
      </c>
      <c r="I439" s="13" t="s">
        <v>1477</v>
      </c>
      <c r="J439" s="12"/>
      <c r="K439" s="11"/>
      <c r="L439" s="13"/>
      <c r="M439" s="13"/>
      <c r="N439" s="19"/>
      <c r="O439" s="19"/>
      <c r="P439" s="18"/>
      <c r="Q439" s="13"/>
      <c r="R439" s="19"/>
      <c r="S439" s="19"/>
      <c r="T439" s="24"/>
      <c r="U439" s="11"/>
      <c r="V439" s="24"/>
      <c r="W439" s="11"/>
      <c r="X439" s="11"/>
    </row>
    <row r="440" s="2" customFormat="1" ht="26" customHeight="1" spans="1:24">
      <c r="A440" s="11">
        <v>436</v>
      </c>
      <c r="B440" s="11"/>
      <c r="C440" s="11"/>
      <c r="D440" s="12"/>
      <c r="E440" s="11"/>
      <c r="F440" s="11" t="s">
        <v>1478</v>
      </c>
      <c r="G440" s="12"/>
      <c r="H440" s="13" t="s">
        <v>513</v>
      </c>
      <c r="I440" s="13" t="s">
        <v>1479</v>
      </c>
      <c r="J440" s="12"/>
      <c r="K440" s="11"/>
      <c r="L440" s="13"/>
      <c r="M440" s="13"/>
      <c r="N440" s="19"/>
      <c r="O440" s="19"/>
      <c r="P440" s="18"/>
      <c r="Q440" s="13"/>
      <c r="R440" s="19"/>
      <c r="S440" s="19"/>
      <c r="T440" s="24"/>
      <c r="U440" s="11"/>
      <c r="V440" s="24"/>
      <c r="W440" s="11"/>
      <c r="X440" s="11"/>
    </row>
    <row r="441" s="2" customFormat="1" ht="26" customHeight="1" spans="1:24">
      <c r="A441" s="11">
        <v>437</v>
      </c>
      <c r="B441" s="11"/>
      <c r="C441" s="11"/>
      <c r="D441" s="12"/>
      <c r="E441" s="11"/>
      <c r="F441" s="11" t="s">
        <v>1480</v>
      </c>
      <c r="G441" s="12"/>
      <c r="H441" s="13" t="s">
        <v>474</v>
      </c>
      <c r="I441" s="13" t="s">
        <v>1481</v>
      </c>
      <c r="J441" s="12"/>
      <c r="K441" s="11"/>
      <c r="L441" s="13"/>
      <c r="M441" s="13"/>
      <c r="N441" s="19"/>
      <c r="O441" s="19"/>
      <c r="P441" s="18"/>
      <c r="Q441" s="13"/>
      <c r="R441" s="19"/>
      <c r="S441" s="19"/>
      <c r="T441" s="24"/>
      <c r="U441" s="11"/>
      <c r="V441" s="24"/>
      <c r="W441" s="11"/>
      <c r="X441" s="11"/>
    </row>
    <row r="442" s="2" customFormat="1" ht="26" customHeight="1" spans="1:24">
      <c r="A442" s="11">
        <v>438</v>
      </c>
      <c r="B442" s="11"/>
      <c r="C442" s="11"/>
      <c r="D442" s="12"/>
      <c r="E442" s="11"/>
      <c r="F442" s="11" t="s">
        <v>1482</v>
      </c>
      <c r="G442" s="12"/>
      <c r="H442" s="13" t="s">
        <v>513</v>
      </c>
      <c r="I442" s="13" t="s">
        <v>1483</v>
      </c>
      <c r="J442" s="12"/>
      <c r="K442" s="11"/>
      <c r="L442" s="13"/>
      <c r="M442" s="13"/>
      <c r="N442" s="19"/>
      <c r="O442" s="19"/>
      <c r="P442" s="18"/>
      <c r="Q442" s="13"/>
      <c r="R442" s="19"/>
      <c r="S442" s="19"/>
      <c r="T442" s="24"/>
      <c r="U442" s="11"/>
      <c r="V442" s="24"/>
      <c r="W442" s="11"/>
      <c r="X442" s="11"/>
    </row>
    <row r="443" s="2" customFormat="1" ht="26" customHeight="1" spans="1:24">
      <c r="A443" s="11">
        <v>439</v>
      </c>
      <c r="B443" s="11" t="s">
        <v>467</v>
      </c>
      <c r="C443" s="11" t="s">
        <v>442</v>
      </c>
      <c r="D443" s="12">
        <v>4</v>
      </c>
      <c r="E443" s="11" t="s">
        <v>1484</v>
      </c>
      <c r="F443" s="11" t="s">
        <v>1484</v>
      </c>
      <c r="G443" s="12">
        <v>4</v>
      </c>
      <c r="H443" s="13" t="s">
        <v>43</v>
      </c>
      <c r="I443" s="13" t="s">
        <v>1485</v>
      </c>
      <c r="J443" s="12">
        <f>SUM(K443:N443)</f>
        <v>110</v>
      </c>
      <c r="K443" s="11">
        <v>108.32</v>
      </c>
      <c r="L443" s="13">
        <v>1.68000000000001</v>
      </c>
      <c r="M443" s="13"/>
      <c r="N443" s="19"/>
      <c r="O443" s="19"/>
      <c r="P443" s="18">
        <v>44336</v>
      </c>
      <c r="Q443" s="13" t="s">
        <v>1486</v>
      </c>
      <c r="R443" s="19">
        <v>18259464908</v>
      </c>
      <c r="S443" s="19"/>
      <c r="T443" s="24">
        <v>2021</v>
      </c>
      <c r="U443" s="11" t="s">
        <v>717</v>
      </c>
      <c r="V443" s="24" t="s">
        <v>50</v>
      </c>
      <c r="W443" s="11"/>
      <c r="X443" s="11"/>
    </row>
    <row r="444" s="2" customFormat="1" ht="26" customHeight="1" spans="1:24">
      <c r="A444" s="11">
        <v>440</v>
      </c>
      <c r="B444" s="11"/>
      <c r="C444" s="11"/>
      <c r="D444" s="12"/>
      <c r="E444" s="11"/>
      <c r="F444" s="11" t="s">
        <v>1487</v>
      </c>
      <c r="G444" s="12"/>
      <c r="H444" s="13" t="s">
        <v>474</v>
      </c>
      <c r="I444" s="13" t="s">
        <v>1488</v>
      </c>
      <c r="J444" s="12"/>
      <c r="K444" s="11"/>
      <c r="L444" s="13"/>
      <c r="M444" s="13"/>
      <c r="N444" s="19"/>
      <c r="O444" s="19"/>
      <c r="P444" s="18"/>
      <c r="Q444" s="13"/>
      <c r="R444" s="19"/>
      <c r="S444" s="19"/>
      <c r="T444" s="24"/>
      <c r="U444" s="11"/>
      <c r="V444" s="24"/>
      <c r="W444" s="11"/>
      <c r="X444" s="11"/>
    </row>
    <row r="445" s="2" customFormat="1" ht="26" customHeight="1" spans="1:24">
      <c r="A445" s="11">
        <v>441</v>
      </c>
      <c r="B445" s="11"/>
      <c r="C445" s="11"/>
      <c r="D445" s="12"/>
      <c r="E445" s="11"/>
      <c r="F445" s="11" t="s">
        <v>1489</v>
      </c>
      <c r="G445" s="12"/>
      <c r="H445" s="13" t="s">
        <v>513</v>
      </c>
      <c r="I445" s="13" t="s">
        <v>1490</v>
      </c>
      <c r="J445" s="12"/>
      <c r="K445" s="11"/>
      <c r="L445" s="13"/>
      <c r="M445" s="13"/>
      <c r="N445" s="19"/>
      <c r="O445" s="19"/>
      <c r="P445" s="18"/>
      <c r="Q445" s="13"/>
      <c r="R445" s="19"/>
      <c r="S445" s="19"/>
      <c r="T445" s="24"/>
      <c r="U445" s="11"/>
      <c r="V445" s="24"/>
      <c r="W445" s="11"/>
      <c r="X445" s="11"/>
    </row>
    <row r="446" s="2" customFormat="1" ht="26" customHeight="1" spans="1:24">
      <c r="A446" s="11">
        <v>442</v>
      </c>
      <c r="B446" s="11"/>
      <c r="C446" s="11"/>
      <c r="D446" s="12"/>
      <c r="E446" s="11"/>
      <c r="F446" s="11" t="s">
        <v>1491</v>
      </c>
      <c r="G446" s="12"/>
      <c r="H446" s="13" t="s">
        <v>533</v>
      </c>
      <c r="I446" s="13" t="s">
        <v>1492</v>
      </c>
      <c r="J446" s="12"/>
      <c r="K446" s="11"/>
      <c r="L446" s="13"/>
      <c r="M446" s="13"/>
      <c r="N446" s="19"/>
      <c r="O446" s="19"/>
      <c r="P446" s="18"/>
      <c r="Q446" s="13"/>
      <c r="R446" s="19"/>
      <c r="S446" s="19"/>
      <c r="T446" s="24"/>
      <c r="U446" s="11"/>
      <c r="V446" s="24"/>
      <c r="W446" s="11"/>
      <c r="X446" s="11"/>
    </row>
    <row r="447" s="2" customFormat="1" ht="26" customHeight="1" spans="1:24">
      <c r="A447" s="11">
        <v>443</v>
      </c>
      <c r="B447" s="11" t="s">
        <v>467</v>
      </c>
      <c r="C447" s="11" t="s">
        <v>442</v>
      </c>
      <c r="D447" s="12">
        <v>11</v>
      </c>
      <c r="E447" s="11" t="s">
        <v>1493</v>
      </c>
      <c r="F447" s="11" t="s">
        <v>1493</v>
      </c>
      <c r="G447" s="12">
        <v>2</v>
      </c>
      <c r="H447" s="13" t="s">
        <v>43</v>
      </c>
      <c r="I447" s="13" t="s">
        <v>1494</v>
      </c>
      <c r="J447" s="12">
        <f>SUM(K447:N447)</f>
        <v>80</v>
      </c>
      <c r="K447" s="11">
        <v>65.36</v>
      </c>
      <c r="L447" s="13">
        <v>14.64</v>
      </c>
      <c r="M447" s="13"/>
      <c r="N447" s="19"/>
      <c r="O447" s="19"/>
      <c r="P447" s="18">
        <v>44336</v>
      </c>
      <c r="Q447" s="13" t="s">
        <v>1495</v>
      </c>
      <c r="R447" s="19">
        <v>13506937798</v>
      </c>
      <c r="S447" s="19"/>
      <c r="T447" s="24">
        <v>2021</v>
      </c>
      <c r="U447" s="11" t="s">
        <v>717</v>
      </c>
      <c r="V447" s="24" t="s">
        <v>50</v>
      </c>
      <c r="W447" s="11"/>
      <c r="X447" s="11"/>
    </row>
    <row r="448" s="2" customFormat="1" ht="26" customHeight="1" spans="1:24">
      <c r="A448" s="11">
        <v>444</v>
      </c>
      <c r="B448" s="11"/>
      <c r="C448" s="11"/>
      <c r="D448" s="12"/>
      <c r="E448" s="11"/>
      <c r="F448" s="11" t="s">
        <v>1496</v>
      </c>
      <c r="G448" s="12"/>
      <c r="H448" s="13" t="s">
        <v>589</v>
      </c>
      <c r="I448" s="13" t="s">
        <v>1497</v>
      </c>
      <c r="J448" s="12"/>
      <c r="K448" s="11"/>
      <c r="L448" s="13"/>
      <c r="M448" s="13"/>
      <c r="N448" s="19"/>
      <c r="O448" s="19"/>
      <c r="P448" s="18"/>
      <c r="Q448" s="13"/>
      <c r="R448" s="19"/>
      <c r="S448" s="19"/>
      <c r="T448" s="24"/>
      <c r="U448" s="11"/>
      <c r="V448" s="24"/>
      <c r="W448" s="11"/>
      <c r="X448" s="11"/>
    </row>
    <row r="449" s="2" customFormat="1" ht="26" customHeight="1" spans="1:24">
      <c r="A449" s="11">
        <v>445</v>
      </c>
      <c r="B449" s="11" t="s">
        <v>467</v>
      </c>
      <c r="C449" s="11" t="s">
        <v>372</v>
      </c>
      <c r="D449" s="12">
        <v>10</v>
      </c>
      <c r="E449" s="11" t="s">
        <v>1498</v>
      </c>
      <c r="F449" s="11" t="s">
        <v>1498</v>
      </c>
      <c r="G449" s="12">
        <v>3</v>
      </c>
      <c r="H449" s="13" t="s">
        <v>43</v>
      </c>
      <c r="I449" s="13" t="s">
        <v>1499</v>
      </c>
      <c r="J449" s="12">
        <f>SUM(K449:N449)</f>
        <v>80</v>
      </c>
      <c r="K449" s="11">
        <v>75</v>
      </c>
      <c r="L449" s="13">
        <v>5</v>
      </c>
      <c r="M449" s="13"/>
      <c r="N449" s="19"/>
      <c r="O449" s="19"/>
      <c r="P449" s="18">
        <v>44336</v>
      </c>
      <c r="Q449" s="13" t="s">
        <v>1500</v>
      </c>
      <c r="R449" s="19">
        <v>15759707519</v>
      </c>
      <c r="S449" s="19"/>
      <c r="T449" s="24">
        <v>2021</v>
      </c>
      <c r="U449" s="11" t="s">
        <v>717</v>
      </c>
      <c r="V449" s="24" t="s">
        <v>50</v>
      </c>
      <c r="W449" s="11"/>
      <c r="X449" s="23" t="s">
        <v>843</v>
      </c>
    </row>
    <row r="450" s="2" customFormat="1" ht="26" customHeight="1" spans="1:24">
      <c r="A450" s="11">
        <v>446</v>
      </c>
      <c r="B450" s="11"/>
      <c r="C450" s="11"/>
      <c r="D450" s="12"/>
      <c r="E450" s="11"/>
      <c r="F450" s="11" t="s">
        <v>1501</v>
      </c>
      <c r="G450" s="12"/>
      <c r="H450" s="13" t="s">
        <v>474</v>
      </c>
      <c r="I450" s="13" t="s">
        <v>1502</v>
      </c>
      <c r="J450" s="12"/>
      <c r="K450" s="11"/>
      <c r="L450" s="13"/>
      <c r="M450" s="13"/>
      <c r="N450" s="19"/>
      <c r="O450" s="19"/>
      <c r="P450" s="18"/>
      <c r="Q450" s="13"/>
      <c r="R450" s="19"/>
      <c r="S450" s="19"/>
      <c r="T450" s="24"/>
      <c r="U450" s="11"/>
      <c r="V450" s="24"/>
      <c r="W450" s="11"/>
      <c r="X450" s="11"/>
    </row>
    <row r="451" s="2" customFormat="1" ht="26" customHeight="1" spans="1:24">
      <c r="A451" s="11">
        <v>447</v>
      </c>
      <c r="B451" s="11"/>
      <c r="C451" s="11"/>
      <c r="D451" s="12"/>
      <c r="E451" s="11"/>
      <c r="F451" s="11" t="s">
        <v>1503</v>
      </c>
      <c r="G451" s="12"/>
      <c r="H451" s="13" t="s">
        <v>739</v>
      </c>
      <c r="I451" s="13" t="s">
        <v>1504</v>
      </c>
      <c r="J451" s="12"/>
      <c r="K451" s="11"/>
      <c r="L451" s="13"/>
      <c r="M451" s="13"/>
      <c r="N451" s="19"/>
      <c r="O451" s="19"/>
      <c r="P451" s="18"/>
      <c r="Q451" s="13"/>
      <c r="R451" s="19"/>
      <c r="S451" s="19"/>
      <c r="T451" s="24"/>
      <c r="U451" s="11"/>
      <c r="V451" s="24"/>
      <c r="W451" s="11"/>
      <c r="X451" s="11"/>
    </row>
    <row r="452" s="2" customFormat="1" ht="26" customHeight="1" spans="1:24">
      <c r="A452" s="11">
        <v>448</v>
      </c>
      <c r="B452" s="11" t="s">
        <v>467</v>
      </c>
      <c r="C452" s="11" t="s">
        <v>372</v>
      </c>
      <c r="D452" s="12">
        <v>6</v>
      </c>
      <c r="E452" s="11" t="s">
        <v>1505</v>
      </c>
      <c r="F452" s="11" t="s">
        <v>1505</v>
      </c>
      <c r="G452" s="12">
        <v>4</v>
      </c>
      <c r="H452" s="13" t="s">
        <v>43</v>
      </c>
      <c r="I452" s="13" t="s">
        <v>1506</v>
      </c>
      <c r="J452" s="12">
        <f>SUM(K452:N452)</f>
        <v>120</v>
      </c>
      <c r="K452" s="11">
        <v>120</v>
      </c>
      <c r="L452" s="13"/>
      <c r="M452" s="13"/>
      <c r="N452" s="19"/>
      <c r="O452" s="19"/>
      <c r="P452" s="18">
        <v>44336</v>
      </c>
      <c r="Q452" s="13" t="s">
        <v>1507</v>
      </c>
      <c r="R452" s="19">
        <v>13505038947</v>
      </c>
      <c r="S452" s="19"/>
      <c r="T452" s="24">
        <v>2021</v>
      </c>
      <c r="U452" s="11" t="s">
        <v>717</v>
      </c>
      <c r="V452" s="24" t="s">
        <v>58</v>
      </c>
      <c r="W452" s="11"/>
      <c r="X452" s="11"/>
    </row>
    <row r="453" s="2" customFormat="1" ht="26" customHeight="1" spans="1:24">
      <c r="A453" s="11">
        <v>449</v>
      </c>
      <c r="B453" s="11"/>
      <c r="C453" s="11"/>
      <c r="D453" s="12"/>
      <c r="E453" s="11"/>
      <c r="F453" s="11" t="s">
        <v>1508</v>
      </c>
      <c r="G453" s="12"/>
      <c r="H453" s="13" t="s">
        <v>519</v>
      </c>
      <c r="I453" s="13" t="s">
        <v>1509</v>
      </c>
      <c r="J453" s="12"/>
      <c r="K453" s="11"/>
      <c r="L453" s="13"/>
      <c r="M453" s="13"/>
      <c r="N453" s="19"/>
      <c r="O453" s="19"/>
      <c r="P453" s="18"/>
      <c r="Q453" s="13"/>
      <c r="R453" s="19"/>
      <c r="S453" s="19"/>
      <c r="T453" s="24"/>
      <c r="U453" s="11"/>
      <c r="V453" s="24"/>
      <c r="W453" s="11"/>
      <c r="X453" s="11"/>
    </row>
    <row r="454" s="2" customFormat="1" ht="26" customHeight="1" spans="1:24">
      <c r="A454" s="11">
        <v>450</v>
      </c>
      <c r="B454" s="11"/>
      <c r="C454" s="11"/>
      <c r="D454" s="12"/>
      <c r="E454" s="11"/>
      <c r="F454" s="11" t="s">
        <v>1510</v>
      </c>
      <c r="G454" s="12"/>
      <c r="H454" s="13" t="s">
        <v>1511</v>
      </c>
      <c r="I454" s="13" t="s">
        <v>1512</v>
      </c>
      <c r="J454" s="12"/>
      <c r="K454" s="11"/>
      <c r="L454" s="13"/>
      <c r="M454" s="13"/>
      <c r="N454" s="19"/>
      <c r="O454" s="19"/>
      <c r="P454" s="18"/>
      <c r="Q454" s="13"/>
      <c r="R454" s="19"/>
      <c r="S454" s="19"/>
      <c r="T454" s="24"/>
      <c r="U454" s="11"/>
      <c r="V454" s="24"/>
      <c r="W454" s="11"/>
      <c r="X454" s="11"/>
    </row>
    <row r="455" s="2" customFormat="1" ht="26" customHeight="1" spans="1:24">
      <c r="A455" s="11">
        <v>451</v>
      </c>
      <c r="B455" s="11"/>
      <c r="C455" s="11"/>
      <c r="D455" s="12"/>
      <c r="E455" s="11"/>
      <c r="F455" s="11" t="s">
        <v>1513</v>
      </c>
      <c r="G455" s="12"/>
      <c r="H455" s="13" t="s">
        <v>1511</v>
      </c>
      <c r="I455" s="13" t="s">
        <v>1514</v>
      </c>
      <c r="J455" s="12"/>
      <c r="K455" s="11"/>
      <c r="L455" s="13"/>
      <c r="M455" s="13"/>
      <c r="N455" s="19"/>
      <c r="O455" s="19"/>
      <c r="P455" s="18"/>
      <c r="Q455" s="13"/>
      <c r="R455" s="19"/>
      <c r="S455" s="19"/>
      <c r="T455" s="24"/>
      <c r="U455" s="11"/>
      <c r="V455" s="24"/>
      <c r="W455" s="11"/>
      <c r="X455" s="11"/>
    </row>
    <row r="456" s="2" customFormat="1" ht="26" customHeight="1" spans="1:24">
      <c r="A456" s="11">
        <v>452</v>
      </c>
      <c r="B456" s="11" t="s">
        <v>467</v>
      </c>
      <c r="C456" s="11" t="s">
        <v>372</v>
      </c>
      <c r="D456" s="12">
        <v>16</v>
      </c>
      <c r="E456" s="11" t="s">
        <v>1515</v>
      </c>
      <c r="F456" s="11" t="s">
        <v>1515</v>
      </c>
      <c r="G456" s="12">
        <v>6</v>
      </c>
      <c r="H456" s="13" t="s">
        <v>43</v>
      </c>
      <c r="I456" s="13" t="s">
        <v>1516</v>
      </c>
      <c r="J456" s="12">
        <f>SUM(K456:N456)</f>
        <v>120</v>
      </c>
      <c r="K456" s="11">
        <v>120</v>
      </c>
      <c r="L456" s="13"/>
      <c r="M456" s="13"/>
      <c r="N456" s="19"/>
      <c r="O456" s="19"/>
      <c r="P456" s="18">
        <v>44336</v>
      </c>
      <c r="Q456" s="13" t="s">
        <v>1517</v>
      </c>
      <c r="R456" s="19">
        <v>13665960056</v>
      </c>
      <c r="S456" s="19"/>
      <c r="T456" s="24">
        <v>2021</v>
      </c>
      <c r="U456" s="11" t="s">
        <v>717</v>
      </c>
      <c r="V456" s="24" t="s">
        <v>58</v>
      </c>
      <c r="W456" s="11"/>
      <c r="X456" s="11"/>
    </row>
    <row r="457" s="2" customFormat="1" ht="26" customHeight="1" spans="1:24">
      <c r="A457" s="11">
        <v>453</v>
      </c>
      <c r="B457" s="11"/>
      <c r="C457" s="11"/>
      <c r="D457" s="12"/>
      <c r="E457" s="11"/>
      <c r="F457" s="11" t="s">
        <v>1518</v>
      </c>
      <c r="G457" s="12"/>
      <c r="H457" s="13" t="s">
        <v>474</v>
      </c>
      <c r="I457" s="13" t="s">
        <v>1519</v>
      </c>
      <c r="J457" s="12"/>
      <c r="K457" s="11"/>
      <c r="L457" s="13"/>
      <c r="M457" s="13"/>
      <c r="N457" s="19"/>
      <c r="O457" s="19"/>
      <c r="P457" s="18"/>
      <c r="Q457" s="13"/>
      <c r="R457" s="19"/>
      <c r="S457" s="19"/>
      <c r="T457" s="24"/>
      <c r="U457" s="11"/>
      <c r="V457" s="24"/>
      <c r="W457" s="11"/>
      <c r="X457" s="11"/>
    </row>
    <row r="458" s="2" customFormat="1" ht="26" customHeight="1" spans="1:24">
      <c r="A458" s="11">
        <v>454</v>
      </c>
      <c r="B458" s="11"/>
      <c r="C458" s="11"/>
      <c r="D458" s="12"/>
      <c r="E458" s="11"/>
      <c r="F458" s="11" t="s">
        <v>1520</v>
      </c>
      <c r="G458" s="12"/>
      <c r="H458" s="13" t="s">
        <v>561</v>
      </c>
      <c r="I458" s="13" t="s">
        <v>1521</v>
      </c>
      <c r="J458" s="12"/>
      <c r="K458" s="11"/>
      <c r="L458" s="13"/>
      <c r="M458" s="13"/>
      <c r="N458" s="19"/>
      <c r="O458" s="19"/>
      <c r="P458" s="18"/>
      <c r="Q458" s="13"/>
      <c r="R458" s="19"/>
      <c r="S458" s="19"/>
      <c r="T458" s="24"/>
      <c r="U458" s="11"/>
      <c r="V458" s="24"/>
      <c r="W458" s="11"/>
      <c r="X458" s="11"/>
    </row>
    <row r="459" s="2" customFormat="1" ht="26" customHeight="1" spans="1:24">
      <c r="A459" s="11">
        <v>455</v>
      </c>
      <c r="B459" s="11"/>
      <c r="C459" s="11"/>
      <c r="D459" s="12"/>
      <c r="E459" s="11"/>
      <c r="F459" s="11" t="s">
        <v>1522</v>
      </c>
      <c r="G459" s="12"/>
      <c r="H459" s="13" t="s">
        <v>533</v>
      </c>
      <c r="I459" s="13" t="s">
        <v>1523</v>
      </c>
      <c r="J459" s="12"/>
      <c r="K459" s="11"/>
      <c r="L459" s="13"/>
      <c r="M459" s="13"/>
      <c r="N459" s="19"/>
      <c r="O459" s="19"/>
      <c r="P459" s="18"/>
      <c r="Q459" s="13"/>
      <c r="R459" s="19"/>
      <c r="S459" s="19"/>
      <c r="T459" s="24"/>
      <c r="U459" s="11"/>
      <c r="V459" s="24"/>
      <c r="W459" s="11"/>
      <c r="X459" s="11"/>
    </row>
    <row r="460" s="2" customFormat="1" ht="26" customHeight="1" spans="1:24">
      <c r="A460" s="11">
        <v>456</v>
      </c>
      <c r="B460" s="11"/>
      <c r="C460" s="11"/>
      <c r="D460" s="12"/>
      <c r="E460" s="11"/>
      <c r="F460" s="11" t="s">
        <v>1524</v>
      </c>
      <c r="G460" s="12"/>
      <c r="H460" s="13" t="s">
        <v>538</v>
      </c>
      <c r="I460" s="13" t="s">
        <v>1525</v>
      </c>
      <c r="J460" s="12"/>
      <c r="K460" s="11"/>
      <c r="L460" s="13"/>
      <c r="M460" s="13"/>
      <c r="N460" s="19"/>
      <c r="O460" s="19"/>
      <c r="P460" s="18"/>
      <c r="Q460" s="13"/>
      <c r="R460" s="19"/>
      <c r="S460" s="19"/>
      <c r="T460" s="24"/>
      <c r="U460" s="11"/>
      <c r="V460" s="24"/>
      <c r="W460" s="11"/>
      <c r="X460" s="11"/>
    </row>
    <row r="461" s="2" customFormat="1" ht="26" customHeight="1" spans="1:24">
      <c r="A461" s="11">
        <v>457</v>
      </c>
      <c r="B461" s="11"/>
      <c r="C461" s="11"/>
      <c r="D461" s="12"/>
      <c r="E461" s="11"/>
      <c r="F461" s="11" t="s">
        <v>1526</v>
      </c>
      <c r="G461" s="12"/>
      <c r="H461" s="13" t="s">
        <v>538</v>
      </c>
      <c r="I461" s="13" t="s">
        <v>1527</v>
      </c>
      <c r="J461" s="12"/>
      <c r="K461" s="11"/>
      <c r="L461" s="13"/>
      <c r="M461" s="13"/>
      <c r="N461" s="19"/>
      <c r="O461" s="19"/>
      <c r="P461" s="18"/>
      <c r="Q461" s="13"/>
      <c r="R461" s="19"/>
      <c r="S461" s="19"/>
      <c r="T461" s="24"/>
      <c r="U461" s="11"/>
      <c r="V461" s="24"/>
      <c r="W461" s="11"/>
      <c r="X461" s="11"/>
    </row>
    <row r="462" s="2" customFormat="1" ht="26" customHeight="1" spans="1:24">
      <c r="A462" s="11">
        <v>458</v>
      </c>
      <c r="B462" s="11" t="s">
        <v>467</v>
      </c>
      <c r="C462" s="11" t="s">
        <v>372</v>
      </c>
      <c r="D462" s="12">
        <v>20</v>
      </c>
      <c r="E462" s="11" t="s">
        <v>1528</v>
      </c>
      <c r="F462" s="11" t="s">
        <v>1528</v>
      </c>
      <c r="G462" s="12">
        <v>6</v>
      </c>
      <c r="H462" s="13" t="s">
        <v>43</v>
      </c>
      <c r="I462" s="13" t="s">
        <v>1529</v>
      </c>
      <c r="J462" s="12">
        <f>SUM(K462:N462)</f>
        <v>120</v>
      </c>
      <c r="K462" s="11">
        <v>120</v>
      </c>
      <c r="L462" s="13"/>
      <c r="M462" s="13"/>
      <c r="N462" s="19"/>
      <c r="O462" s="19"/>
      <c r="P462" s="18">
        <v>44336</v>
      </c>
      <c r="Q462" s="13" t="s">
        <v>1530</v>
      </c>
      <c r="R462" s="19">
        <v>23365082</v>
      </c>
      <c r="S462" s="19"/>
      <c r="T462" s="24">
        <v>2021</v>
      </c>
      <c r="U462" s="11" t="s">
        <v>717</v>
      </c>
      <c r="V462" s="24" t="s">
        <v>58</v>
      </c>
      <c r="W462" s="11"/>
      <c r="X462" s="11"/>
    </row>
    <row r="463" s="2" customFormat="1" ht="26" customHeight="1" spans="1:24">
      <c r="A463" s="11">
        <v>459</v>
      </c>
      <c r="B463" s="11"/>
      <c r="C463" s="11"/>
      <c r="D463" s="12"/>
      <c r="E463" s="11"/>
      <c r="F463" s="11" t="s">
        <v>1531</v>
      </c>
      <c r="G463" s="12"/>
      <c r="H463" s="13" t="s">
        <v>474</v>
      </c>
      <c r="I463" s="13" t="s">
        <v>1532</v>
      </c>
      <c r="J463" s="12"/>
      <c r="K463" s="11"/>
      <c r="L463" s="13"/>
      <c r="M463" s="13"/>
      <c r="N463" s="19"/>
      <c r="O463" s="19"/>
      <c r="P463" s="18"/>
      <c r="Q463" s="13"/>
      <c r="R463" s="19"/>
      <c r="S463" s="19"/>
      <c r="T463" s="24"/>
      <c r="U463" s="11"/>
      <c r="V463" s="24"/>
      <c r="W463" s="11"/>
      <c r="X463" s="11"/>
    </row>
    <row r="464" s="2" customFormat="1" ht="26" customHeight="1" spans="1:24">
      <c r="A464" s="11">
        <v>460</v>
      </c>
      <c r="B464" s="11"/>
      <c r="C464" s="11"/>
      <c r="D464" s="12"/>
      <c r="E464" s="11"/>
      <c r="F464" s="11" t="s">
        <v>1533</v>
      </c>
      <c r="G464" s="12"/>
      <c r="H464" s="13" t="s">
        <v>561</v>
      </c>
      <c r="I464" s="13" t="s">
        <v>1534</v>
      </c>
      <c r="J464" s="12"/>
      <c r="K464" s="11"/>
      <c r="L464" s="13"/>
      <c r="M464" s="13"/>
      <c r="N464" s="19"/>
      <c r="O464" s="19"/>
      <c r="P464" s="18"/>
      <c r="Q464" s="13"/>
      <c r="R464" s="19"/>
      <c r="S464" s="19"/>
      <c r="T464" s="24"/>
      <c r="U464" s="11"/>
      <c r="V464" s="24"/>
      <c r="W464" s="11"/>
      <c r="X464" s="11"/>
    </row>
    <row r="465" s="2" customFormat="1" ht="26" customHeight="1" spans="1:24">
      <c r="A465" s="11">
        <v>461</v>
      </c>
      <c r="B465" s="11"/>
      <c r="C465" s="11"/>
      <c r="D465" s="12"/>
      <c r="E465" s="11"/>
      <c r="F465" s="11" t="s">
        <v>1535</v>
      </c>
      <c r="G465" s="12"/>
      <c r="H465" s="13" t="s">
        <v>533</v>
      </c>
      <c r="I465" s="13" t="s">
        <v>1536</v>
      </c>
      <c r="J465" s="12"/>
      <c r="K465" s="11"/>
      <c r="L465" s="13"/>
      <c r="M465" s="13"/>
      <c r="N465" s="19"/>
      <c r="O465" s="19"/>
      <c r="P465" s="18"/>
      <c r="Q465" s="13"/>
      <c r="R465" s="19"/>
      <c r="S465" s="19"/>
      <c r="T465" s="24"/>
      <c r="U465" s="11"/>
      <c r="V465" s="24"/>
      <c r="W465" s="11"/>
      <c r="X465" s="11"/>
    </row>
    <row r="466" s="2" customFormat="1" ht="26" customHeight="1" spans="1:24">
      <c r="A466" s="11">
        <v>462</v>
      </c>
      <c r="B466" s="11"/>
      <c r="C466" s="11"/>
      <c r="D466" s="12"/>
      <c r="E466" s="11"/>
      <c r="F466" s="11" t="s">
        <v>1537</v>
      </c>
      <c r="G466" s="12"/>
      <c r="H466" s="13" t="s">
        <v>538</v>
      </c>
      <c r="I466" s="13" t="s">
        <v>1538</v>
      </c>
      <c r="J466" s="12"/>
      <c r="K466" s="11"/>
      <c r="L466" s="13"/>
      <c r="M466" s="13"/>
      <c r="N466" s="19"/>
      <c r="O466" s="19"/>
      <c r="P466" s="18"/>
      <c r="Q466" s="13"/>
      <c r="R466" s="19"/>
      <c r="S466" s="19"/>
      <c r="T466" s="24"/>
      <c r="U466" s="11"/>
      <c r="V466" s="24"/>
      <c r="W466" s="11"/>
      <c r="X466" s="11"/>
    </row>
    <row r="467" s="2" customFormat="1" ht="26" customHeight="1" spans="1:24">
      <c r="A467" s="11">
        <v>463</v>
      </c>
      <c r="B467" s="11"/>
      <c r="C467" s="11"/>
      <c r="D467" s="12"/>
      <c r="E467" s="11"/>
      <c r="F467" s="11" t="s">
        <v>1539</v>
      </c>
      <c r="G467" s="12"/>
      <c r="H467" s="13" t="s">
        <v>510</v>
      </c>
      <c r="I467" s="13" t="s">
        <v>1540</v>
      </c>
      <c r="J467" s="12"/>
      <c r="K467" s="11"/>
      <c r="L467" s="13"/>
      <c r="M467" s="13"/>
      <c r="N467" s="19"/>
      <c r="O467" s="19"/>
      <c r="P467" s="18"/>
      <c r="Q467" s="13"/>
      <c r="R467" s="19"/>
      <c r="S467" s="19"/>
      <c r="T467" s="24"/>
      <c r="U467" s="11"/>
      <c r="V467" s="24"/>
      <c r="W467" s="11"/>
      <c r="X467" s="11"/>
    </row>
    <row r="468" s="2" customFormat="1" ht="26" customHeight="1" spans="1:24">
      <c r="A468" s="11">
        <v>464</v>
      </c>
      <c r="B468" s="11" t="s">
        <v>467</v>
      </c>
      <c r="C468" s="11" t="s">
        <v>372</v>
      </c>
      <c r="D468" s="12">
        <v>19</v>
      </c>
      <c r="E468" s="11" t="s">
        <v>1541</v>
      </c>
      <c r="F468" s="11" t="s">
        <v>1541</v>
      </c>
      <c r="G468" s="12">
        <v>6</v>
      </c>
      <c r="H468" s="13" t="s">
        <v>43</v>
      </c>
      <c r="I468" s="13" t="s">
        <v>1542</v>
      </c>
      <c r="J468" s="12">
        <f>SUM(K468:N468)</f>
        <v>120</v>
      </c>
      <c r="K468" s="11">
        <v>49.02</v>
      </c>
      <c r="L468" s="13">
        <v>70.98</v>
      </c>
      <c r="M468" s="13"/>
      <c r="N468" s="19"/>
      <c r="O468" s="19"/>
      <c r="P468" s="18">
        <v>44336</v>
      </c>
      <c r="Q468" s="13" t="s">
        <v>1543</v>
      </c>
      <c r="R468" s="19">
        <v>13599244713</v>
      </c>
      <c r="S468" s="19"/>
      <c r="T468" s="24">
        <v>2021</v>
      </c>
      <c r="U468" s="11" t="s">
        <v>717</v>
      </c>
      <c r="V468" s="24" t="s">
        <v>50</v>
      </c>
      <c r="W468" s="11"/>
      <c r="X468" s="11"/>
    </row>
    <row r="469" s="2" customFormat="1" ht="26" customHeight="1" spans="1:24">
      <c r="A469" s="11">
        <v>465</v>
      </c>
      <c r="B469" s="11"/>
      <c r="C469" s="11"/>
      <c r="D469" s="12"/>
      <c r="E469" s="11"/>
      <c r="F469" s="11" t="s">
        <v>1544</v>
      </c>
      <c r="G469" s="12"/>
      <c r="H469" s="13" t="s">
        <v>474</v>
      </c>
      <c r="I469" s="13" t="s">
        <v>1545</v>
      </c>
      <c r="J469" s="12"/>
      <c r="K469" s="11"/>
      <c r="L469" s="13"/>
      <c r="M469" s="13"/>
      <c r="N469" s="19"/>
      <c r="O469" s="19"/>
      <c r="P469" s="18"/>
      <c r="Q469" s="13"/>
      <c r="R469" s="19"/>
      <c r="S469" s="19"/>
      <c r="T469" s="24"/>
      <c r="U469" s="11"/>
      <c r="V469" s="24"/>
      <c r="W469" s="11"/>
      <c r="X469" s="11"/>
    </row>
    <row r="470" s="2" customFormat="1" ht="26" customHeight="1" spans="1:24">
      <c r="A470" s="11">
        <v>466</v>
      </c>
      <c r="B470" s="11"/>
      <c r="C470" s="11"/>
      <c r="D470" s="12"/>
      <c r="E470" s="11"/>
      <c r="F470" s="11" t="s">
        <v>1546</v>
      </c>
      <c r="G470" s="12"/>
      <c r="H470" s="13" t="s">
        <v>561</v>
      </c>
      <c r="I470" s="13" t="s">
        <v>1547</v>
      </c>
      <c r="J470" s="12"/>
      <c r="K470" s="11"/>
      <c r="L470" s="13"/>
      <c r="M470" s="13"/>
      <c r="N470" s="19"/>
      <c r="O470" s="19"/>
      <c r="P470" s="18"/>
      <c r="Q470" s="13"/>
      <c r="R470" s="19"/>
      <c r="S470" s="19"/>
      <c r="T470" s="24"/>
      <c r="U470" s="11"/>
      <c r="V470" s="24"/>
      <c r="W470" s="11"/>
      <c r="X470" s="11"/>
    </row>
    <row r="471" s="2" customFormat="1" ht="26" customHeight="1" spans="1:24">
      <c r="A471" s="11">
        <v>467</v>
      </c>
      <c r="B471" s="11"/>
      <c r="C471" s="11"/>
      <c r="D471" s="12"/>
      <c r="E471" s="11"/>
      <c r="F471" s="11" t="s">
        <v>1548</v>
      </c>
      <c r="G471" s="12"/>
      <c r="H471" s="13" t="s">
        <v>589</v>
      </c>
      <c r="I471" s="13" t="s">
        <v>1549</v>
      </c>
      <c r="J471" s="12"/>
      <c r="K471" s="11"/>
      <c r="L471" s="13"/>
      <c r="M471" s="13"/>
      <c r="N471" s="19"/>
      <c r="O471" s="19"/>
      <c r="P471" s="18"/>
      <c r="Q471" s="13"/>
      <c r="R471" s="19"/>
      <c r="S471" s="19"/>
      <c r="T471" s="24"/>
      <c r="U471" s="11"/>
      <c r="V471" s="24"/>
      <c r="W471" s="11"/>
      <c r="X471" s="11"/>
    </row>
    <row r="472" s="2" customFormat="1" ht="26" customHeight="1" spans="1:24">
      <c r="A472" s="11">
        <v>468</v>
      </c>
      <c r="B472" s="11"/>
      <c r="C472" s="11"/>
      <c r="D472" s="12"/>
      <c r="E472" s="11"/>
      <c r="F472" s="11" t="s">
        <v>1550</v>
      </c>
      <c r="G472" s="12"/>
      <c r="H472" s="13" t="s">
        <v>566</v>
      </c>
      <c r="I472" s="13" t="s">
        <v>1551</v>
      </c>
      <c r="J472" s="12"/>
      <c r="K472" s="11"/>
      <c r="L472" s="13"/>
      <c r="M472" s="13"/>
      <c r="N472" s="19"/>
      <c r="O472" s="19"/>
      <c r="P472" s="18"/>
      <c r="Q472" s="13"/>
      <c r="R472" s="19"/>
      <c r="S472" s="19"/>
      <c r="T472" s="24"/>
      <c r="U472" s="11"/>
      <c r="V472" s="24"/>
      <c r="W472" s="11"/>
      <c r="X472" s="11"/>
    </row>
    <row r="473" s="2" customFormat="1" ht="26" customHeight="1" spans="1:24">
      <c r="A473" s="11">
        <v>469</v>
      </c>
      <c r="B473" s="11"/>
      <c r="C473" s="11"/>
      <c r="D473" s="12"/>
      <c r="E473" s="11"/>
      <c r="F473" s="11" t="s">
        <v>1552</v>
      </c>
      <c r="G473" s="12"/>
      <c r="H473" s="13" t="s">
        <v>497</v>
      </c>
      <c r="I473" s="13" t="s">
        <v>1553</v>
      </c>
      <c r="J473" s="12"/>
      <c r="K473" s="11"/>
      <c r="L473" s="13"/>
      <c r="M473" s="13"/>
      <c r="N473" s="19"/>
      <c r="O473" s="19"/>
      <c r="P473" s="18"/>
      <c r="Q473" s="13"/>
      <c r="R473" s="19"/>
      <c r="S473" s="19"/>
      <c r="T473" s="24"/>
      <c r="U473" s="11"/>
      <c r="V473" s="24"/>
      <c r="W473" s="11"/>
      <c r="X473" s="11"/>
    </row>
    <row r="474" s="2" customFormat="1" ht="26" customHeight="1" spans="1:24">
      <c r="A474" s="11">
        <v>470</v>
      </c>
      <c r="B474" s="11" t="s">
        <v>467</v>
      </c>
      <c r="C474" s="11" t="s">
        <v>372</v>
      </c>
      <c r="D474" s="12">
        <v>1</v>
      </c>
      <c r="E474" s="11" t="s">
        <v>1554</v>
      </c>
      <c r="F474" s="11" t="s">
        <v>1554</v>
      </c>
      <c r="G474" s="12">
        <v>4</v>
      </c>
      <c r="H474" s="13" t="s">
        <v>43</v>
      </c>
      <c r="I474" s="13" t="s">
        <v>1555</v>
      </c>
      <c r="J474" s="11">
        <v>100</v>
      </c>
      <c r="K474" s="11">
        <v>50.21</v>
      </c>
      <c r="L474" s="13">
        <v>49.79</v>
      </c>
      <c r="M474" s="13"/>
      <c r="N474" s="19"/>
      <c r="O474" s="19"/>
      <c r="P474" s="18">
        <v>44336</v>
      </c>
      <c r="Q474" s="13" t="s">
        <v>1556</v>
      </c>
      <c r="R474" s="19">
        <v>13808532355</v>
      </c>
      <c r="S474" s="19"/>
      <c r="T474" s="24">
        <v>2021</v>
      </c>
      <c r="U474" s="11" t="s">
        <v>717</v>
      </c>
      <c r="V474" s="24" t="s">
        <v>50</v>
      </c>
      <c r="W474" s="11"/>
      <c r="X474" s="11"/>
    </row>
    <row r="475" s="2" customFormat="1" ht="26" customHeight="1" spans="1:24">
      <c r="A475" s="11">
        <v>471</v>
      </c>
      <c r="B475" s="11"/>
      <c r="C475" s="11"/>
      <c r="D475" s="12"/>
      <c r="E475" s="11"/>
      <c r="F475" s="11" t="s">
        <v>1557</v>
      </c>
      <c r="G475" s="12"/>
      <c r="H475" s="13" t="s">
        <v>474</v>
      </c>
      <c r="I475" s="13" t="s">
        <v>1558</v>
      </c>
      <c r="J475" s="11"/>
      <c r="K475" s="11"/>
      <c r="L475" s="13"/>
      <c r="M475" s="13"/>
      <c r="N475" s="19"/>
      <c r="O475" s="19"/>
      <c r="P475" s="18"/>
      <c r="Q475" s="13"/>
      <c r="R475" s="19"/>
      <c r="S475" s="19"/>
      <c r="T475" s="24"/>
      <c r="U475" s="11"/>
      <c r="V475" s="24"/>
      <c r="W475" s="11"/>
      <c r="X475" s="11"/>
    </row>
    <row r="476" s="2" customFormat="1" ht="26" customHeight="1" spans="1:24">
      <c r="A476" s="11">
        <v>472</v>
      </c>
      <c r="B476" s="11"/>
      <c r="C476" s="11"/>
      <c r="D476" s="12"/>
      <c r="E476" s="11"/>
      <c r="F476" s="11" t="s">
        <v>1559</v>
      </c>
      <c r="G476" s="12"/>
      <c r="H476" s="13" t="s">
        <v>561</v>
      </c>
      <c r="I476" s="13" t="s">
        <v>1560</v>
      </c>
      <c r="J476" s="11"/>
      <c r="K476" s="11"/>
      <c r="L476" s="13"/>
      <c r="M476" s="13"/>
      <c r="N476" s="19"/>
      <c r="O476" s="19"/>
      <c r="P476" s="18"/>
      <c r="Q476" s="13"/>
      <c r="R476" s="19"/>
      <c r="S476" s="19"/>
      <c r="T476" s="24"/>
      <c r="U476" s="11"/>
      <c r="V476" s="24"/>
      <c r="W476" s="11"/>
      <c r="X476" s="11"/>
    </row>
    <row r="477" s="2" customFormat="1" ht="26" customHeight="1" spans="1:24">
      <c r="A477" s="11">
        <v>473</v>
      </c>
      <c r="B477" s="11"/>
      <c r="C477" s="11"/>
      <c r="D477" s="12"/>
      <c r="E477" s="11"/>
      <c r="F477" s="11" t="s">
        <v>1561</v>
      </c>
      <c r="G477" s="12"/>
      <c r="H477" s="13" t="s">
        <v>533</v>
      </c>
      <c r="I477" s="13" t="s">
        <v>1562</v>
      </c>
      <c r="J477" s="11"/>
      <c r="K477" s="11"/>
      <c r="L477" s="13"/>
      <c r="M477" s="13"/>
      <c r="N477" s="19"/>
      <c r="O477" s="19"/>
      <c r="P477" s="18"/>
      <c r="Q477" s="13"/>
      <c r="R477" s="19"/>
      <c r="S477" s="19"/>
      <c r="T477" s="24"/>
      <c r="U477" s="11"/>
      <c r="V477" s="24"/>
      <c r="W477" s="11"/>
      <c r="X477" s="11"/>
    </row>
    <row r="478" s="2" customFormat="1" ht="26" customHeight="1" spans="1:24">
      <c r="A478" s="11">
        <v>474</v>
      </c>
      <c r="B478" s="11" t="s">
        <v>467</v>
      </c>
      <c r="C478" s="11" t="s">
        <v>372</v>
      </c>
      <c r="D478" s="12">
        <v>1</v>
      </c>
      <c r="E478" s="11" t="s">
        <v>1563</v>
      </c>
      <c r="F478" s="11" t="s">
        <v>1563</v>
      </c>
      <c r="G478" s="12">
        <v>4</v>
      </c>
      <c r="H478" s="13" t="s">
        <v>43</v>
      </c>
      <c r="I478" s="13" t="s">
        <v>1564</v>
      </c>
      <c r="J478" s="12">
        <f>SUM(K478:N478)</f>
        <v>100</v>
      </c>
      <c r="K478" s="11">
        <v>90.34</v>
      </c>
      <c r="L478" s="13">
        <v>9.66</v>
      </c>
      <c r="M478" s="13"/>
      <c r="N478" s="19"/>
      <c r="O478" s="19"/>
      <c r="P478" s="18">
        <v>44336</v>
      </c>
      <c r="Q478" s="13" t="s">
        <v>1565</v>
      </c>
      <c r="R478" s="19">
        <v>13615971748</v>
      </c>
      <c r="S478" s="19"/>
      <c r="T478" s="24">
        <v>2021</v>
      </c>
      <c r="U478" s="11" t="s">
        <v>717</v>
      </c>
      <c r="V478" s="24" t="s">
        <v>50</v>
      </c>
      <c r="W478" s="11"/>
      <c r="X478" s="11"/>
    </row>
    <row r="479" s="2" customFormat="1" ht="26" customHeight="1" spans="1:24">
      <c r="A479" s="11">
        <v>475</v>
      </c>
      <c r="B479" s="11"/>
      <c r="C479" s="11"/>
      <c r="D479" s="12"/>
      <c r="E479" s="11"/>
      <c r="F479" s="11" t="s">
        <v>1566</v>
      </c>
      <c r="G479" s="12"/>
      <c r="H479" s="13" t="s">
        <v>533</v>
      </c>
      <c r="I479" s="13" t="s">
        <v>1567</v>
      </c>
      <c r="J479" s="12"/>
      <c r="K479" s="11"/>
      <c r="L479" s="13"/>
      <c r="M479" s="13"/>
      <c r="N479" s="19"/>
      <c r="O479" s="19"/>
      <c r="P479" s="18"/>
      <c r="Q479" s="13"/>
      <c r="R479" s="19"/>
      <c r="S479" s="19"/>
      <c r="T479" s="24"/>
      <c r="U479" s="11"/>
      <c r="V479" s="24"/>
      <c r="W479" s="11"/>
      <c r="X479" s="11"/>
    </row>
    <row r="480" s="2" customFormat="1" ht="26" customHeight="1" spans="1:24">
      <c r="A480" s="11">
        <v>476</v>
      </c>
      <c r="B480" s="11"/>
      <c r="C480" s="11"/>
      <c r="D480" s="12"/>
      <c r="E480" s="11"/>
      <c r="F480" s="11" t="s">
        <v>1568</v>
      </c>
      <c r="G480" s="12"/>
      <c r="H480" s="13" t="s">
        <v>510</v>
      </c>
      <c r="I480" s="13" t="s">
        <v>1569</v>
      </c>
      <c r="J480" s="12"/>
      <c r="K480" s="11"/>
      <c r="L480" s="13"/>
      <c r="M480" s="13"/>
      <c r="N480" s="19"/>
      <c r="O480" s="19"/>
      <c r="P480" s="18"/>
      <c r="Q480" s="13"/>
      <c r="R480" s="19"/>
      <c r="S480" s="19"/>
      <c r="T480" s="24"/>
      <c r="U480" s="11"/>
      <c r="V480" s="24"/>
      <c r="W480" s="11"/>
      <c r="X480" s="11"/>
    </row>
    <row r="481" s="2" customFormat="1" ht="26" customHeight="1" spans="1:24">
      <c r="A481" s="11">
        <v>477</v>
      </c>
      <c r="B481" s="11"/>
      <c r="C481" s="11"/>
      <c r="D481" s="12"/>
      <c r="E481" s="11"/>
      <c r="F481" s="11" t="s">
        <v>1570</v>
      </c>
      <c r="G481" s="12"/>
      <c r="H481" s="13" t="s">
        <v>538</v>
      </c>
      <c r="I481" s="13" t="s">
        <v>1571</v>
      </c>
      <c r="J481" s="12"/>
      <c r="K481" s="11"/>
      <c r="L481" s="13"/>
      <c r="M481" s="13"/>
      <c r="N481" s="19"/>
      <c r="O481" s="19"/>
      <c r="P481" s="18"/>
      <c r="Q481" s="13"/>
      <c r="R481" s="19"/>
      <c r="S481" s="19"/>
      <c r="T481" s="24"/>
      <c r="U481" s="11"/>
      <c r="V481" s="24"/>
      <c r="W481" s="11"/>
      <c r="X481" s="11"/>
    </row>
    <row r="482" s="2" customFormat="1" ht="26" customHeight="1" spans="1:24">
      <c r="A482" s="11">
        <v>478</v>
      </c>
      <c r="B482" s="11" t="s">
        <v>467</v>
      </c>
      <c r="C482" s="11" t="s">
        <v>372</v>
      </c>
      <c r="D482" s="12">
        <v>19</v>
      </c>
      <c r="E482" s="11" t="s">
        <v>1572</v>
      </c>
      <c r="F482" s="11" t="s">
        <v>1572</v>
      </c>
      <c r="G482" s="12">
        <v>6</v>
      </c>
      <c r="H482" s="13" t="s">
        <v>43</v>
      </c>
      <c r="I482" s="13" t="s">
        <v>1573</v>
      </c>
      <c r="J482" s="12">
        <f>SUM(K482:N482)</f>
        <v>90</v>
      </c>
      <c r="K482" s="11">
        <v>44.78</v>
      </c>
      <c r="L482" s="13">
        <v>45.22</v>
      </c>
      <c r="M482" s="13"/>
      <c r="N482" s="19"/>
      <c r="O482" s="19"/>
      <c r="P482" s="18">
        <v>44336</v>
      </c>
      <c r="Q482" s="13" t="s">
        <v>1574</v>
      </c>
      <c r="R482" s="19">
        <v>13959993558</v>
      </c>
      <c r="S482" s="19"/>
      <c r="T482" s="24">
        <v>2021</v>
      </c>
      <c r="U482" s="11" t="s">
        <v>717</v>
      </c>
      <c r="V482" s="24" t="s">
        <v>50</v>
      </c>
      <c r="W482" s="11"/>
      <c r="X482" s="11"/>
    </row>
    <row r="483" s="2" customFormat="1" ht="26" customHeight="1" spans="1:24">
      <c r="A483" s="11">
        <v>479</v>
      </c>
      <c r="B483" s="11"/>
      <c r="C483" s="11"/>
      <c r="D483" s="12"/>
      <c r="E483" s="11"/>
      <c r="F483" s="11" t="s">
        <v>1575</v>
      </c>
      <c r="G483" s="12"/>
      <c r="H483" s="13" t="s">
        <v>474</v>
      </c>
      <c r="I483" s="13" t="s">
        <v>1576</v>
      </c>
      <c r="J483" s="12"/>
      <c r="K483" s="11"/>
      <c r="L483" s="13"/>
      <c r="M483" s="13"/>
      <c r="N483" s="19"/>
      <c r="O483" s="19"/>
      <c r="P483" s="18"/>
      <c r="Q483" s="13"/>
      <c r="R483" s="19"/>
      <c r="S483" s="19"/>
      <c r="T483" s="24"/>
      <c r="U483" s="11"/>
      <c r="V483" s="24"/>
      <c r="W483" s="11"/>
      <c r="X483" s="11"/>
    </row>
    <row r="484" s="2" customFormat="1" ht="26" customHeight="1" spans="1:24">
      <c r="A484" s="11">
        <v>480</v>
      </c>
      <c r="B484" s="11"/>
      <c r="C484" s="11"/>
      <c r="D484" s="12"/>
      <c r="E484" s="11"/>
      <c r="F484" s="11" t="s">
        <v>1577</v>
      </c>
      <c r="G484" s="12"/>
      <c r="H484" s="13" t="s">
        <v>589</v>
      </c>
      <c r="I484" s="13" t="s">
        <v>1578</v>
      </c>
      <c r="J484" s="12"/>
      <c r="K484" s="11"/>
      <c r="L484" s="13"/>
      <c r="M484" s="13"/>
      <c r="N484" s="19"/>
      <c r="O484" s="19"/>
      <c r="P484" s="18"/>
      <c r="Q484" s="13"/>
      <c r="R484" s="19"/>
      <c r="S484" s="19"/>
      <c r="T484" s="24"/>
      <c r="U484" s="11"/>
      <c r="V484" s="24"/>
      <c r="W484" s="11"/>
      <c r="X484" s="11"/>
    </row>
    <row r="485" s="2" customFormat="1" ht="26" customHeight="1" spans="1:24">
      <c r="A485" s="11">
        <v>481</v>
      </c>
      <c r="B485" s="11"/>
      <c r="C485" s="11"/>
      <c r="D485" s="12"/>
      <c r="E485" s="11"/>
      <c r="F485" s="11" t="s">
        <v>1579</v>
      </c>
      <c r="G485" s="12"/>
      <c r="H485" s="13" t="s">
        <v>533</v>
      </c>
      <c r="I485" s="13" t="s">
        <v>1580</v>
      </c>
      <c r="J485" s="12"/>
      <c r="K485" s="11"/>
      <c r="L485" s="13"/>
      <c r="M485" s="13"/>
      <c r="N485" s="19"/>
      <c r="O485" s="19"/>
      <c r="P485" s="18"/>
      <c r="Q485" s="13"/>
      <c r="R485" s="19"/>
      <c r="S485" s="19"/>
      <c r="T485" s="24"/>
      <c r="U485" s="11"/>
      <c r="V485" s="24"/>
      <c r="W485" s="11"/>
      <c r="X485" s="11"/>
    </row>
    <row r="486" s="2" customFormat="1" ht="26" customHeight="1" spans="1:24">
      <c r="A486" s="11">
        <v>482</v>
      </c>
      <c r="B486" s="11"/>
      <c r="C486" s="11"/>
      <c r="D486" s="12"/>
      <c r="E486" s="11"/>
      <c r="F486" s="11" t="s">
        <v>1581</v>
      </c>
      <c r="G486" s="12"/>
      <c r="H486" s="13" t="s">
        <v>538</v>
      </c>
      <c r="I486" s="13" t="s">
        <v>1582</v>
      </c>
      <c r="J486" s="12"/>
      <c r="K486" s="11"/>
      <c r="L486" s="13"/>
      <c r="M486" s="13"/>
      <c r="N486" s="19"/>
      <c r="O486" s="19"/>
      <c r="P486" s="18"/>
      <c r="Q486" s="13"/>
      <c r="R486" s="19"/>
      <c r="S486" s="19"/>
      <c r="T486" s="24"/>
      <c r="U486" s="11"/>
      <c r="V486" s="24"/>
      <c r="W486" s="11"/>
      <c r="X486" s="11"/>
    </row>
    <row r="487" s="2" customFormat="1" ht="26" customHeight="1" spans="1:24">
      <c r="A487" s="11">
        <v>483</v>
      </c>
      <c r="B487" s="11"/>
      <c r="C487" s="11"/>
      <c r="D487" s="12"/>
      <c r="E487" s="11"/>
      <c r="F487" s="11" t="s">
        <v>1583</v>
      </c>
      <c r="G487" s="12"/>
      <c r="H487" s="13" t="s">
        <v>936</v>
      </c>
      <c r="I487" s="13" t="s">
        <v>1584</v>
      </c>
      <c r="J487" s="12"/>
      <c r="K487" s="11"/>
      <c r="L487" s="13"/>
      <c r="M487" s="13"/>
      <c r="N487" s="19"/>
      <c r="O487" s="19"/>
      <c r="P487" s="18"/>
      <c r="Q487" s="13"/>
      <c r="R487" s="19"/>
      <c r="S487" s="19"/>
      <c r="T487" s="24"/>
      <c r="U487" s="11"/>
      <c r="V487" s="24"/>
      <c r="W487" s="11"/>
      <c r="X487" s="11"/>
    </row>
    <row r="488" s="2" customFormat="1" ht="26" customHeight="1" spans="1:24">
      <c r="A488" s="11">
        <v>484</v>
      </c>
      <c r="B488" s="11" t="s">
        <v>467</v>
      </c>
      <c r="C488" s="11" t="s">
        <v>372</v>
      </c>
      <c r="D488" s="12">
        <v>10</v>
      </c>
      <c r="E488" s="11" t="s">
        <v>1585</v>
      </c>
      <c r="F488" s="11" t="s">
        <v>1585</v>
      </c>
      <c r="G488" s="12">
        <v>6</v>
      </c>
      <c r="H488" s="13" t="s">
        <v>43</v>
      </c>
      <c r="I488" s="13" t="s">
        <v>1586</v>
      </c>
      <c r="J488" s="12">
        <f>SUM(K488:N488)</f>
        <v>120</v>
      </c>
      <c r="K488" s="11">
        <v>89.78</v>
      </c>
      <c r="L488" s="13">
        <v>30.22</v>
      </c>
      <c r="M488" s="13"/>
      <c r="N488" s="19"/>
      <c r="O488" s="19"/>
      <c r="P488" s="18">
        <v>44336</v>
      </c>
      <c r="Q488" s="13" t="s">
        <v>1587</v>
      </c>
      <c r="R488" s="19">
        <v>13489420918</v>
      </c>
      <c r="S488" s="19"/>
      <c r="T488" s="24">
        <v>2021</v>
      </c>
      <c r="U488" s="11" t="s">
        <v>717</v>
      </c>
      <c r="V488" s="24" t="s">
        <v>50</v>
      </c>
      <c r="W488" s="11"/>
      <c r="X488" s="11"/>
    </row>
    <row r="489" s="2" customFormat="1" ht="26" customHeight="1" spans="1:24">
      <c r="A489" s="11">
        <v>485</v>
      </c>
      <c r="B489" s="11"/>
      <c r="C489" s="11"/>
      <c r="D489" s="12"/>
      <c r="E489" s="11"/>
      <c r="F489" s="11" t="s">
        <v>1588</v>
      </c>
      <c r="G489" s="12"/>
      <c r="H489" s="13" t="s">
        <v>497</v>
      </c>
      <c r="I489" s="13" t="s">
        <v>1589</v>
      </c>
      <c r="J489" s="12"/>
      <c r="K489" s="11"/>
      <c r="L489" s="13"/>
      <c r="M489" s="13"/>
      <c r="N489" s="19"/>
      <c r="O489" s="19"/>
      <c r="P489" s="18"/>
      <c r="Q489" s="13"/>
      <c r="R489" s="19"/>
      <c r="S489" s="19"/>
      <c r="T489" s="24"/>
      <c r="U489" s="11"/>
      <c r="V489" s="24"/>
      <c r="W489" s="11"/>
      <c r="X489" s="11"/>
    </row>
    <row r="490" s="2" customFormat="1" ht="26" customHeight="1" spans="1:24">
      <c r="A490" s="11">
        <v>486</v>
      </c>
      <c r="B490" s="11"/>
      <c r="C490" s="11"/>
      <c r="D490" s="12"/>
      <c r="E490" s="11"/>
      <c r="F490" s="11" t="s">
        <v>1590</v>
      </c>
      <c r="G490" s="12"/>
      <c r="H490" s="13" t="s">
        <v>474</v>
      </c>
      <c r="I490" s="13" t="s">
        <v>1591</v>
      </c>
      <c r="J490" s="12"/>
      <c r="K490" s="11"/>
      <c r="L490" s="13"/>
      <c r="M490" s="13"/>
      <c r="N490" s="19"/>
      <c r="O490" s="19"/>
      <c r="P490" s="18"/>
      <c r="Q490" s="13"/>
      <c r="R490" s="19"/>
      <c r="S490" s="19"/>
      <c r="T490" s="24"/>
      <c r="U490" s="11"/>
      <c r="V490" s="24"/>
      <c r="W490" s="11"/>
      <c r="X490" s="11"/>
    </row>
    <row r="491" s="2" customFormat="1" ht="26" customHeight="1" spans="1:24">
      <c r="A491" s="11">
        <v>487</v>
      </c>
      <c r="B491" s="11"/>
      <c r="C491" s="11"/>
      <c r="D491" s="12"/>
      <c r="E491" s="11"/>
      <c r="F491" s="11" t="s">
        <v>1592</v>
      </c>
      <c r="G491" s="12"/>
      <c r="H491" s="13" t="s">
        <v>561</v>
      </c>
      <c r="I491" s="13" t="s">
        <v>1593</v>
      </c>
      <c r="J491" s="12"/>
      <c r="K491" s="11"/>
      <c r="L491" s="13"/>
      <c r="M491" s="13"/>
      <c r="N491" s="19"/>
      <c r="O491" s="19"/>
      <c r="P491" s="18"/>
      <c r="Q491" s="13"/>
      <c r="R491" s="19"/>
      <c r="S491" s="19"/>
      <c r="T491" s="24"/>
      <c r="U491" s="11"/>
      <c r="V491" s="24"/>
      <c r="W491" s="11"/>
      <c r="X491" s="11"/>
    </row>
    <row r="492" s="2" customFormat="1" ht="26" customHeight="1" spans="1:24">
      <c r="A492" s="11">
        <v>488</v>
      </c>
      <c r="B492" s="11"/>
      <c r="C492" s="11"/>
      <c r="D492" s="12"/>
      <c r="E492" s="11"/>
      <c r="F492" s="11" t="s">
        <v>1594</v>
      </c>
      <c r="G492" s="12"/>
      <c r="H492" s="13" t="s">
        <v>561</v>
      </c>
      <c r="I492" s="13" t="s">
        <v>1595</v>
      </c>
      <c r="J492" s="12"/>
      <c r="K492" s="11"/>
      <c r="L492" s="13"/>
      <c r="M492" s="13"/>
      <c r="N492" s="19"/>
      <c r="O492" s="19"/>
      <c r="P492" s="18"/>
      <c r="Q492" s="13"/>
      <c r="R492" s="19"/>
      <c r="S492" s="19"/>
      <c r="T492" s="24"/>
      <c r="U492" s="11"/>
      <c r="V492" s="24"/>
      <c r="W492" s="11"/>
      <c r="X492" s="11"/>
    </row>
    <row r="493" s="2" customFormat="1" ht="26" customHeight="1" spans="1:24">
      <c r="A493" s="11">
        <v>489</v>
      </c>
      <c r="B493" s="11"/>
      <c r="C493" s="11"/>
      <c r="D493" s="12"/>
      <c r="E493" s="11"/>
      <c r="F493" s="11" t="s">
        <v>1596</v>
      </c>
      <c r="G493" s="12"/>
      <c r="H493" s="13" t="s">
        <v>561</v>
      </c>
      <c r="I493" s="13" t="s">
        <v>1597</v>
      </c>
      <c r="J493" s="12"/>
      <c r="K493" s="11"/>
      <c r="L493" s="13"/>
      <c r="M493" s="13"/>
      <c r="N493" s="19"/>
      <c r="O493" s="19"/>
      <c r="P493" s="18"/>
      <c r="Q493" s="13"/>
      <c r="R493" s="19"/>
      <c r="S493" s="19"/>
      <c r="T493" s="24"/>
      <c r="U493" s="11"/>
      <c r="V493" s="24"/>
      <c r="W493" s="11"/>
      <c r="X493" s="11"/>
    </row>
    <row r="494" s="2" customFormat="1" ht="26" customHeight="1" spans="1:24">
      <c r="A494" s="11">
        <v>490</v>
      </c>
      <c r="B494" s="11" t="s">
        <v>467</v>
      </c>
      <c r="C494" s="11" t="s">
        <v>372</v>
      </c>
      <c r="D494" s="12">
        <v>12</v>
      </c>
      <c r="E494" s="11" t="s">
        <v>1598</v>
      </c>
      <c r="F494" s="11" t="s">
        <v>1598</v>
      </c>
      <c r="G494" s="12">
        <v>5</v>
      </c>
      <c r="H494" s="13" t="s">
        <v>43</v>
      </c>
      <c r="I494" s="13" t="s">
        <v>1599</v>
      </c>
      <c r="J494" s="12">
        <f>SUM(K494:N494)</f>
        <v>120</v>
      </c>
      <c r="K494" s="11">
        <v>53.57</v>
      </c>
      <c r="L494" s="13">
        <v>66.43</v>
      </c>
      <c r="M494" s="13"/>
      <c r="N494" s="19"/>
      <c r="O494" s="19"/>
      <c r="P494" s="18">
        <v>44336</v>
      </c>
      <c r="Q494" s="13" t="s">
        <v>1600</v>
      </c>
      <c r="R494" s="19">
        <v>15396330920</v>
      </c>
      <c r="S494" s="19"/>
      <c r="T494" s="24">
        <v>2021</v>
      </c>
      <c r="U494" s="11" t="s">
        <v>717</v>
      </c>
      <c r="V494" s="24" t="s">
        <v>50</v>
      </c>
      <c r="W494" s="11"/>
      <c r="X494" s="11"/>
    </row>
    <row r="495" s="2" customFormat="1" ht="26" customHeight="1" spans="1:24">
      <c r="A495" s="11">
        <v>491</v>
      </c>
      <c r="B495" s="11"/>
      <c r="C495" s="11"/>
      <c r="D495" s="12"/>
      <c r="E495" s="11"/>
      <c r="F495" s="11" t="s">
        <v>1601</v>
      </c>
      <c r="G495" s="12"/>
      <c r="H495" s="13" t="s">
        <v>566</v>
      </c>
      <c r="I495" s="13" t="s">
        <v>1602</v>
      </c>
      <c r="J495" s="12"/>
      <c r="K495" s="11"/>
      <c r="L495" s="13"/>
      <c r="M495" s="13"/>
      <c r="N495" s="19"/>
      <c r="O495" s="19"/>
      <c r="P495" s="18"/>
      <c r="Q495" s="13"/>
      <c r="R495" s="19"/>
      <c r="S495" s="19"/>
      <c r="T495" s="24"/>
      <c r="U495" s="11"/>
      <c r="V495" s="24"/>
      <c r="W495" s="11"/>
      <c r="X495" s="11"/>
    </row>
    <row r="496" s="2" customFormat="1" ht="26" customHeight="1" spans="1:24">
      <c r="A496" s="11">
        <v>492</v>
      </c>
      <c r="B496" s="11"/>
      <c r="C496" s="11"/>
      <c r="D496" s="12"/>
      <c r="E496" s="11"/>
      <c r="F496" s="11" t="s">
        <v>1603</v>
      </c>
      <c r="G496" s="12"/>
      <c r="H496" s="13" t="s">
        <v>474</v>
      </c>
      <c r="I496" s="13" t="s">
        <v>1604</v>
      </c>
      <c r="J496" s="12"/>
      <c r="K496" s="11"/>
      <c r="L496" s="13"/>
      <c r="M496" s="13"/>
      <c r="N496" s="19"/>
      <c r="O496" s="19"/>
      <c r="P496" s="18"/>
      <c r="Q496" s="13"/>
      <c r="R496" s="19"/>
      <c r="S496" s="19"/>
      <c r="T496" s="24"/>
      <c r="U496" s="11"/>
      <c r="V496" s="24"/>
      <c r="W496" s="11"/>
      <c r="X496" s="11"/>
    </row>
    <row r="497" s="2" customFormat="1" ht="26" customHeight="1" spans="1:24">
      <c r="A497" s="11">
        <v>493</v>
      </c>
      <c r="B497" s="11"/>
      <c r="C497" s="11"/>
      <c r="D497" s="12"/>
      <c r="E497" s="11"/>
      <c r="F497" s="11" t="s">
        <v>1605</v>
      </c>
      <c r="G497" s="12"/>
      <c r="H497" s="13" t="s">
        <v>561</v>
      </c>
      <c r="I497" s="13" t="s">
        <v>1606</v>
      </c>
      <c r="J497" s="12"/>
      <c r="K497" s="11"/>
      <c r="L497" s="13"/>
      <c r="M497" s="13"/>
      <c r="N497" s="19"/>
      <c r="O497" s="19"/>
      <c r="P497" s="18"/>
      <c r="Q497" s="13"/>
      <c r="R497" s="19"/>
      <c r="S497" s="19"/>
      <c r="T497" s="24"/>
      <c r="U497" s="11"/>
      <c r="V497" s="24"/>
      <c r="W497" s="11"/>
      <c r="X497" s="11"/>
    </row>
    <row r="498" s="2" customFormat="1" ht="26" customHeight="1" spans="1:24">
      <c r="A498" s="11">
        <v>494</v>
      </c>
      <c r="B498" s="11"/>
      <c r="C498" s="11"/>
      <c r="D498" s="12"/>
      <c r="E498" s="11"/>
      <c r="F498" s="11" t="s">
        <v>1607</v>
      </c>
      <c r="G498" s="12"/>
      <c r="H498" s="13" t="s">
        <v>589</v>
      </c>
      <c r="I498" s="13" t="s">
        <v>1608</v>
      </c>
      <c r="J498" s="12"/>
      <c r="K498" s="11"/>
      <c r="L498" s="13"/>
      <c r="M498" s="13"/>
      <c r="N498" s="19"/>
      <c r="O498" s="19"/>
      <c r="P498" s="18"/>
      <c r="Q498" s="13"/>
      <c r="R498" s="19"/>
      <c r="S498" s="19"/>
      <c r="T498" s="24"/>
      <c r="U498" s="11"/>
      <c r="V498" s="24"/>
      <c r="W498" s="11"/>
      <c r="X498" s="11"/>
    </row>
    <row r="499" s="2" customFormat="1" ht="26" customHeight="1" spans="1:24">
      <c r="A499" s="11">
        <v>495</v>
      </c>
      <c r="B499" s="11" t="s">
        <v>467</v>
      </c>
      <c r="C499" s="11" t="s">
        <v>372</v>
      </c>
      <c r="D499" s="12">
        <v>8</v>
      </c>
      <c r="E499" s="11" t="s">
        <v>1609</v>
      </c>
      <c r="F499" s="11" t="s">
        <v>1609</v>
      </c>
      <c r="G499" s="12">
        <v>5</v>
      </c>
      <c r="H499" s="13" t="s">
        <v>43</v>
      </c>
      <c r="I499" s="13" t="s">
        <v>1610</v>
      </c>
      <c r="J499" s="12">
        <f>SUM(K499:N499)</f>
        <v>100</v>
      </c>
      <c r="K499" s="11">
        <v>21.41</v>
      </c>
      <c r="L499" s="13">
        <v>78.59</v>
      </c>
      <c r="M499" s="13"/>
      <c r="N499" s="19"/>
      <c r="O499" s="19"/>
      <c r="P499" s="18">
        <v>44336</v>
      </c>
      <c r="Q499" s="13" t="s">
        <v>1611</v>
      </c>
      <c r="R499" s="19">
        <v>13806038572</v>
      </c>
      <c r="S499" s="19"/>
      <c r="T499" s="24">
        <v>2021</v>
      </c>
      <c r="U499" s="11" t="s">
        <v>717</v>
      </c>
      <c r="V499" s="24" t="s">
        <v>50</v>
      </c>
      <c r="W499" s="11"/>
      <c r="X499" s="11"/>
    </row>
    <row r="500" s="2" customFormat="1" ht="26" customHeight="1" spans="1:24">
      <c r="A500" s="11">
        <v>496</v>
      </c>
      <c r="B500" s="11"/>
      <c r="C500" s="11"/>
      <c r="D500" s="12"/>
      <c r="E500" s="11"/>
      <c r="F500" s="11" t="s">
        <v>1612</v>
      </c>
      <c r="G500" s="12"/>
      <c r="H500" s="13" t="s">
        <v>474</v>
      </c>
      <c r="I500" s="13" t="s">
        <v>1613</v>
      </c>
      <c r="J500" s="12"/>
      <c r="K500" s="11"/>
      <c r="L500" s="13"/>
      <c r="M500" s="13"/>
      <c r="N500" s="19"/>
      <c r="O500" s="19"/>
      <c r="P500" s="18"/>
      <c r="Q500" s="13"/>
      <c r="R500" s="19"/>
      <c r="S500" s="19"/>
      <c r="T500" s="24"/>
      <c r="U500" s="11"/>
      <c r="V500" s="24"/>
      <c r="W500" s="11"/>
      <c r="X500" s="11"/>
    </row>
    <row r="501" s="2" customFormat="1" ht="26" customHeight="1" spans="1:24">
      <c r="A501" s="11">
        <v>497</v>
      </c>
      <c r="B501" s="11"/>
      <c r="C501" s="11"/>
      <c r="D501" s="12"/>
      <c r="E501" s="11"/>
      <c r="F501" s="11" t="s">
        <v>1614</v>
      </c>
      <c r="G501" s="12"/>
      <c r="H501" s="13" t="s">
        <v>561</v>
      </c>
      <c r="I501" s="13" t="s">
        <v>1615</v>
      </c>
      <c r="J501" s="12"/>
      <c r="K501" s="11"/>
      <c r="L501" s="13"/>
      <c r="M501" s="13"/>
      <c r="N501" s="19"/>
      <c r="O501" s="19"/>
      <c r="P501" s="18"/>
      <c r="Q501" s="13"/>
      <c r="R501" s="19"/>
      <c r="S501" s="19"/>
      <c r="T501" s="24"/>
      <c r="U501" s="11"/>
      <c r="V501" s="24"/>
      <c r="W501" s="11"/>
      <c r="X501" s="11"/>
    </row>
    <row r="502" s="2" customFormat="1" ht="26" customHeight="1" spans="1:24">
      <c r="A502" s="11">
        <v>498</v>
      </c>
      <c r="B502" s="11"/>
      <c r="C502" s="11"/>
      <c r="D502" s="12"/>
      <c r="E502" s="11"/>
      <c r="F502" s="11" t="s">
        <v>1616</v>
      </c>
      <c r="G502" s="12"/>
      <c r="H502" s="13" t="s">
        <v>589</v>
      </c>
      <c r="I502" s="13" t="s">
        <v>1617</v>
      </c>
      <c r="J502" s="12"/>
      <c r="K502" s="11"/>
      <c r="L502" s="13"/>
      <c r="M502" s="13"/>
      <c r="N502" s="19"/>
      <c r="O502" s="19"/>
      <c r="P502" s="18"/>
      <c r="Q502" s="13"/>
      <c r="R502" s="19"/>
      <c r="S502" s="19"/>
      <c r="T502" s="24"/>
      <c r="U502" s="11"/>
      <c r="V502" s="24"/>
      <c r="W502" s="11"/>
      <c r="X502" s="11"/>
    </row>
    <row r="503" s="2" customFormat="1" ht="26" customHeight="1" spans="1:24">
      <c r="A503" s="11">
        <v>499</v>
      </c>
      <c r="B503" s="11"/>
      <c r="C503" s="11"/>
      <c r="D503" s="12"/>
      <c r="E503" s="11"/>
      <c r="F503" s="11" t="s">
        <v>1618</v>
      </c>
      <c r="G503" s="12"/>
      <c r="H503" s="13" t="s">
        <v>589</v>
      </c>
      <c r="I503" s="13" t="s">
        <v>1619</v>
      </c>
      <c r="J503" s="12"/>
      <c r="K503" s="11"/>
      <c r="L503" s="13"/>
      <c r="M503" s="13"/>
      <c r="N503" s="19"/>
      <c r="O503" s="19"/>
      <c r="P503" s="18"/>
      <c r="Q503" s="13"/>
      <c r="R503" s="19"/>
      <c r="S503" s="19"/>
      <c r="T503" s="24"/>
      <c r="U503" s="11"/>
      <c r="V503" s="24"/>
      <c r="W503" s="11"/>
      <c r="X503" s="11"/>
    </row>
    <row r="504" s="2" customFormat="1" ht="26" customHeight="1" spans="1:24">
      <c r="A504" s="11">
        <v>500</v>
      </c>
      <c r="B504" s="11" t="s">
        <v>467</v>
      </c>
      <c r="C504" s="11" t="s">
        <v>372</v>
      </c>
      <c r="D504" s="12">
        <v>8</v>
      </c>
      <c r="E504" s="11" t="s">
        <v>1620</v>
      </c>
      <c r="F504" s="11" t="s">
        <v>1620</v>
      </c>
      <c r="G504" s="12">
        <v>6</v>
      </c>
      <c r="H504" s="13" t="s">
        <v>43</v>
      </c>
      <c r="I504" s="13" t="s">
        <v>1621</v>
      </c>
      <c r="J504" s="12">
        <f>SUM(K504:N504)</f>
        <v>100</v>
      </c>
      <c r="K504" s="11">
        <v>32.04</v>
      </c>
      <c r="L504" s="13">
        <v>67.96</v>
      </c>
      <c r="M504" s="13"/>
      <c r="N504" s="19"/>
      <c r="O504" s="19"/>
      <c r="P504" s="18">
        <v>44336</v>
      </c>
      <c r="Q504" s="13" t="s">
        <v>1622</v>
      </c>
      <c r="R504" s="19">
        <v>15306006547</v>
      </c>
      <c r="S504" s="19"/>
      <c r="T504" s="24">
        <v>2021</v>
      </c>
      <c r="U504" s="11" t="s">
        <v>717</v>
      </c>
      <c r="V504" s="24" t="s">
        <v>50</v>
      </c>
      <c r="W504" s="11"/>
      <c r="X504" s="11"/>
    </row>
    <row r="505" s="2" customFormat="1" ht="26" customHeight="1" spans="1:24">
      <c r="A505" s="11">
        <v>501</v>
      </c>
      <c r="B505" s="11"/>
      <c r="C505" s="11"/>
      <c r="D505" s="12"/>
      <c r="E505" s="11"/>
      <c r="F505" s="11" t="s">
        <v>1623</v>
      </c>
      <c r="G505" s="12"/>
      <c r="H505" s="13" t="s">
        <v>474</v>
      </c>
      <c r="I505" s="13" t="s">
        <v>1624</v>
      </c>
      <c r="J505" s="12"/>
      <c r="K505" s="11"/>
      <c r="L505" s="13"/>
      <c r="M505" s="13"/>
      <c r="N505" s="19"/>
      <c r="O505" s="19"/>
      <c r="P505" s="18"/>
      <c r="Q505" s="13"/>
      <c r="R505" s="19"/>
      <c r="S505" s="19"/>
      <c r="T505" s="24"/>
      <c r="U505" s="11"/>
      <c r="V505" s="24"/>
      <c r="W505" s="11"/>
      <c r="X505" s="11"/>
    </row>
    <row r="506" s="2" customFormat="1" ht="26" customHeight="1" spans="1:24">
      <c r="A506" s="11">
        <v>502</v>
      </c>
      <c r="B506" s="11"/>
      <c r="C506" s="11"/>
      <c r="D506" s="12"/>
      <c r="E506" s="11"/>
      <c r="F506" s="11" t="s">
        <v>1625</v>
      </c>
      <c r="G506" s="12"/>
      <c r="H506" s="13" t="s">
        <v>561</v>
      </c>
      <c r="I506" s="13" t="s">
        <v>1626</v>
      </c>
      <c r="J506" s="12"/>
      <c r="K506" s="11"/>
      <c r="L506" s="13"/>
      <c r="M506" s="13"/>
      <c r="N506" s="19"/>
      <c r="O506" s="19"/>
      <c r="P506" s="18"/>
      <c r="Q506" s="13"/>
      <c r="R506" s="19"/>
      <c r="S506" s="19"/>
      <c r="T506" s="24"/>
      <c r="U506" s="11"/>
      <c r="V506" s="24"/>
      <c r="W506" s="11"/>
      <c r="X506" s="11"/>
    </row>
    <row r="507" s="2" customFormat="1" ht="26" customHeight="1" spans="1:24">
      <c r="A507" s="11">
        <v>503</v>
      </c>
      <c r="B507" s="11"/>
      <c r="C507" s="11"/>
      <c r="D507" s="12"/>
      <c r="E507" s="11"/>
      <c r="F507" s="11" t="s">
        <v>1627</v>
      </c>
      <c r="G507" s="12"/>
      <c r="H507" s="13" t="s">
        <v>533</v>
      </c>
      <c r="I507" s="13" t="s">
        <v>1628</v>
      </c>
      <c r="J507" s="12"/>
      <c r="K507" s="11"/>
      <c r="L507" s="13"/>
      <c r="M507" s="13"/>
      <c r="N507" s="19"/>
      <c r="O507" s="19"/>
      <c r="P507" s="18"/>
      <c r="Q507" s="13"/>
      <c r="R507" s="19"/>
      <c r="S507" s="19"/>
      <c r="T507" s="24"/>
      <c r="U507" s="11"/>
      <c r="V507" s="24"/>
      <c r="W507" s="11"/>
      <c r="X507" s="11"/>
    </row>
    <row r="508" s="2" customFormat="1" ht="26" customHeight="1" spans="1:24">
      <c r="A508" s="11">
        <v>504</v>
      </c>
      <c r="B508" s="11"/>
      <c r="C508" s="11"/>
      <c r="D508" s="12"/>
      <c r="E508" s="11"/>
      <c r="F508" s="11" t="s">
        <v>1629</v>
      </c>
      <c r="G508" s="12"/>
      <c r="H508" s="13" t="s">
        <v>510</v>
      </c>
      <c r="I508" s="13" t="s">
        <v>1630</v>
      </c>
      <c r="J508" s="12"/>
      <c r="K508" s="11"/>
      <c r="L508" s="13"/>
      <c r="M508" s="13"/>
      <c r="N508" s="19"/>
      <c r="O508" s="19"/>
      <c r="P508" s="18"/>
      <c r="Q508" s="13"/>
      <c r="R508" s="19"/>
      <c r="S508" s="19"/>
      <c r="T508" s="24"/>
      <c r="U508" s="11"/>
      <c r="V508" s="24"/>
      <c r="W508" s="11"/>
      <c r="X508" s="11"/>
    </row>
    <row r="509" s="2" customFormat="1" ht="26" customHeight="1" spans="1:24">
      <c r="A509" s="11">
        <v>505</v>
      </c>
      <c r="B509" s="11"/>
      <c r="C509" s="11"/>
      <c r="D509" s="12"/>
      <c r="E509" s="11"/>
      <c r="F509" s="11" t="s">
        <v>1631</v>
      </c>
      <c r="G509" s="12"/>
      <c r="H509" s="13" t="s">
        <v>510</v>
      </c>
      <c r="I509" s="13" t="s">
        <v>1632</v>
      </c>
      <c r="J509" s="12"/>
      <c r="K509" s="11"/>
      <c r="L509" s="13"/>
      <c r="M509" s="13"/>
      <c r="N509" s="19"/>
      <c r="O509" s="19"/>
      <c r="P509" s="18"/>
      <c r="Q509" s="13"/>
      <c r="R509" s="19"/>
      <c r="S509" s="19"/>
      <c r="T509" s="24"/>
      <c r="U509" s="11"/>
      <c r="V509" s="24"/>
      <c r="W509" s="11"/>
      <c r="X509" s="11"/>
    </row>
    <row r="510" s="2" customFormat="1" ht="26" customHeight="1" spans="1:24">
      <c r="A510" s="11">
        <v>506</v>
      </c>
      <c r="B510" s="11" t="s">
        <v>467</v>
      </c>
      <c r="C510" s="11" t="s">
        <v>349</v>
      </c>
      <c r="D510" s="12">
        <v>10</v>
      </c>
      <c r="E510" s="11" t="s">
        <v>1633</v>
      </c>
      <c r="F510" s="11" t="s">
        <v>1633</v>
      </c>
      <c r="G510" s="12">
        <v>6</v>
      </c>
      <c r="H510" s="13" t="s">
        <v>43</v>
      </c>
      <c r="I510" s="13" t="s">
        <v>1634</v>
      </c>
      <c r="J510" s="12">
        <f>SUM(K510:N510)</f>
        <v>120</v>
      </c>
      <c r="K510" s="11">
        <v>120</v>
      </c>
      <c r="L510" s="13"/>
      <c r="M510" s="13"/>
      <c r="N510" s="19"/>
      <c r="O510" s="19"/>
      <c r="P510" s="18">
        <v>44336</v>
      </c>
      <c r="Q510" s="13" t="s">
        <v>1635</v>
      </c>
      <c r="R510" s="19">
        <v>13859735685</v>
      </c>
      <c r="S510" s="19"/>
      <c r="T510" s="24">
        <v>2021</v>
      </c>
      <c r="U510" s="11" t="s">
        <v>717</v>
      </c>
      <c r="V510" s="24" t="s">
        <v>58</v>
      </c>
      <c r="W510" s="11"/>
      <c r="X510" s="11"/>
    </row>
    <row r="511" s="2" customFormat="1" ht="26" customHeight="1" spans="1:24">
      <c r="A511" s="11">
        <v>507</v>
      </c>
      <c r="B511" s="11"/>
      <c r="C511" s="11"/>
      <c r="D511" s="12"/>
      <c r="E511" s="11"/>
      <c r="F511" s="11" t="s">
        <v>1636</v>
      </c>
      <c r="G511" s="12"/>
      <c r="H511" s="13" t="s">
        <v>474</v>
      </c>
      <c r="I511" s="13" t="s">
        <v>1637</v>
      </c>
      <c r="J511" s="12"/>
      <c r="K511" s="11"/>
      <c r="L511" s="13"/>
      <c r="M511" s="13"/>
      <c r="N511" s="19"/>
      <c r="O511" s="19"/>
      <c r="P511" s="18"/>
      <c r="Q511" s="13"/>
      <c r="R511" s="19"/>
      <c r="S511" s="19"/>
      <c r="T511" s="24"/>
      <c r="U511" s="11"/>
      <c r="V511" s="24"/>
      <c r="W511" s="11"/>
      <c r="X511" s="11"/>
    </row>
    <row r="512" s="2" customFormat="1" ht="26" customHeight="1" spans="1:24">
      <c r="A512" s="11">
        <v>508</v>
      </c>
      <c r="B512" s="11"/>
      <c r="C512" s="11"/>
      <c r="D512" s="12"/>
      <c r="E512" s="11"/>
      <c r="F512" s="11" t="s">
        <v>1638</v>
      </c>
      <c r="G512" s="12"/>
      <c r="H512" s="13" t="s">
        <v>601</v>
      </c>
      <c r="I512" s="13" t="s">
        <v>1639</v>
      </c>
      <c r="J512" s="12"/>
      <c r="K512" s="11"/>
      <c r="L512" s="13"/>
      <c r="M512" s="13"/>
      <c r="N512" s="19"/>
      <c r="O512" s="19"/>
      <c r="P512" s="18"/>
      <c r="Q512" s="13"/>
      <c r="R512" s="19"/>
      <c r="S512" s="19"/>
      <c r="T512" s="24"/>
      <c r="U512" s="11"/>
      <c r="V512" s="24"/>
      <c r="W512" s="11"/>
      <c r="X512" s="11"/>
    </row>
    <row r="513" s="2" customFormat="1" ht="26" customHeight="1" spans="1:24">
      <c r="A513" s="11">
        <v>509</v>
      </c>
      <c r="B513" s="11"/>
      <c r="C513" s="11"/>
      <c r="D513" s="12"/>
      <c r="E513" s="11"/>
      <c r="F513" s="11" t="s">
        <v>1640</v>
      </c>
      <c r="G513" s="12"/>
      <c r="H513" s="13" t="s">
        <v>533</v>
      </c>
      <c r="I513" s="13" t="s">
        <v>1641</v>
      </c>
      <c r="J513" s="12"/>
      <c r="K513" s="11"/>
      <c r="L513" s="13"/>
      <c r="M513" s="13"/>
      <c r="N513" s="19"/>
      <c r="O513" s="19"/>
      <c r="P513" s="18"/>
      <c r="Q513" s="13"/>
      <c r="R513" s="19"/>
      <c r="S513" s="19"/>
      <c r="T513" s="24"/>
      <c r="U513" s="11"/>
      <c r="V513" s="24"/>
      <c r="W513" s="11"/>
      <c r="X513" s="11"/>
    </row>
    <row r="514" s="2" customFormat="1" ht="26" customHeight="1" spans="1:24">
      <c r="A514" s="11">
        <v>510</v>
      </c>
      <c r="B514" s="11"/>
      <c r="C514" s="11"/>
      <c r="D514" s="12"/>
      <c r="E514" s="11"/>
      <c r="F514" s="11" t="s">
        <v>1642</v>
      </c>
      <c r="G514" s="12"/>
      <c r="H514" s="13" t="s">
        <v>510</v>
      </c>
      <c r="I514" s="13" t="s">
        <v>1643</v>
      </c>
      <c r="J514" s="12"/>
      <c r="K514" s="11"/>
      <c r="L514" s="13"/>
      <c r="M514" s="13"/>
      <c r="N514" s="19"/>
      <c r="O514" s="19"/>
      <c r="P514" s="18"/>
      <c r="Q514" s="13"/>
      <c r="R514" s="19"/>
      <c r="S514" s="19"/>
      <c r="T514" s="24"/>
      <c r="U514" s="11"/>
      <c r="V514" s="24"/>
      <c r="W514" s="11"/>
      <c r="X514" s="11"/>
    </row>
    <row r="515" s="2" customFormat="1" ht="26" customHeight="1" spans="1:24">
      <c r="A515" s="11">
        <v>511</v>
      </c>
      <c r="B515" s="11"/>
      <c r="C515" s="11"/>
      <c r="D515" s="12"/>
      <c r="E515" s="11"/>
      <c r="F515" s="11" t="s">
        <v>1644</v>
      </c>
      <c r="G515" s="12"/>
      <c r="H515" s="13" t="s">
        <v>510</v>
      </c>
      <c r="I515" s="13" t="s">
        <v>1645</v>
      </c>
      <c r="J515" s="12"/>
      <c r="K515" s="11"/>
      <c r="L515" s="13"/>
      <c r="M515" s="13"/>
      <c r="N515" s="19"/>
      <c r="O515" s="19"/>
      <c r="P515" s="18"/>
      <c r="Q515" s="13"/>
      <c r="R515" s="19"/>
      <c r="S515" s="19"/>
      <c r="T515" s="24"/>
      <c r="U515" s="11"/>
      <c r="V515" s="24"/>
      <c r="W515" s="11"/>
      <c r="X515" s="11"/>
    </row>
    <row r="516" s="2" customFormat="1" ht="26" customHeight="1" spans="1:24">
      <c r="A516" s="11">
        <v>512</v>
      </c>
      <c r="B516" s="11" t="s">
        <v>467</v>
      </c>
      <c r="C516" s="11" t="s">
        <v>349</v>
      </c>
      <c r="D516" s="12">
        <v>4</v>
      </c>
      <c r="E516" s="11" t="s">
        <v>1646</v>
      </c>
      <c r="F516" s="11" t="s">
        <v>1646</v>
      </c>
      <c r="G516" s="12">
        <v>6</v>
      </c>
      <c r="H516" s="13" t="s">
        <v>43</v>
      </c>
      <c r="I516" s="13" t="s">
        <v>1647</v>
      </c>
      <c r="J516" s="12">
        <f>SUM(K516:N516)</f>
        <v>120</v>
      </c>
      <c r="K516" s="11">
        <v>120</v>
      </c>
      <c r="L516" s="13"/>
      <c r="M516" s="13"/>
      <c r="N516" s="19"/>
      <c r="O516" s="19"/>
      <c r="P516" s="18">
        <v>44336</v>
      </c>
      <c r="Q516" s="13" t="s">
        <v>1648</v>
      </c>
      <c r="R516" s="19"/>
      <c r="S516" s="19"/>
      <c r="T516" s="24">
        <v>2021</v>
      </c>
      <c r="U516" s="11" t="s">
        <v>717</v>
      </c>
      <c r="V516" s="24" t="s">
        <v>58</v>
      </c>
      <c r="W516" s="11"/>
      <c r="X516" s="11"/>
    </row>
    <row r="517" s="2" customFormat="1" ht="26" customHeight="1" spans="1:24">
      <c r="A517" s="11">
        <v>513</v>
      </c>
      <c r="B517" s="11"/>
      <c r="C517" s="11"/>
      <c r="D517" s="12"/>
      <c r="E517" s="11"/>
      <c r="F517" s="11" t="s">
        <v>1649</v>
      </c>
      <c r="G517" s="12"/>
      <c r="H517" s="13" t="s">
        <v>474</v>
      </c>
      <c r="I517" s="13" t="s">
        <v>1650</v>
      </c>
      <c r="J517" s="12"/>
      <c r="K517" s="11"/>
      <c r="L517" s="13"/>
      <c r="M517" s="13"/>
      <c r="N517" s="19"/>
      <c r="O517" s="19"/>
      <c r="P517" s="18"/>
      <c r="Q517" s="13"/>
      <c r="R517" s="19"/>
      <c r="S517" s="19"/>
      <c r="T517" s="24"/>
      <c r="U517" s="11"/>
      <c r="V517" s="24"/>
      <c r="W517" s="11"/>
      <c r="X517" s="11"/>
    </row>
    <row r="518" s="2" customFormat="1" ht="26" customHeight="1" spans="1:24">
      <c r="A518" s="11">
        <v>514</v>
      </c>
      <c r="B518" s="11"/>
      <c r="C518" s="11"/>
      <c r="D518" s="12"/>
      <c r="E518" s="11"/>
      <c r="F518" s="11" t="s">
        <v>1651</v>
      </c>
      <c r="G518" s="12"/>
      <c r="H518" s="13" t="s">
        <v>561</v>
      </c>
      <c r="I518" s="13" t="s">
        <v>1652</v>
      </c>
      <c r="J518" s="12"/>
      <c r="K518" s="11"/>
      <c r="L518" s="13"/>
      <c r="M518" s="13"/>
      <c r="N518" s="19"/>
      <c r="O518" s="19"/>
      <c r="P518" s="18"/>
      <c r="Q518" s="13"/>
      <c r="R518" s="19"/>
      <c r="S518" s="19"/>
      <c r="T518" s="24"/>
      <c r="U518" s="11"/>
      <c r="V518" s="24"/>
      <c r="W518" s="11"/>
      <c r="X518" s="11"/>
    </row>
    <row r="519" s="2" customFormat="1" ht="26" customHeight="1" spans="1:24">
      <c r="A519" s="11">
        <v>515</v>
      </c>
      <c r="B519" s="11"/>
      <c r="C519" s="11"/>
      <c r="D519" s="12"/>
      <c r="E519" s="11"/>
      <c r="F519" s="11" t="s">
        <v>1653</v>
      </c>
      <c r="G519" s="12"/>
      <c r="H519" s="13" t="s">
        <v>533</v>
      </c>
      <c r="I519" s="13" t="s">
        <v>1654</v>
      </c>
      <c r="J519" s="12"/>
      <c r="K519" s="11"/>
      <c r="L519" s="13"/>
      <c r="M519" s="13"/>
      <c r="N519" s="19"/>
      <c r="O519" s="19"/>
      <c r="P519" s="18"/>
      <c r="Q519" s="13"/>
      <c r="R519" s="19"/>
      <c r="S519" s="19"/>
      <c r="T519" s="24"/>
      <c r="U519" s="11"/>
      <c r="V519" s="24"/>
      <c r="W519" s="11"/>
      <c r="X519" s="11"/>
    </row>
    <row r="520" s="2" customFormat="1" ht="26" customHeight="1" spans="1:24">
      <c r="A520" s="11">
        <v>516</v>
      </c>
      <c r="B520" s="11"/>
      <c r="C520" s="11"/>
      <c r="D520" s="12"/>
      <c r="E520" s="11"/>
      <c r="F520" s="11" t="s">
        <v>1655</v>
      </c>
      <c r="G520" s="12"/>
      <c r="H520" s="13" t="s">
        <v>538</v>
      </c>
      <c r="I520" s="13" t="s">
        <v>1656</v>
      </c>
      <c r="J520" s="12"/>
      <c r="K520" s="11"/>
      <c r="L520" s="13"/>
      <c r="M520" s="13"/>
      <c r="N520" s="19"/>
      <c r="O520" s="19"/>
      <c r="P520" s="18"/>
      <c r="Q520" s="13"/>
      <c r="R520" s="19"/>
      <c r="S520" s="19"/>
      <c r="T520" s="24"/>
      <c r="U520" s="11"/>
      <c r="V520" s="24"/>
      <c r="W520" s="11"/>
      <c r="X520" s="11"/>
    </row>
    <row r="521" s="2" customFormat="1" ht="26" customHeight="1" spans="1:24">
      <c r="A521" s="11">
        <v>517</v>
      </c>
      <c r="B521" s="11"/>
      <c r="C521" s="11"/>
      <c r="D521" s="12"/>
      <c r="E521" s="11"/>
      <c r="F521" s="11" t="s">
        <v>1657</v>
      </c>
      <c r="G521" s="12"/>
      <c r="H521" s="13" t="s">
        <v>510</v>
      </c>
      <c r="I521" s="13" t="s">
        <v>1658</v>
      </c>
      <c r="J521" s="12"/>
      <c r="K521" s="11"/>
      <c r="L521" s="13"/>
      <c r="M521" s="13"/>
      <c r="N521" s="19"/>
      <c r="O521" s="19"/>
      <c r="P521" s="18"/>
      <c r="Q521" s="13"/>
      <c r="R521" s="19"/>
      <c r="S521" s="19"/>
      <c r="T521" s="24"/>
      <c r="U521" s="11"/>
      <c r="V521" s="24"/>
      <c r="W521" s="11"/>
      <c r="X521" s="11"/>
    </row>
    <row r="522" s="2" customFormat="1" ht="26" customHeight="1" spans="1:24">
      <c r="A522" s="11">
        <v>518</v>
      </c>
      <c r="B522" s="11" t="s">
        <v>467</v>
      </c>
      <c r="C522" s="11" t="s">
        <v>349</v>
      </c>
      <c r="D522" s="12">
        <v>4</v>
      </c>
      <c r="E522" s="11" t="s">
        <v>1659</v>
      </c>
      <c r="F522" s="11" t="s">
        <v>1659</v>
      </c>
      <c r="G522" s="12">
        <v>3</v>
      </c>
      <c r="H522" s="13" t="s">
        <v>43</v>
      </c>
      <c r="I522" s="13" t="s">
        <v>1660</v>
      </c>
      <c r="J522" s="12">
        <f>SUM(K522:N522)</f>
        <v>80</v>
      </c>
      <c r="K522" s="11">
        <v>80</v>
      </c>
      <c r="L522" s="13"/>
      <c r="M522" s="13"/>
      <c r="N522" s="19"/>
      <c r="O522" s="19"/>
      <c r="P522" s="18">
        <v>44336</v>
      </c>
      <c r="Q522" s="13" t="s">
        <v>1661</v>
      </c>
      <c r="R522" s="19"/>
      <c r="S522" s="19"/>
      <c r="T522" s="24">
        <v>2021</v>
      </c>
      <c r="U522" s="11" t="s">
        <v>717</v>
      </c>
      <c r="V522" s="24" t="s">
        <v>58</v>
      </c>
      <c r="W522" s="11"/>
      <c r="X522" s="11"/>
    </row>
    <row r="523" s="2" customFormat="1" ht="26" customHeight="1" spans="1:24">
      <c r="A523" s="11">
        <v>519</v>
      </c>
      <c r="B523" s="11"/>
      <c r="C523" s="11"/>
      <c r="D523" s="12"/>
      <c r="E523" s="11"/>
      <c r="F523" s="11" t="s">
        <v>1662</v>
      </c>
      <c r="G523" s="12"/>
      <c r="H523" s="13" t="s">
        <v>497</v>
      </c>
      <c r="I523" s="13" t="s">
        <v>1663</v>
      </c>
      <c r="J523" s="12"/>
      <c r="K523" s="11"/>
      <c r="L523" s="13"/>
      <c r="M523" s="13"/>
      <c r="N523" s="19"/>
      <c r="O523" s="19"/>
      <c r="P523" s="18"/>
      <c r="Q523" s="13"/>
      <c r="R523" s="19"/>
      <c r="S523" s="19"/>
      <c r="T523" s="24"/>
      <c r="U523" s="11"/>
      <c r="V523" s="24"/>
      <c r="W523" s="11"/>
      <c r="X523" s="11"/>
    </row>
    <row r="524" s="2" customFormat="1" ht="26" customHeight="1" spans="1:24">
      <c r="A524" s="11">
        <v>520</v>
      </c>
      <c r="B524" s="11"/>
      <c r="C524" s="11"/>
      <c r="D524" s="12"/>
      <c r="E524" s="11"/>
      <c r="F524" s="11" t="s">
        <v>1664</v>
      </c>
      <c r="G524" s="12"/>
      <c r="H524" s="13" t="s">
        <v>1665</v>
      </c>
      <c r="I524" s="13" t="s">
        <v>1666</v>
      </c>
      <c r="J524" s="12"/>
      <c r="K524" s="11"/>
      <c r="L524" s="13"/>
      <c r="M524" s="13"/>
      <c r="N524" s="19"/>
      <c r="O524" s="19"/>
      <c r="P524" s="18"/>
      <c r="Q524" s="13"/>
      <c r="R524" s="19"/>
      <c r="S524" s="19"/>
      <c r="T524" s="24"/>
      <c r="U524" s="11"/>
      <c r="V524" s="24"/>
      <c r="W524" s="11"/>
      <c r="X524" s="11"/>
    </row>
    <row r="525" s="2" customFormat="1" ht="26" customHeight="1" spans="1:24">
      <c r="A525" s="11">
        <v>521</v>
      </c>
      <c r="B525" s="11" t="s">
        <v>467</v>
      </c>
      <c r="C525" s="11" t="s">
        <v>349</v>
      </c>
      <c r="D525" s="12">
        <v>6</v>
      </c>
      <c r="E525" s="11" t="s">
        <v>1667</v>
      </c>
      <c r="F525" s="11" t="s">
        <v>1667</v>
      </c>
      <c r="G525" s="12">
        <v>4</v>
      </c>
      <c r="H525" s="13" t="s">
        <v>43</v>
      </c>
      <c r="I525" s="13" t="s">
        <v>1668</v>
      </c>
      <c r="J525" s="12">
        <f>SUM(K525:N525)</f>
        <v>80</v>
      </c>
      <c r="K525" s="11">
        <v>80</v>
      </c>
      <c r="L525" s="13"/>
      <c r="M525" s="13"/>
      <c r="N525" s="19"/>
      <c r="O525" s="19"/>
      <c r="P525" s="18">
        <v>44336</v>
      </c>
      <c r="Q525" s="13" t="s">
        <v>1669</v>
      </c>
      <c r="R525" s="19"/>
      <c r="S525" s="19"/>
      <c r="T525" s="24">
        <v>2021</v>
      </c>
      <c r="U525" s="11" t="s">
        <v>717</v>
      </c>
      <c r="V525" s="24" t="s">
        <v>58</v>
      </c>
      <c r="W525" s="11"/>
      <c r="X525" s="11"/>
    </row>
    <row r="526" s="2" customFormat="1" ht="26" customHeight="1" spans="1:24">
      <c r="A526" s="11">
        <v>522</v>
      </c>
      <c r="B526" s="11"/>
      <c r="C526" s="11"/>
      <c r="D526" s="12"/>
      <c r="E526" s="11"/>
      <c r="F526" s="11" t="s">
        <v>1670</v>
      </c>
      <c r="G526" s="12"/>
      <c r="H526" s="13" t="s">
        <v>474</v>
      </c>
      <c r="I526" s="13" t="s">
        <v>1671</v>
      </c>
      <c r="J526" s="12"/>
      <c r="K526" s="11"/>
      <c r="L526" s="13"/>
      <c r="M526" s="13"/>
      <c r="N526" s="19"/>
      <c r="O526" s="19"/>
      <c r="P526" s="18"/>
      <c r="Q526" s="13"/>
      <c r="R526" s="19"/>
      <c r="S526" s="19"/>
      <c r="T526" s="24"/>
      <c r="U526" s="11"/>
      <c r="V526" s="24"/>
      <c r="W526" s="11"/>
      <c r="X526" s="11"/>
    </row>
    <row r="527" s="2" customFormat="1" ht="26" customHeight="1" spans="1:24">
      <c r="A527" s="11">
        <v>523</v>
      </c>
      <c r="B527" s="11"/>
      <c r="C527" s="11"/>
      <c r="D527" s="12"/>
      <c r="E527" s="11"/>
      <c r="F527" s="11" t="s">
        <v>1672</v>
      </c>
      <c r="G527" s="12"/>
      <c r="H527" s="13" t="s">
        <v>561</v>
      </c>
      <c r="I527" s="13" t="s">
        <v>1673</v>
      </c>
      <c r="J527" s="12"/>
      <c r="K527" s="11"/>
      <c r="L527" s="13"/>
      <c r="M527" s="13"/>
      <c r="N527" s="19"/>
      <c r="O527" s="19"/>
      <c r="P527" s="18"/>
      <c r="Q527" s="13"/>
      <c r="R527" s="19"/>
      <c r="S527" s="19"/>
      <c r="T527" s="24"/>
      <c r="U527" s="11"/>
      <c r="V527" s="24"/>
      <c r="W527" s="11"/>
      <c r="X527" s="11"/>
    </row>
    <row r="528" s="2" customFormat="1" ht="26" customHeight="1" spans="1:24">
      <c r="A528" s="11">
        <v>524</v>
      </c>
      <c r="B528" s="11"/>
      <c r="C528" s="11"/>
      <c r="D528" s="12"/>
      <c r="E528" s="11"/>
      <c r="F528" s="11" t="s">
        <v>1674</v>
      </c>
      <c r="G528" s="12"/>
      <c r="H528" s="13" t="s">
        <v>533</v>
      </c>
      <c r="I528" s="13" t="s">
        <v>1675</v>
      </c>
      <c r="J528" s="12"/>
      <c r="K528" s="11"/>
      <c r="L528" s="13"/>
      <c r="M528" s="13"/>
      <c r="N528" s="19"/>
      <c r="O528" s="19"/>
      <c r="P528" s="18"/>
      <c r="Q528" s="13"/>
      <c r="R528" s="19"/>
      <c r="S528" s="19"/>
      <c r="T528" s="24"/>
      <c r="U528" s="11"/>
      <c r="V528" s="24"/>
      <c r="W528" s="11"/>
      <c r="X528" s="11"/>
    </row>
    <row r="529" s="2" customFormat="1" ht="26" customHeight="1" spans="1:24">
      <c r="A529" s="11">
        <v>525</v>
      </c>
      <c r="B529" s="11" t="s">
        <v>467</v>
      </c>
      <c r="C529" s="11" t="s">
        <v>349</v>
      </c>
      <c r="D529" s="12">
        <v>6</v>
      </c>
      <c r="E529" s="11" t="s">
        <v>1676</v>
      </c>
      <c r="F529" s="11" t="s">
        <v>1676</v>
      </c>
      <c r="G529" s="12">
        <v>2</v>
      </c>
      <c r="H529" s="13" t="s">
        <v>43</v>
      </c>
      <c r="I529" s="13" t="s">
        <v>1677</v>
      </c>
      <c r="J529" s="12">
        <f>SUM(K529:N529)</f>
        <v>80</v>
      </c>
      <c r="K529" s="11">
        <v>80</v>
      </c>
      <c r="L529" s="13"/>
      <c r="M529" s="13"/>
      <c r="N529" s="19"/>
      <c r="O529" s="19"/>
      <c r="P529" s="18">
        <v>44336</v>
      </c>
      <c r="Q529" s="13" t="s">
        <v>1678</v>
      </c>
      <c r="R529" s="19"/>
      <c r="S529" s="19"/>
      <c r="T529" s="24">
        <v>2021</v>
      </c>
      <c r="U529" s="11" t="s">
        <v>717</v>
      </c>
      <c r="V529" s="24" t="s">
        <v>58</v>
      </c>
      <c r="W529" s="11"/>
      <c r="X529" s="11"/>
    </row>
    <row r="530" s="2" customFormat="1" ht="26" customHeight="1" spans="1:24">
      <c r="A530" s="11">
        <v>526</v>
      </c>
      <c r="B530" s="11"/>
      <c r="C530" s="11"/>
      <c r="D530" s="12"/>
      <c r="E530" s="11"/>
      <c r="F530" s="11" t="s">
        <v>1679</v>
      </c>
      <c r="G530" s="12"/>
      <c r="H530" s="13" t="s">
        <v>561</v>
      </c>
      <c r="I530" s="13" t="s">
        <v>1680</v>
      </c>
      <c r="J530" s="12"/>
      <c r="K530" s="11"/>
      <c r="L530" s="13"/>
      <c r="M530" s="13"/>
      <c r="N530" s="19"/>
      <c r="O530" s="19"/>
      <c r="P530" s="18"/>
      <c r="Q530" s="13"/>
      <c r="R530" s="19"/>
      <c r="S530" s="19"/>
      <c r="T530" s="24"/>
      <c r="U530" s="11"/>
      <c r="V530" s="24"/>
      <c r="W530" s="11"/>
      <c r="X530" s="11"/>
    </row>
    <row r="531" s="2" customFormat="1" ht="26" customHeight="1" spans="1:24">
      <c r="A531" s="11">
        <v>527</v>
      </c>
      <c r="B531" s="11" t="s">
        <v>467</v>
      </c>
      <c r="C531" s="11" t="s">
        <v>349</v>
      </c>
      <c r="D531" s="12">
        <v>3</v>
      </c>
      <c r="E531" s="11" t="s">
        <v>1681</v>
      </c>
      <c r="F531" s="11" t="s">
        <v>1681</v>
      </c>
      <c r="G531" s="12">
        <v>7</v>
      </c>
      <c r="H531" s="13" t="s">
        <v>43</v>
      </c>
      <c r="I531" s="13" t="s">
        <v>1682</v>
      </c>
      <c r="J531" s="12">
        <f>SUM(K531:N531)</f>
        <v>120</v>
      </c>
      <c r="K531" s="11">
        <v>120</v>
      </c>
      <c r="L531" s="13"/>
      <c r="M531" s="13"/>
      <c r="N531" s="19"/>
      <c r="O531" s="19"/>
      <c r="P531" s="18">
        <v>44336</v>
      </c>
      <c r="Q531" s="13" t="s">
        <v>1683</v>
      </c>
      <c r="R531" s="19"/>
      <c r="S531" s="19"/>
      <c r="T531" s="24">
        <v>2021</v>
      </c>
      <c r="U531" s="11" t="s">
        <v>717</v>
      </c>
      <c r="V531" s="24" t="s">
        <v>58</v>
      </c>
      <c r="W531" s="11"/>
      <c r="X531" s="11"/>
    </row>
    <row r="532" s="2" customFormat="1" ht="26" customHeight="1" spans="1:24">
      <c r="A532" s="11">
        <v>528</v>
      </c>
      <c r="B532" s="11"/>
      <c r="C532" s="11"/>
      <c r="D532" s="12"/>
      <c r="E532" s="11"/>
      <c r="F532" s="11" t="s">
        <v>1684</v>
      </c>
      <c r="G532" s="12"/>
      <c r="H532" s="13" t="s">
        <v>474</v>
      </c>
      <c r="I532" s="13" t="s">
        <v>1685</v>
      </c>
      <c r="J532" s="12"/>
      <c r="K532" s="11"/>
      <c r="L532" s="13"/>
      <c r="M532" s="13"/>
      <c r="N532" s="19"/>
      <c r="O532" s="19"/>
      <c r="P532" s="18"/>
      <c r="Q532" s="13"/>
      <c r="R532" s="19"/>
      <c r="S532" s="19"/>
      <c r="T532" s="24"/>
      <c r="U532" s="11"/>
      <c r="V532" s="24"/>
      <c r="W532" s="11"/>
      <c r="X532" s="11"/>
    </row>
    <row r="533" s="2" customFormat="1" ht="26" customHeight="1" spans="1:24">
      <c r="A533" s="11">
        <v>529</v>
      </c>
      <c r="B533" s="11"/>
      <c r="C533" s="11"/>
      <c r="D533" s="12"/>
      <c r="E533" s="11"/>
      <c r="F533" s="11" t="s">
        <v>1686</v>
      </c>
      <c r="G533" s="12"/>
      <c r="H533" s="13" t="s">
        <v>561</v>
      </c>
      <c r="I533" s="13" t="s">
        <v>1687</v>
      </c>
      <c r="J533" s="12"/>
      <c r="K533" s="11"/>
      <c r="L533" s="13"/>
      <c r="M533" s="13"/>
      <c r="N533" s="19"/>
      <c r="O533" s="19"/>
      <c r="P533" s="18"/>
      <c r="Q533" s="13"/>
      <c r="R533" s="19"/>
      <c r="S533" s="19"/>
      <c r="T533" s="24"/>
      <c r="U533" s="11"/>
      <c r="V533" s="24"/>
      <c r="W533" s="11"/>
      <c r="X533" s="11"/>
    </row>
    <row r="534" s="2" customFormat="1" ht="26" customHeight="1" spans="1:24">
      <c r="A534" s="11">
        <v>530</v>
      </c>
      <c r="B534" s="11"/>
      <c r="C534" s="11"/>
      <c r="D534" s="12"/>
      <c r="E534" s="11"/>
      <c r="F534" s="11" t="s">
        <v>1688</v>
      </c>
      <c r="G534" s="12"/>
      <c r="H534" s="13" t="s">
        <v>589</v>
      </c>
      <c r="I534" s="13" t="s">
        <v>1689</v>
      </c>
      <c r="J534" s="12"/>
      <c r="K534" s="11"/>
      <c r="L534" s="13"/>
      <c r="M534" s="13"/>
      <c r="N534" s="19"/>
      <c r="O534" s="19"/>
      <c r="P534" s="18"/>
      <c r="Q534" s="13"/>
      <c r="R534" s="19"/>
      <c r="S534" s="19"/>
      <c r="T534" s="24"/>
      <c r="U534" s="11"/>
      <c r="V534" s="24"/>
      <c r="W534" s="11"/>
      <c r="X534" s="11"/>
    </row>
    <row r="535" s="2" customFormat="1" ht="26" customHeight="1" spans="1:24">
      <c r="A535" s="11">
        <v>531</v>
      </c>
      <c r="B535" s="11"/>
      <c r="C535" s="11"/>
      <c r="D535" s="12"/>
      <c r="E535" s="11"/>
      <c r="F535" s="11" t="s">
        <v>1690</v>
      </c>
      <c r="G535" s="12"/>
      <c r="H535" s="13" t="s">
        <v>533</v>
      </c>
      <c r="I535" s="13" t="s">
        <v>1691</v>
      </c>
      <c r="J535" s="12"/>
      <c r="K535" s="11"/>
      <c r="L535" s="13"/>
      <c r="M535" s="13"/>
      <c r="N535" s="19"/>
      <c r="O535" s="19"/>
      <c r="P535" s="18"/>
      <c r="Q535" s="13"/>
      <c r="R535" s="19"/>
      <c r="S535" s="19"/>
      <c r="T535" s="24"/>
      <c r="U535" s="11"/>
      <c r="V535" s="24"/>
      <c r="W535" s="11"/>
      <c r="X535" s="11"/>
    </row>
    <row r="536" s="2" customFormat="1" ht="26" customHeight="1" spans="1:24">
      <c r="A536" s="11">
        <v>532</v>
      </c>
      <c r="B536" s="11"/>
      <c r="C536" s="11"/>
      <c r="D536" s="12"/>
      <c r="E536" s="11"/>
      <c r="F536" s="11" t="s">
        <v>1692</v>
      </c>
      <c r="G536" s="12"/>
      <c r="H536" s="13" t="s">
        <v>538</v>
      </c>
      <c r="I536" s="13" t="s">
        <v>1693</v>
      </c>
      <c r="J536" s="12"/>
      <c r="K536" s="11"/>
      <c r="L536" s="13"/>
      <c r="M536" s="13"/>
      <c r="N536" s="19"/>
      <c r="O536" s="19"/>
      <c r="P536" s="18"/>
      <c r="Q536" s="13"/>
      <c r="R536" s="19"/>
      <c r="S536" s="19"/>
      <c r="T536" s="24"/>
      <c r="U536" s="11"/>
      <c r="V536" s="24"/>
      <c r="W536" s="11"/>
      <c r="X536" s="11"/>
    </row>
    <row r="537" s="2" customFormat="1" ht="26" customHeight="1" spans="1:24">
      <c r="A537" s="11">
        <v>533</v>
      </c>
      <c r="B537" s="11" t="s">
        <v>467</v>
      </c>
      <c r="C537" s="11" t="s">
        <v>349</v>
      </c>
      <c r="D537" s="12">
        <v>3</v>
      </c>
      <c r="E537" s="11" t="s">
        <v>1694</v>
      </c>
      <c r="F537" s="11" t="s">
        <v>1694</v>
      </c>
      <c r="G537" s="12">
        <v>5</v>
      </c>
      <c r="H537" s="13" t="s">
        <v>43</v>
      </c>
      <c r="I537" s="13" t="s">
        <v>1695</v>
      </c>
      <c r="J537" s="12">
        <f>SUM(K537:N537)</f>
        <v>80</v>
      </c>
      <c r="K537" s="11">
        <v>80</v>
      </c>
      <c r="L537" s="13"/>
      <c r="M537" s="13"/>
      <c r="N537" s="19"/>
      <c r="O537" s="19"/>
      <c r="P537" s="18">
        <v>44336</v>
      </c>
      <c r="Q537" s="13" t="s">
        <v>1696</v>
      </c>
      <c r="R537" s="19"/>
      <c r="S537" s="19"/>
      <c r="T537" s="24">
        <v>2021</v>
      </c>
      <c r="U537" s="11" t="s">
        <v>717</v>
      </c>
      <c r="V537" s="24" t="s">
        <v>58</v>
      </c>
      <c r="W537" s="11"/>
      <c r="X537" s="11"/>
    </row>
    <row r="538" s="2" customFormat="1" ht="26" customHeight="1" spans="1:24">
      <c r="A538" s="11">
        <v>534</v>
      </c>
      <c r="B538" s="11"/>
      <c r="C538" s="11"/>
      <c r="D538" s="12"/>
      <c r="E538" s="11"/>
      <c r="F538" s="11" t="s">
        <v>1697</v>
      </c>
      <c r="G538" s="12"/>
      <c r="H538" s="13" t="s">
        <v>497</v>
      </c>
      <c r="I538" s="13" t="s">
        <v>1698</v>
      </c>
      <c r="J538" s="12"/>
      <c r="K538" s="11"/>
      <c r="L538" s="13"/>
      <c r="M538" s="13"/>
      <c r="N538" s="19"/>
      <c r="O538" s="19"/>
      <c r="P538" s="18"/>
      <c r="Q538" s="13"/>
      <c r="R538" s="19"/>
      <c r="S538" s="19"/>
      <c r="T538" s="24"/>
      <c r="U538" s="11"/>
      <c r="V538" s="24"/>
      <c r="W538" s="11"/>
      <c r="X538" s="11"/>
    </row>
    <row r="539" s="2" customFormat="1" ht="26" customHeight="1" spans="1:24">
      <c r="A539" s="11">
        <v>535</v>
      </c>
      <c r="B539" s="11"/>
      <c r="C539" s="11"/>
      <c r="D539" s="12"/>
      <c r="E539" s="11"/>
      <c r="F539" s="11" t="s">
        <v>1699</v>
      </c>
      <c r="G539" s="12"/>
      <c r="H539" s="13" t="s">
        <v>474</v>
      </c>
      <c r="I539" s="13" t="s">
        <v>1700</v>
      </c>
      <c r="J539" s="12"/>
      <c r="K539" s="11"/>
      <c r="L539" s="13"/>
      <c r="M539" s="13"/>
      <c r="N539" s="19"/>
      <c r="O539" s="19"/>
      <c r="P539" s="18"/>
      <c r="Q539" s="13"/>
      <c r="R539" s="19"/>
      <c r="S539" s="19"/>
      <c r="T539" s="24"/>
      <c r="U539" s="11"/>
      <c r="V539" s="24"/>
      <c r="W539" s="11"/>
      <c r="X539" s="11"/>
    </row>
    <row r="540" s="2" customFormat="1" ht="26" customHeight="1" spans="1:24">
      <c r="A540" s="11">
        <v>536</v>
      </c>
      <c r="B540" s="11"/>
      <c r="C540" s="11"/>
      <c r="D540" s="12"/>
      <c r="E540" s="11"/>
      <c r="F540" s="11" t="s">
        <v>1701</v>
      </c>
      <c r="G540" s="12"/>
      <c r="H540" s="13" t="s">
        <v>589</v>
      </c>
      <c r="I540" s="13" t="s">
        <v>1702</v>
      </c>
      <c r="J540" s="12"/>
      <c r="K540" s="11"/>
      <c r="L540" s="13"/>
      <c r="M540" s="13"/>
      <c r="N540" s="19"/>
      <c r="O540" s="19"/>
      <c r="P540" s="18"/>
      <c r="Q540" s="13"/>
      <c r="R540" s="19"/>
      <c r="S540" s="19"/>
      <c r="T540" s="24"/>
      <c r="U540" s="11"/>
      <c r="V540" s="24"/>
      <c r="W540" s="11"/>
      <c r="X540" s="11"/>
    </row>
    <row r="541" s="2" customFormat="1" ht="26" customHeight="1" spans="1:24">
      <c r="A541" s="11">
        <v>537</v>
      </c>
      <c r="B541" s="11"/>
      <c r="C541" s="11"/>
      <c r="D541" s="12"/>
      <c r="E541" s="11"/>
      <c r="F541" s="11" t="s">
        <v>1703</v>
      </c>
      <c r="G541" s="12"/>
      <c r="H541" s="13" t="s">
        <v>561</v>
      </c>
      <c r="I541" s="13" t="s">
        <v>1704</v>
      </c>
      <c r="J541" s="12"/>
      <c r="K541" s="11"/>
      <c r="L541" s="13"/>
      <c r="M541" s="13"/>
      <c r="N541" s="19"/>
      <c r="O541" s="19"/>
      <c r="P541" s="18"/>
      <c r="Q541" s="13"/>
      <c r="R541" s="19"/>
      <c r="S541" s="19"/>
      <c r="T541" s="24"/>
      <c r="U541" s="11"/>
      <c r="V541" s="24"/>
      <c r="W541" s="11"/>
      <c r="X541" s="11"/>
    </row>
    <row r="542" s="2" customFormat="1" ht="26" customHeight="1" spans="1:24">
      <c r="A542" s="11">
        <v>538</v>
      </c>
      <c r="B542" s="11" t="s">
        <v>467</v>
      </c>
      <c r="C542" s="11" t="s">
        <v>349</v>
      </c>
      <c r="D542" s="12">
        <v>4</v>
      </c>
      <c r="E542" s="11" t="s">
        <v>1705</v>
      </c>
      <c r="F542" s="11" t="s">
        <v>1705</v>
      </c>
      <c r="G542" s="12">
        <v>4</v>
      </c>
      <c r="H542" s="13" t="s">
        <v>43</v>
      </c>
      <c r="I542" s="13" t="s">
        <v>1706</v>
      </c>
      <c r="J542" s="12">
        <f>SUM(K542:N542)</f>
        <v>80</v>
      </c>
      <c r="K542" s="11">
        <v>80</v>
      </c>
      <c r="L542" s="13"/>
      <c r="M542" s="13"/>
      <c r="N542" s="19"/>
      <c r="O542" s="19"/>
      <c r="P542" s="18">
        <v>44336</v>
      </c>
      <c r="Q542" s="13" t="s">
        <v>1707</v>
      </c>
      <c r="R542" s="19"/>
      <c r="S542" s="19"/>
      <c r="T542" s="24">
        <v>2021</v>
      </c>
      <c r="U542" s="11" t="s">
        <v>717</v>
      </c>
      <c r="V542" s="24" t="s">
        <v>58</v>
      </c>
      <c r="W542" s="11"/>
      <c r="X542" s="11"/>
    </row>
    <row r="543" s="2" customFormat="1" ht="26" customHeight="1" spans="1:24">
      <c r="A543" s="11">
        <v>539</v>
      </c>
      <c r="B543" s="11"/>
      <c r="C543" s="11"/>
      <c r="D543" s="12"/>
      <c r="E543" s="11"/>
      <c r="F543" s="11" t="s">
        <v>1708</v>
      </c>
      <c r="G543" s="12"/>
      <c r="H543" s="13" t="s">
        <v>474</v>
      </c>
      <c r="I543" s="13" t="s">
        <v>1709</v>
      </c>
      <c r="J543" s="12"/>
      <c r="K543" s="11"/>
      <c r="L543" s="13"/>
      <c r="M543" s="13"/>
      <c r="N543" s="19"/>
      <c r="O543" s="19"/>
      <c r="P543" s="18"/>
      <c r="Q543" s="13"/>
      <c r="R543" s="19"/>
      <c r="S543" s="19"/>
      <c r="T543" s="24"/>
      <c r="U543" s="11"/>
      <c r="V543" s="24"/>
      <c r="W543" s="11"/>
      <c r="X543" s="11"/>
    </row>
    <row r="544" s="2" customFormat="1" ht="26" customHeight="1" spans="1:24">
      <c r="A544" s="11">
        <v>540</v>
      </c>
      <c r="B544" s="11"/>
      <c r="C544" s="11"/>
      <c r="D544" s="12"/>
      <c r="E544" s="11"/>
      <c r="F544" s="11" t="s">
        <v>1710</v>
      </c>
      <c r="G544" s="12"/>
      <c r="H544" s="13" t="s">
        <v>561</v>
      </c>
      <c r="I544" s="13" t="s">
        <v>1711</v>
      </c>
      <c r="J544" s="12"/>
      <c r="K544" s="11"/>
      <c r="L544" s="13"/>
      <c r="M544" s="13"/>
      <c r="N544" s="19"/>
      <c r="O544" s="19"/>
      <c r="P544" s="18"/>
      <c r="Q544" s="13"/>
      <c r="R544" s="19"/>
      <c r="S544" s="19"/>
      <c r="T544" s="24"/>
      <c r="U544" s="11"/>
      <c r="V544" s="24"/>
      <c r="W544" s="11"/>
      <c r="X544" s="11"/>
    </row>
    <row r="545" s="2" customFormat="1" ht="26" customHeight="1" spans="1:24">
      <c r="A545" s="11">
        <v>541</v>
      </c>
      <c r="B545" s="11"/>
      <c r="C545" s="11"/>
      <c r="D545" s="12"/>
      <c r="E545" s="11"/>
      <c r="F545" s="11" t="s">
        <v>1712</v>
      </c>
      <c r="G545" s="12"/>
      <c r="H545" s="13" t="s">
        <v>589</v>
      </c>
      <c r="I545" s="13" t="s">
        <v>1713</v>
      </c>
      <c r="J545" s="12"/>
      <c r="K545" s="11"/>
      <c r="L545" s="13"/>
      <c r="M545" s="13"/>
      <c r="N545" s="19"/>
      <c r="O545" s="19"/>
      <c r="P545" s="18"/>
      <c r="Q545" s="13"/>
      <c r="R545" s="19"/>
      <c r="S545" s="19"/>
      <c r="T545" s="24"/>
      <c r="U545" s="11"/>
      <c r="V545" s="24"/>
      <c r="W545" s="11"/>
      <c r="X545" s="11"/>
    </row>
    <row r="546" s="2" customFormat="1" ht="26" customHeight="1" spans="1:24">
      <c r="A546" s="11">
        <v>542</v>
      </c>
      <c r="B546" s="11" t="s">
        <v>467</v>
      </c>
      <c r="C546" s="11" t="s">
        <v>349</v>
      </c>
      <c r="D546" s="12">
        <v>3</v>
      </c>
      <c r="E546" s="11" t="s">
        <v>1714</v>
      </c>
      <c r="F546" s="11" t="s">
        <v>1714</v>
      </c>
      <c r="G546" s="12">
        <v>6</v>
      </c>
      <c r="H546" s="13" t="s">
        <v>43</v>
      </c>
      <c r="I546" s="13" t="s">
        <v>1715</v>
      </c>
      <c r="J546" s="12">
        <f>SUM(K546:N546)</f>
        <v>100</v>
      </c>
      <c r="K546" s="11">
        <v>100</v>
      </c>
      <c r="L546" s="13"/>
      <c r="M546" s="13"/>
      <c r="N546" s="19"/>
      <c r="O546" s="19"/>
      <c r="P546" s="18">
        <v>44336</v>
      </c>
      <c r="Q546" s="13" t="s">
        <v>1716</v>
      </c>
      <c r="R546" s="19"/>
      <c r="S546" s="19"/>
      <c r="T546" s="24">
        <v>2021</v>
      </c>
      <c r="U546" s="11" t="s">
        <v>717</v>
      </c>
      <c r="V546" s="24" t="s">
        <v>58</v>
      </c>
      <c r="W546" s="11"/>
      <c r="X546" s="11"/>
    </row>
    <row r="547" s="2" customFormat="1" ht="26" customHeight="1" spans="1:24">
      <c r="A547" s="11">
        <v>543</v>
      </c>
      <c r="B547" s="11"/>
      <c r="C547" s="11"/>
      <c r="D547" s="12"/>
      <c r="E547" s="11"/>
      <c r="F547" s="11" t="s">
        <v>1717</v>
      </c>
      <c r="G547" s="12"/>
      <c r="H547" s="13" t="s">
        <v>474</v>
      </c>
      <c r="I547" s="13" t="s">
        <v>1718</v>
      </c>
      <c r="J547" s="12"/>
      <c r="K547" s="11"/>
      <c r="L547" s="13"/>
      <c r="M547" s="13"/>
      <c r="N547" s="19"/>
      <c r="O547" s="19"/>
      <c r="P547" s="18"/>
      <c r="Q547" s="13"/>
      <c r="R547" s="19"/>
      <c r="S547" s="19"/>
      <c r="T547" s="24"/>
      <c r="U547" s="11"/>
      <c r="V547" s="24"/>
      <c r="W547" s="11"/>
      <c r="X547" s="11"/>
    </row>
    <row r="548" s="2" customFormat="1" ht="26" customHeight="1" spans="1:24">
      <c r="A548" s="11">
        <v>544</v>
      </c>
      <c r="B548" s="11"/>
      <c r="C548" s="11"/>
      <c r="D548" s="12"/>
      <c r="E548" s="11"/>
      <c r="F548" s="11" t="s">
        <v>1719</v>
      </c>
      <c r="G548" s="12"/>
      <c r="H548" s="13" t="s">
        <v>513</v>
      </c>
      <c r="I548" s="13" t="s">
        <v>1720</v>
      </c>
      <c r="J548" s="12"/>
      <c r="K548" s="11"/>
      <c r="L548" s="13"/>
      <c r="M548" s="13"/>
      <c r="N548" s="19"/>
      <c r="O548" s="19"/>
      <c r="P548" s="18"/>
      <c r="Q548" s="13"/>
      <c r="R548" s="19"/>
      <c r="S548" s="19"/>
      <c r="T548" s="24"/>
      <c r="U548" s="11"/>
      <c r="V548" s="24"/>
      <c r="W548" s="11"/>
      <c r="X548" s="11"/>
    </row>
    <row r="549" s="2" customFormat="1" ht="26" customHeight="1" spans="1:24">
      <c r="A549" s="11">
        <v>545</v>
      </c>
      <c r="B549" s="11"/>
      <c r="C549" s="11"/>
      <c r="D549" s="12"/>
      <c r="E549" s="11"/>
      <c r="F549" s="11" t="s">
        <v>1721</v>
      </c>
      <c r="G549" s="12"/>
      <c r="H549" s="13" t="s">
        <v>533</v>
      </c>
      <c r="I549" s="13" t="s">
        <v>1722</v>
      </c>
      <c r="J549" s="12"/>
      <c r="K549" s="11"/>
      <c r="L549" s="13"/>
      <c r="M549" s="13"/>
      <c r="N549" s="19"/>
      <c r="O549" s="19"/>
      <c r="P549" s="18"/>
      <c r="Q549" s="13"/>
      <c r="R549" s="19"/>
      <c r="S549" s="19"/>
      <c r="T549" s="24"/>
      <c r="U549" s="11"/>
      <c r="V549" s="24"/>
      <c r="W549" s="11"/>
      <c r="X549" s="11"/>
    </row>
    <row r="550" s="2" customFormat="1" ht="26" customHeight="1" spans="1:24">
      <c r="A550" s="11">
        <v>546</v>
      </c>
      <c r="B550" s="11"/>
      <c r="C550" s="11"/>
      <c r="D550" s="12"/>
      <c r="E550" s="11"/>
      <c r="F550" s="11" t="s">
        <v>1723</v>
      </c>
      <c r="G550" s="12"/>
      <c r="H550" s="13" t="s">
        <v>538</v>
      </c>
      <c r="I550" s="13" t="s">
        <v>1724</v>
      </c>
      <c r="J550" s="12"/>
      <c r="K550" s="11"/>
      <c r="L550" s="13"/>
      <c r="M550" s="13"/>
      <c r="N550" s="19"/>
      <c r="O550" s="19"/>
      <c r="P550" s="18"/>
      <c r="Q550" s="13"/>
      <c r="R550" s="19"/>
      <c r="S550" s="19"/>
      <c r="T550" s="24"/>
      <c r="U550" s="11"/>
      <c r="V550" s="24"/>
      <c r="W550" s="11"/>
      <c r="X550" s="11"/>
    </row>
    <row r="551" s="2" customFormat="1" ht="26" customHeight="1" spans="1:24">
      <c r="A551" s="11">
        <v>547</v>
      </c>
      <c r="B551" s="11"/>
      <c r="C551" s="11"/>
      <c r="D551" s="12"/>
      <c r="E551" s="11"/>
      <c r="F551" s="11" t="s">
        <v>1725</v>
      </c>
      <c r="G551" s="12"/>
      <c r="H551" s="13" t="s">
        <v>538</v>
      </c>
      <c r="I551" s="13" t="s">
        <v>1726</v>
      </c>
      <c r="J551" s="12"/>
      <c r="K551" s="11"/>
      <c r="L551" s="13"/>
      <c r="M551" s="13"/>
      <c r="N551" s="19"/>
      <c r="O551" s="19"/>
      <c r="P551" s="18"/>
      <c r="Q551" s="13"/>
      <c r="R551" s="19"/>
      <c r="S551" s="19"/>
      <c r="T551" s="24"/>
      <c r="U551" s="11"/>
      <c r="V551" s="24"/>
      <c r="W551" s="11"/>
      <c r="X551" s="11"/>
    </row>
    <row r="552" s="2" customFormat="1" ht="26" customHeight="1" spans="1:24">
      <c r="A552" s="11">
        <v>548</v>
      </c>
      <c r="B552" s="11" t="s">
        <v>467</v>
      </c>
      <c r="C552" s="11" t="s">
        <v>349</v>
      </c>
      <c r="D552" s="12">
        <v>20</v>
      </c>
      <c r="E552" s="11" t="s">
        <v>1727</v>
      </c>
      <c r="F552" s="11" t="s">
        <v>1727</v>
      </c>
      <c r="G552" s="12">
        <v>4</v>
      </c>
      <c r="H552" s="12" t="s">
        <v>43</v>
      </c>
      <c r="I552" s="13" t="s">
        <v>1728</v>
      </c>
      <c r="J552" s="12">
        <f>SUM(K552:N552)</f>
        <v>80</v>
      </c>
      <c r="K552" s="11">
        <v>48.1</v>
      </c>
      <c r="L552" s="13">
        <v>31.9</v>
      </c>
      <c r="M552" s="13"/>
      <c r="N552" s="19"/>
      <c r="O552" s="19"/>
      <c r="P552" s="18">
        <v>44336</v>
      </c>
      <c r="Q552" s="13" t="s">
        <v>1729</v>
      </c>
      <c r="R552" s="19"/>
      <c r="S552" s="19"/>
      <c r="T552" s="24">
        <v>2021</v>
      </c>
      <c r="U552" s="11" t="s">
        <v>717</v>
      </c>
      <c r="V552" s="24" t="s">
        <v>50</v>
      </c>
      <c r="W552" s="11"/>
      <c r="X552" s="11"/>
    </row>
    <row r="553" s="2" customFormat="1" ht="26" customHeight="1" spans="1:24">
      <c r="A553" s="11">
        <v>549</v>
      </c>
      <c r="B553" s="11"/>
      <c r="C553" s="11"/>
      <c r="D553" s="12"/>
      <c r="E553" s="11"/>
      <c r="F553" s="11" t="s">
        <v>1730</v>
      </c>
      <c r="G553" s="12"/>
      <c r="H553" s="13" t="s">
        <v>474</v>
      </c>
      <c r="I553" s="13" t="s">
        <v>1731</v>
      </c>
      <c r="J553" s="12"/>
      <c r="K553" s="11"/>
      <c r="L553" s="13"/>
      <c r="M553" s="13"/>
      <c r="N553" s="19"/>
      <c r="O553" s="19"/>
      <c r="P553" s="18"/>
      <c r="Q553" s="13"/>
      <c r="R553" s="19"/>
      <c r="S553" s="19"/>
      <c r="T553" s="24"/>
      <c r="U553" s="11"/>
      <c r="V553" s="24"/>
      <c r="W553" s="11"/>
      <c r="X553" s="11"/>
    </row>
    <row r="554" s="2" customFormat="1" ht="26" customHeight="1" spans="1:24">
      <c r="A554" s="11">
        <v>550</v>
      </c>
      <c r="B554" s="11"/>
      <c r="C554" s="11"/>
      <c r="D554" s="12"/>
      <c r="E554" s="11"/>
      <c r="F554" s="11" t="s">
        <v>1732</v>
      </c>
      <c r="G554" s="12"/>
      <c r="H554" s="13" t="s">
        <v>601</v>
      </c>
      <c r="I554" s="13" t="s">
        <v>1733</v>
      </c>
      <c r="J554" s="12"/>
      <c r="K554" s="11"/>
      <c r="L554" s="13"/>
      <c r="M554" s="13"/>
      <c r="N554" s="19"/>
      <c r="O554" s="19"/>
      <c r="P554" s="18"/>
      <c r="Q554" s="13"/>
      <c r="R554" s="19"/>
      <c r="S554" s="19"/>
      <c r="T554" s="24"/>
      <c r="U554" s="11"/>
      <c r="V554" s="24"/>
      <c r="W554" s="11"/>
      <c r="X554" s="11"/>
    </row>
    <row r="555" s="2" customFormat="1" ht="26" customHeight="1" spans="1:24">
      <c r="A555" s="11">
        <v>551</v>
      </c>
      <c r="B555" s="11"/>
      <c r="C555" s="11"/>
      <c r="D555" s="12"/>
      <c r="E555" s="11"/>
      <c r="F555" s="11" t="s">
        <v>1734</v>
      </c>
      <c r="G555" s="12"/>
      <c r="H555" s="13" t="s">
        <v>561</v>
      </c>
      <c r="I555" s="13" t="s">
        <v>1735</v>
      </c>
      <c r="J555" s="12"/>
      <c r="K555" s="11"/>
      <c r="L555" s="13"/>
      <c r="M555" s="13"/>
      <c r="N555" s="19"/>
      <c r="O555" s="19"/>
      <c r="P555" s="18"/>
      <c r="Q555" s="13"/>
      <c r="R555" s="19"/>
      <c r="S555" s="19"/>
      <c r="T555" s="24"/>
      <c r="U555" s="11"/>
      <c r="V555" s="24"/>
      <c r="W555" s="11"/>
      <c r="X555" s="11"/>
    </row>
    <row r="556" s="2" customFormat="1" ht="26" customHeight="1" spans="1:24">
      <c r="A556" s="11">
        <v>552</v>
      </c>
      <c r="B556" s="11" t="s">
        <v>467</v>
      </c>
      <c r="C556" s="11" t="s">
        <v>349</v>
      </c>
      <c r="D556" s="12">
        <v>8</v>
      </c>
      <c r="E556" s="11" t="s">
        <v>1736</v>
      </c>
      <c r="F556" s="11" t="s">
        <v>1736</v>
      </c>
      <c r="G556" s="12">
        <v>6</v>
      </c>
      <c r="H556" s="13" t="s">
        <v>43</v>
      </c>
      <c r="I556" s="13" t="s">
        <v>1737</v>
      </c>
      <c r="J556" s="12">
        <f>SUM(K556:N556)</f>
        <v>120</v>
      </c>
      <c r="K556" s="11">
        <v>70</v>
      </c>
      <c r="L556" s="13">
        <v>50</v>
      </c>
      <c r="M556" s="13"/>
      <c r="N556" s="19"/>
      <c r="O556" s="19"/>
      <c r="P556" s="18">
        <v>44336</v>
      </c>
      <c r="Q556" s="13" t="s">
        <v>1738</v>
      </c>
      <c r="R556" s="19"/>
      <c r="S556" s="19"/>
      <c r="T556" s="24">
        <v>2021</v>
      </c>
      <c r="U556" s="11" t="s">
        <v>717</v>
      </c>
      <c r="V556" s="24" t="s">
        <v>50</v>
      </c>
      <c r="W556" s="11"/>
      <c r="X556" s="11"/>
    </row>
    <row r="557" s="2" customFormat="1" ht="26" customHeight="1" spans="1:24">
      <c r="A557" s="11">
        <v>553</v>
      </c>
      <c r="B557" s="11"/>
      <c r="C557" s="11"/>
      <c r="D557" s="12"/>
      <c r="E557" s="11"/>
      <c r="F557" s="11" t="s">
        <v>1739</v>
      </c>
      <c r="G557" s="12"/>
      <c r="H557" s="13" t="s">
        <v>474</v>
      </c>
      <c r="I557" s="13" t="s">
        <v>1740</v>
      </c>
      <c r="J557" s="12"/>
      <c r="K557" s="11"/>
      <c r="L557" s="13"/>
      <c r="M557" s="13"/>
      <c r="N557" s="19"/>
      <c r="O557" s="19"/>
      <c r="P557" s="18"/>
      <c r="Q557" s="13"/>
      <c r="R557" s="19"/>
      <c r="S557" s="19"/>
      <c r="T557" s="24"/>
      <c r="U557" s="11"/>
      <c r="V557" s="24"/>
      <c r="W557" s="11"/>
      <c r="X557" s="11"/>
    </row>
    <row r="558" s="2" customFormat="1" ht="26" customHeight="1" spans="1:24">
      <c r="A558" s="11">
        <v>554</v>
      </c>
      <c r="B558" s="11"/>
      <c r="C558" s="11"/>
      <c r="D558" s="12"/>
      <c r="E558" s="11"/>
      <c r="F558" s="11" t="s">
        <v>1741</v>
      </c>
      <c r="G558" s="12"/>
      <c r="H558" s="13" t="s">
        <v>601</v>
      </c>
      <c r="I558" s="13" t="s">
        <v>1742</v>
      </c>
      <c r="J558" s="12"/>
      <c r="K558" s="11"/>
      <c r="L558" s="13"/>
      <c r="M558" s="13"/>
      <c r="N558" s="19"/>
      <c r="O558" s="19"/>
      <c r="P558" s="18"/>
      <c r="Q558" s="13"/>
      <c r="R558" s="19"/>
      <c r="S558" s="19"/>
      <c r="T558" s="24"/>
      <c r="U558" s="11"/>
      <c r="V558" s="24"/>
      <c r="W558" s="11"/>
      <c r="X558" s="11"/>
    </row>
    <row r="559" s="2" customFormat="1" ht="26" customHeight="1" spans="1:24">
      <c r="A559" s="11">
        <v>555</v>
      </c>
      <c r="B559" s="11"/>
      <c r="C559" s="11"/>
      <c r="D559" s="12"/>
      <c r="E559" s="11"/>
      <c r="F559" s="11" t="s">
        <v>1743</v>
      </c>
      <c r="G559" s="12"/>
      <c r="H559" s="13" t="s">
        <v>561</v>
      </c>
      <c r="I559" s="13" t="s">
        <v>1744</v>
      </c>
      <c r="J559" s="12"/>
      <c r="K559" s="11"/>
      <c r="L559" s="13"/>
      <c r="M559" s="13"/>
      <c r="N559" s="19"/>
      <c r="O559" s="19"/>
      <c r="P559" s="18"/>
      <c r="Q559" s="13"/>
      <c r="R559" s="19"/>
      <c r="S559" s="19"/>
      <c r="T559" s="24"/>
      <c r="U559" s="11"/>
      <c r="V559" s="24"/>
      <c r="W559" s="11"/>
      <c r="X559" s="11"/>
    </row>
    <row r="560" s="2" customFormat="1" ht="26" customHeight="1" spans="1:24">
      <c r="A560" s="11">
        <v>556</v>
      </c>
      <c r="B560" s="11"/>
      <c r="C560" s="11"/>
      <c r="D560" s="12"/>
      <c r="E560" s="11"/>
      <c r="F560" s="11" t="s">
        <v>1745</v>
      </c>
      <c r="G560" s="12"/>
      <c r="H560" s="13" t="s">
        <v>566</v>
      </c>
      <c r="I560" s="13" t="s">
        <v>1746</v>
      </c>
      <c r="J560" s="12"/>
      <c r="K560" s="11"/>
      <c r="L560" s="13"/>
      <c r="M560" s="13"/>
      <c r="N560" s="19"/>
      <c r="O560" s="19"/>
      <c r="P560" s="18"/>
      <c r="Q560" s="13"/>
      <c r="R560" s="19"/>
      <c r="S560" s="19"/>
      <c r="T560" s="24"/>
      <c r="U560" s="11"/>
      <c r="V560" s="24"/>
      <c r="W560" s="11"/>
      <c r="X560" s="11"/>
    </row>
    <row r="561" s="2" customFormat="1" ht="26" customHeight="1" spans="1:24">
      <c r="A561" s="11">
        <v>557</v>
      </c>
      <c r="B561" s="11"/>
      <c r="C561" s="11"/>
      <c r="D561" s="12"/>
      <c r="E561" s="11"/>
      <c r="F561" s="11" t="s">
        <v>1747</v>
      </c>
      <c r="G561" s="12"/>
      <c r="H561" s="13" t="s">
        <v>497</v>
      </c>
      <c r="I561" s="13" t="s">
        <v>1748</v>
      </c>
      <c r="J561" s="12"/>
      <c r="K561" s="11"/>
      <c r="L561" s="13"/>
      <c r="M561" s="13"/>
      <c r="N561" s="19"/>
      <c r="O561" s="19"/>
      <c r="P561" s="18"/>
      <c r="Q561" s="13"/>
      <c r="R561" s="19"/>
      <c r="S561" s="19"/>
      <c r="T561" s="24"/>
      <c r="U561" s="11"/>
      <c r="V561" s="24"/>
      <c r="W561" s="11"/>
      <c r="X561" s="11"/>
    </row>
    <row r="562" s="2" customFormat="1" ht="26" customHeight="1" spans="1:24">
      <c r="A562" s="11">
        <v>558</v>
      </c>
      <c r="B562" s="11" t="s">
        <v>467</v>
      </c>
      <c r="C562" s="11" t="s">
        <v>349</v>
      </c>
      <c r="D562" s="12">
        <v>1</v>
      </c>
      <c r="E562" s="11" t="s">
        <v>1749</v>
      </c>
      <c r="F562" s="11" t="s">
        <v>1749</v>
      </c>
      <c r="G562" s="12">
        <v>3</v>
      </c>
      <c r="H562" s="13" t="s">
        <v>43</v>
      </c>
      <c r="I562" s="13" t="s">
        <v>1750</v>
      </c>
      <c r="J562" s="12">
        <f>SUM(K562:N562)</f>
        <v>80</v>
      </c>
      <c r="K562" s="11">
        <v>10.62</v>
      </c>
      <c r="L562" s="13">
        <v>69.38</v>
      </c>
      <c r="M562" s="13"/>
      <c r="N562" s="19"/>
      <c r="O562" s="19"/>
      <c r="P562" s="18">
        <v>44336</v>
      </c>
      <c r="Q562" s="13" t="s">
        <v>1751</v>
      </c>
      <c r="R562" s="19"/>
      <c r="S562" s="19"/>
      <c r="T562" s="24">
        <v>2021</v>
      </c>
      <c r="U562" s="11" t="s">
        <v>717</v>
      </c>
      <c r="V562" s="24" t="s">
        <v>50</v>
      </c>
      <c r="W562" s="11"/>
      <c r="X562" s="11"/>
    </row>
    <row r="563" s="2" customFormat="1" ht="26" customHeight="1" spans="1:24">
      <c r="A563" s="11">
        <v>559</v>
      </c>
      <c r="B563" s="11"/>
      <c r="C563" s="11"/>
      <c r="D563" s="12"/>
      <c r="E563" s="11"/>
      <c r="F563" s="11" t="s">
        <v>1752</v>
      </c>
      <c r="G563" s="12"/>
      <c r="H563" s="13" t="s">
        <v>474</v>
      </c>
      <c r="I563" s="13" t="s">
        <v>1753</v>
      </c>
      <c r="J563" s="12"/>
      <c r="K563" s="11"/>
      <c r="L563" s="13"/>
      <c r="M563" s="13"/>
      <c r="N563" s="19"/>
      <c r="O563" s="19"/>
      <c r="P563" s="18"/>
      <c r="Q563" s="13"/>
      <c r="R563" s="19"/>
      <c r="S563" s="19"/>
      <c r="T563" s="24"/>
      <c r="U563" s="11"/>
      <c r="V563" s="24"/>
      <c r="W563" s="11"/>
      <c r="X563" s="11"/>
    </row>
    <row r="564" s="2" customFormat="1" ht="26" customHeight="1" spans="1:24">
      <c r="A564" s="11">
        <v>560</v>
      </c>
      <c r="B564" s="11"/>
      <c r="C564" s="11"/>
      <c r="D564" s="12"/>
      <c r="E564" s="11"/>
      <c r="F564" s="11" t="s">
        <v>1754</v>
      </c>
      <c r="G564" s="12"/>
      <c r="H564" s="13" t="s">
        <v>513</v>
      </c>
      <c r="I564" s="13" t="s">
        <v>1755</v>
      </c>
      <c r="J564" s="12"/>
      <c r="K564" s="11"/>
      <c r="L564" s="13"/>
      <c r="M564" s="13"/>
      <c r="N564" s="19"/>
      <c r="O564" s="19"/>
      <c r="P564" s="18"/>
      <c r="Q564" s="13"/>
      <c r="R564" s="19"/>
      <c r="S564" s="19"/>
      <c r="T564" s="24"/>
      <c r="U564" s="11"/>
      <c r="V564" s="24"/>
      <c r="W564" s="11"/>
      <c r="X564" s="11"/>
    </row>
    <row r="565" s="2" customFormat="1" ht="26" customHeight="1" spans="1:24">
      <c r="A565" s="11">
        <v>561</v>
      </c>
      <c r="B565" s="11" t="s">
        <v>467</v>
      </c>
      <c r="C565" s="11" t="s">
        <v>349</v>
      </c>
      <c r="D565" s="12">
        <v>10</v>
      </c>
      <c r="E565" s="11" t="s">
        <v>1756</v>
      </c>
      <c r="F565" s="11" t="s">
        <v>1756</v>
      </c>
      <c r="G565" s="12">
        <v>6</v>
      </c>
      <c r="H565" s="13" t="s">
        <v>43</v>
      </c>
      <c r="I565" s="13" t="s">
        <v>1757</v>
      </c>
      <c r="J565" s="12">
        <f>SUM(K565:N565)</f>
        <v>120</v>
      </c>
      <c r="K565" s="11">
        <v>94.8</v>
      </c>
      <c r="L565" s="13">
        <v>25.2</v>
      </c>
      <c r="M565" s="13"/>
      <c r="N565" s="19"/>
      <c r="O565" s="19"/>
      <c r="P565" s="18">
        <v>44336</v>
      </c>
      <c r="Q565" s="13" t="s">
        <v>1758</v>
      </c>
      <c r="R565" s="19"/>
      <c r="S565" s="19"/>
      <c r="T565" s="24">
        <v>2021</v>
      </c>
      <c r="U565" s="11" t="s">
        <v>717</v>
      </c>
      <c r="V565" s="24" t="s">
        <v>50</v>
      </c>
      <c r="W565" s="11"/>
      <c r="X565" s="11"/>
    </row>
    <row r="566" s="2" customFormat="1" ht="26" customHeight="1" spans="1:24">
      <c r="A566" s="11">
        <v>562</v>
      </c>
      <c r="B566" s="11"/>
      <c r="C566" s="11"/>
      <c r="D566" s="12"/>
      <c r="E566" s="11"/>
      <c r="F566" s="11" t="s">
        <v>1759</v>
      </c>
      <c r="G566" s="12"/>
      <c r="H566" s="13" t="s">
        <v>474</v>
      </c>
      <c r="I566" s="13" t="s">
        <v>1760</v>
      </c>
      <c r="J566" s="12"/>
      <c r="K566" s="11"/>
      <c r="L566" s="13"/>
      <c r="M566" s="13"/>
      <c r="N566" s="19"/>
      <c r="O566" s="19"/>
      <c r="P566" s="18"/>
      <c r="Q566" s="13"/>
      <c r="R566" s="19"/>
      <c r="S566" s="19"/>
      <c r="T566" s="24"/>
      <c r="U566" s="11"/>
      <c r="V566" s="24"/>
      <c r="W566" s="11"/>
      <c r="X566" s="11"/>
    </row>
    <row r="567" s="2" customFormat="1" ht="26" customHeight="1" spans="1:24">
      <c r="A567" s="11">
        <v>563</v>
      </c>
      <c r="B567" s="11"/>
      <c r="C567" s="11"/>
      <c r="D567" s="12"/>
      <c r="E567" s="11"/>
      <c r="F567" s="11" t="s">
        <v>1761</v>
      </c>
      <c r="G567" s="12"/>
      <c r="H567" s="13" t="s">
        <v>561</v>
      </c>
      <c r="I567" s="13" t="s">
        <v>1762</v>
      </c>
      <c r="J567" s="12"/>
      <c r="K567" s="11"/>
      <c r="L567" s="13"/>
      <c r="M567" s="13"/>
      <c r="N567" s="19"/>
      <c r="O567" s="19"/>
      <c r="P567" s="18"/>
      <c r="Q567" s="13"/>
      <c r="R567" s="19"/>
      <c r="S567" s="19"/>
      <c r="T567" s="24"/>
      <c r="U567" s="11"/>
      <c r="V567" s="24"/>
      <c r="W567" s="11"/>
      <c r="X567" s="11"/>
    </row>
    <row r="568" s="2" customFormat="1" ht="26" customHeight="1" spans="1:24">
      <c r="A568" s="11">
        <v>564</v>
      </c>
      <c r="B568" s="11"/>
      <c r="C568" s="11"/>
      <c r="D568" s="12"/>
      <c r="E568" s="11"/>
      <c r="F568" s="11" t="s">
        <v>1763</v>
      </c>
      <c r="G568" s="12"/>
      <c r="H568" s="13" t="s">
        <v>497</v>
      </c>
      <c r="I568" s="13" t="s">
        <v>1764</v>
      </c>
      <c r="J568" s="12"/>
      <c r="K568" s="11"/>
      <c r="L568" s="13"/>
      <c r="M568" s="13"/>
      <c r="N568" s="19"/>
      <c r="O568" s="19"/>
      <c r="P568" s="18"/>
      <c r="Q568" s="13"/>
      <c r="R568" s="19"/>
      <c r="S568" s="19"/>
      <c r="T568" s="24"/>
      <c r="U568" s="11"/>
      <c r="V568" s="24"/>
      <c r="W568" s="11"/>
      <c r="X568" s="11"/>
    </row>
    <row r="569" s="2" customFormat="1" ht="26" customHeight="1" spans="1:24">
      <c r="A569" s="11">
        <v>565</v>
      </c>
      <c r="B569" s="11"/>
      <c r="C569" s="11"/>
      <c r="D569" s="12"/>
      <c r="E569" s="11"/>
      <c r="F569" s="11" t="s">
        <v>1765</v>
      </c>
      <c r="G569" s="12"/>
      <c r="H569" s="13" t="s">
        <v>1766</v>
      </c>
      <c r="I569" s="13" t="s">
        <v>1767</v>
      </c>
      <c r="J569" s="12"/>
      <c r="K569" s="11"/>
      <c r="L569" s="13"/>
      <c r="M569" s="13"/>
      <c r="N569" s="19"/>
      <c r="O569" s="19"/>
      <c r="P569" s="18"/>
      <c r="Q569" s="13"/>
      <c r="R569" s="19"/>
      <c r="S569" s="19"/>
      <c r="T569" s="24"/>
      <c r="U569" s="11"/>
      <c r="V569" s="24"/>
      <c r="W569" s="11"/>
      <c r="X569" s="11"/>
    </row>
    <row r="570" s="2" customFormat="1" ht="26" customHeight="1" spans="1:24">
      <c r="A570" s="11">
        <v>566</v>
      </c>
      <c r="B570" s="11"/>
      <c r="C570" s="11"/>
      <c r="D570" s="12"/>
      <c r="E570" s="11"/>
      <c r="F570" s="11" t="s">
        <v>1768</v>
      </c>
      <c r="G570" s="12"/>
      <c r="H570" s="13" t="s">
        <v>1769</v>
      </c>
      <c r="I570" s="13" t="s">
        <v>1770</v>
      </c>
      <c r="J570" s="12"/>
      <c r="K570" s="11"/>
      <c r="L570" s="13"/>
      <c r="M570" s="13"/>
      <c r="N570" s="19"/>
      <c r="O570" s="19"/>
      <c r="P570" s="18"/>
      <c r="Q570" s="13"/>
      <c r="R570" s="19"/>
      <c r="S570" s="19"/>
      <c r="T570" s="24"/>
      <c r="U570" s="11"/>
      <c r="V570" s="24"/>
      <c r="W570" s="11"/>
      <c r="X570" s="11"/>
    </row>
    <row r="571" s="2" customFormat="1" ht="26" customHeight="1" spans="1:24">
      <c r="A571" s="11">
        <v>567</v>
      </c>
      <c r="B571" s="11" t="s">
        <v>467</v>
      </c>
      <c r="C571" s="11" t="s">
        <v>349</v>
      </c>
      <c r="D571" s="12">
        <v>3</v>
      </c>
      <c r="E571" s="11" t="s">
        <v>1771</v>
      </c>
      <c r="F571" s="11" t="s">
        <v>1771</v>
      </c>
      <c r="G571" s="12">
        <v>6</v>
      </c>
      <c r="H571" s="13" t="s">
        <v>43</v>
      </c>
      <c r="I571" s="13" t="s">
        <v>1772</v>
      </c>
      <c r="J571" s="12">
        <f>SUM(K571:N571)</f>
        <v>100</v>
      </c>
      <c r="K571" s="11">
        <v>96.22</v>
      </c>
      <c r="L571" s="13">
        <v>3.78</v>
      </c>
      <c r="M571" s="13"/>
      <c r="N571" s="19"/>
      <c r="O571" s="19"/>
      <c r="P571" s="18">
        <v>44336</v>
      </c>
      <c r="Q571" s="13" t="s">
        <v>1773</v>
      </c>
      <c r="R571" s="19"/>
      <c r="S571" s="19"/>
      <c r="T571" s="24">
        <v>2021</v>
      </c>
      <c r="U571" s="11" t="s">
        <v>717</v>
      </c>
      <c r="V571" s="24" t="s">
        <v>50</v>
      </c>
      <c r="W571" s="11"/>
      <c r="X571" s="11"/>
    </row>
    <row r="572" s="2" customFormat="1" ht="26" customHeight="1" spans="1:24">
      <c r="A572" s="11">
        <v>568</v>
      </c>
      <c r="B572" s="11"/>
      <c r="C572" s="11"/>
      <c r="D572" s="12"/>
      <c r="E572" s="11"/>
      <c r="F572" s="11" t="s">
        <v>1774</v>
      </c>
      <c r="G572" s="12"/>
      <c r="H572" s="13" t="s">
        <v>474</v>
      </c>
      <c r="I572" s="13" t="s">
        <v>1775</v>
      </c>
      <c r="J572" s="12"/>
      <c r="K572" s="11"/>
      <c r="L572" s="13"/>
      <c r="M572" s="13"/>
      <c r="N572" s="19"/>
      <c r="O572" s="19"/>
      <c r="P572" s="18"/>
      <c r="Q572" s="13"/>
      <c r="R572" s="19"/>
      <c r="S572" s="19"/>
      <c r="T572" s="24"/>
      <c r="U572" s="11"/>
      <c r="V572" s="24"/>
      <c r="W572" s="11"/>
      <c r="X572" s="11"/>
    </row>
    <row r="573" s="2" customFormat="1" ht="26" customHeight="1" spans="1:24">
      <c r="A573" s="11">
        <v>569</v>
      </c>
      <c r="B573" s="11"/>
      <c r="C573" s="11"/>
      <c r="D573" s="12"/>
      <c r="E573" s="11"/>
      <c r="F573" s="11" t="s">
        <v>1776</v>
      </c>
      <c r="G573" s="12"/>
      <c r="H573" s="13" t="s">
        <v>1156</v>
      </c>
      <c r="I573" s="13" t="s">
        <v>1777</v>
      </c>
      <c r="J573" s="12"/>
      <c r="K573" s="11"/>
      <c r="L573" s="13"/>
      <c r="M573" s="13"/>
      <c r="N573" s="19"/>
      <c r="O573" s="19"/>
      <c r="P573" s="18"/>
      <c r="Q573" s="13"/>
      <c r="R573" s="19"/>
      <c r="S573" s="19"/>
      <c r="T573" s="24"/>
      <c r="U573" s="11"/>
      <c r="V573" s="24"/>
      <c r="W573" s="11"/>
      <c r="X573" s="11"/>
    </row>
    <row r="574" s="2" customFormat="1" ht="26" customHeight="1" spans="1:24">
      <c r="A574" s="11">
        <v>570</v>
      </c>
      <c r="B574" s="11"/>
      <c r="C574" s="11"/>
      <c r="D574" s="12"/>
      <c r="E574" s="11"/>
      <c r="F574" s="11" t="s">
        <v>1778</v>
      </c>
      <c r="G574" s="12"/>
      <c r="H574" s="13" t="s">
        <v>533</v>
      </c>
      <c r="I574" s="13" t="s">
        <v>1779</v>
      </c>
      <c r="J574" s="12"/>
      <c r="K574" s="11"/>
      <c r="L574" s="13"/>
      <c r="M574" s="13"/>
      <c r="N574" s="19"/>
      <c r="O574" s="19"/>
      <c r="P574" s="18"/>
      <c r="Q574" s="13"/>
      <c r="R574" s="19"/>
      <c r="S574" s="19"/>
      <c r="T574" s="24"/>
      <c r="U574" s="11"/>
      <c r="V574" s="24"/>
      <c r="W574" s="11"/>
      <c r="X574" s="11"/>
    </row>
    <row r="575" s="2" customFormat="1" ht="26" customHeight="1" spans="1:24">
      <c r="A575" s="11">
        <v>571</v>
      </c>
      <c r="B575" s="11"/>
      <c r="C575" s="11"/>
      <c r="D575" s="12"/>
      <c r="E575" s="11"/>
      <c r="F575" s="11" t="s">
        <v>1780</v>
      </c>
      <c r="G575" s="12"/>
      <c r="H575" s="13" t="s">
        <v>510</v>
      </c>
      <c r="I575" s="13" t="s">
        <v>1781</v>
      </c>
      <c r="J575" s="12"/>
      <c r="K575" s="11"/>
      <c r="L575" s="13"/>
      <c r="M575" s="13"/>
      <c r="N575" s="19"/>
      <c r="O575" s="19"/>
      <c r="P575" s="18"/>
      <c r="Q575" s="13"/>
      <c r="R575" s="19"/>
      <c r="S575" s="19"/>
      <c r="T575" s="24"/>
      <c r="U575" s="11"/>
      <c r="V575" s="24"/>
      <c r="W575" s="11"/>
      <c r="X575" s="11"/>
    </row>
    <row r="576" s="2" customFormat="1" ht="26" customHeight="1" spans="1:24">
      <c r="A576" s="11">
        <v>572</v>
      </c>
      <c r="B576" s="11"/>
      <c r="C576" s="11"/>
      <c r="D576" s="12"/>
      <c r="E576" s="11"/>
      <c r="F576" s="11" t="s">
        <v>1782</v>
      </c>
      <c r="G576" s="12"/>
      <c r="H576" s="13" t="s">
        <v>538</v>
      </c>
      <c r="I576" s="13" t="s">
        <v>1783</v>
      </c>
      <c r="J576" s="12"/>
      <c r="K576" s="11"/>
      <c r="L576" s="13"/>
      <c r="M576" s="13"/>
      <c r="N576" s="19"/>
      <c r="O576" s="19"/>
      <c r="P576" s="18"/>
      <c r="Q576" s="13"/>
      <c r="R576" s="19"/>
      <c r="S576" s="19"/>
      <c r="T576" s="24"/>
      <c r="U576" s="11"/>
      <c r="V576" s="24"/>
      <c r="W576" s="11"/>
      <c r="X576" s="11"/>
    </row>
    <row r="577" s="2" customFormat="1" ht="26" customHeight="1" spans="1:24">
      <c r="A577" s="11">
        <v>573</v>
      </c>
      <c r="B577" s="11" t="s">
        <v>467</v>
      </c>
      <c r="C577" s="11" t="s">
        <v>349</v>
      </c>
      <c r="D577" s="12">
        <v>6</v>
      </c>
      <c r="E577" s="11" t="s">
        <v>1784</v>
      </c>
      <c r="F577" s="11" t="s">
        <v>1784</v>
      </c>
      <c r="G577" s="12">
        <v>3</v>
      </c>
      <c r="H577" s="12" t="s">
        <v>43</v>
      </c>
      <c r="I577" s="13" t="s">
        <v>1785</v>
      </c>
      <c r="J577" s="12">
        <f>SUM(K577:N577)</f>
        <v>80</v>
      </c>
      <c r="K577" s="11">
        <v>49.95</v>
      </c>
      <c r="L577" s="13">
        <v>30.05</v>
      </c>
      <c r="M577" s="13"/>
      <c r="N577" s="19"/>
      <c r="O577" s="19"/>
      <c r="P577" s="18">
        <v>44336</v>
      </c>
      <c r="Q577" s="13" t="s">
        <v>1786</v>
      </c>
      <c r="R577" s="19"/>
      <c r="S577" s="19"/>
      <c r="T577" s="24">
        <v>2021</v>
      </c>
      <c r="U577" s="11" t="s">
        <v>717</v>
      </c>
      <c r="V577" s="24" t="s">
        <v>50</v>
      </c>
      <c r="W577" s="11"/>
      <c r="X577" s="11"/>
    </row>
    <row r="578" s="2" customFormat="1" ht="26" customHeight="1" spans="1:24">
      <c r="A578" s="11">
        <v>574</v>
      </c>
      <c r="B578" s="11"/>
      <c r="C578" s="11"/>
      <c r="D578" s="12"/>
      <c r="E578" s="11"/>
      <c r="F578" s="11" t="s">
        <v>1787</v>
      </c>
      <c r="G578" s="12"/>
      <c r="H578" s="13" t="s">
        <v>474</v>
      </c>
      <c r="I578" s="13" t="s">
        <v>1788</v>
      </c>
      <c r="J578" s="12"/>
      <c r="K578" s="11"/>
      <c r="L578" s="13"/>
      <c r="M578" s="13"/>
      <c r="N578" s="19"/>
      <c r="O578" s="19"/>
      <c r="P578" s="18"/>
      <c r="Q578" s="13"/>
      <c r="R578" s="19"/>
      <c r="S578" s="19"/>
      <c r="T578" s="24"/>
      <c r="U578" s="11"/>
      <c r="V578" s="24"/>
      <c r="W578" s="11"/>
      <c r="X578" s="11"/>
    </row>
    <row r="579" s="2" customFormat="1" ht="26" customHeight="1" spans="1:24">
      <c r="A579" s="11">
        <v>575</v>
      </c>
      <c r="B579" s="11"/>
      <c r="C579" s="11"/>
      <c r="D579" s="12"/>
      <c r="E579" s="11"/>
      <c r="F579" s="11" t="s">
        <v>1789</v>
      </c>
      <c r="G579" s="12"/>
      <c r="H579" s="13" t="s">
        <v>561</v>
      </c>
      <c r="I579" s="13" t="s">
        <v>1790</v>
      </c>
      <c r="J579" s="12"/>
      <c r="K579" s="11"/>
      <c r="L579" s="13"/>
      <c r="M579" s="13"/>
      <c r="N579" s="19"/>
      <c r="O579" s="19"/>
      <c r="P579" s="18"/>
      <c r="Q579" s="13"/>
      <c r="R579" s="19"/>
      <c r="S579" s="19"/>
      <c r="T579" s="24"/>
      <c r="U579" s="11"/>
      <c r="V579" s="24"/>
      <c r="W579" s="11"/>
      <c r="X579" s="11"/>
    </row>
    <row r="580" s="2" customFormat="1" ht="26" customHeight="1" spans="1:24">
      <c r="A580" s="11">
        <v>576</v>
      </c>
      <c r="B580" s="11" t="s">
        <v>467</v>
      </c>
      <c r="C580" s="11" t="s">
        <v>349</v>
      </c>
      <c r="D580" s="12">
        <v>6</v>
      </c>
      <c r="E580" s="11" t="s">
        <v>1791</v>
      </c>
      <c r="F580" s="11" t="s">
        <v>1791</v>
      </c>
      <c r="G580" s="12">
        <v>5</v>
      </c>
      <c r="H580" s="13" t="s">
        <v>43</v>
      </c>
      <c r="I580" s="13" t="s">
        <v>1792</v>
      </c>
      <c r="J580" s="12">
        <f>SUM(K580:N580)</f>
        <v>80</v>
      </c>
      <c r="K580" s="11">
        <v>74.84</v>
      </c>
      <c r="L580" s="13">
        <v>5.16</v>
      </c>
      <c r="M580" s="13"/>
      <c r="N580" s="19"/>
      <c r="O580" s="19"/>
      <c r="P580" s="18">
        <v>44336</v>
      </c>
      <c r="Q580" s="13" t="s">
        <v>1793</v>
      </c>
      <c r="R580" s="19"/>
      <c r="S580" s="19"/>
      <c r="T580" s="24">
        <v>2021</v>
      </c>
      <c r="U580" s="11" t="s">
        <v>717</v>
      </c>
      <c r="V580" s="24" t="s">
        <v>50</v>
      </c>
      <c r="W580" s="11"/>
      <c r="X580" s="11"/>
    </row>
    <row r="581" s="2" customFormat="1" ht="26" customHeight="1" spans="1:24">
      <c r="A581" s="11">
        <v>577</v>
      </c>
      <c r="B581" s="11"/>
      <c r="C581" s="11"/>
      <c r="D581" s="12"/>
      <c r="E581" s="11"/>
      <c r="F581" s="11" t="s">
        <v>1794</v>
      </c>
      <c r="G581" s="12"/>
      <c r="H581" s="13" t="s">
        <v>474</v>
      </c>
      <c r="I581" s="13" t="s">
        <v>1795</v>
      </c>
      <c r="J581" s="12"/>
      <c r="K581" s="11"/>
      <c r="L581" s="13"/>
      <c r="M581" s="13"/>
      <c r="N581" s="19"/>
      <c r="O581" s="19"/>
      <c r="P581" s="18"/>
      <c r="Q581" s="13"/>
      <c r="R581" s="19"/>
      <c r="S581" s="19"/>
      <c r="T581" s="24"/>
      <c r="U581" s="11"/>
      <c r="V581" s="24"/>
      <c r="W581" s="11"/>
      <c r="X581" s="11"/>
    </row>
    <row r="582" s="2" customFormat="1" ht="26" customHeight="1" spans="1:24">
      <c r="A582" s="11">
        <v>578</v>
      </c>
      <c r="B582" s="11"/>
      <c r="C582" s="11"/>
      <c r="D582" s="12"/>
      <c r="E582" s="11"/>
      <c r="F582" s="11" t="s">
        <v>1796</v>
      </c>
      <c r="G582" s="12"/>
      <c r="H582" s="13" t="s">
        <v>497</v>
      </c>
      <c r="I582" s="13" t="s">
        <v>1797</v>
      </c>
      <c r="J582" s="12"/>
      <c r="K582" s="11"/>
      <c r="L582" s="13"/>
      <c r="M582" s="13"/>
      <c r="N582" s="19"/>
      <c r="O582" s="19"/>
      <c r="P582" s="18"/>
      <c r="Q582" s="13"/>
      <c r="R582" s="19"/>
      <c r="S582" s="19"/>
      <c r="T582" s="24"/>
      <c r="U582" s="11"/>
      <c r="V582" s="24"/>
      <c r="W582" s="11"/>
      <c r="X582" s="11"/>
    </row>
    <row r="583" s="2" customFormat="1" ht="26" customHeight="1" spans="1:24">
      <c r="A583" s="11">
        <v>579</v>
      </c>
      <c r="B583" s="11"/>
      <c r="C583" s="11"/>
      <c r="D583" s="12"/>
      <c r="E583" s="11"/>
      <c r="F583" s="11" t="s">
        <v>1798</v>
      </c>
      <c r="G583" s="12"/>
      <c r="H583" s="13" t="s">
        <v>589</v>
      </c>
      <c r="I583" s="13" t="s">
        <v>1799</v>
      </c>
      <c r="J583" s="12"/>
      <c r="K583" s="11"/>
      <c r="L583" s="13"/>
      <c r="M583" s="13"/>
      <c r="N583" s="19"/>
      <c r="O583" s="19"/>
      <c r="P583" s="18"/>
      <c r="Q583" s="13"/>
      <c r="R583" s="19"/>
      <c r="S583" s="19"/>
      <c r="T583" s="24"/>
      <c r="U583" s="11"/>
      <c r="V583" s="24"/>
      <c r="W583" s="11"/>
      <c r="X583" s="11"/>
    </row>
    <row r="584" s="2" customFormat="1" ht="26" customHeight="1" spans="1:24">
      <c r="A584" s="11">
        <v>580</v>
      </c>
      <c r="B584" s="11"/>
      <c r="C584" s="11"/>
      <c r="D584" s="12"/>
      <c r="E584" s="11"/>
      <c r="F584" s="11" t="s">
        <v>1800</v>
      </c>
      <c r="G584" s="12"/>
      <c r="H584" s="13" t="s">
        <v>589</v>
      </c>
      <c r="I584" s="13" t="s">
        <v>1801</v>
      </c>
      <c r="J584" s="12"/>
      <c r="K584" s="11"/>
      <c r="L584" s="13"/>
      <c r="M584" s="13"/>
      <c r="N584" s="19"/>
      <c r="O584" s="19"/>
      <c r="P584" s="18"/>
      <c r="Q584" s="13"/>
      <c r="R584" s="19"/>
      <c r="S584" s="19"/>
      <c r="T584" s="24"/>
      <c r="U584" s="11"/>
      <c r="V584" s="24"/>
      <c r="W584" s="11"/>
      <c r="X584" s="11"/>
    </row>
    <row r="585" s="2" customFormat="1" ht="26" customHeight="1" spans="1:24">
      <c r="A585" s="11">
        <v>581</v>
      </c>
      <c r="B585" s="11" t="s">
        <v>467</v>
      </c>
      <c r="C585" s="11" t="s">
        <v>349</v>
      </c>
      <c r="D585" s="12">
        <v>3</v>
      </c>
      <c r="E585" s="11" t="s">
        <v>1802</v>
      </c>
      <c r="F585" s="11" t="s">
        <v>1802</v>
      </c>
      <c r="G585" s="12">
        <v>6</v>
      </c>
      <c r="H585" s="13" t="s">
        <v>43</v>
      </c>
      <c r="I585" s="13" t="s">
        <v>1803</v>
      </c>
      <c r="J585" s="12">
        <f>SUM(K585:N585)</f>
        <v>100</v>
      </c>
      <c r="K585" s="11">
        <v>91.53</v>
      </c>
      <c r="L585" s="13">
        <v>8.47</v>
      </c>
      <c r="M585" s="13"/>
      <c r="N585" s="19"/>
      <c r="O585" s="19"/>
      <c r="P585" s="18">
        <v>44336</v>
      </c>
      <c r="Q585" s="13" t="s">
        <v>1804</v>
      </c>
      <c r="R585" s="19"/>
      <c r="S585" s="19"/>
      <c r="T585" s="24">
        <v>2021</v>
      </c>
      <c r="U585" s="11" t="s">
        <v>717</v>
      </c>
      <c r="V585" s="24" t="s">
        <v>50</v>
      </c>
      <c r="W585" s="11"/>
      <c r="X585" s="11"/>
    </row>
    <row r="586" s="2" customFormat="1" ht="26" customHeight="1" spans="1:24">
      <c r="A586" s="11">
        <v>582</v>
      </c>
      <c r="B586" s="11"/>
      <c r="C586" s="11"/>
      <c r="D586" s="12"/>
      <c r="E586" s="11"/>
      <c r="F586" s="11" t="s">
        <v>1805</v>
      </c>
      <c r="G586" s="12"/>
      <c r="H586" s="13" t="s">
        <v>566</v>
      </c>
      <c r="I586" s="13" t="s">
        <v>1806</v>
      </c>
      <c r="J586" s="12"/>
      <c r="K586" s="11"/>
      <c r="L586" s="13"/>
      <c r="M586" s="13"/>
      <c r="N586" s="19"/>
      <c r="O586" s="19"/>
      <c r="P586" s="18"/>
      <c r="Q586" s="13"/>
      <c r="R586" s="19"/>
      <c r="S586" s="19"/>
      <c r="T586" s="24"/>
      <c r="U586" s="11"/>
      <c r="V586" s="24"/>
      <c r="W586" s="11"/>
      <c r="X586" s="11"/>
    </row>
    <row r="587" s="2" customFormat="1" ht="26" customHeight="1" spans="1:24">
      <c r="A587" s="11">
        <v>583</v>
      </c>
      <c r="B587" s="11"/>
      <c r="C587" s="11"/>
      <c r="D587" s="12"/>
      <c r="E587" s="11"/>
      <c r="F587" s="11" t="s">
        <v>1807</v>
      </c>
      <c r="G587" s="12"/>
      <c r="H587" s="13" t="s">
        <v>497</v>
      </c>
      <c r="I587" s="13" t="s">
        <v>1808</v>
      </c>
      <c r="J587" s="12"/>
      <c r="K587" s="11"/>
      <c r="L587" s="13"/>
      <c r="M587" s="13"/>
      <c r="N587" s="19"/>
      <c r="O587" s="19"/>
      <c r="P587" s="18"/>
      <c r="Q587" s="13"/>
      <c r="R587" s="19"/>
      <c r="S587" s="19"/>
      <c r="T587" s="24"/>
      <c r="U587" s="11"/>
      <c r="V587" s="24"/>
      <c r="W587" s="11"/>
      <c r="X587" s="11"/>
    </row>
    <row r="588" s="2" customFormat="1" ht="26" customHeight="1" spans="1:24">
      <c r="A588" s="11">
        <v>584</v>
      </c>
      <c r="B588" s="11"/>
      <c r="C588" s="11"/>
      <c r="D588" s="12"/>
      <c r="E588" s="11"/>
      <c r="F588" s="11" t="s">
        <v>1809</v>
      </c>
      <c r="G588" s="12"/>
      <c r="H588" s="13" t="s">
        <v>474</v>
      </c>
      <c r="I588" s="13" t="s">
        <v>1810</v>
      </c>
      <c r="J588" s="12"/>
      <c r="K588" s="11"/>
      <c r="L588" s="13"/>
      <c r="M588" s="13"/>
      <c r="N588" s="19"/>
      <c r="O588" s="19"/>
      <c r="P588" s="18"/>
      <c r="Q588" s="13"/>
      <c r="R588" s="19"/>
      <c r="S588" s="19"/>
      <c r="T588" s="24"/>
      <c r="U588" s="11"/>
      <c r="V588" s="24"/>
      <c r="W588" s="11"/>
      <c r="X588" s="11"/>
    </row>
    <row r="589" s="2" customFormat="1" ht="26" customHeight="1" spans="1:24">
      <c r="A589" s="11">
        <v>585</v>
      </c>
      <c r="B589" s="11"/>
      <c r="C589" s="11"/>
      <c r="D589" s="12"/>
      <c r="E589" s="11"/>
      <c r="F589" s="11" t="s">
        <v>1811</v>
      </c>
      <c r="G589" s="12"/>
      <c r="H589" s="13" t="s">
        <v>589</v>
      </c>
      <c r="I589" s="13" t="s">
        <v>1812</v>
      </c>
      <c r="J589" s="12"/>
      <c r="K589" s="11"/>
      <c r="L589" s="13"/>
      <c r="M589" s="13"/>
      <c r="N589" s="19"/>
      <c r="O589" s="19"/>
      <c r="P589" s="18"/>
      <c r="Q589" s="13"/>
      <c r="R589" s="19"/>
      <c r="S589" s="19"/>
      <c r="T589" s="24"/>
      <c r="U589" s="11"/>
      <c r="V589" s="24"/>
      <c r="W589" s="11"/>
      <c r="X589" s="11"/>
    </row>
    <row r="590" s="2" customFormat="1" ht="26" customHeight="1" spans="1:24">
      <c r="A590" s="11">
        <v>586</v>
      </c>
      <c r="B590" s="11"/>
      <c r="C590" s="11"/>
      <c r="D590" s="12"/>
      <c r="E590" s="11"/>
      <c r="F590" s="11" t="s">
        <v>1813</v>
      </c>
      <c r="G590" s="12"/>
      <c r="H590" s="13" t="s">
        <v>561</v>
      </c>
      <c r="I590" s="13" t="s">
        <v>1814</v>
      </c>
      <c r="J590" s="12"/>
      <c r="K590" s="11"/>
      <c r="L590" s="13"/>
      <c r="M590" s="13"/>
      <c r="N590" s="19"/>
      <c r="O590" s="19"/>
      <c r="P590" s="18"/>
      <c r="Q590" s="13"/>
      <c r="R590" s="19"/>
      <c r="S590" s="19"/>
      <c r="T590" s="24"/>
      <c r="U590" s="11"/>
      <c r="V590" s="24"/>
      <c r="W590" s="11"/>
      <c r="X590" s="11"/>
    </row>
    <row r="591" s="2" customFormat="1" ht="26" customHeight="1" spans="1:24">
      <c r="A591" s="11">
        <v>587</v>
      </c>
      <c r="B591" s="11" t="s">
        <v>467</v>
      </c>
      <c r="C591" s="11" t="s">
        <v>349</v>
      </c>
      <c r="D591" s="12">
        <v>3</v>
      </c>
      <c r="E591" s="11" t="s">
        <v>1815</v>
      </c>
      <c r="F591" s="11" t="s">
        <v>1815</v>
      </c>
      <c r="G591" s="12">
        <v>5</v>
      </c>
      <c r="H591" s="13" t="s">
        <v>43</v>
      </c>
      <c r="I591" s="13" t="s">
        <v>1816</v>
      </c>
      <c r="J591" s="12">
        <f>SUM(K591:N591)</f>
        <v>100</v>
      </c>
      <c r="K591" s="11">
        <v>89.38</v>
      </c>
      <c r="L591" s="13">
        <v>10.62</v>
      </c>
      <c r="M591" s="13"/>
      <c r="N591" s="19"/>
      <c r="O591" s="19"/>
      <c r="P591" s="18">
        <v>44336</v>
      </c>
      <c r="Q591" s="13" t="s">
        <v>1817</v>
      </c>
      <c r="R591" s="19"/>
      <c r="S591" s="19"/>
      <c r="T591" s="24">
        <v>2021</v>
      </c>
      <c r="U591" s="11" t="s">
        <v>717</v>
      </c>
      <c r="V591" s="24" t="s">
        <v>50</v>
      </c>
      <c r="W591" s="11"/>
      <c r="X591" s="11"/>
    </row>
    <row r="592" s="2" customFormat="1" ht="26" customHeight="1" spans="1:24">
      <c r="A592" s="11">
        <v>588</v>
      </c>
      <c r="B592" s="11"/>
      <c r="C592" s="11"/>
      <c r="D592" s="12"/>
      <c r="E592" s="11"/>
      <c r="F592" s="11" t="s">
        <v>1818</v>
      </c>
      <c r="G592" s="12"/>
      <c r="H592" s="13" t="s">
        <v>474</v>
      </c>
      <c r="I592" s="13" t="s">
        <v>1819</v>
      </c>
      <c r="J592" s="12"/>
      <c r="K592" s="11"/>
      <c r="L592" s="13"/>
      <c r="M592" s="13"/>
      <c r="N592" s="19"/>
      <c r="O592" s="19"/>
      <c r="P592" s="18"/>
      <c r="Q592" s="13"/>
      <c r="R592" s="19"/>
      <c r="S592" s="19"/>
      <c r="T592" s="24"/>
      <c r="U592" s="11"/>
      <c r="V592" s="24"/>
      <c r="W592" s="11"/>
      <c r="X592" s="11"/>
    </row>
    <row r="593" s="2" customFormat="1" ht="26" customHeight="1" spans="1:24">
      <c r="A593" s="11">
        <v>589</v>
      </c>
      <c r="B593" s="11"/>
      <c r="C593" s="11"/>
      <c r="D593" s="12"/>
      <c r="E593" s="11"/>
      <c r="F593" s="11" t="s">
        <v>1820</v>
      </c>
      <c r="G593" s="12"/>
      <c r="H593" s="13" t="s">
        <v>561</v>
      </c>
      <c r="I593" s="13" t="s">
        <v>1821</v>
      </c>
      <c r="J593" s="12"/>
      <c r="K593" s="11"/>
      <c r="L593" s="13"/>
      <c r="M593" s="13"/>
      <c r="N593" s="19"/>
      <c r="O593" s="19"/>
      <c r="P593" s="18"/>
      <c r="Q593" s="13"/>
      <c r="R593" s="19"/>
      <c r="S593" s="19"/>
      <c r="T593" s="24"/>
      <c r="U593" s="11"/>
      <c r="V593" s="24"/>
      <c r="W593" s="11"/>
      <c r="X593" s="11"/>
    </row>
    <row r="594" s="2" customFormat="1" ht="26" customHeight="1" spans="1:24">
      <c r="A594" s="11">
        <v>590</v>
      </c>
      <c r="B594" s="11"/>
      <c r="C594" s="11"/>
      <c r="D594" s="12"/>
      <c r="E594" s="11"/>
      <c r="F594" s="11" t="s">
        <v>1822</v>
      </c>
      <c r="G594" s="12"/>
      <c r="H594" s="13" t="s">
        <v>533</v>
      </c>
      <c r="I594" s="13" t="s">
        <v>1823</v>
      </c>
      <c r="J594" s="12"/>
      <c r="K594" s="11"/>
      <c r="L594" s="13"/>
      <c r="M594" s="13"/>
      <c r="N594" s="19"/>
      <c r="O594" s="19"/>
      <c r="P594" s="18"/>
      <c r="Q594" s="13"/>
      <c r="R594" s="19"/>
      <c r="S594" s="19"/>
      <c r="T594" s="24"/>
      <c r="U594" s="11"/>
      <c r="V594" s="24"/>
      <c r="W594" s="11"/>
      <c r="X594" s="11"/>
    </row>
    <row r="595" s="2" customFormat="1" ht="26" customHeight="1" spans="1:24">
      <c r="A595" s="11">
        <v>591</v>
      </c>
      <c r="B595" s="11"/>
      <c r="C595" s="11"/>
      <c r="D595" s="12"/>
      <c r="E595" s="11"/>
      <c r="F595" s="11" t="s">
        <v>1824</v>
      </c>
      <c r="G595" s="12"/>
      <c r="H595" s="13" t="s">
        <v>538</v>
      </c>
      <c r="I595" s="13" t="s">
        <v>1825</v>
      </c>
      <c r="J595" s="12"/>
      <c r="K595" s="11"/>
      <c r="L595" s="13"/>
      <c r="M595" s="13"/>
      <c r="N595" s="19"/>
      <c r="O595" s="19"/>
      <c r="P595" s="18"/>
      <c r="Q595" s="13"/>
      <c r="R595" s="19"/>
      <c r="S595" s="19"/>
      <c r="T595" s="24"/>
      <c r="U595" s="11"/>
      <c r="V595" s="24"/>
      <c r="W595" s="11"/>
      <c r="X595" s="11"/>
    </row>
    <row r="596" s="2" customFormat="1" ht="26" customHeight="1" spans="1:24">
      <c r="A596" s="11">
        <v>592</v>
      </c>
      <c r="B596" s="11" t="s">
        <v>467</v>
      </c>
      <c r="C596" s="11" t="s">
        <v>349</v>
      </c>
      <c r="D596" s="12">
        <v>10</v>
      </c>
      <c r="E596" s="11" t="s">
        <v>1826</v>
      </c>
      <c r="F596" s="11" t="s">
        <v>1826</v>
      </c>
      <c r="G596" s="12">
        <v>5</v>
      </c>
      <c r="H596" s="13" t="s">
        <v>43</v>
      </c>
      <c r="I596" s="13" t="s">
        <v>1827</v>
      </c>
      <c r="J596" s="12">
        <f>SUM(K596:N596)</f>
        <v>100</v>
      </c>
      <c r="K596" s="11">
        <v>97.27</v>
      </c>
      <c r="L596" s="13">
        <v>2.73</v>
      </c>
      <c r="M596" s="13"/>
      <c r="N596" s="19"/>
      <c r="O596" s="19"/>
      <c r="P596" s="18">
        <v>44336</v>
      </c>
      <c r="Q596" s="13" t="s">
        <v>1828</v>
      </c>
      <c r="R596" s="19"/>
      <c r="S596" s="19"/>
      <c r="T596" s="24">
        <v>2021</v>
      </c>
      <c r="U596" s="11" t="s">
        <v>717</v>
      </c>
      <c r="V596" s="24" t="s">
        <v>50</v>
      </c>
      <c r="W596" s="11"/>
      <c r="X596" s="11"/>
    </row>
    <row r="597" s="2" customFormat="1" ht="26" customHeight="1" spans="1:24">
      <c r="A597" s="11">
        <v>593</v>
      </c>
      <c r="B597" s="11"/>
      <c r="C597" s="11"/>
      <c r="D597" s="12"/>
      <c r="E597" s="11"/>
      <c r="F597" s="11" t="s">
        <v>1829</v>
      </c>
      <c r="G597" s="12"/>
      <c r="H597" s="13" t="s">
        <v>566</v>
      </c>
      <c r="I597" s="13" t="s">
        <v>1830</v>
      </c>
      <c r="J597" s="12"/>
      <c r="K597" s="11"/>
      <c r="L597" s="13"/>
      <c r="M597" s="13"/>
      <c r="N597" s="19"/>
      <c r="O597" s="19"/>
      <c r="P597" s="18"/>
      <c r="Q597" s="13"/>
      <c r="R597" s="19"/>
      <c r="S597" s="19"/>
      <c r="T597" s="24"/>
      <c r="U597" s="11"/>
      <c r="V597" s="24"/>
      <c r="W597" s="11"/>
      <c r="X597" s="11"/>
    </row>
    <row r="598" s="2" customFormat="1" ht="26" customHeight="1" spans="1:24">
      <c r="A598" s="11">
        <v>594</v>
      </c>
      <c r="B598" s="11"/>
      <c r="C598" s="11"/>
      <c r="D598" s="12"/>
      <c r="E598" s="11"/>
      <c r="F598" s="11" t="s">
        <v>1831</v>
      </c>
      <c r="G598" s="12"/>
      <c r="H598" s="13" t="s">
        <v>497</v>
      </c>
      <c r="I598" s="13" t="s">
        <v>1832</v>
      </c>
      <c r="J598" s="12"/>
      <c r="K598" s="11"/>
      <c r="L598" s="13"/>
      <c r="M598" s="13"/>
      <c r="N598" s="19"/>
      <c r="O598" s="19"/>
      <c r="P598" s="18"/>
      <c r="Q598" s="13"/>
      <c r="R598" s="19"/>
      <c r="S598" s="19"/>
      <c r="T598" s="24"/>
      <c r="U598" s="11"/>
      <c r="V598" s="24"/>
      <c r="W598" s="11"/>
      <c r="X598" s="11"/>
    </row>
    <row r="599" s="2" customFormat="1" ht="26" customHeight="1" spans="1:24">
      <c r="A599" s="11">
        <v>595</v>
      </c>
      <c r="B599" s="11"/>
      <c r="C599" s="11"/>
      <c r="D599" s="12"/>
      <c r="E599" s="11"/>
      <c r="F599" s="11" t="s">
        <v>1833</v>
      </c>
      <c r="G599" s="12"/>
      <c r="H599" s="13" t="s">
        <v>474</v>
      </c>
      <c r="I599" s="13" t="s">
        <v>1834</v>
      </c>
      <c r="J599" s="12"/>
      <c r="K599" s="11"/>
      <c r="L599" s="13"/>
      <c r="M599" s="13"/>
      <c r="N599" s="19"/>
      <c r="O599" s="19"/>
      <c r="P599" s="18"/>
      <c r="Q599" s="13"/>
      <c r="R599" s="19"/>
      <c r="S599" s="19"/>
      <c r="T599" s="24"/>
      <c r="U599" s="11"/>
      <c r="V599" s="24"/>
      <c r="W599" s="11"/>
      <c r="X599" s="11"/>
    </row>
    <row r="600" s="2" customFormat="1" ht="26" customHeight="1" spans="1:24">
      <c r="A600" s="11">
        <v>596</v>
      </c>
      <c r="B600" s="11"/>
      <c r="C600" s="11"/>
      <c r="D600" s="12"/>
      <c r="E600" s="11"/>
      <c r="F600" s="11" t="s">
        <v>1835</v>
      </c>
      <c r="G600" s="12"/>
      <c r="H600" s="13" t="s">
        <v>561</v>
      </c>
      <c r="I600" s="13" t="s">
        <v>1836</v>
      </c>
      <c r="J600" s="12"/>
      <c r="K600" s="11"/>
      <c r="L600" s="13"/>
      <c r="M600" s="13"/>
      <c r="N600" s="19"/>
      <c r="O600" s="19"/>
      <c r="P600" s="18"/>
      <c r="Q600" s="13"/>
      <c r="R600" s="19"/>
      <c r="S600" s="19"/>
      <c r="T600" s="24"/>
      <c r="U600" s="11"/>
      <c r="V600" s="24"/>
      <c r="W600" s="11"/>
      <c r="X600" s="11"/>
    </row>
    <row r="601" s="2" customFormat="1" ht="26" customHeight="1" spans="1:24">
      <c r="A601" s="11">
        <v>597</v>
      </c>
      <c r="B601" s="11" t="s">
        <v>467</v>
      </c>
      <c r="C601" s="11" t="s">
        <v>349</v>
      </c>
      <c r="D601" s="11">
        <v>9</v>
      </c>
      <c r="E601" s="11" t="s">
        <v>1837</v>
      </c>
      <c r="F601" s="11" t="s">
        <v>1837</v>
      </c>
      <c r="G601" s="11">
        <v>4</v>
      </c>
      <c r="H601" s="13" t="s">
        <v>43</v>
      </c>
      <c r="I601" s="13" t="s">
        <v>1838</v>
      </c>
      <c r="J601" s="11">
        <v>90</v>
      </c>
      <c r="K601" s="27">
        <v>77.4</v>
      </c>
      <c r="L601" s="11">
        <f>J601-K601</f>
        <v>12.6</v>
      </c>
      <c r="M601" s="11"/>
      <c r="N601" s="11"/>
      <c r="O601" s="11"/>
      <c r="P601" s="18">
        <v>44336</v>
      </c>
      <c r="Q601" s="13" t="s">
        <v>1839</v>
      </c>
      <c r="R601" s="11"/>
      <c r="S601" s="19">
        <v>13959735234</v>
      </c>
      <c r="T601" s="24"/>
      <c r="U601" s="11"/>
      <c r="V601" s="24" t="s">
        <v>50</v>
      </c>
      <c r="W601" s="11"/>
      <c r="X601" s="11" t="s">
        <v>1840</v>
      </c>
    </row>
    <row r="602" s="2" customFormat="1" ht="26" customHeight="1" spans="1:24">
      <c r="A602" s="11">
        <v>598</v>
      </c>
      <c r="B602" s="11"/>
      <c r="C602" s="11"/>
      <c r="D602" s="11"/>
      <c r="E602" s="11"/>
      <c r="F602" s="11" t="s">
        <v>1841</v>
      </c>
      <c r="G602" s="11"/>
      <c r="H602" s="13" t="s">
        <v>474</v>
      </c>
      <c r="I602" s="13" t="s">
        <v>1842</v>
      </c>
      <c r="J602" s="11"/>
      <c r="K602" s="27"/>
      <c r="L602" s="11"/>
      <c r="M602" s="11"/>
      <c r="N602" s="11"/>
      <c r="O602" s="11"/>
      <c r="P602" s="11"/>
      <c r="Q602" s="11"/>
      <c r="R602" s="11"/>
      <c r="S602" s="19"/>
      <c r="T602" s="24"/>
      <c r="U602" s="11"/>
      <c r="V602" s="24"/>
      <c r="W602" s="11"/>
      <c r="X602" s="11"/>
    </row>
    <row r="603" s="2" customFormat="1" ht="26" customHeight="1" spans="1:24">
      <c r="A603" s="11">
        <v>599</v>
      </c>
      <c r="B603" s="11"/>
      <c r="C603" s="11"/>
      <c r="D603" s="11"/>
      <c r="E603" s="11"/>
      <c r="F603" s="11" t="s">
        <v>1843</v>
      </c>
      <c r="G603" s="11"/>
      <c r="H603" s="13" t="s">
        <v>561</v>
      </c>
      <c r="I603" s="13" t="s">
        <v>1844</v>
      </c>
      <c r="J603" s="11"/>
      <c r="K603" s="27"/>
      <c r="L603" s="11"/>
      <c r="M603" s="11"/>
      <c r="N603" s="11"/>
      <c r="O603" s="11"/>
      <c r="P603" s="11"/>
      <c r="Q603" s="11"/>
      <c r="R603" s="11"/>
      <c r="S603" s="19"/>
      <c r="T603" s="24"/>
      <c r="U603" s="11"/>
      <c r="V603" s="24"/>
      <c r="W603" s="11"/>
      <c r="X603" s="11"/>
    </row>
    <row r="604" s="2" customFormat="1" ht="26" customHeight="1" spans="1:24">
      <c r="A604" s="11">
        <v>600</v>
      </c>
      <c r="B604" s="11"/>
      <c r="C604" s="11"/>
      <c r="D604" s="11"/>
      <c r="E604" s="11"/>
      <c r="F604" s="11" t="s">
        <v>1845</v>
      </c>
      <c r="G604" s="11"/>
      <c r="H604" s="13" t="s">
        <v>589</v>
      </c>
      <c r="I604" s="13" t="s">
        <v>1846</v>
      </c>
      <c r="J604" s="11"/>
      <c r="K604" s="27"/>
      <c r="L604" s="11"/>
      <c r="M604" s="11"/>
      <c r="N604" s="11"/>
      <c r="O604" s="11"/>
      <c r="P604" s="11"/>
      <c r="Q604" s="11"/>
      <c r="R604" s="11"/>
      <c r="S604" s="19"/>
      <c r="T604" s="24"/>
      <c r="U604" s="11"/>
      <c r="V604" s="24"/>
      <c r="W604" s="11"/>
      <c r="X604" s="11"/>
    </row>
    <row r="605" s="2" customFormat="1" ht="26" customHeight="1" spans="1:24">
      <c r="A605" s="11">
        <v>601</v>
      </c>
      <c r="B605" s="11" t="s">
        <v>467</v>
      </c>
      <c r="C605" s="11" t="s">
        <v>349</v>
      </c>
      <c r="D605" s="11">
        <v>9</v>
      </c>
      <c r="E605" s="11" t="s">
        <v>1847</v>
      </c>
      <c r="F605" s="11" t="s">
        <v>1847</v>
      </c>
      <c r="G605" s="11">
        <v>4</v>
      </c>
      <c r="H605" s="13" t="s">
        <v>43</v>
      </c>
      <c r="I605" s="13" t="s">
        <v>1848</v>
      </c>
      <c r="J605" s="11">
        <v>90</v>
      </c>
      <c r="K605" s="27">
        <v>90</v>
      </c>
      <c r="L605" s="11">
        <f>J605-K605</f>
        <v>0</v>
      </c>
      <c r="M605" s="11"/>
      <c r="N605" s="11"/>
      <c r="O605" s="11"/>
      <c r="P605" s="18">
        <v>44336</v>
      </c>
      <c r="Q605" s="11" t="s">
        <v>1849</v>
      </c>
      <c r="R605" s="11"/>
      <c r="S605" s="19"/>
      <c r="T605" s="24">
        <v>2021</v>
      </c>
      <c r="U605" s="11" t="s">
        <v>717</v>
      </c>
      <c r="V605" s="24" t="s">
        <v>58</v>
      </c>
      <c r="W605" s="11"/>
      <c r="X605" s="11" t="s">
        <v>1840</v>
      </c>
    </row>
    <row r="606" s="2" customFormat="1" ht="26" customHeight="1" spans="1:24">
      <c r="A606" s="11">
        <v>602</v>
      </c>
      <c r="B606" s="11"/>
      <c r="C606" s="11"/>
      <c r="D606" s="11"/>
      <c r="E606" s="11"/>
      <c r="F606" s="11" t="s">
        <v>1850</v>
      </c>
      <c r="G606" s="11"/>
      <c r="H606" s="13" t="s">
        <v>561</v>
      </c>
      <c r="I606" s="13" t="s">
        <v>1851</v>
      </c>
      <c r="J606" s="11"/>
      <c r="K606" s="27"/>
      <c r="L606" s="11"/>
      <c r="M606" s="11"/>
      <c r="N606" s="11"/>
      <c r="O606" s="11"/>
      <c r="P606" s="11"/>
      <c r="Q606" s="11"/>
      <c r="R606" s="11"/>
      <c r="S606" s="19"/>
      <c r="T606" s="24"/>
      <c r="U606" s="11"/>
      <c r="V606" s="24"/>
      <c r="W606" s="11"/>
      <c r="X606" s="11"/>
    </row>
    <row r="607" s="2" customFormat="1" ht="26" customHeight="1" spans="1:24">
      <c r="A607" s="11">
        <v>603</v>
      </c>
      <c r="B607" s="11"/>
      <c r="C607" s="11"/>
      <c r="D607" s="11"/>
      <c r="E607" s="11"/>
      <c r="F607" s="11" t="s">
        <v>1852</v>
      </c>
      <c r="G607" s="11"/>
      <c r="H607" s="13" t="s">
        <v>510</v>
      </c>
      <c r="I607" s="13" t="s">
        <v>1853</v>
      </c>
      <c r="J607" s="11"/>
      <c r="K607" s="27"/>
      <c r="L607" s="11"/>
      <c r="M607" s="11"/>
      <c r="N607" s="11"/>
      <c r="O607" s="11"/>
      <c r="P607" s="11"/>
      <c r="Q607" s="11"/>
      <c r="R607" s="11"/>
      <c r="S607" s="19"/>
      <c r="T607" s="24"/>
      <c r="U607" s="11"/>
      <c r="V607" s="24"/>
      <c r="W607" s="11"/>
      <c r="X607" s="11"/>
    </row>
    <row r="608" s="2" customFormat="1" ht="26" customHeight="1" spans="1:24">
      <c r="A608" s="11">
        <v>604</v>
      </c>
      <c r="B608" s="11"/>
      <c r="C608" s="11"/>
      <c r="D608" s="11"/>
      <c r="E608" s="11"/>
      <c r="F608" s="11" t="s">
        <v>1854</v>
      </c>
      <c r="G608" s="11"/>
      <c r="H608" s="13" t="s">
        <v>474</v>
      </c>
      <c r="I608" s="13" t="s">
        <v>1855</v>
      </c>
      <c r="J608" s="11"/>
      <c r="K608" s="27"/>
      <c r="L608" s="11"/>
      <c r="M608" s="11"/>
      <c r="N608" s="11"/>
      <c r="O608" s="11"/>
      <c r="P608" s="11"/>
      <c r="Q608" s="11"/>
      <c r="R608" s="11"/>
      <c r="S608" s="19"/>
      <c r="T608" s="19"/>
      <c r="U608" s="19"/>
      <c r="V608" s="19"/>
      <c r="W608" s="19"/>
      <c r="X608" s="19"/>
    </row>
    <row r="609" s="2" customFormat="1" ht="26" customHeight="1" spans="1:24">
      <c r="A609" s="11">
        <v>605</v>
      </c>
      <c r="B609" s="11" t="s">
        <v>467</v>
      </c>
      <c r="C609" s="11" t="s">
        <v>264</v>
      </c>
      <c r="D609" s="12">
        <v>16</v>
      </c>
      <c r="E609" s="11" t="s">
        <v>1856</v>
      </c>
      <c r="F609" s="11" t="s">
        <v>1856</v>
      </c>
      <c r="G609" s="12">
        <v>6</v>
      </c>
      <c r="H609" s="13" t="s">
        <v>43</v>
      </c>
      <c r="I609" s="13" t="s">
        <v>1857</v>
      </c>
      <c r="J609" s="12">
        <f>SUM(K609:N609)</f>
        <v>100</v>
      </c>
      <c r="K609" s="11">
        <v>95</v>
      </c>
      <c r="L609" s="13">
        <v>5</v>
      </c>
      <c r="M609" s="13"/>
      <c r="N609" s="19"/>
      <c r="O609" s="19"/>
      <c r="P609" s="18">
        <v>44336</v>
      </c>
      <c r="Q609" s="13" t="s">
        <v>1858</v>
      </c>
      <c r="R609" s="19">
        <v>13489530950</v>
      </c>
      <c r="S609" s="19"/>
      <c r="T609" s="24">
        <v>2021</v>
      </c>
      <c r="U609" s="11" t="s">
        <v>717</v>
      </c>
      <c r="V609" s="24" t="s">
        <v>50</v>
      </c>
      <c r="W609" s="11"/>
      <c r="X609" s="11"/>
    </row>
    <row r="610" s="2" customFormat="1" ht="26" customHeight="1" spans="1:24">
      <c r="A610" s="11">
        <v>606</v>
      </c>
      <c r="B610" s="11"/>
      <c r="C610" s="11"/>
      <c r="D610" s="12"/>
      <c r="E610" s="11"/>
      <c r="F610" s="11" t="s">
        <v>1859</v>
      </c>
      <c r="G610" s="12"/>
      <c r="H610" s="13" t="s">
        <v>474</v>
      </c>
      <c r="I610" s="13" t="s">
        <v>1860</v>
      </c>
      <c r="J610" s="12"/>
      <c r="K610" s="11"/>
      <c r="L610" s="13"/>
      <c r="M610" s="13"/>
      <c r="N610" s="19"/>
      <c r="O610" s="19"/>
      <c r="P610" s="18"/>
      <c r="Q610" s="13"/>
      <c r="R610" s="19"/>
      <c r="S610" s="19"/>
      <c r="T610" s="24"/>
      <c r="U610" s="11"/>
      <c r="V610" s="24"/>
      <c r="W610" s="11"/>
      <c r="X610" s="11"/>
    </row>
    <row r="611" s="2" customFormat="1" ht="26" customHeight="1" spans="1:24">
      <c r="A611" s="11">
        <v>607</v>
      </c>
      <c r="B611" s="11"/>
      <c r="C611" s="11"/>
      <c r="D611" s="12"/>
      <c r="E611" s="11"/>
      <c r="F611" s="11" t="s">
        <v>1861</v>
      </c>
      <c r="G611" s="12"/>
      <c r="H611" s="13" t="s">
        <v>477</v>
      </c>
      <c r="I611" s="13" t="s">
        <v>1862</v>
      </c>
      <c r="J611" s="12"/>
      <c r="K611" s="11"/>
      <c r="L611" s="13"/>
      <c r="M611" s="13"/>
      <c r="N611" s="19"/>
      <c r="O611" s="19"/>
      <c r="P611" s="18"/>
      <c r="Q611" s="13"/>
      <c r="R611" s="19"/>
      <c r="S611" s="19"/>
      <c r="T611" s="24"/>
      <c r="U611" s="11"/>
      <c r="V611" s="24"/>
      <c r="W611" s="11"/>
      <c r="X611" s="11"/>
    </row>
    <row r="612" s="2" customFormat="1" ht="26" customHeight="1" spans="1:24">
      <c r="A612" s="11">
        <v>608</v>
      </c>
      <c r="B612" s="11"/>
      <c r="C612" s="11"/>
      <c r="D612" s="12"/>
      <c r="E612" s="11"/>
      <c r="F612" s="11" t="s">
        <v>1863</v>
      </c>
      <c r="G612" s="12"/>
      <c r="H612" s="13" t="s">
        <v>1156</v>
      </c>
      <c r="I612" s="13" t="s">
        <v>1864</v>
      </c>
      <c r="J612" s="12"/>
      <c r="K612" s="11"/>
      <c r="L612" s="13"/>
      <c r="M612" s="13"/>
      <c r="N612" s="19"/>
      <c r="O612" s="19"/>
      <c r="P612" s="18"/>
      <c r="Q612" s="13"/>
      <c r="R612" s="19"/>
      <c r="S612" s="19"/>
      <c r="T612" s="24"/>
      <c r="U612" s="11"/>
      <c r="V612" s="24"/>
      <c r="W612" s="11"/>
      <c r="X612" s="11"/>
    </row>
    <row r="613" s="2" customFormat="1" ht="26" customHeight="1" spans="1:24">
      <c r="A613" s="11">
        <v>609</v>
      </c>
      <c r="B613" s="11"/>
      <c r="C613" s="11"/>
      <c r="D613" s="12"/>
      <c r="E613" s="11"/>
      <c r="F613" s="11" t="s">
        <v>1865</v>
      </c>
      <c r="G613" s="12"/>
      <c r="H613" s="13" t="s">
        <v>1866</v>
      </c>
      <c r="I613" s="13" t="s">
        <v>1867</v>
      </c>
      <c r="J613" s="12"/>
      <c r="K613" s="11"/>
      <c r="L613" s="13"/>
      <c r="M613" s="13"/>
      <c r="N613" s="19"/>
      <c r="O613" s="19"/>
      <c r="P613" s="18"/>
      <c r="Q613" s="13"/>
      <c r="R613" s="19"/>
      <c r="S613" s="19"/>
      <c r="T613" s="24"/>
      <c r="U613" s="11"/>
      <c r="V613" s="24"/>
      <c r="W613" s="11"/>
      <c r="X613" s="11"/>
    </row>
    <row r="614" s="2" customFormat="1" ht="26" customHeight="1" spans="1:24">
      <c r="A614" s="11">
        <v>610</v>
      </c>
      <c r="B614" s="11"/>
      <c r="C614" s="11"/>
      <c r="D614" s="12"/>
      <c r="E614" s="11"/>
      <c r="F614" s="11" t="s">
        <v>1868</v>
      </c>
      <c r="G614" s="12"/>
      <c r="H614" s="13" t="s">
        <v>538</v>
      </c>
      <c r="I614" s="13" t="s">
        <v>1869</v>
      </c>
      <c r="J614" s="12"/>
      <c r="K614" s="11"/>
      <c r="L614" s="13"/>
      <c r="M614" s="13"/>
      <c r="N614" s="19"/>
      <c r="O614" s="19"/>
      <c r="P614" s="18"/>
      <c r="Q614" s="13"/>
      <c r="R614" s="19"/>
      <c r="S614" s="19"/>
      <c r="T614" s="24"/>
      <c r="U614" s="11"/>
      <c r="V614" s="24"/>
      <c r="W614" s="11"/>
      <c r="X614" s="11"/>
    </row>
    <row r="615" s="2" customFormat="1" ht="26" customHeight="1" spans="1:24">
      <c r="A615" s="11">
        <v>611</v>
      </c>
      <c r="B615" s="11" t="s">
        <v>467</v>
      </c>
      <c r="C615" s="11" t="s">
        <v>264</v>
      </c>
      <c r="D615" s="12">
        <v>16</v>
      </c>
      <c r="E615" s="11" t="s">
        <v>1870</v>
      </c>
      <c r="F615" s="11" t="s">
        <v>1870</v>
      </c>
      <c r="G615" s="12">
        <v>7</v>
      </c>
      <c r="H615" s="13" t="s">
        <v>43</v>
      </c>
      <c r="I615" s="13" t="s">
        <v>1871</v>
      </c>
      <c r="J615" s="12">
        <f>SUM(K615:N615)</f>
        <v>109</v>
      </c>
      <c r="K615" s="11">
        <v>79.32</v>
      </c>
      <c r="L615" s="13">
        <v>29.68</v>
      </c>
      <c r="M615" s="13"/>
      <c r="N615" s="19"/>
      <c r="O615" s="19"/>
      <c r="P615" s="18">
        <v>44336</v>
      </c>
      <c r="Q615" s="13" t="s">
        <v>1872</v>
      </c>
      <c r="R615" s="19">
        <v>15906034438</v>
      </c>
      <c r="S615" s="19"/>
      <c r="T615" s="24">
        <v>2021</v>
      </c>
      <c r="U615" s="11" t="s">
        <v>717</v>
      </c>
      <c r="V615" s="24" t="s">
        <v>50</v>
      </c>
      <c r="W615" s="11"/>
      <c r="X615" s="11"/>
    </row>
    <row r="616" s="2" customFormat="1" ht="26" customHeight="1" spans="1:24">
      <c r="A616" s="11">
        <v>612</v>
      </c>
      <c r="B616" s="11"/>
      <c r="C616" s="11"/>
      <c r="D616" s="12"/>
      <c r="E616" s="11"/>
      <c r="F616" s="11" t="s">
        <v>1873</v>
      </c>
      <c r="G616" s="12"/>
      <c r="H616" s="13" t="s">
        <v>474</v>
      </c>
      <c r="I616" s="13" t="s">
        <v>1874</v>
      </c>
      <c r="J616" s="12"/>
      <c r="K616" s="11"/>
      <c r="L616" s="13"/>
      <c r="M616" s="13"/>
      <c r="N616" s="19"/>
      <c r="O616" s="19"/>
      <c r="P616" s="18"/>
      <c r="Q616" s="13"/>
      <c r="R616" s="19"/>
      <c r="S616" s="19"/>
      <c r="T616" s="24"/>
      <c r="U616" s="11"/>
      <c r="V616" s="24"/>
      <c r="W616" s="11"/>
      <c r="X616" s="11"/>
    </row>
    <row r="617" s="2" customFormat="1" ht="26" customHeight="1" spans="1:24">
      <c r="A617" s="11">
        <v>613</v>
      </c>
      <c r="B617" s="11"/>
      <c r="C617" s="11"/>
      <c r="D617" s="12"/>
      <c r="E617" s="11"/>
      <c r="F617" s="11" t="s">
        <v>1875</v>
      </c>
      <c r="G617" s="12"/>
      <c r="H617" s="13" t="s">
        <v>477</v>
      </c>
      <c r="I617" s="13" t="s">
        <v>1876</v>
      </c>
      <c r="J617" s="12"/>
      <c r="K617" s="11"/>
      <c r="L617" s="13"/>
      <c r="M617" s="13"/>
      <c r="N617" s="19"/>
      <c r="O617" s="19"/>
      <c r="P617" s="18"/>
      <c r="Q617" s="13"/>
      <c r="R617" s="19"/>
      <c r="S617" s="19"/>
      <c r="T617" s="24"/>
      <c r="U617" s="11"/>
      <c r="V617" s="24"/>
      <c r="W617" s="11"/>
      <c r="X617" s="11"/>
    </row>
    <row r="618" s="2" customFormat="1" ht="26" customHeight="1" spans="1:24">
      <c r="A618" s="11">
        <v>614</v>
      </c>
      <c r="B618" s="11"/>
      <c r="C618" s="11"/>
      <c r="D618" s="12"/>
      <c r="E618" s="11"/>
      <c r="F618" s="11" t="s">
        <v>1877</v>
      </c>
      <c r="G618" s="12"/>
      <c r="H618" s="13" t="s">
        <v>1156</v>
      </c>
      <c r="I618" s="13" t="s">
        <v>1878</v>
      </c>
      <c r="J618" s="12"/>
      <c r="K618" s="11"/>
      <c r="L618" s="13"/>
      <c r="M618" s="13"/>
      <c r="N618" s="19"/>
      <c r="O618" s="19"/>
      <c r="P618" s="18"/>
      <c r="Q618" s="13"/>
      <c r="R618" s="19"/>
      <c r="S618" s="19"/>
      <c r="T618" s="24"/>
      <c r="U618" s="11"/>
      <c r="V618" s="24"/>
      <c r="W618" s="11"/>
      <c r="X618" s="11"/>
    </row>
    <row r="619" s="2" customFormat="1" ht="26" customHeight="1" spans="1:24">
      <c r="A619" s="11">
        <v>615</v>
      </c>
      <c r="B619" s="11"/>
      <c r="C619" s="11"/>
      <c r="D619" s="12"/>
      <c r="E619" s="11"/>
      <c r="F619" s="11" t="s">
        <v>1879</v>
      </c>
      <c r="G619" s="12"/>
      <c r="H619" s="13" t="s">
        <v>1866</v>
      </c>
      <c r="I619" s="13" t="s">
        <v>1880</v>
      </c>
      <c r="J619" s="12"/>
      <c r="K619" s="11"/>
      <c r="L619" s="13"/>
      <c r="M619" s="13"/>
      <c r="N619" s="19"/>
      <c r="O619" s="19"/>
      <c r="P619" s="18"/>
      <c r="Q619" s="13"/>
      <c r="R619" s="19"/>
      <c r="S619" s="19"/>
      <c r="T619" s="24"/>
      <c r="U619" s="11"/>
      <c r="V619" s="24"/>
      <c r="W619" s="11"/>
      <c r="X619" s="11"/>
    </row>
    <row r="620" s="2" customFormat="1" ht="26" customHeight="1" spans="1:24">
      <c r="A620" s="11">
        <v>616</v>
      </c>
      <c r="B620" s="11"/>
      <c r="C620" s="11"/>
      <c r="D620" s="12"/>
      <c r="E620" s="11"/>
      <c r="F620" s="11" t="s">
        <v>1881</v>
      </c>
      <c r="G620" s="12"/>
      <c r="H620" s="13" t="s">
        <v>510</v>
      </c>
      <c r="I620" s="13" t="s">
        <v>1882</v>
      </c>
      <c r="J620" s="12"/>
      <c r="K620" s="11"/>
      <c r="L620" s="13"/>
      <c r="M620" s="13"/>
      <c r="N620" s="19"/>
      <c r="O620" s="19"/>
      <c r="P620" s="18"/>
      <c r="Q620" s="13"/>
      <c r="R620" s="19"/>
      <c r="S620" s="19"/>
      <c r="T620" s="24"/>
      <c r="U620" s="11"/>
      <c r="V620" s="24"/>
      <c r="W620" s="11"/>
      <c r="X620" s="11"/>
    </row>
    <row r="621" s="2" customFormat="1" ht="26" customHeight="1" spans="1:24">
      <c r="A621" s="11">
        <v>617</v>
      </c>
      <c r="B621" s="11" t="s">
        <v>467</v>
      </c>
      <c r="C621" s="11" t="s">
        <v>264</v>
      </c>
      <c r="D621" s="12">
        <v>8</v>
      </c>
      <c r="E621" s="11" t="s">
        <v>1883</v>
      </c>
      <c r="F621" s="11" t="s">
        <v>1883</v>
      </c>
      <c r="G621" s="12">
        <v>2</v>
      </c>
      <c r="H621" s="13" t="s">
        <v>43</v>
      </c>
      <c r="I621" s="13" t="s">
        <v>1884</v>
      </c>
      <c r="J621" s="12">
        <f>SUM(K621:N621)</f>
        <v>80</v>
      </c>
      <c r="K621" s="11"/>
      <c r="L621" s="13">
        <v>80</v>
      </c>
      <c r="M621" s="13"/>
      <c r="N621" s="19"/>
      <c r="O621" s="19"/>
      <c r="P621" s="18">
        <v>44336</v>
      </c>
      <c r="Q621" s="13" t="s">
        <v>1885</v>
      </c>
      <c r="R621" s="19">
        <v>15280461577</v>
      </c>
      <c r="S621" s="19"/>
      <c r="T621" s="24">
        <v>2021</v>
      </c>
      <c r="U621" s="11" t="s">
        <v>717</v>
      </c>
      <c r="V621" s="24" t="s">
        <v>45</v>
      </c>
      <c r="W621" s="11"/>
      <c r="X621" s="11"/>
    </row>
    <row r="622" s="2" customFormat="1" ht="26" customHeight="1" spans="1:24">
      <c r="A622" s="11">
        <v>618</v>
      </c>
      <c r="B622" s="11"/>
      <c r="C622" s="11"/>
      <c r="D622" s="12"/>
      <c r="E622" s="11"/>
      <c r="F622" s="11" t="s">
        <v>1886</v>
      </c>
      <c r="G622" s="12"/>
      <c r="H622" s="13" t="s">
        <v>561</v>
      </c>
      <c r="I622" s="13" t="s">
        <v>1887</v>
      </c>
      <c r="J622" s="12"/>
      <c r="K622" s="11"/>
      <c r="L622" s="13"/>
      <c r="M622" s="13"/>
      <c r="N622" s="19"/>
      <c r="O622" s="19"/>
      <c r="P622" s="18"/>
      <c r="Q622" s="13"/>
      <c r="R622" s="19"/>
      <c r="S622" s="19"/>
      <c r="T622" s="24"/>
      <c r="U622" s="11"/>
      <c r="V622" s="24"/>
      <c r="W622" s="11"/>
      <c r="X622" s="11"/>
    </row>
    <row r="623" s="2" customFormat="1" ht="26" customHeight="1" spans="1:24">
      <c r="A623" s="11">
        <v>619</v>
      </c>
      <c r="B623" s="11" t="s">
        <v>467</v>
      </c>
      <c r="C623" s="11" t="s">
        <v>264</v>
      </c>
      <c r="D623" s="12">
        <v>7</v>
      </c>
      <c r="E623" s="11" t="s">
        <v>1888</v>
      </c>
      <c r="F623" s="11" t="s">
        <v>1888</v>
      </c>
      <c r="G623" s="12">
        <v>4</v>
      </c>
      <c r="H623" s="13" t="s">
        <v>43</v>
      </c>
      <c r="I623" s="13" t="s">
        <v>1889</v>
      </c>
      <c r="J623" s="12">
        <f>SUM(K623:N623)</f>
        <v>100</v>
      </c>
      <c r="K623" s="11">
        <v>100</v>
      </c>
      <c r="L623" s="13"/>
      <c r="M623" s="13"/>
      <c r="N623" s="19"/>
      <c r="O623" s="19"/>
      <c r="P623" s="18">
        <v>44336</v>
      </c>
      <c r="Q623" s="13" t="s">
        <v>1890</v>
      </c>
      <c r="R623" s="19">
        <v>18965649110</v>
      </c>
      <c r="S623" s="19"/>
      <c r="T623" s="24">
        <v>2021</v>
      </c>
      <c r="U623" s="11" t="s">
        <v>717</v>
      </c>
      <c r="V623" s="24" t="s">
        <v>58</v>
      </c>
      <c r="W623" s="11"/>
      <c r="X623" s="11"/>
    </row>
    <row r="624" s="2" customFormat="1" ht="26" customHeight="1" spans="1:24">
      <c r="A624" s="11">
        <v>620</v>
      </c>
      <c r="B624" s="11"/>
      <c r="C624" s="11"/>
      <c r="D624" s="12"/>
      <c r="E624" s="11"/>
      <c r="F624" s="11" t="s">
        <v>1891</v>
      </c>
      <c r="G624" s="12"/>
      <c r="H624" s="13" t="s">
        <v>566</v>
      </c>
      <c r="I624" s="13" t="s">
        <v>1892</v>
      </c>
      <c r="J624" s="12"/>
      <c r="K624" s="11"/>
      <c r="L624" s="13"/>
      <c r="M624" s="13"/>
      <c r="N624" s="19"/>
      <c r="O624" s="19"/>
      <c r="P624" s="18"/>
      <c r="Q624" s="13"/>
      <c r="R624" s="19"/>
      <c r="S624" s="19"/>
      <c r="T624" s="24"/>
      <c r="U624" s="11"/>
      <c r="V624" s="24"/>
      <c r="W624" s="11"/>
      <c r="X624" s="11"/>
    </row>
    <row r="625" s="2" customFormat="1" ht="26" customHeight="1" spans="1:24">
      <c r="A625" s="11">
        <v>621</v>
      </c>
      <c r="B625" s="11"/>
      <c r="C625" s="11"/>
      <c r="D625" s="12"/>
      <c r="E625" s="11"/>
      <c r="F625" s="11" t="s">
        <v>1893</v>
      </c>
      <c r="G625" s="12"/>
      <c r="H625" s="13" t="s">
        <v>497</v>
      </c>
      <c r="I625" s="13" t="s">
        <v>1894</v>
      </c>
      <c r="J625" s="12"/>
      <c r="K625" s="11"/>
      <c r="L625" s="13"/>
      <c r="M625" s="13"/>
      <c r="N625" s="19"/>
      <c r="O625" s="19"/>
      <c r="P625" s="18"/>
      <c r="Q625" s="13"/>
      <c r="R625" s="19"/>
      <c r="S625" s="19"/>
      <c r="T625" s="24"/>
      <c r="U625" s="11"/>
      <c r="V625" s="24"/>
      <c r="W625" s="11"/>
      <c r="X625" s="11"/>
    </row>
    <row r="626" s="2" customFormat="1" ht="26" customHeight="1" spans="1:24">
      <c r="A626" s="11">
        <v>622</v>
      </c>
      <c r="B626" s="11"/>
      <c r="C626" s="11"/>
      <c r="D626" s="12"/>
      <c r="E626" s="11"/>
      <c r="F626" s="11" t="s">
        <v>1895</v>
      </c>
      <c r="G626" s="12"/>
      <c r="H626" s="13" t="s">
        <v>1896</v>
      </c>
      <c r="I626" s="13" t="s">
        <v>1897</v>
      </c>
      <c r="J626" s="12"/>
      <c r="K626" s="11"/>
      <c r="L626" s="13"/>
      <c r="M626" s="13"/>
      <c r="N626" s="19"/>
      <c r="O626" s="19"/>
      <c r="P626" s="18"/>
      <c r="Q626" s="13"/>
      <c r="R626" s="19"/>
      <c r="S626" s="19"/>
      <c r="T626" s="24"/>
      <c r="U626" s="11"/>
      <c r="V626" s="24"/>
      <c r="W626" s="11"/>
      <c r="X626" s="11"/>
    </row>
    <row r="627" s="2" customFormat="1" ht="26" customHeight="1" spans="1:24">
      <c r="A627" s="11">
        <v>623</v>
      </c>
      <c r="B627" s="11" t="s">
        <v>467</v>
      </c>
      <c r="C627" s="11" t="s">
        <v>264</v>
      </c>
      <c r="D627" s="12">
        <v>6</v>
      </c>
      <c r="E627" s="11" t="s">
        <v>1898</v>
      </c>
      <c r="F627" s="11" t="s">
        <v>1898</v>
      </c>
      <c r="G627" s="12">
        <v>5</v>
      </c>
      <c r="H627" s="13" t="s">
        <v>43</v>
      </c>
      <c r="I627" s="13" t="s">
        <v>1899</v>
      </c>
      <c r="J627" s="12">
        <f>SUM(K627:N627)</f>
        <v>120</v>
      </c>
      <c r="K627" s="11">
        <v>102</v>
      </c>
      <c r="L627" s="13">
        <v>18</v>
      </c>
      <c r="M627" s="13"/>
      <c r="N627" s="19"/>
      <c r="O627" s="19"/>
      <c r="P627" s="18">
        <v>44336</v>
      </c>
      <c r="Q627" s="13" t="s">
        <v>1900</v>
      </c>
      <c r="R627" s="19">
        <v>13615923656</v>
      </c>
      <c r="S627" s="19"/>
      <c r="T627" s="24">
        <v>2021</v>
      </c>
      <c r="U627" s="11" t="s">
        <v>717</v>
      </c>
      <c r="V627" s="24" t="s">
        <v>50</v>
      </c>
      <c r="W627" s="11"/>
      <c r="X627" s="11"/>
    </row>
    <row r="628" s="2" customFormat="1" ht="26" customHeight="1" spans="1:24">
      <c r="A628" s="11">
        <v>624</v>
      </c>
      <c r="B628" s="11"/>
      <c r="C628" s="11"/>
      <c r="D628" s="12"/>
      <c r="E628" s="11"/>
      <c r="F628" s="11" t="s">
        <v>1901</v>
      </c>
      <c r="G628" s="12"/>
      <c r="H628" s="13" t="s">
        <v>474</v>
      </c>
      <c r="I628" s="13" t="s">
        <v>1902</v>
      </c>
      <c r="J628" s="12"/>
      <c r="K628" s="11"/>
      <c r="L628" s="13"/>
      <c r="M628" s="13"/>
      <c r="N628" s="19"/>
      <c r="O628" s="19"/>
      <c r="P628" s="18"/>
      <c r="Q628" s="13"/>
      <c r="R628" s="19"/>
      <c r="S628" s="19"/>
      <c r="T628" s="24"/>
      <c r="U628" s="11"/>
      <c r="V628" s="24"/>
      <c r="W628" s="11"/>
      <c r="X628" s="11"/>
    </row>
    <row r="629" s="2" customFormat="1" ht="26" customHeight="1" spans="1:24">
      <c r="A629" s="11">
        <v>625</v>
      </c>
      <c r="B629" s="11"/>
      <c r="C629" s="11"/>
      <c r="D629" s="12"/>
      <c r="E629" s="11"/>
      <c r="F629" s="11" t="s">
        <v>1903</v>
      </c>
      <c r="G629" s="12"/>
      <c r="H629" s="13" t="s">
        <v>561</v>
      </c>
      <c r="I629" s="13" t="s">
        <v>1904</v>
      </c>
      <c r="J629" s="12"/>
      <c r="K629" s="11"/>
      <c r="L629" s="13"/>
      <c r="M629" s="13"/>
      <c r="N629" s="19"/>
      <c r="O629" s="19"/>
      <c r="P629" s="18"/>
      <c r="Q629" s="13"/>
      <c r="R629" s="19"/>
      <c r="S629" s="19"/>
      <c r="T629" s="24"/>
      <c r="U629" s="11"/>
      <c r="V629" s="24"/>
      <c r="W629" s="11"/>
      <c r="X629" s="11"/>
    </row>
    <row r="630" s="2" customFormat="1" ht="26" customHeight="1" spans="1:24">
      <c r="A630" s="11">
        <v>626</v>
      </c>
      <c r="B630" s="11"/>
      <c r="C630" s="11"/>
      <c r="D630" s="12"/>
      <c r="E630" s="11"/>
      <c r="F630" s="11" t="s">
        <v>1905</v>
      </c>
      <c r="G630" s="12"/>
      <c r="H630" s="13" t="s">
        <v>566</v>
      </c>
      <c r="I630" s="13" t="s">
        <v>1906</v>
      </c>
      <c r="J630" s="12"/>
      <c r="K630" s="11"/>
      <c r="L630" s="13"/>
      <c r="M630" s="13"/>
      <c r="N630" s="19"/>
      <c r="O630" s="19"/>
      <c r="P630" s="18"/>
      <c r="Q630" s="13"/>
      <c r="R630" s="19"/>
      <c r="S630" s="19"/>
      <c r="T630" s="24"/>
      <c r="U630" s="11"/>
      <c r="V630" s="24"/>
      <c r="W630" s="11"/>
      <c r="X630" s="11"/>
    </row>
    <row r="631" s="2" customFormat="1" ht="26" customHeight="1" spans="1:24">
      <c r="A631" s="11">
        <v>627</v>
      </c>
      <c r="B631" s="11"/>
      <c r="C631" s="11"/>
      <c r="D631" s="12"/>
      <c r="E631" s="11"/>
      <c r="F631" s="11" t="s">
        <v>1907</v>
      </c>
      <c r="G631" s="12"/>
      <c r="H631" s="13" t="s">
        <v>497</v>
      </c>
      <c r="I631" s="13" t="s">
        <v>1908</v>
      </c>
      <c r="J631" s="12"/>
      <c r="K631" s="11"/>
      <c r="L631" s="13"/>
      <c r="M631" s="13"/>
      <c r="N631" s="19"/>
      <c r="O631" s="19"/>
      <c r="P631" s="18"/>
      <c r="Q631" s="13"/>
      <c r="R631" s="19"/>
      <c r="S631" s="19"/>
      <c r="T631" s="24"/>
      <c r="U631" s="11"/>
      <c r="V631" s="24"/>
      <c r="W631" s="11"/>
      <c r="X631" s="11"/>
    </row>
    <row r="632" s="2" customFormat="1" ht="26" customHeight="1" spans="1:24">
      <c r="A632" s="11">
        <v>628</v>
      </c>
      <c r="B632" s="11" t="s">
        <v>467</v>
      </c>
      <c r="C632" s="11" t="s">
        <v>264</v>
      </c>
      <c r="D632" s="12">
        <v>10</v>
      </c>
      <c r="E632" s="11" t="s">
        <v>1909</v>
      </c>
      <c r="F632" s="11" t="s">
        <v>1909</v>
      </c>
      <c r="G632" s="12">
        <v>4</v>
      </c>
      <c r="H632" s="13" t="s">
        <v>43</v>
      </c>
      <c r="I632" s="13" t="s">
        <v>1910</v>
      </c>
      <c r="J632" s="12">
        <f>SUM(K632:N632)</f>
        <v>100</v>
      </c>
      <c r="K632" s="11">
        <v>98.62</v>
      </c>
      <c r="L632" s="13">
        <v>1.38</v>
      </c>
      <c r="M632" s="13"/>
      <c r="N632" s="19"/>
      <c r="O632" s="19"/>
      <c r="P632" s="18">
        <v>44336</v>
      </c>
      <c r="Q632" s="13" t="s">
        <v>1911</v>
      </c>
      <c r="R632" s="19">
        <v>18759558907</v>
      </c>
      <c r="S632" s="19"/>
      <c r="T632" s="24">
        <v>2021</v>
      </c>
      <c r="U632" s="11" t="s">
        <v>717</v>
      </c>
      <c r="V632" s="24" t="s">
        <v>50</v>
      </c>
      <c r="W632" s="11"/>
      <c r="X632" s="11"/>
    </row>
    <row r="633" s="2" customFormat="1" ht="26" customHeight="1" spans="1:24">
      <c r="A633" s="11">
        <v>629</v>
      </c>
      <c r="B633" s="11"/>
      <c r="C633" s="11"/>
      <c r="D633" s="12"/>
      <c r="E633" s="11"/>
      <c r="F633" s="11" t="s">
        <v>1912</v>
      </c>
      <c r="G633" s="12"/>
      <c r="H633" s="13" t="s">
        <v>497</v>
      </c>
      <c r="I633" s="13" t="s">
        <v>1913</v>
      </c>
      <c r="J633" s="12"/>
      <c r="K633" s="11"/>
      <c r="L633" s="13"/>
      <c r="M633" s="13"/>
      <c r="N633" s="19"/>
      <c r="O633" s="19"/>
      <c r="P633" s="18"/>
      <c r="Q633" s="13"/>
      <c r="R633" s="19"/>
      <c r="S633" s="19"/>
      <c r="T633" s="24"/>
      <c r="U633" s="11"/>
      <c r="V633" s="24"/>
      <c r="W633" s="11"/>
      <c r="X633" s="11"/>
    </row>
    <row r="634" s="2" customFormat="1" ht="26" customHeight="1" spans="1:24">
      <c r="A634" s="11">
        <v>630</v>
      </c>
      <c r="B634" s="11"/>
      <c r="C634" s="11"/>
      <c r="D634" s="12"/>
      <c r="E634" s="11"/>
      <c r="F634" s="11" t="s">
        <v>1914</v>
      </c>
      <c r="G634" s="12"/>
      <c r="H634" s="13" t="s">
        <v>474</v>
      </c>
      <c r="I634" s="13" t="s">
        <v>1915</v>
      </c>
      <c r="J634" s="12"/>
      <c r="K634" s="11"/>
      <c r="L634" s="13"/>
      <c r="M634" s="13"/>
      <c r="N634" s="19"/>
      <c r="O634" s="19"/>
      <c r="P634" s="18"/>
      <c r="Q634" s="13"/>
      <c r="R634" s="19"/>
      <c r="S634" s="19"/>
      <c r="T634" s="24"/>
      <c r="U634" s="11"/>
      <c r="V634" s="24"/>
      <c r="W634" s="11"/>
      <c r="X634" s="11"/>
    </row>
    <row r="635" s="2" customFormat="1" ht="26" customHeight="1" spans="1:24">
      <c r="A635" s="11">
        <v>631</v>
      </c>
      <c r="B635" s="11"/>
      <c r="C635" s="11"/>
      <c r="D635" s="12"/>
      <c r="E635" s="11"/>
      <c r="F635" s="11" t="s">
        <v>1916</v>
      </c>
      <c r="G635" s="12"/>
      <c r="H635" s="13" t="s">
        <v>561</v>
      </c>
      <c r="I635" s="13" t="s">
        <v>1917</v>
      </c>
      <c r="J635" s="12"/>
      <c r="K635" s="11"/>
      <c r="L635" s="13"/>
      <c r="M635" s="13"/>
      <c r="N635" s="19"/>
      <c r="O635" s="19"/>
      <c r="P635" s="18"/>
      <c r="Q635" s="13"/>
      <c r="R635" s="19"/>
      <c r="S635" s="19"/>
      <c r="T635" s="24"/>
      <c r="U635" s="11"/>
      <c r="V635" s="24"/>
      <c r="W635" s="11"/>
      <c r="X635" s="11"/>
    </row>
    <row r="636" s="2" customFormat="1" ht="26" customHeight="1" spans="1:24">
      <c r="A636" s="11">
        <v>632</v>
      </c>
      <c r="B636" s="11" t="s">
        <v>467</v>
      </c>
      <c r="C636" s="11" t="s">
        <v>264</v>
      </c>
      <c r="D636" s="12">
        <v>5</v>
      </c>
      <c r="E636" s="11" t="s">
        <v>1918</v>
      </c>
      <c r="F636" s="11" t="s">
        <v>1918</v>
      </c>
      <c r="G636" s="12">
        <v>3</v>
      </c>
      <c r="H636" s="13" t="s">
        <v>43</v>
      </c>
      <c r="I636" s="13" t="s">
        <v>1919</v>
      </c>
      <c r="J636" s="12">
        <f>SUM(K636:N636)</f>
        <v>80</v>
      </c>
      <c r="K636" s="11">
        <v>80</v>
      </c>
      <c r="L636" s="13"/>
      <c r="M636" s="13"/>
      <c r="N636" s="19"/>
      <c r="O636" s="19"/>
      <c r="P636" s="18">
        <v>44336</v>
      </c>
      <c r="Q636" s="13" t="s">
        <v>1920</v>
      </c>
      <c r="R636" s="19">
        <v>13960439012</v>
      </c>
      <c r="S636" s="19"/>
      <c r="T636" s="24">
        <v>2021</v>
      </c>
      <c r="U636" s="11" t="s">
        <v>717</v>
      </c>
      <c r="V636" s="24" t="s">
        <v>58</v>
      </c>
      <c r="W636" s="11"/>
      <c r="X636" s="11"/>
    </row>
    <row r="637" s="2" customFormat="1" ht="26" customHeight="1" spans="1:24">
      <c r="A637" s="11">
        <v>633</v>
      </c>
      <c r="B637" s="11"/>
      <c r="C637" s="11"/>
      <c r="D637" s="12"/>
      <c r="E637" s="11"/>
      <c r="F637" s="11" t="s">
        <v>1921</v>
      </c>
      <c r="G637" s="12"/>
      <c r="H637" s="13" t="s">
        <v>474</v>
      </c>
      <c r="I637" s="13" t="s">
        <v>1922</v>
      </c>
      <c r="J637" s="12"/>
      <c r="K637" s="11"/>
      <c r="L637" s="13"/>
      <c r="M637" s="13"/>
      <c r="N637" s="19"/>
      <c r="O637" s="19"/>
      <c r="P637" s="18"/>
      <c r="Q637" s="13"/>
      <c r="R637" s="19"/>
      <c r="S637" s="19"/>
      <c r="T637" s="24"/>
      <c r="U637" s="11"/>
      <c r="V637" s="24"/>
      <c r="W637" s="11"/>
      <c r="X637" s="11"/>
    </row>
    <row r="638" s="2" customFormat="1" ht="26" customHeight="1" spans="1:24">
      <c r="A638" s="11">
        <v>634</v>
      </c>
      <c r="B638" s="11"/>
      <c r="C638" s="11"/>
      <c r="D638" s="12"/>
      <c r="E638" s="11"/>
      <c r="F638" s="11" t="s">
        <v>1923</v>
      </c>
      <c r="G638" s="12"/>
      <c r="H638" s="13" t="s">
        <v>561</v>
      </c>
      <c r="I638" s="13" t="s">
        <v>1924</v>
      </c>
      <c r="J638" s="12"/>
      <c r="K638" s="11"/>
      <c r="L638" s="13"/>
      <c r="M638" s="13"/>
      <c r="N638" s="19"/>
      <c r="O638" s="19"/>
      <c r="P638" s="18"/>
      <c r="Q638" s="13"/>
      <c r="R638" s="19"/>
      <c r="S638" s="19"/>
      <c r="T638" s="24"/>
      <c r="U638" s="11"/>
      <c r="V638" s="24"/>
      <c r="W638" s="11"/>
      <c r="X638" s="11"/>
    </row>
    <row r="639" s="2" customFormat="1" ht="26" customHeight="1" spans="1:24">
      <c r="A639" s="11">
        <v>635</v>
      </c>
      <c r="B639" s="11" t="s">
        <v>467</v>
      </c>
      <c r="C639" s="11" t="s">
        <v>264</v>
      </c>
      <c r="D639" s="12">
        <v>10</v>
      </c>
      <c r="E639" s="11" t="s">
        <v>1925</v>
      </c>
      <c r="F639" s="11" t="s">
        <v>1925</v>
      </c>
      <c r="G639" s="12">
        <v>5</v>
      </c>
      <c r="H639" s="13" t="s">
        <v>43</v>
      </c>
      <c r="I639" s="13" t="s">
        <v>1926</v>
      </c>
      <c r="J639" s="12">
        <f>SUM(K639:N639)</f>
        <v>120</v>
      </c>
      <c r="K639" s="11">
        <v>120</v>
      </c>
      <c r="L639" s="13"/>
      <c r="M639" s="13"/>
      <c r="N639" s="19"/>
      <c r="O639" s="19"/>
      <c r="P639" s="18">
        <v>44336</v>
      </c>
      <c r="Q639" s="13" t="s">
        <v>1927</v>
      </c>
      <c r="R639" s="19">
        <v>15059777021</v>
      </c>
      <c r="S639" s="19"/>
      <c r="T639" s="24">
        <v>2021</v>
      </c>
      <c r="U639" s="11" t="s">
        <v>717</v>
      </c>
      <c r="V639" s="24" t="s">
        <v>58</v>
      </c>
      <c r="W639" s="11"/>
      <c r="X639" s="11"/>
    </row>
    <row r="640" s="2" customFormat="1" ht="26" customHeight="1" spans="1:24">
      <c r="A640" s="11">
        <v>636</v>
      </c>
      <c r="B640" s="11"/>
      <c r="C640" s="11"/>
      <c r="D640" s="12"/>
      <c r="E640" s="11"/>
      <c r="F640" s="11" t="s">
        <v>1928</v>
      </c>
      <c r="G640" s="12"/>
      <c r="H640" s="13" t="s">
        <v>561</v>
      </c>
      <c r="I640" s="13" t="s">
        <v>1929</v>
      </c>
      <c r="J640" s="12"/>
      <c r="K640" s="11"/>
      <c r="L640" s="13"/>
      <c r="M640" s="13"/>
      <c r="N640" s="19"/>
      <c r="O640" s="19"/>
      <c r="P640" s="18"/>
      <c r="Q640" s="13"/>
      <c r="R640" s="19"/>
      <c r="S640" s="19"/>
      <c r="T640" s="24"/>
      <c r="U640" s="11"/>
      <c r="V640" s="24"/>
      <c r="W640" s="11"/>
      <c r="X640" s="11"/>
    </row>
    <row r="641" s="2" customFormat="1" ht="26" customHeight="1" spans="1:24">
      <c r="A641" s="11">
        <v>637</v>
      </c>
      <c r="B641" s="11"/>
      <c r="C641" s="11"/>
      <c r="D641" s="12"/>
      <c r="E641" s="11"/>
      <c r="F641" s="11" t="s">
        <v>1930</v>
      </c>
      <c r="G641" s="12"/>
      <c r="H641" s="13" t="s">
        <v>533</v>
      </c>
      <c r="I641" s="13" t="s">
        <v>1931</v>
      </c>
      <c r="J641" s="12"/>
      <c r="K641" s="11"/>
      <c r="L641" s="13"/>
      <c r="M641" s="13"/>
      <c r="N641" s="19"/>
      <c r="O641" s="19"/>
      <c r="P641" s="18"/>
      <c r="Q641" s="13"/>
      <c r="R641" s="19"/>
      <c r="S641" s="19"/>
      <c r="T641" s="24"/>
      <c r="U641" s="11"/>
      <c r="V641" s="24"/>
      <c r="W641" s="11"/>
      <c r="X641" s="11"/>
    </row>
    <row r="642" s="2" customFormat="1" ht="26" customHeight="1" spans="1:24">
      <c r="A642" s="11">
        <v>638</v>
      </c>
      <c r="B642" s="11"/>
      <c r="C642" s="11"/>
      <c r="D642" s="12"/>
      <c r="E642" s="11"/>
      <c r="F642" s="11" t="s">
        <v>1932</v>
      </c>
      <c r="G642" s="12"/>
      <c r="H642" s="13" t="s">
        <v>538</v>
      </c>
      <c r="I642" s="13" t="s">
        <v>1933</v>
      </c>
      <c r="J642" s="12"/>
      <c r="K642" s="11"/>
      <c r="L642" s="13"/>
      <c r="M642" s="13"/>
      <c r="N642" s="19"/>
      <c r="O642" s="19"/>
      <c r="P642" s="18"/>
      <c r="Q642" s="13"/>
      <c r="R642" s="19"/>
      <c r="S642" s="19"/>
      <c r="T642" s="24"/>
      <c r="U642" s="11"/>
      <c r="V642" s="24"/>
      <c r="W642" s="11"/>
      <c r="X642" s="11"/>
    </row>
    <row r="643" s="2" customFormat="1" ht="26" customHeight="1" spans="1:24">
      <c r="A643" s="11">
        <v>639</v>
      </c>
      <c r="B643" s="11"/>
      <c r="C643" s="11"/>
      <c r="D643" s="12"/>
      <c r="E643" s="11"/>
      <c r="F643" s="11" t="s">
        <v>1934</v>
      </c>
      <c r="G643" s="12"/>
      <c r="H643" s="13" t="s">
        <v>538</v>
      </c>
      <c r="I643" s="13" t="s">
        <v>1935</v>
      </c>
      <c r="J643" s="12"/>
      <c r="K643" s="11"/>
      <c r="L643" s="13"/>
      <c r="M643" s="13"/>
      <c r="N643" s="19"/>
      <c r="O643" s="19"/>
      <c r="P643" s="18"/>
      <c r="Q643" s="13"/>
      <c r="R643" s="19"/>
      <c r="S643" s="19"/>
      <c r="T643" s="24"/>
      <c r="U643" s="11"/>
      <c r="V643" s="24"/>
      <c r="W643" s="11"/>
      <c r="X643" s="11"/>
    </row>
    <row r="644" s="2" customFormat="1" ht="26" customHeight="1" spans="1:24">
      <c r="A644" s="11">
        <v>640</v>
      </c>
      <c r="B644" s="11" t="s">
        <v>467</v>
      </c>
      <c r="C644" s="11" t="s">
        <v>264</v>
      </c>
      <c r="D644" s="12">
        <v>14</v>
      </c>
      <c r="E644" s="11" t="s">
        <v>1936</v>
      </c>
      <c r="F644" s="11" t="s">
        <v>1936</v>
      </c>
      <c r="G644" s="12">
        <v>1</v>
      </c>
      <c r="H644" s="12" t="s">
        <v>43</v>
      </c>
      <c r="I644" s="13" t="s">
        <v>1937</v>
      </c>
      <c r="J644" s="12">
        <f>SUM(K644:N644)</f>
        <v>75</v>
      </c>
      <c r="K644" s="11">
        <v>75</v>
      </c>
      <c r="L644" s="13"/>
      <c r="M644" s="13"/>
      <c r="N644" s="19"/>
      <c r="O644" s="19"/>
      <c r="P644" s="18">
        <v>44336</v>
      </c>
      <c r="Q644" s="13" t="s">
        <v>1938</v>
      </c>
      <c r="R644" s="19">
        <v>13489737077</v>
      </c>
      <c r="S644" s="19"/>
      <c r="T644" s="24">
        <v>2021</v>
      </c>
      <c r="U644" s="11" t="s">
        <v>717</v>
      </c>
      <c r="V644" s="24" t="s">
        <v>58</v>
      </c>
      <c r="W644" s="11"/>
      <c r="X644" s="11"/>
    </row>
    <row r="645" s="2" customFormat="1" ht="26" customHeight="1" spans="1:24">
      <c r="A645" s="11">
        <v>641</v>
      </c>
      <c r="B645" s="11" t="s">
        <v>467</v>
      </c>
      <c r="C645" s="11" t="s">
        <v>264</v>
      </c>
      <c r="D645" s="12">
        <v>14</v>
      </c>
      <c r="E645" s="11" t="s">
        <v>1939</v>
      </c>
      <c r="F645" s="11" t="s">
        <v>1939</v>
      </c>
      <c r="G645" s="12">
        <v>1</v>
      </c>
      <c r="H645" s="12" t="s">
        <v>43</v>
      </c>
      <c r="I645" s="13" t="s">
        <v>1940</v>
      </c>
      <c r="J645" s="12">
        <f>SUM(K645:N645)</f>
        <v>75</v>
      </c>
      <c r="K645" s="11">
        <v>75</v>
      </c>
      <c r="L645" s="13"/>
      <c r="M645" s="13"/>
      <c r="N645" s="19"/>
      <c r="O645" s="19"/>
      <c r="P645" s="18">
        <v>44336</v>
      </c>
      <c r="Q645" s="13" t="s">
        <v>1941</v>
      </c>
      <c r="R645" s="19">
        <v>13489737077</v>
      </c>
      <c r="S645" s="19"/>
      <c r="T645" s="24">
        <v>2021</v>
      </c>
      <c r="U645" s="11" t="s">
        <v>717</v>
      </c>
      <c r="V645" s="24" t="s">
        <v>58</v>
      </c>
      <c r="W645" s="11"/>
      <c r="X645" s="11"/>
    </row>
    <row r="646" s="2" customFormat="1" ht="26" customHeight="1" spans="1:24">
      <c r="A646" s="11">
        <v>642</v>
      </c>
      <c r="B646" s="11" t="s">
        <v>467</v>
      </c>
      <c r="C646" s="11" t="s">
        <v>264</v>
      </c>
      <c r="D646" s="12">
        <v>18</v>
      </c>
      <c r="E646" s="11" t="s">
        <v>1942</v>
      </c>
      <c r="F646" s="11" t="s">
        <v>1942</v>
      </c>
      <c r="G646" s="12">
        <v>5</v>
      </c>
      <c r="H646" s="13" t="s">
        <v>43</v>
      </c>
      <c r="I646" s="13" t="s">
        <v>1943</v>
      </c>
      <c r="J646" s="12">
        <f>SUM(K646:N646)</f>
        <v>100</v>
      </c>
      <c r="K646" s="11">
        <v>100</v>
      </c>
      <c r="L646" s="13"/>
      <c r="M646" s="13"/>
      <c r="N646" s="19"/>
      <c r="O646" s="19"/>
      <c r="P646" s="18">
        <v>44336</v>
      </c>
      <c r="Q646" s="13" t="s">
        <v>1944</v>
      </c>
      <c r="R646" s="19">
        <v>13850739715</v>
      </c>
      <c r="S646" s="19"/>
      <c r="T646" s="24">
        <v>2021</v>
      </c>
      <c r="U646" s="11" t="s">
        <v>717</v>
      </c>
      <c r="V646" s="24" t="s">
        <v>58</v>
      </c>
      <c r="W646" s="11"/>
      <c r="X646" s="11"/>
    </row>
    <row r="647" s="2" customFormat="1" ht="26" customHeight="1" spans="1:24">
      <c r="A647" s="11">
        <v>643</v>
      </c>
      <c r="B647" s="11"/>
      <c r="C647" s="11"/>
      <c r="D647" s="12"/>
      <c r="E647" s="11"/>
      <c r="F647" s="11" t="s">
        <v>1945</v>
      </c>
      <c r="G647" s="12"/>
      <c r="H647" s="13" t="s">
        <v>474</v>
      </c>
      <c r="I647" s="13" t="s">
        <v>1946</v>
      </c>
      <c r="J647" s="12"/>
      <c r="K647" s="11"/>
      <c r="L647" s="13"/>
      <c r="M647" s="13"/>
      <c r="N647" s="19"/>
      <c r="O647" s="19"/>
      <c r="P647" s="18"/>
      <c r="Q647" s="13"/>
      <c r="R647" s="19"/>
      <c r="S647" s="19"/>
      <c r="T647" s="24"/>
      <c r="U647" s="11"/>
      <c r="V647" s="24"/>
      <c r="W647" s="11"/>
      <c r="X647" s="11"/>
    </row>
    <row r="648" s="2" customFormat="1" ht="26" customHeight="1" spans="1:24">
      <c r="A648" s="11">
        <v>644</v>
      </c>
      <c r="B648" s="11"/>
      <c r="C648" s="11"/>
      <c r="D648" s="12"/>
      <c r="E648" s="11"/>
      <c r="F648" s="11" t="s">
        <v>1947</v>
      </c>
      <c r="G648" s="12"/>
      <c r="H648" s="13" t="s">
        <v>561</v>
      </c>
      <c r="I648" s="13" t="s">
        <v>1948</v>
      </c>
      <c r="J648" s="12"/>
      <c r="K648" s="11"/>
      <c r="L648" s="13"/>
      <c r="M648" s="13"/>
      <c r="N648" s="19"/>
      <c r="O648" s="19"/>
      <c r="P648" s="18"/>
      <c r="Q648" s="13"/>
      <c r="R648" s="19"/>
      <c r="S648" s="19"/>
      <c r="T648" s="24"/>
      <c r="U648" s="11"/>
      <c r="V648" s="24"/>
      <c r="W648" s="11"/>
      <c r="X648" s="11"/>
    </row>
    <row r="649" s="2" customFormat="1" ht="26" customHeight="1" spans="1:24">
      <c r="A649" s="11">
        <v>645</v>
      </c>
      <c r="B649" s="11"/>
      <c r="C649" s="11"/>
      <c r="D649" s="12"/>
      <c r="E649" s="11"/>
      <c r="F649" s="11" t="s">
        <v>1949</v>
      </c>
      <c r="G649" s="12"/>
      <c r="H649" s="13" t="s">
        <v>566</v>
      </c>
      <c r="I649" s="13" t="s">
        <v>1950</v>
      </c>
      <c r="J649" s="12"/>
      <c r="K649" s="11"/>
      <c r="L649" s="13"/>
      <c r="M649" s="13"/>
      <c r="N649" s="19"/>
      <c r="O649" s="19"/>
      <c r="P649" s="18"/>
      <c r="Q649" s="13"/>
      <c r="R649" s="19"/>
      <c r="S649" s="19"/>
      <c r="T649" s="24"/>
      <c r="U649" s="11"/>
      <c r="V649" s="24"/>
      <c r="W649" s="11"/>
      <c r="X649" s="11"/>
    </row>
    <row r="650" s="2" customFormat="1" ht="26" customHeight="1" spans="1:24">
      <c r="A650" s="11">
        <v>646</v>
      </c>
      <c r="B650" s="11"/>
      <c r="C650" s="11"/>
      <c r="D650" s="12"/>
      <c r="E650" s="11"/>
      <c r="F650" s="11" t="s">
        <v>1951</v>
      </c>
      <c r="G650" s="12"/>
      <c r="H650" s="13" t="s">
        <v>497</v>
      </c>
      <c r="I650" s="13" t="s">
        <v>1952</v>
      </c>
      <c r="J650" s="12"/>
      <c r="K650" s="11"/>
      <c r="L650" s="13"/>
      <c r="M650" s="13"/>
      <c r="N650" s="19"/>
      <c r="O650" s="19"/>
      <c r="P650" s="18"/>
      <c r="Q650" s="13"/>
      <c r="R650" s="19"/>
      <c r="S650" s="19"/>
      <c r="T650" s="24"/>
      <c r="U650" s="11"/>
      <c r="V650" s="24"/>
      <c r="W650" s="11"/>
      <c r="X650" s="11"/>
    </row>
    <row r="651" s="2" customFormat="1" ht="26" customHeight="1" spans="1:24">
      <c r="A651" s="11">
        <v>647</v>
      </c>
      <c r="B651" s="11" t="s">
        <v>467</v>
      </c>
      <c r="C651" s="11" t="s">
        <v>264</v>
      </c>
      <c r="D651" s="12">
        <v>8</v>
      </c>
      <c r="E651" s="11" t="s">
        <v>1953</v>
      </c>
      <c r="F651" s="11" t="s">
        <v>1953</v>
      </c>
      <c r="G651" s="12">
        <v>3</v>
      </c>
      <c r="H651" s="13" t="s">
        <v>43</v>
      </c>
      <c r="I651" s="13" t="s">
        <v>1954</v>
      </c>
      <c r="J651" s="12">
        <f>SUM(K651:N651)</f>
        <v>100</v>
      </c>
      <c r="K651" s="11">
        <v>100</v>
      </c>
      <c r="L651" s="13"/>
      <c r="M651" s="13"/>
      <c r="N651" s="19"/>
      <c r="O651" s="19"/>
      <c r="P651" s="18">
        <v>44336</v>
      </c>
      <c r="Q651" s="13" t="s">
        <v>1955</v>
      </c>
      <c r="R651" s="19">
        <v>18989730893</v>
      </c>
      <c r="S651" s="19"/>
      <c r="T651" s="24">
        <v>2021</v>
      </c>
      <c r="U651" s="11" t="s">
        <v>717</v>
      </c>
      <c r="V651" s="24" t="s">
        <v>58</v>
      </c>
      <c r="W651" s="11"/>
      <c r="X651" s="11"/>
    </row>
    <row r="652" s="2" customFormat="1" ht="26" customHeight="1" spans="1:24">
      <c r="A652" s="11">
        <v>648</v>
      </c>
      <c r="B652" s="11"/>
      <c r="C652" s="11"/>
      <c r="D652" s="12"/>
      <c r="E652" s="11"/>
      <c r="F652" s="11" t="s">
        <v>1956</v>
      </c>
      <c r="G652" s="12"/>
      <c r="H652" s="13" t="s">
        <v>474</v>
      </c>
      <c r="I652" s="13" t="s">
        <v>1957</v>
      </c>
      <c r="J652" s="12"/>
      <c r="K652" s="11"/>
      <c r="L652" s="13"/>
      <c r="M652" s="13"/>
      <c r="N652" s="19"/>
      <c r="O652" s="19"/>
      <c r="P652" s="18"/>
      <c r="Q652" s="13"/>
      <c r="R652" s="19"/>
      <c r="S652" s="19"/>
      <c r="T652" s="24"/>
      <c r="U652" s="11"/>
      <c r="V652" s="24"/>
      <c r="W652" s="11"/>
      <c r="X652" s="11"/>
    </row>
    <row r="653" s="2" customFormat="1" ht="26" customHeight="1" spans="1:24">
      <c r="A653" s="11">
        <v>649</v>
      </c>
      <c r="B653" s="11"/>
      <c r="C653" s="11"/>
      <c r="D653" s="12"/>
      <c r="E653" s="11"/>
      <c r="F653" s="11" t="s">
        <v>1958</v>
      </c>
      <c r="G653" s="12"/>
      <c r="H653" s="13" t="s">
        <v>510</v>
      </c>
      <c r="I653" s="13" t="s">
        <v>1959</v>
      </c>
      <c r="J653" s="12"/>
      <c r="K653" s="11"/>
      <c r="L653" s="13"/>
      <c r="M653" s="13"/>
      <c r="N653" s="19"/>
      <c r="O653" s="19"/>
      <c r="P653" s="18"/>
      <c r="Q653" s="13"/>
      <c r="R653" s="19"/>
      <c r="S653" s="19"/>
      <c r="T653" s="24"/>
      <c r="U653" s="11"/>
      <c r="V653" s="24"/>
      <c r="W653" s="11"/>
      <c r="X653" s="11"/>
    </row>
    <row r="654" s="2" customFormat="1" ht="26" customHeight="1" spans="1:24">
      <c r="A654" s="11">
        <v>650</v>
      </c>
      <c r="B654" s="11" t="s">
        <v>467</v>
      </c>
      <c r="C654" s="11" t="s">
        <v>264</v>
      </c>
      <c r="D654" s="12">
        <v>19</v>
      </c>
      <c r="E654" s="11" t="s">
        <v>1960</v>
      </c>
      <c r="F654" s="11" t="s">
        <v>1960</v>
      </c>
      <c r="G654" s="12">
        <v>5</v>
      </c>
      <c r="H654" s="13" t="s">
        <v>43</v>
      </c>
      <c r="I654" s="13" t="s">
        <v>1961</v>
      </c>
      <c r="J654" s="12">
        <f>SUM(K654:N654)</f>
        <v>120</v>
      </c>
      <c r="K654" s="11">
        <v>120</v>
      </c>
      <c r="L654" s="13"/>
      <c r="M654" s="13"/>
      <c r="N654" s="19"/>
      <c r="O654" s="19"/>
      <c r="P654" s="18">
        <v>44336</v>
      </c>
      <c r="Q654" s="13" t="s">
        <v>1962</v>
      </c>
      <c r="R654" s="19">
        <v>13023983257</v>
      </c>
      <c r="S654" s="19"/>
      <c r="T654" s="24">
        <v>2021</v>
      </c>
      <c r="U654" s="11" t="s">
        <v>717</v>
      </c>
      <c r="V654" s="24" t="s">
        <v>58</v>
      </c>
      <c r="W654" s="11"/>
      <c r="X654" s="11"/>
    </row>
    <row r="655" s="2" customFormat="1" ht="26" customHeight="1" spans="1:24">
      <c r="A655" s="11">
        <v>651</v>
      </c>
      <c r="B655" s="11"/>
      <c r="C655" s="11"/>
      <c r="D655" s="12"/>
      <c r="E655" s="11"/>
      <c r="F655" s="11" t="s">
        <v>1963</v>
      </c>
      <c r="G655" s="12"/>
      <c r="H655" s="13" t="s">
        <v>474</v>
      </c>
      <c r="I655" s="13" t="s">
        <v>1964</v>
      </c>
      <c r="J655" s="12"/>
      <c r="K655" s="11"/>
      <c r="L655" s="13"/>
      <c r="M655" s="13"/>
      <c r="N655" s="19"/>
      <c r="O655" s="19"/>
      <c r="P655" s="18"/>
      <c r="Q655" s="13"/>
      <c r="R655" s="19"/>
      <c r="S655" s="19"/>
      <c r="T655" s="24"/>
      <c r="U655" s="11"/>
      <c r="V655" s="24"/>
      <c r="W655" s="11"/>
      <c r="X655" s="11"/>
    </row>
    <row r="656" s="2" customFormat="1" ht="26" customHeight="1" spans="1:24">
      <c r="A656" s="11">
        <v>652</v>
      </c>
      <c r="B656" s="11"/>
      <c r="C656" s="11"/>
      <c r="D656" s="12"/>
      <c r="E656" s="11"/>
      <c r="F656" s="11" t="s">
        <v>1965</v>
      </c>
      <c r="G656" s="12"/>
      <c r="H656" s="13" t="s">
        <v>561</v>
      </c>
      <c r="I656" s="13" t="s">
        <v>1966</v>
      </c>
      <c r="J656" s="12"/>
      <c r="K656" s="11"/>
      <c r="L656" s="13"/>
      <c r="M656" s="13"/>
      <c r="N656" s="19"/>
      <c r="O656" s="19"/>
      <c r="P656" s="18"/>
      <c r="Q656" s="13"/>
      <c r="R656" s="19"/>
      <c r="S656" s="19"/>
      <c r="T656" s="24"/>
      <c r="U656" s="11"/>
      <c r="V656" s="24"/>
      <c r="W656" s="11"/>
      <c r="X656" s="11"/>
    </row>
    <row r="657" s="2" customFormat="1" ht="26" customHeight="1" spans="1:24">
      <c r="A657" s="11">
        <v>653</v>
      </c>
      <c r="B657" s="11"/>
      <c r="C657" s="11"/>
      <c r="D657" s="12"/>
      <c r="E657" s="11"/>
      <c r="F657" s="11" t="s">
        <v>1967</v>
      </c>
      <c r="G657" s="12"/>
      <c r="H657" s="13" t="s">
        <v>561</v>
      </c>
      <c r="I657" s="13" t="s">
        <v>1968</v>
      </c>
      <c r="J657" s="12"/>
      <c r="K657" s="11"/>
      <c r="L657" s="13"/>
      <c r="M657" s="13"/>
      <c r="N657" s="19"/>
      <c r="O657" s="19"/>
      <c r="P657" s="18"/>
      <c r="Q657" s="13"/>
      <c r="R657" s="19"/>
      <c r="S657" s="19"/>
      <c r="T657" s="24"/>
      <c r="U657" s="11"/>
      <c r="V657" s="24"/>
      <c r="W657" s="11"/>
      <c r="X657" s="11"/>
    </row>
    <row r="658" s="2" customFormat="1" ht="26" customHeight="1" spans="1:24">
      <c r="A658" s="11">
        <v>654</v>
      </c>
      <c r="B658" s="11"/>
      <c r="C658" s="11"/>
      <c r="D658" s="12"/>
      <c r="E658" s="11"/>
      <c r="F658" s="11" t="s">
        <v>1969</v>
      </c>
      <c r="G658" s="12"/>
      <c r="H658" s="13" t="s">
        <v>538</v>
      </c>
      <c r="I658" s="13" t="s">
        <v>1970</v>
      </c>
      <c r="J658" s="12"/>
      <c r="K658" s="11"/>
      <c r="L658" s="13"/>
      <c r="M658" s="13"/>
      <c r="N658" s="19"/>
      <c r="O658" s="19"/>
      <c r="P658" s="18"/>
      <c r="Q658" s="13"/>
      <c r="R658" s="19"/>
      <c r="S658" s="19"/>
      <c r="T658" s="24"/>
      <c r="U658" s="11"/>
      <c r="V658" s="24"/>
      <c r="W658" s="11"/>
      <c r="X658" s="11"/>
    </row>
    <row r="659" s="2" customFormat="1" ht="26" customHeight="1" spans="1:24">
      <c r="A659" s="11">
        <v>655</v>
      </c>
      <c r="B659" s="11" t="s">
        <v>467</v>
      </c>
      <c r="C659" s="11" t="s">
        <v>264</v>
      </c>
      <c r="D659" s="12">
        <v>19</v>
      </c>
      <c r="E659" s="11" t="s">
        <v>1971</v>
      </c>
      <c r="F659" s="11" t="s">
        <v>1971</v>
      </c>
      <c r="G659" s="12">
        <v>5</v>
      </c>
      <c r="H659" s="13" t="s">
        <v>43</v>
      </c>
      <c r="I659" s="13" t="s">
        <v>1972</v>
      </c>
      <c r="J659" s="12">
        <f>SUM(K659:N659)</f>
        <v>120</v>
      </c>
      <c r="K659" s="11">
        <v>120</v>
      </c>
      <c r="L659" s="13"/>
      <c r="M659" s="13"/>
      <c r="N659" s="19"/>
      <c r="O659" s="19"/>
      <c r="P659" s="18">
        <v>44336</v>
      </c>
      <c r="Q659" s="13" t="s">
        <v>1973</v>
      </c>
      <c r="R659" s="19">
        <v>18959920464</v>
      </c>
      <c r="S659" s="19"/>
      <c r="T659" s="24">
        <v>2021</v>
      </c>
      <c r="U659" s="11" t="s">
        <v>717</v>
      </c>
      <c r="V659" s="24" t="s">
        <v>58</v>
      </c>
      <c r="W659" s="11"/>
      <c r="X659" s="11"/>
    </row>
    <row r="660" s="2" customFormat="1" ht="26" customHeight="1" spans="1:24">
      <c r="A660" s="11">
        <v>656</v>
      </c>
      <c r="B660" s="11"/>
      <c r="C660" s="11"/>
      <c r="D660" s="12"/>
      <c r="E660" s="11"/>
      <c r="F660" s="11" t="s">
        <v>1974</v>
      </c>
      <c r="G660" s="12"/>
      <c r="H660" s="13" t="s">
        <v>474</v>
      </c>
      <c r="I660" s="13" t="s">
        <v>1975</v>
      </c>
      <c r="J660" s="12"/>
      <c r="K660" s="11"/>
      <c r="L660" s="13"/>
      <c r="M660" s="13"/>
      <c r="N660" s="19"/>
      <c r="O660" s="19"/>
      <c r="P660" s="18"/>
      <c r="Q660" s="13"/>
      <c r="R660" s="19"/>
      <c r="S660" s="19"/>
      <c r="T660" s="24"/>
      <c r="U660" s="11"/>
      <c r="V660" s="24"/>
      <c r="W660" s="11"/>
      <c r="X660" s="11"/>
    </row>
    <row r="661" s="2" customFormat="1" ht="26" customHeight="1" spans="1:24">
      <c r="A661" s="11">
        <v>657</v>
      </c>
      <c r="B661" s="11"/>
      <c r="C661" s="11"/>
      <c r="D661" s="12"/>
      <c r="E661" s="11"/>
      <c r="F661" s="11" t="s">
        <v>1976</v>
      </c>
      <c r="G661" s="12"/>
      <c r="H661" s="13" t="s">
        <v>601</v>
      </c>
      <c r="I661" s="13" t="s">
        <v>1977</v>
      </c>
      <c r="J661" s="12"/>
      <c r="K661" s="11"/>
      <c r="L661" s="13"/>
      <c r="M661" s="13"/>
      <c r="N661" s="19"/>
      <c r="O661" s="19"/>
      <c r="P661" s="18"/>
      <c r="Q661" s="13"/>
      <c r="R661" s="19"/>
      <c r="S661" s="19"/>
      <c r="T661" s="24"/>
      <c r="U661" s="11"/>
      <c r="V661" s="24"/>
      <c r="W661" s="11"/>
      <c r="X661" s="11"/>
    </row>
    <row r="662" s="2" customFormat="1" ht="26" customHeight="1" spans="1:24">
      <c r="A662" s="11">
        <v>658</v>
      </c>
      <c r="B662" s="11"/>
      <c r="C662" s="11"/>
      <c r="D662" s="12"/>
      <c r="E662" s="11"/>
      <c r="F662" s="11" t="s">
        <v>1978</v>
      </c>
      <c r="G662" s="12"/>
      <c r="H662" s="13" t="s">
        <v>561</v>
      </c>
      <c r="I662" s="13" t="s">
        <v>1979</v>
      </c>
      <c r="J662" s="12"/>
      <c r="K662" s="11"/>
      <c r="L662" s="13"/>
      <c r="M662" s="13"/>
      <c r="N662" s="19"/>
      <c r="O662" s="19"/>
      <c r="P662" s="18"/>
      <c r="Q662" s="13"/>
      <c r="R662" s="19"/>
      <c r="S662" s="19"/>
      <c r="T662" s="24"/>
      <c r="U662" s="11"/>
      <c r="V662" s="24"/>
      <c r="W662" s="11"/>
      <c r="X662" s="11"/>
    </row>
    <row r="663" s="2" customFormat="1" ht="26" customHeight="1" spans="1:24">
      <c r="A663" s="11">
        <v>659</v>
      </c>
      <c r="B663" s="11"/>
      <c r="C663" s="11"/>
      <c r="D663" s="12"/>
      <c r="E663" s="11"/>
      <c r="F663" s="11" t="s">
        <v>1980</v>
      </c>
      <c r="G663" s="12"/>
      <c r="H663" s="13" t="s">
        <v>589</v>
      </c>
      <c r="I663" s="13" t="s">
        <v>1981</v>
      </c>
      <c r="J663" s="12"/>
      <c r="K663" s="11"/>
      <c r="L663" s="13"/>
      <c r="M663" s="13"/>
      <c r="N663" s="19"/>
      <c r="O663" s="19"/>
      <c r="P663" s="18"/>
      <c r="Q663" s="13"/>
      <c r="R663" s="19"/>
      <c r="S663" s="19"/>
      <c r="T663" s="24"/>
      <c r="U663" s="11"/>
      <c r="V663" s="24"/>
      <c r="W663" s="11"/>
      <c r="X663" s="11"/>
    </row>
    <row r="664" s="2" customFormat="1" ht="26" customHeight="1" spans="1:24">
      <c r="A664" s="11">
        <v>660</v>
      </c>
      <c r="B664" s="11" t="s">
        <v>467</v>
      </c>
      <c r="C664" s="11" t="s">
        <v>264</v>
      </c>
      <c r="D664" s="12">
        <v>15</v>
      </c>
      <c r="E664" s="11" t="s">
        <v>1982</v>
      </c>
      <c r="F664" s="11" t="s">
        <v>1982</v>
      </c>
      <c r="G664" s="12">
        <v>5</v>
      </c>
      <c r="H664" s="13" t="s">
        <v>43</v>
      </c>
      <c r="I664" s="13" t="s">
        <v>1983</v>
      </c>
      <c r="J664" s="12">
        <f>SUM(K664:N664)</f>
        <v>120</v>
      </c>
      <c r="K664" s="11">
        <v>93.57</v>
      </c>
      <c r="L664" s="13">
        <v>26.43</v>
      </c>
      <c r="M664" s="13"/>
      <c r="N664" s="19"/>
      <c r="O664" s="19"/>
      <c r="P664" s="18">
        <v>44336</v>
      </c>
      <c r="Q664" s="13" t="s">
        <v>1984</v>
      </c>
      <c r="R664" s="19">
        <v>18650596798</v>
      </c>
      <c r="S664" s="19"/>
      <c r="T664" s="24">
        <v>2021</v>
      </c>
      <c r="U664" s="11" t="s">
        <v>717</v>
      </c>
      <c r="V664" s="24" t="s">
        <v>50</v>
      </c>
      <c r="W664" s="11"/>
      <c r="X664" s="11"/>
    </row>
    <row r="665" s="2" customFormat="1" ht="26" customHeight="1" spans="1:24">
      <c r="A665" s="11">
        <v>661</v>
      </c>
      <c r="B665" s="11"/>
      <c r="C665" s="11"/>
      <c r="D665" s="12"/>
      <c r="E665" s="11"/>
      <c r="F665" s="11" t="s">
        <v>1985</v>
      </c>
      <c r="G665" s="12"/>
      <c r="H665" s="13" t="s">
        <v>474</v>
      </c>
      <c r="I665" s="13" t="s">
        <v>1986</v>
      </c>
      <c r="J665" s="12"/>
      <c r="K665" s="11"/>
      <c r="L665" s="13"/>
      <c r="M665" s="13"/>
      <c r="N665" s="19"/>
      <c r="O665" s="19"/>
      <c r="P665" s="18"/>
      <c r="Q665" s="13"/>
      <c r="R665" s="19"/>
      <c r="S665" s="19"/>
      <c r="T665" s="24"/>
      <c r="U665" s="11"/>
      <c r="V665" s="24"/>
      <c r="W665" s="11"/>
      <c r="X665" s="11"/>
    </row>
    <row r="666" s="2" customFormat="1" ht="26" customHeight="1" spans="1:24">
      <c r="A666" s="11">
        <v>662</v>
      </c>
      <c r="B666" s="11"/>
      <c r="C666" s="11"/>
      <c r="D666" s="12"/>
      <c r="E666" s="11"/>
      <c r="F666" s="11" t="s">
        <v>1987</v>
      </c>
      <c r="G666" s="12"/>
      <c r="H666" s="13" t="s">
        <v>601</v>
      </c>
      <c r="I666" s="13" t="s">
        <v>1988</v>
      </c>
      <c r="J666" s="12"/>
      <c r="K666" s="11"/>
      <c r="L666" s="13"/>
      <c r="M666" s="13"/>
      <c r="N666" s="19"/>
      <c r="O666" s="19"/>
      <c r="P666" s="18"/>
      <c r="Q666" s="13"/>
      <c r="R666" s="19"/>
      <c r="S666" s="19"/>
      <c r="T666" s="24"/>
      <c r="U666" s="11"/>
      <c r="V666" s="24"/>
      <c r="W666" s="11"/>
      <c r="X666" s="11"/>
    </row>
    <row r="667" s="2" customFormat="1" ht="26" customHeight="1" spans="1:24">
      <c r="A667" s="11">
        <v>663</v>
      </c>
      <c r="B667" s="11"/>
      <c r="C667" s="11"/>
      <c r="D667" s="12"/>
      <c r="E667" s="11"/>
      <c r="F667" s="11" t="s">
        <v>1989</v>
      </c>
      <c r="G667" s="12"/>
      <c r="H667" s="13" t="s">
        <v>561</v>
      </c>
      <c r="I667" s="13" t="s">
        <v>1990</v>
      </c>
      <c r="J667" s="12"/>
      <c r="K667" s="11"/>
      <c r="L667" s="13"/>
      <c r="M667" s="13"/>
      <c r="N667" s="19"/>
      <c r="O667" s="19"/>
      <c r="P667" s="18"/>
      <c r="Q667" s="13"/>
      <c r="R667" s="19"/>
      <c r="S667" s="19"/>
      <c r="T667" s="24"/>
      <c r="U667" s="11"/>
      <c r="V667" s="24"/>
      <c r="W667" s="11"/>
      <c r="X667" s="11"/>
    </row>
    <row r="668" s="2" customFormat="1" ht="26" customHeight="1" spans="1:24">
      <c r="A668" s="11">
        <v>664</v>
      </c>
      <c r="B668" s="11"/>
      <c r="C668" s="11"/>
      <c r="D668" s="12"/>
      <c r="E668" s="11"/>
      <c r="F668" s="11" t="s">
        <v>1991</v>
      </c>
      <c r="G668" s="12"/>
      <c r="H668" s="13" t="s">
        <v>497</v>
      </c>
      <c r="I668" s="13" t="s">
        <v>1992</v>
      </c>
      <c r="J668" s="12"/>
      <c r="K668" s="11"/>
      <c r="L668" s="13"/>
      <c r="M668" s="13"/>
      <c r="N668" s="19"/>
      <c r="O668" s="19"/>
      <c r="P668" s="18"/>
      <c r="Q668" s="13"/>
      <c r="R668" s="19"/>
      <c r="S668" s="19"/>
      <c r="T668" s="24"/>
      <c r="U668" s="11"/>
      <c r="V668" s="24"/>
      <c r="W668" s="11"/>
      <c r="X668" s="11"/>
    </row>
    <row r="669" s="2" customFormat="1" ht="26" customHeight="1" spans="1:24">
      <c r="A669" s="11">
        <v>665</v>
      </c>
      <c r="B669" s="11" t="s">
        <v>467</v>
      </c>
      <c r="C669" s="11" t="s">
        <v>264</v>
      </c>
      <c r="D669" s="12">
        <v>10</v>
      </c>
      <c r="E669" s="11" t="s">
        <v>1993</v>
      </c>
      <c r="F669" s="11" t="s">
        <v>1993</v>
      </c>
      <c r="G669" s="12">
        <v>3</v>
      </c>
      <c r="H669" s="13" t="s">
        <v>43</v>
      </c>
      <c r="I669" s="13" t="s">
        <v>1994</v>
      </c>
      <c r="J669" s="12">
        <f>SUM(K669:N669)</f>
        <v>80</v>
      </c>
      <c r="K669" s="11">
        <v>8.15</v>
      </c>
      <c r="L669" s="13">
        <v>71.85</v>
      </c>
      <c r="M669" s="13"/>
      <c r="N669" s="19"/>
      <c r="O669" s="19"/>
      <c r="P669" s="18">
        <v>44336</v>
      </c>
      <c r="Q669" s="13" t="s">
        <v>1995</v>
      </c>
      <c r="R669" s="19">
        <v>15159788663</v>
      </c>
      <c r="S669" s="19"/>
      <c r="T669" s="24">
        <v>2021</v>
      </c>
      <c r="U669" s="11" t="s">
        <v>717</v>
      </c>
      <c r="V669" s="24" t="s">
        <v>50</v>
      </c>
      <c r="W669" s="11"/>
      <c r="X669" s="11"/>
    </row>
    <row r="670" s="2" customFormat="1" ht="26" customHeight="1" spans="1:24">
      <c r="A670" s="11">
        <v>666</v>
      </c>
      <c r="B670" s="11"/>
      <c r="C670" s="11"/>
      <c r="D670" s="12"/>
      <c r="E670" s="11"/>
      <c r="F670" s="11" t="s">
        <v>1996</v>
      </c>
      <c r="G670" s="12"/>
      <c r="H670" s="13" t="s">
        <v>474</v>
      </c>
      <c r="I670" s="13" t="s">
        <v>1997</v>
      </c>
      <c r="J670" s="12"/>
      <c r="K670" s="11"/>
      <c r="L670" s="13"/>
      <c r="M670" s="13"/>
      <c r="N670" s="19"/>
      <c r="O670" s="19"/>
      <c r="P670" s="18"/>
      <c r="Q670" s="13"/>
      <c r="R670" s="19"/>
      <c r="S670" s="19"/>
      <c r="T670" s="24"/>
      <c r="U670" s="11"/>
      <c r="V670" s="24"/>
      <c r="W670" s="11"/>
      <c r="X670" s="11"/>
    </row>
    <row r="671" s="2" customFormat="1" ht="26" customHeight="1" spans="1:24">
      <c r="A671" s="11">
        <v>667</v>
      </c>
      <c r="B671" s="11"/>
      <c r="C671" s="11"/>
      <c r="D671" s="12"/>
      <c r="E671" s="11"/>
      <c r="F671" s="11" t="s">
        <v>1998</v>
      </c>
      <c r="G671" s="12"/>
      <c r="H671" s="13" t="s">
        <v>561</v>
      </c>
      <c r="I671" s="13" t="s">
        <v>1999</v>
      </c>
      <c r="J671" s="12"/>
      <c r="K671" s="11"/>
      <c r="L671" s="13"/>
      <c r="M671" s="13"/>
      <c r="N671" s="19"/>
      <c r="O671" s="19"/>
      <c r="P671" s="18"/>
      <c r="Q671" s="13"/>
      <c r="R671" s="19"/>
      <c r="S671" s="19"/>
      <c r="T671" s="24"/>
      <c r="U671" s="11"/>
      <c r="V671" s="24"/>
      <c r="W671" s="11"/>
      <c r="X671" s="11"/>
    </row>
    <row r="672" s="2" customFormat="1" ht="26" customHeight="1" spans="1:24">
      <c r="A672" s="11">
        <v>668</v>
      </c>
      <c r="B672" s="11" t="s">
        <v>467</v>
      </c>
      <c r="C672" s="11" t="s">
        <v>264</v>
      </c>
      <c r="D672" s="12">
        <v>18</v>
      </c>
      <c r="E672" s="11" t="s">
        <v>2000</v>
      </c>
      <c r="F672" s="11" t="s">
        <v>2000</v>
      </c>
      <c r="G672" s="12">
        <v>5</v>
      </c>
      <c r="H672" s="12" t="s">
        <v>43</v>
      </c>
      <c r="I672" s="13" t="s">
        <v>2001</v>
      </c>
      <c r="J672" s="12">
        <f>SUM(K672:N672)</f>
        <v>110</v>
      </c>
      <c r="K672" s="11">
        <v>81.55</v>
      </c>
      <c r="L672" s="13">
        <v>28.45</v>
      </c>
      <c r="M672" s="13"/>
      <c r="N672" s="19"/>
      <c r="O672" s="19"/>
      <c r="P672" s="18">
        <v>44336</v>
      </c>
      <c r="Q672" s="13" t="s">
        <v>2002</v>
      </c>
      <c r="R672" s="19">
        <v>18686651888</v>
      </c>
      <c r="S672" s="19"/>
      <c r="T672" s="24">
        <v>2021</v>
      </c>
      <c r="U672" s="11" t="s">
        <v>717</v>
      </c>
      <c r="V672" s="24" t="s">
        <v>50</v>
      </c>
      <c r="W672" s="11"/>
      <c r="X672" s="11"/>
    </row>
    <row r="673" s="2" customFormat="1" ht="26" customHeight="1" spans="1:24">
      <c r="A673" s="11">
        <v>669</v>
      </c>
      <c r="B673" s="11"/>
      <c r="C673" s="11"/>
      <c r="D673" s="12"/>
      <c r="E673" s="11"/>
      <c r="F673" s="11" t="s">
        <v>2003</v>
      </c>
      <c r="G673" s="12"/>
      <c r="H673" s="13" t="s">
        <v>497</v>
      </c>
      <c r="I673" s="13" t="s">
        <v>2004</v>
      </c>
      <c r="J673" s="12"/>
      <c r="K673" s="11"/>
      <c r="L673" s="13"/>
      <c r="M673" s="13"/>
      <c r="N673" s="19"/>
      <c r="O673" s="19"/>
      <c r="P673" s="18"/>
      <c r="Q673" s="13"/>
      <c r="R673" s="19"/>
      <c r="S673" s="19"/>
      <c r="T673" s="24"/>
      <c r="U673" s="11"/>
      <c r="V673" s="24"/>
      <c r="W673" s="11"/>
      <c r="X673" s="11"/>
    </row>
    <row r="674" s="2" customFormat="1" ht="26" customHeight="1" spans="1:24">
      <c r="A674" s="11">
        <v>670</v>
      </c>
      <c r="B674" s="11"/>
      <c r="C674" s="11"/>
      <c r="D674" s="12"/>
      <c r="E674" s="11"/>
      <c r="F674" s="11" t="s">
        <v>2005</v>
      </c>
      <c r="G674" s="12"/>
      <c r="H674" s="13" t="s">
        <v>601</v>
      </c>
      <c r="I674" s="13" t="s">
        <v>2006</v>
      </c>
      <c r="J674" s="12"/>
      <c r="K674" s="11"/>
      <c r="L674" s="13"/>
      <c r="M674" s="13"/>
      <c r="N674" s="19"/>
      <c r="O674" s="19"/>
      <c r="P674" s="18"/>
      <c r="Q674" s="13"/>
      <c r="R674" s="19"/>
      <c r="S674" s="19"/>
      <c r="T674" s="24"/>
      <c r="U674" s="11"/>
      <c r="V674" s="24"/>
      <c r="W674" s="11"/>
      <c r="X674" s="11"/>
    </row>
    <row r="675" s="2" customFormat="1" ht="26" customHeight="1" spans="1:24">
      <c r="A675" s="11">
        <v>671</v>
      </c>
      <c r="B675" s="11"/>
      <c r="C675" s="11"/>
      <c r="D675" s="12"/>
      <c r="E675" s="11"/>
      <c r="F675" s="11" t="s">
        <v>2007</v>
      </c>
      <c r="G675" s="12"/>
      <c r="H675" s="13" t="s">
        <v>561</v>
      </c>
      <c r="I675" s="13" t="s">
        <v>2008</v>
      </c>
      <c r="J675" s="12"/>
      <c r="K675" s="11"/>
      <c r="L675" s="13"/>
      <c r="M675" s="13"/>
      <c r="N675" s="19"/>
      <c r="O675" s="19"/>
      <c r="P675" s="18"/>
      <c r="Q675" s="13"/>
      <c r="R675" s="19"/>
      <c r="S675" s="19"/>
      <c r="T675" s="24"/>
      <c r="U675" s="11"/>
      <c r="V675" s="24"/>
      <c r="W675" s="11"/>
      <c r="X675" s="11"/>
    </row>
    <row r="676" s="2" customFormat="1" ht="26" customHeight="1" spans="1:24">
      <c r="A676" s="11">
        <v>672</v>
      </c>
      <c r="B676" s="11"/>
      <c r="C676" s="11"/>
      <c r="D676" s="12"/>
      <c r="E676" s="11"/>
      <c r="F676" s="11" t="s">
        <v>2009</v>
      </c>
      <c r="G676" s="12"/>
      <c r="H676" s="13" t="s">
        <v>566</v>
      </c>
      <c r="I676" s="13" t="s">
        <v>2010</v>
      </c>
      <c r="J676" s="12"/>
      <c r="K676" s="11"/>
      <c r="L676" s="13"/>
      <c r="M676" s="13"/>
      <c r="N676" s="19"/>
      <c r="O676" s="19"/>
      <c r="P676" s="18"/>
      <c r="Q676" s="13"/>
      <c r="R676" s="19"/>
      <c r="S676" s="19"/>
      <c r="T676" s="24"/>
      <c r="U676" s="11"/>
      <c r="V676" s="24"/>
      <c r="W676" s="11"/>
      <c r="X676" s="11"/>
    </row>
    <row r="677" s="2" customFormat="1" ht="26" customHeight="1" spans="1:24">
      <c r="A677" s="11">
        <v>673</v>
      </c>
      <c r="B677" s="11" t="s">
        <v>467</v>
      </c>
      <c r="C677" s="11" t="s">
        <v>264</v>
      </c>
      <c r="D677" s="12">
        <v>5</v>
      </c>
      <c r="E677" s="11" t="s">
        <v>2011</v>
      </c>
      <c r="F677" s="11" t="s">
        <v>2011</v>
      </c>
      <c r="G677" s="12">
        <v>3</v>
      </c>
      <c r="H677" s="13" t="s">
        <v>43</v>
      </c>
      <c r="I677" s="13" t="s">
        <v>2012</v>
      </c>
      <c r="J677" s="12">
        <f>SUM(K677:N677)</f>
        <v>80</v>
      </c>
      <c r="K677" s="11">
        <v>52.77</v>
      </c>
      <c r="L677" s="13">
        <v>27.23</v>
      </c>
      <c r="M677" s="13"/>
      <c r="N677" s="19"/>
      <c r="O677" s="19"/>
      <c r="P677" s="18">
        <v>44336</v>
      </c>
      <c r="Q677" s="13" t="s">
        <v>2013</v>
      </c>
      <c r="R677" s="19">
        <v>13960439012</v>
      </c>
      <c r="S677" s="19"/>
      <c r="T677" s="24">
        <v>2021</v>
      </c>
      <c r="U677" s="11" t="s">
        <v>717</v>
      </c>
      <c r="V677" s="24" t="s">
        <v>50</v>
      </c>
      <c r="W677" s="11"/>
      <c r="X677" s="11"/>
    </row>
    <row r="678" s="2" customFormat="1" ht="26" customHeight="1" spans="1:24">
      <c r="A678" s="11">
        <v>674</v>
      </c>
      <c r="B678" s="11"/>
      <c r="C678" s="11"/>
      <c r="D678" s="12"/>
      <c r="E678" s="11"/>
      <c r="F678" s="11" t="s">
        <v>2014</v>
      </c>
      <c r="G678" s="12"/>
      <c r="H678" s="13" t="s">
        <v>561</v>
      </c>
      <c r="I678" s="13" t="s">
        <v>2015</v>
      </c>
      <c r="J678" s="12"/>
      <c r="K678" s="11"/>
      <c r="L678" s="13"/>
      <c r="M678" s="13"/>
      <c r="N678" s="19"/>
      <c r="O678" s="19"/>
      <c r="P678" s="18"/>
      <c r="Q678" s="13"/>
      <c r="R678" s="19"/>
      <c r="S678" s="19"/>
      <c r="T678" s="24"/>
      <c r="U678" s="11"/>
      <c r="V678" s="24"/>
      <c r="W678" s="11"/>
      <c r="X678" s="11"/>
    </row>
    <row r="679" s="2" customFormat="1" ht="26" customHeight="1" spans="1:24">
      <c r="A679" s="11">
        <v>675</v>
      </c>
      <c r="B679" s="11"/>
      <c r="C679" s="11"/>
      <c r="D679" s="12"/>
      <c r="E679" s="11"/>
      <c r="F679" s="11" t="s">
        <v>2016</v>
      </c>
      <c r="G679" s="12"/>
      <c r="H679" s="13" t="s">
        <v>601</v>
      </c>
      <c r="I679" s="13" t="s">
        <v>2017</v>
      </c>
      <c r="J679" s="12"/>
      <c r="K679" s="11"/>
      <c r="L679" s="13"/>
      <c r="M679" s="13"/>
      <c r="N679" s="19"/>
      <c r="O679" s="19"/>
      <c r="P679" s="18"/>
      <c r="Q679" s="13"/>
      <c r="R679" s="19"/>
      <c r="S679" s="19"/>
      <c r="T679" s="24"/>
      <c r="U679" s="11"/>
      <c r="V679" s="24"/>
      <c r="W679" s="11"/>
      <c r="X679" s="11"/>
    </row>
    <row r="680" s="2" customFormat="1" ht="26" customHeight="1" spans="1:24">
      <c r="A680" s="11">
        <v>676</v>
      </c>
      <c r="B680" s="11" t="s">
        <v>467</v>
      </c>
      <c r="C680" s="11" t="s">
        <v>264</v>
      </c>
      <c r="D680" s="12">
        <v>19</v>
      </c>
      <c r="E680" s="11" t="s">
        <v>2018</v>
      </c>
      <c r="F680" s="11" t="s">
        <v>2018</v>
      </c>
      <c r="G680" s="12">
        <v>4</v>
      </c>
      <c r="H680" s="13" t="s">
        <v>43</v>
      </c>
      <c r="I680" s="13" t="s">
        <v>2019</v>
      </c>
      <c r="J680" s="12">
        <f>SUM(K680:N680)</f>
        <v>120</v>
      </c>
      <c r="K680" s="11">
        <v>105.22</v>
      </c>
      <c r="L680" s="13">
        <v>14.78</v>
      </c>
      <c r="M680" s="13"/>
      <c r="N680" s="19"/>
      <c r="O680" s="19"/>
      <c r="P680" s="18">
        <v>44336</v>
      </c>
      <c r="Q680" s="13" t="s">
        <v>2020</v>
      </c>
      <c r="R680" s="19">
        <v>13850705872</v>
      </c>
      <c r="S680" s="19"/>
      <c r="T680" s="24">
        <v>2021</v>
      </c>
      <c r="U680" s="11" t="s">
        <v>717</v>
      </c>
      <c r="V680" s="24" t="s">
        <v>50</v>
      </c>
      <c r="W680" s="11"/>
      <c r="X680" s="11"/>
    </row>
    <row r="681" s="2" customFormat="1" ht="26" customHeight="1" spans="1:24">
      <c r="A681" s="11">
        <v>677</v>
      </c>
      <c r="B681" s="11"/>
      <c r="C681" s="11"/>
      <c r="D681" s="12"/>
      <c r="E681" s="11"/>
      <c r="F681" s="11" t="s">
        <v>2021</v>
      </c>
      <c r="G681" s="12"/>
      <c r="H681" s="13" t="s">
        <v>566</v>
      </c>
      <c r="I681" s="13" t="s">
        <v>2022</v>
      </c>
      <c r="J681" s="12"/>
      <c r="K681" s="11"/>
      <c r="L681" s="13"/>
      <c r="M681" s="13"/>
      <c r="N681" s="19"/>
      <c r="O681" s="19"/>
      <c r="P681" s="18"/>
      <c r="Q681" s="13"/>
      <c r="R681" s="19"/>
      <c r="S681" s="19"/>
      <c r="T681" s="24"/>
      <c r="U681" s="11"/>
      <c r="V681" s="24"/>
      <c r="W681" s="11"/>
      <c r="X681" s="11"/>
    </row>
    <row r="682" s="2" customFormat="1" ht="26" customHeight="1" spans="1:24">
      <c r="A682" s="11">
        <v>678</v>
      </c>
      <c r="B682" s="11"/>
      <c r="C682" s="11"/>
      <c r="D682" s="12"/>
      <c r="E682" s="11"/>
      <c r="F682" s="11" t="s">
        <v>2023</v>
      </c>
      <c r="G682" s="12"/>
      <c r="H682" s="13" t="s">
        <v>497</v>
      </c>
      <c r="I682" s="13" t="s">
        <v>2024</v>
      </c>
      <c r="J682" s="12"/>
      <c r="K682" s="11"/>
      <c r="L682" s="13"/>
      <c r="M682" s="13"/>
      <c r="N682" s="19"/>
      <c r="O682" s="19"/>
      <c r="P682" s="18"/>
      <c r="Q682" s="13"/>
      <c r="R682" s="19"/>
      <c r="S682" s="19"/>
      <c r="T682" s="24"/>
      <c r="U682" s="11"/>
      <c r="V682" s="24"/>
      <c r="W682" s="11"/>
      <c r="X682" s="11"/>
    </row>
    <row r="683" s="2" customFormat="1" ht="26" customHeight="1" spans="1:24">
      <c r="A683" s="11">
        <v>679</v>
      </c>
      <c r="B683" s="11"/>
      <c r="C683" s="11"/>
      <c r="D683" s="12"/>
      <c r="E683" s="11"/>
      <c r="F683" s="11" t="s">
        <v>2025</v>
      </c>
      <c r="G683" s="12"/>
      <c r="H683" s="13" t="s">
        <v>2026</v>
      </c>
      <c r="I683" s="13" t="s">
        <v>2027</v>
      </c>
      <c r="J683" s="12"/>
      <c r="K683" s="11"/>
      <c r="L683" s="13"/>
      <c r="M683" s="13"/>
      <c r="N683" s="19"/>
      <c r="O683" s="19"/>
      <c r="P683" s="18"/>
      <c r="Q683" s="13"/>
      <c r="R683" s="19"/>
      <c r="S683" s="19"/>
      <c r="T683" s="24"/>
      <c r="U683" s="11"/>
      <c r="V683" s="24"/>
      <c r="W683" s="11"/>
      <c r="X683" s="11"/>
    </row>
    <row r="684" s="2" customFormat="1" ht="26" customHeight="1" spans="1:24">
      <c r="A684" s="11">
        <v>680</v>
      </c>
      <c r="B684" s="11" t="s">
        <v>467</v>
      </c>
      <c r="C684" s="11" t="s">
        <v>264</v>
      </c>
      <c r="D684" s="12">
        <v>18</v>
      </c>
      <c r="E684" s="11" t="s">
        <v>2028</v>
      </c>
      <c r="F684" s="11" t="s">
        <v>2028</v>
      </c>
      <c r="G684" s="12">
        <v>5</v>
      </c>
      <c r="H684" s="13" t="s">
        <v>43</v>
      </c>
      <c r="I684" s="13" t="s">
        <v>2029</v>
      </c>
      <c r="J684" s="12">
        <f>SUM(K684:N684)</f>
        <v>100</v>
      </c>
      <c r="K684" s="11">
        <v>35.5</v>
      </c>
      <c r="L684" s="13">
        <v>64.5</v>
      </c>
      <c r="M684" s="13"/>
      <c r="N684" s="19"/>
      <c r="O684" s="19"/>
      <c r="P684" s="18">
        <v>44336</v>
      </c>
      <c r="Q684" s="13" t="s">
        <v>2030</v>
      </c>
      <c r="R684" s="19">
        <v>13559535279</v>
      </c>
      <c r="S684" s="19"/>
      <c r="T684" s="24">
        <v>2021</v>
      </c>
      <c r="U684" s="11" t="s">
        <v>717</v>
      </c>
      <c r="V684" s="24" t="s">
        <v>50</v>
      </c>
      <c r="W684" s="11"/>
      <c r="X684" s="11"/>
    </row>
    <row r="685" s="2" customFormat="1" ht="26" customHeight="1" spans="1:24">
      <c r="A685" s="11">
        <v>681</v>
      </c>
      <c r="B685" s="11"/>
      <c r="C685" s="11"/>
      <c r="D685" s="12"/>
      <c r="E685" s="11"/>
      <c r="F685" s="11" t="s">
        <v>2031</v>
      </c>
      <c r="G685" s="12"/>
      <c r="H685" s="13" t="s">
        <v>474</v>
      </c>
      <c r="I685" s="13" t="s">
        <v>2032</v>
      </c>
      <c r="J685" s="12"/>
      <c r="K685" s="11"/>
      <c r="L685" s="13"/>
      <c r="M685" s="13"/>
      <c r="N685" s="19"/>
      <c r="O685" s="19"/>
      <c r="P685" s="18"/>
      <c r="Q685" s="13"/>
      <c r="R685" s="19"/>
      <c r="S685" s="19"/>
      <c r="T685" s="24"/>
      <c r="U685" s="11"/>
      <c r="V685" s="24"/>
      <c r="W685" s="11"/>
      <c r="X685" s="11"/>
    </row>
    <row r="686" s="2" customFormat="1" ht="26" customHeight="1" spans="1:24">
      <c r="A686" s="11">
        <v>682</v>
      </c>
      <c r="B686" s="11"/>
      <c r="C686" s="11"/>
      <c r="D686" s="12"/>
      <c r="E686" s="11"/>
      <c r="F686" s="11" t="s">
        <v>2033</v>
      </c>
      <c r="G686" s="12"/>
      <c r="H686" s="13" t="s">
        <v>561</v>
      </c>
      <c r="I686" s="13" t="s">
        <v>2034</v>
      </c>
      <c r="J686" s="12"/>
      <c r="K686" s="11"/>
      <c r="L686" s="13"/>
      <c r="M686" s="13"/>
      <c r="N686" s="19"/>
      <c r="O686" s="19"/>
      <c r="P686" s="18"/>
      <c r="Q686" s="13"/>
      <c r="R686" s="19"/>
      <c r="S686" s="19"/>
      <c r="T686" s="24"/>
      <c r="U686" s="11"/>
      <c r="V686" s="24"/>
      <c r="W686" s="11"/>
      <c r="X686" s="11"/>
    </row>
    <row r="687" s="2" customFormat="1" ht="26" customHeight="1" spans="1:24">
      <c r="A687" s="11">
        <v>683</v>
      </c>
      <c r="B687" s="11"/>
      <c r="C687" s="11"/>
      <c r="D687" s="12"/>
      <c r="E687" s="11"/>
      <c r="F687" s="11" t="s">
        <v>2035</v>
      </c>
      <c r="G687" s="12"/>
      <c r="H687" s="13" t="s">
        <v>533</v>
      </c>
      <c r="I687" s="13" t="s">
        <v>2036</v>
      </c>
      <c r="J687" s="12"/>
      <c r="K687" s="11"/>
      <c r="L687" s="13"/>
      <c r="M687" s="13"/>
      <c r="N687" s="19"/>
      <c r="O687" s="19"/>
      <c r="P687" s="18"/>
      <c r="Q687" s="13"/>
      <c r="R687" s="19"/>
      <c r="S687" s="19"/>
      <c r="T687" s="24"/>
      <c r="U687" s="11"/>
      <c r="V687" s="24"/>
      <c r="W687" s="11"/>
      <c r="X687" s="11"/>
    </row>
    <row r="688" s="2" customFormat="1" ht="26" customHeight="1" spans="1:24">
      <c r="A688" s="11">
        <v>684</v>
      </c>
      <c r="B688" s="11"/>
      <c r="C688" s="11"/>
      <c r="D688" s="12"/>
      <c r="E688" s="11"/>
      <c r="F688" s="11" t="s">
        <v>2037</v>
      </c>
      <c r="G688" s="12"/>
      <c r="H688" s="13" t="s">
        <v>510</v>
      </c>
      <c r="I688" s="13" t="s">
        <v>2038</v>
      </c>
      <c r="J688" s="12"/>
      <c r="K688" s="11"/>
      <c r="L688" s="13"/>
      <c r="M688" s="13"/>
      <c r="N688" s="19"/>
      <c r="O688" s="19"/>
      <c r="P688" s="18"/>
      <c r="Q688" s="13"/>
      <c r="R688" s="19"/>
      <c r="S688" s="19"/>
      <c r="T688" s="24"/>
      <c r="U688" s="11"/>
      <c r="V688" s="24"/>
      <c r="W688" s="11"/>
      <c r="X688" s="11"/>
    </row>
    <row r="689" s="2" customFormat="1" ht="26" customHeight="1" spans="1:24">
      <c r="A689" s="11">
        <v>685</v>
      </c>
      <c r="B689" s="11" t="s">
        <v>467</v>
      </c>
      <c r="C689" s="11" t="s">
        <v>264</v>
      </c>
      <c r="D689" s="12">
        <v>6</v>
      </c>
      <c r="E689" s="11" t="s">
        <v>2039</v>
      </c>
      <c r="F689" s="11" t="s">
        <v>2039</v>
      </c>
      <c r="G689" s="12">
        <v>7</v>
      </c>
      <c r="H689" s="13" t="s">
        <v>43</v>
      </c>
      <c r="I689" s="13" t="s">
        <v>2040</v>
      </c>
      <c r="J689" s="12">
        <f>SUM(K689:N689)</f>
        <v>120</v>
      </c>
      <c r="K689" s="11">
        <v>108.2</v>
      </c>
      <c r="L689" s="13">
        <v>11.8</v>
      </c>
      <c r="M689" s="13"/>
      <c r="N689" s="19"/>
      <c r="O689" s="19"/>
      <c r="P689" s="18">
        <v>44336</v>
      </c>
      <c r="Q689" s="13" t="s">
        <v>2041</v>
      </c>
      <c r="R689" s="19">
        <v>17750571971</v>
      </c>
      <c r="S689" s="19"/>
      <c r="T689" s="24">
        <v>2021</v>
      </c>
      <c r="U689" s="11" t="s">
        <v>717</v>
      </c>
      <c r="V689" s="24" t="s">
        <v>50</v>
      </c>
      <c r="W689" s="11"/>
      <c r="X689" s="11"/>
    </row>
    <row r="690" s="2" customFormat="1" ht="26" customHeight="1" spans="1:24">
      <c r="A690" s="11">
        <v>686</v>
      </c>
      <c r="B690" s="11"/>
      <c r="C690" s="11"/>
      <c r="D690" s="12"/>
      <c r="E690" s="11"/>
      <c r="F690" s="11" t="s">
        <v>2042</v>
      </c>
      <c r="G690" s="12"/>
      <c r="H690" s="13" t="s">
        <v>474</v>
      </c>
      <c r="I690" s="13" t="s">
        <v>2043</v>
      </c>
      <c r="J690" s="12"/>
      <c r="K690" s="11"/>
      <c r="L690" s="13"/>
      <c r="M690" s="13"/>
      <c r="N690" s="19"/>
      <c r="O690" s="19"/>
      <c r="P690" s="18"/>
      <c r="Q690" s="13"/>
      <c r="R690" s="19"/>
      <c r="S690" s="19"/>
      <c r="T690" s="24"/>
      <c r="U690" s="11"/>
      <c r="V690" s="24"/>
      <c r="W690" s="11"/>
      <c r="X690" s="11"/>
    </row>
    <row r="691" s="2" customFormat="1" ht="26" customHeight="1" spans="1:24">
      <c r="A691" s="11">
        <v>687</v>
      </c>
      <c r="B691" s="11"/>
      <c r="C691" s="11"/>
      <c r="D691" s="12"/>
      <c r="E691" s="11"/>
      <c r="F691" s="11" t="s">
        <v>2044</v>
      </c>
      <c r="G691" s="12"/>
      <c r="H691" s="13" t="s">
        <v>561</v>
      </c>
      <c r="I691" s="13" t="s">
        <v>2045</v>
      </c>
      <c r="J691" s="12"/>
      <c r="K691" s="11"/>
      <c r="L691" s="13"/>
      <c r="M691" s="13"/>
      <c r="N691" s="19"/>
      <c r="O691" s="19"/>
      <c r="P691" s="18"/>
      <c r="Q691" s="13"/>
      <c r="R691" s="19"/>
      <c r="S691" s="19"/>
      <c r="T691" s="24"/>
      <c r="U691" s="11"/>
      <c r="V691" s="24"/>
      <c r="W691" s="11"/>
      <c r="X691" s="11"/>
    </row>
    <row r="692" s="2" customFormat="1" ht="26" customHeight="1" spans="1:24">
      <c r="A692" s="11">
        <v>688</v>
      </c>
      <c r="B692" s="11"/>
      <c r="C692" s="11"/>
      <c r="D692" s="12"/>
      <c r="E692" s="11"/>
      <c r="F692" s="11" t="s">
        <v>2046</v>
      </c>
      <c r="G692" s="12"/>
      <c r="H692" s="13" t="s">
        <v>533</v>
      </c>
      <c r="I692" s="13" t="s">
        <v>2047</v>
      </c>
      <c r="J692" s="12"/>
      <c r="K692" s="11"/>
      <c r="L692" s="13"/>
      <c r="M692" s="13"/>
      <c r="N692" s="19"/>
      <c r="O692" s="19"/>
      <c r="P692" s="18"/>
      <c r="Q692" s="13"/>
      <c r="R692" s="19"/>
      <c r="S692" s="19"/>
      <c r="T692" s="24"/>
      <c r="U692" s="11"/>
      <c r="V692" s="24"/>
      <c r="W692" s="11"/>
      <c r="X692" s="11"/>
    </row>
    <row r="693" s="2" customFormat="1" ht="26" customHeight="1" spans="1:24">
      <c r="A693" s="11">
        <v>689</v>
      </c>
      <c r="B693" s="11"/>
      <c r="C693" s="11"/>
      <c r="D693" s="12"/>
      <c r="E693" s="11"/>
      <c r="F693" s="11" t="s">
        <v>2048</v>
      </c>
      <c r="G693" s="12"/>
      <c r="H693" s="13" t="s">
        <v>566</v>
      </c>
      <c r="I693" s="13" t="s">
        <v>2049</v>
      </c>
      <c r="J693" s="12"/>
      <c r="K693" s="11"/>
      <c r="L693" s="13"/>
      <c r="M693" s="13"/>
      <c r="N693" s="19"/>
      <c r="O693" s="19"/>
      <c r="P693" s="18"/>
      <c r="Q693" s="13"/>
      <c r="R693" s="19"/>
      <c r="S693" s="19"/>
      <c r="T693" s="24"/>
      <c r="U693" s="11"/>
      <c r="V693" s="24"/>
      <c r="W693" s="11"/>
      <c r="X693" s="11"/>
    </row>
    <row r="694" s="2" customFormat="1" ht="26" customHeight="1" spans="1:24">
      <c r="A694" s="11">
        <v>690</v>
      </c>
      <c r="B694" s="11"/>
      <c r="C694" s="11"/>
      <c r="D694" s="12"/>
      <c r="E694" s="11"/>
      <c r="F694" s="11" t="s">
        <v>2050</v>
      </c>
      <c r="G694" s="12"/>
      <c r="H694" s="13" t="s">
        <v>601</v>
      </c>
      <c r="I694" s="13" t="s">
        <v>2051</v>
      </c>
      <c r="J694" s="12"/>
      <c r="K694" s="11"/>
      <c r="L694" s="13"/>
      <c r="M694" s="13"/>
      <c r="N694" s="19"/>
      <c r="O694" s="19"/>
      <c r="P694" s="18"/>
      <c r="Q694" s="13"/>
      <c r="R694" s="19"/>
      <c r="S694" s="19"/>
      <c r="T694" s="24"/>
      <c r="U694" s="11"/>
      <c r="V694" s="24"/>
      <c r="W694" s="11"/>
      <c r="X694" s="11"/>
    </row>
    <row r="695" s="2" customFormat="1" ht="26" customHeight="1" spans="1:24">
      <c r="A695" s="11">
        <v>691</v>
      </c>
      <c r="B695" s="11" t="s">
        <v>467</v>
      </c>
      <c r="C695" s="11" t="s">
        <v>264</v>
      </c>
      <c r="D695" s="12">
        <v>7</v>
      </c>
      <c r="E695" s="11" t="s">
        <v>2052</v>
      </c>
      <c r="F695" s="11" t="s">
        <v>2052</v>
      </c>
      <c r="G695" s="12">
        <v>4</v>
      </c>
      <c r="H695" s="13" t="s">
        <v>43</v>
      </c>
      <c r="I695" s="13" t="s">
        <v>2053</v>
      </c>
      <c r="J695" s="12">
        <f>SUM(K695:N695)</f>
        <v>100</v>
      </c>
      <c r="K695" s="11">
        <v>36.21</v>
      </c>
      <c r="L695" s="13">
        <v>63.79</v>
      </c>
      <c r="M695" s="13"/>
      <c r="N695" s="19"/>
      <c r="O695" s="19"/>
      <c r="P695" s="18">
        <v>44336</v>
      </c>
      <c r="Q695" s="13" t="s">
        <v>2054</v>
      </c>
      <c r="R695" s="19">
        <v>15060608311</v>
      </c>
      <c r="S695" s="19"/>
      <c r="T695" s="24">
        <v>2021</v>
      </c>
      <c r="U695" s="11" t="s">
        <v>717</v>
      </c>
      <c r="V695" s="24" t="s">
        <v>50</v>
      </c>
      <c r="W695" s="11"/>
      <c r="X695" s="11"/>
    </row>
    <row r="696" s="2" customFormat="1" ht="26" customHeight="1" spans="1:24">
      <c r="A696" s="11">
        <v>692</v>
      </c>
      <c r="B696" s="11"/>
      <c r="C696" s="11"/>
      <c r="D696" s="12"/>
      <c r="E696" s="11"/>
      <c r="F696" s="11" t="s">
        <v>2055</v>
      </c>
      <c r="G696" s="12"/>
      <c r="H696" s="13" t="s">
        <v>474</v>
      </c>
      <c r="I696" s="13" t="s">
        <v>2056</v>
      </c>
      <c r="J696" s="12"/>
      <c r="K696" s="11"/>
      <c r="L696" s="13"/>
      <c r="M696" s="13"/>
      <c r="N696" s="19"/>
      <c r="O696" s="19"/>
      <c r="P696" s="18"/>
      <c r="Q696" s="13"/>
      <c r="R696" s="19"/>
      <c r="S696" s="19"/>
      <c r="T696" s="24"/>
      <c r="U696" s="11"/>
      <c r="V696" s="24"/>
      <c r="W696" s="11"/>
      <c r="X696" s="11"/>
    </row>
    <row r="697" s="2" customFormat="1" ht="26" customHeight="1" spans="1:24">
      <c r="A697" s="11">
        <v>693</v>
      </c>
      <c r="B697" s="11"/>
      <c r="C697" s="11"/>
      <c r="D697" s="12"/>
      <c r="E697" s="11"/>
      <c r="F697" s="11" t="s">
        <v>2057</v>
      </c>
      <c r="G697" s="12"/>
      <c r="H697" s="13" t="s">
        <v>601</v>
      </c>
      <c r="I697" s="13" t="s">
        <v>2058</v>
      </c>
      <c r="J697" s="12"/>
      <c r="K697" s="11"/>
      <c r="L697" s="13"/>
      <c r="M697" s="13"/>
      <c r="N697" s="19"/>
      <c r="O697" s="19"/>
      <c r="P697" s="18"/>
      <c r="Q697" s="13"/>
      <c r="R697" s="19"/>
      <c r="S697" s="19"/>
      <c r="T697" s="24"/>
      <c r="U697" s="11"/>
      <c r="V697" s="24"/>
      <c r="W697" s="11"/>
      <c r="X697" s="11"/>
    </row>
    <row r="698" s="2" customFormat="1" ht="26" customHeight="1" spans="1:24">
      <c r="A698" s="11">
        <v>694</v>
      </c>
      <c r="B698" s="11"/>
      <c r="C698" s="11"/>
      <c r="D698" s="12"/>
      <c r="E698" s="11"/>
      <c r="F698" s="11" t="s">
        <v>2059</v>
      </c>
      <c r="G698" s="12"/>
      <c r="H698" s="13" t="s">
        <v>561</v>
      </c>
      <c r="I698" s="13" t="s">
        <v>2060</v>
      </c>
      <c r="J698" s="12"/>
      <c r="K698" s="11"/>
      <c r="L698" s="13"/>
      <c r="M698" s="13"/>
      <c r="N698" s="19"/>
      <c r="O698" s="19"/>
      <c r="P698" s="18"/>
      <c r="Q698" s="13"/>
      <c r="R698" s="19"/>
      <c r="S698" s="19"/>
      <c r="T698" s="24"/>
      <c r="U698" s="11"/>
      <c r="V698" s="24"/>
      <c r="W698" s="11"/>
      <c r="X698" s="11"/>
    </row>
    <row r="699" s="2" customFormat="1" ht="26" customHeight="1" spans="1:24">
      <c r="A699" s="11">
        <v>695</v>
      </c>
      <c r="B699" s="11" t="s">
        <v>467</v>
      </c>
      <c r="C699" s="11" t="s">
        <v>70</v>
      </c>
      <c r="D699" s="12">
        <v>7</v>
      </c>
      <c r="E699" s="11" t="s">
        <v>2061</v>
      </c>
      <c r="F699" s="11" t="s">
        <v>2061</v>
      </c>
      <c r="G699" s="12">
        <v>4</v>
      </c>
      <c r="H699" s="13" t="s">
        <v>43</v>
      </c>
      <c r="I699" s="13" t="s">
        <v>2062</v>
      </c>
      <c r="J699" s="12">
        <f>SUM(K699:N699)</f>
        <v>120</v>
      </c>
      <c r="K699" s="11">
        <v>60</v>
      </c>
      <c r="L699" s="13">
        <v>60</v>
      </c>
      <c r="M699" s="13"/>
      <c r="N699" s="19"/>
      <c r="O699" s="19"/>
      <c r="P699" s="18">
        <v>44336</v>
      </c>
      <c r="Q699" s="13" t="s">
        <v>2063</v>
      </c>
      <c r="R699" s="19"/>
      <c r="S699" s="19"/>
      <c r="T699" s="24">
        <v>2021</v>
      </c>
      <c r="U699" s="11" t="s">
        <v>717</v>
      </c>
      <c r="V699" s="24" t="s">
        <v>50</v>
      </c>
      <c r="W699" s="11"/>
      <c r="X699" s="11"/>
    </row>
    <row r="700" s="2" customFormat="1" ht="26" customHeight="1" spans="1:24">
      <c r="A700" s="11">
        <v>696</v>
      </c>
      <c r="B700" s="11"/>
      <c r="C700" s="11"/>
      <c r="D700" s="12"/>
      <c r="E700" s="11"/>
      <c r="F700" s="11" t="s">
        <v>2064</v>
      </c>
      <c r="G700" s="12"/>
      <c r="H700" s="13" t="s">
        <v>589</v>
      </c>
      <c r="I700" s="13" t="s">
        <v>2065</v>
      </c>
      <c r="J700" s="12"/>
      <c r="K700" s="11"/>
      <c r="L700" s="13"/>
      <c r="M700" s="13"/>
      <c r="N700" s="19"/>
      <c r="O700" s="19"/>
      <c r="P700" s="18"/>
      <c r="Q700" s="13"/>
      <c r="R700" s="19"/>
      <c r="S700" s="19"/>
      <c r="T700" s="24"/>
      <c r="U700" s="11"/>
      <c r="V700" s="24"/>
      <c r="W700" s="11"/>
      <c r="X700" s="11"/>
    </row>
    <row r="701" s="2" customFormat="1" ht="26" customHeight="1" spans="1:24">
      <c r="A701" s="11">
        <v>697</v>
      </c>
      <c r="B701" s="11"/>
      <c r="C701" s="11"/>
      <c r="D701" s="12"/>
      <c r="E701" s="11"/>
      <c r="F701" s="11" t="s">
        <v>2066</v>
      </c>
      <c r="G701" s="12"/>
      <c r="H701" s="13" t="s">
        <v>589</v>
      </c>
      <c r="I701" s="13" t="s">
        <v>2067</v>
      </c>
      <c r="J701" s="12"/>
      <c r="K701" s="11"/>
      <c r="L701" s="13"/>
      <c r="M701" s="13"/>
      <c r="N701" s="19"/>
      <c r="O701" s="19"/>
      <c r="P701" s="18"/>
      <c r="Q701" s="13"/>
      <c r="R701" s="19"/>
      <c r="S701" s="19"/>
      <c r="T701" s="24"/>
      <c r="U701" s="11"/>
      <c r="V701" s="24"/>
      <c r="W701" s="11"/>
      <c r="X701" s="11"/>
    </row>
    <row r="702" s="2" customFormat="1" ht="26" customHeight="1" spans="1:24">
      <c r="A702" s="11">
        <v>698</v>
      </c>
      <c r="B702" s="11"/>
      <c r="C702" s="11"/>
      <c r="D702" s="12"/>
      <c r="E702" s="11"/>
      <c r="F702" s="11" t="s">
        <v>2068</v>
      </c>
      <c r="G702" s="12"/>
      <c r="H702" s="13" t="s">
        <v>2069</v>
      </c>
      <c r="I702" s="13" t="s">
        <v>2070</v>
      </c>
      <c r="J702" s="12"/>
      <c r="K702" s="11"/>
      <c r="L702" s="13"/>
      <c r="M702" s="13"/>
      <c r="N702" s="19"/>
      <c r="O702" s="19"/>
      <c r="P702" s="18"/>
      <c r="Q702" s="13"/>
      <c r="R702" s="19"/>
      <c r="S702" s="19"/>
      <c r="T702" s="24"/>
      <c r="U702" s="11"/>
      <c r="V702" s="24"/>
      <c r="W702" s="11"/>
      <c r="X702" s="11"/>
    </row>
    <row r="703" s="2" customFormat="1" ht="26" customHeight="1" spans="1:24">
      <c r="A703" s="11">
        <v>699</v>
      </c>
      <c r="B703" s="11" t="s">
        <v>467</v>
      </c>
      <c r="C703" s="11" t="s">
        <v>70</v>
      </c>
      <c r="D703" s="12">
        <v>7</v>
      </c>
      <c r="E703" s="11" t="s">
        <v>2071</v>
      </c>
      <c r="F703" s="11" t="s">
        <v>2071</v>
      </c>
      <c r="G703" s="12">
        <v>3</v>
      </c>
      <c r="H703" s="13" t="s">
        <v>43</v>
      </c>
      <c r="I703" s="13" t="s">
        <v>2072</v>
      </c>
      <c r="J703" s="12">
        <f>SUM(K703:N703)</f>
        <v>80</v>
      </c>
      <c r="K703" s="11">
        <v>20</v>
      </c>
      <c r="L703" s="13">
        <v>60</v>
      </c>
      <c r="M703" s="13"/>
      <c r="N703" s="19"/>
      <c r="O703" s="19"/>
      <c r="P703" s="18">
        <v>44336</v>
      </c>
      <c r="Q703" s="13" t="s">
        <v>2073</v>
      </c>
      <c r="R703" s="19"/>
      <c r="S703" s="19"/>
      <c r="T703" s="24">
        <v>2021</v>
      </c>
      <c r="U703" s="11" t="s">
        <v>717</v>
      </c>
      <c r="V703" s="24" t="s">
        <v>50</v>
      </c>
      <c r="W703" s="11"/>
      <c r="X703" s="11"/>
    </row>
    <row r="704" s="2" customFormat="1" ht="26" customHeight="1" spans="1:24">
      <c r="A704" s="11">
        <v>700</v>
      </c>
      <c r="B704" s="11"/>
      <c r="C704" s="11"/>
      <c r="D704" s="12"/>
      <c r="E704" s="11"/>
      <c r="F704" s="11" t="s">
        <v>2074</v>
      </c>
      <c r="G704" s="12"/>
      <c r="H704" s="13" t="s">
        <v>474</v>
      </c>
      <c r="I704" s="13" t="s">
        <v>2075</v>
      </c>
      <c r="J704" s="12"/>
      <c r="K704" s="11"/>
      <c r="L704" s="13"/>
      <c r="M704" s="13"/>
      <c r="N704" s="19"/>
      <c r="O704" s="19"/>
      <c r="P704" s="18"/>
      <c r="Q704" s="13"/>
      <c r="R704" s="19"/>
      <c r="S704" s="19"/>
      <c r="T704" s="24"/>
      <c r="U704" s="11"/>
      <c r="V704" s="24"/>
      <c r="W704" s="11"/>
      <c r="X704" s="11"/>
    </row>
    <row r="705" s="2" customFormat="1" ht="26" customHeight="1" spans="1:24">
      <c r="A705" s="11">
        <v>701</v>
      </c>
      <c r="B705" s="11"/>
      <c r="C705" s="11"/>
      <c r="D705" s="12"/>
      <c r="E705" s="11"/>
      <c r="F705" s="11" t="s">
        <v>2076</v>
      </c>
      <c r="G705" s="12"/>
      <c r="H705" s="13" t="s">
        <v>561</v>
      </c>
      <c r="I705" s="13" t="s">
        <v>2077</v>
      </c>
      <c r="J705" s="12"/>
      <c r="K705" s="11"/>
      <c r="L705" s="13"/>
      <c r="M705" s="13"/>
      <c r="N705" s="19"/>
      <c r="O705" s="19"/>
      <c r="P705" s="18"/>
      <c r="Q705" s="13"/>
      <c r="R705" s="19"/>
      <c r="S705" s="19"/>
      <c r="T705" s="24"/>
      <c r="U705" s="11"/>
      <c r="V705" s="24"/>
      <c r="W705" s="11"/>
      <c r="X705" s="11"/>
    </row>
    <row r="706" s="2" customFormat="1" ht="26" customHeight="1" spans="1:24">
      <c r="A706" s="11">
        <v>702</v>
      </c>
      <c r="B706" s="11" t="s">
        <v>467</v>
      </c>
      <c r="C706" s="11" t="s">
        <v>70</v>
      </c>
      <c r="D706" s="12">
        <v>4</v>
      </c>
      <c r="E706" s="11" t="s">
        <v>2078</v>
      </c>
      <c r="F706" s="11" t="s">
        <v>2078</v>
      </c>
      <c r="G706" s="12">
        <v>5</v>
      </c>
      <c r="H706" s="13" t="s">
        <v>43</v>
      </c>
      <c r="I706" s="13" t="s">
        <v>2079</v>
      </c>
      <c r="J706" s="12">
        <f>SUM(K706:N706)</f>
        <v>93</v>
      </c>
      <c r="K706" s="11">
        <v>23.3</v>
      </c>
      <c r="L706" s="13">
        <v>69.7</v>
      </c>
      <c r="M706" s="13"/>
      <c r="N706" s="19"/>
      <c r="O706" s="19"/>
      <c r="P706" s="18">
        <v>44336</v>
      </c>
      <c r="Q706" s="13" t="s">
        <v>2080</v>
      </c>
      <c r="R706" s="19"/>
      <c r="S706" s="19"/>
      <c r="T706" s="24">
        <v>2021</v>
      </c>
      <c r="U706" s="11" t="s">
        <v>717</v>
      </c>
      <c r="V706" s="24" t="s">
        <v>50</v>
      </c>
      <c r="W706" s="11"/>
      <c r="X706" s="11"/>
    </row>
    <row r="707" s="2" customFormat="1" ht="26" customHeight="1" spans="1:24">
      <c r="A707" s="11">
        <v>703</v>
      </c>
      <c r="B707" s="11"/>
      <c r="C707" s="11"/>
      <c r="D707" s="12"/>
      <c r="E707" s="11"/>
      <c r="F707" s="11" t="s">
        <v>2081</v>
      </c>
      <c r="G707" s="12"/>
      <c r="H707" s="13" t="s">
        <v>538</v>
      </c>
      <c r="I707" s="13" t="s">
        <v>2082</v>
      </c>
      <c r="J707" s="12"/>
      <c r="K707" s="11"/>
      <c r="L707" s="13"/>
      <c r="M707" s="13"/>
      <c r="N707" s="19"/>
      <c r="O707" s="19"/>
      <c r="P707" s="18"/>
      <c r="Q707" s="13"/>
      <c r="R707" s="19"/>
      <c r="S707" s="19"/>
      <c r="T707" s="24"/>
      <c r="U707" s="11"/>
      <c r="V707" s="24"/>
      <c r="W707" s="11"/>
      <c r="X707" s="11"/>
    </row>
    <row r="708" s="2" customFormat="1" ht="26" customHeight="1" spans="1:24">
      <c r="A708" s="11">
        <v>704</v>
      </c>
      <c r="B708" s="11"/>
      <c r="C708" s="11"/>
      <c r="D708" s="12"/>
      <c r="E708" s="11"/>
      <c r="F708" s="11" t="s">
        <v>2083</v>
      </c>
      <c r="G708" s="12"/>
      <c r="H708" s="13" t="s">
        <v>538</v>
      </c>
      <c r="I708" s="13" t="s">
        <v>2084</v>
      </c>
      <c r="J708" s="12"/>
      <c r="K708" s="11"/>
      <c r="L708" s="13"/>
      <c r="M708" s="13"/>
      <c r="N708" s="19"/>
      <c r="O708" s="19"/>
      <c r="P708" s="18"/>
      <c r="Q708" s="13"/>
      <c r="R708" s="19"/>
      <c r="S708" s="19"/>
      <c r="T708" s="24"/>
      <c r="U708" s="11"/>
      <c r="V708" s="24"/>
      <c r="W708" s="11"/>
      <c r="X708" s="11"/>
    </row>
    <row r="709" s="2" customFormat="1" ht="26" customHeight="1" spans="1:24">
      <c r="A709" s="11">
        <v>705</v>
      </c>
      <c r="B709" s="11"/>
      <c r="C709" s="11"/>
      <c r="D709" s="12"/>
      <c r="E709" s="11"/>
      <c r="F709" s="11" t="s">
        <v>2085</v>
      </c>
      <c r="G709" s="12"/>
      <c r="H709" s="13" t="s">
        <v>538</v>
      </c>
      <c r="I709" s="13" t="s">
        <v>2086</v>
      </c>
      <c r="J709" s="12"/>
      <c r="K709" s="11"/>
      <c r="L709" s="13"/>
      <c r="M709" s="13"/>
      <c r="N709" s="19"/>
      <c r="O709" s="19"/>
      <c r="P709" s="18"/>
      <c r="Q709" s="13"/>
      <c r="R709" s="19"/>
      <c r="S709" s="19"/>
      <c r="T709" s="24"/>
      <c r="U709" s="11"/>
      <c r="V709" s="24"/>
      <c r="W709" s="11"/>
      <c r="X709" s="11"/>
    </row>
    <row r="710" s="2" customFormat="1" ht="26" customHeight="1" spans="1:24">
      <c r="A710" s="11">
        <v>706</v>
      </c>
      <c r="B710" s="11"/>
      <c r="C710" s="11"/>
      <c r="D710" s="12"/>
      <c r="E710" s="11"/>
      <c r="F710" s="11" t="s">
        <v>2087</v>
      </c>
      <c r="G710" s="12"/>
      <c r="H710" s="13" t="s">
        <v>538</v>
      </c>
      <c r="I710" s="13" t="s">
        <v>2086</v>
      </c>
      <c r="J710" s="12"/>
      <c r="K710" s="11"/>
      <c r="L710" s="13"/>
      <c r="M710" s="13"/>
      <c r="N710" s="19"/>
      <c r="O710" s="19"/>
      <c r="P710" s="18"/>
      <c r="Q710" s="13"/>
      <c r="R710" s="19"/>
      <c r="S710" s="19"/>
      <c r="T710" s="24"/>
      <c r="U710" s="11"/>
      <c r="V710" s="24"/>
      <c r="W710" s="11"/>
      <c r="X710" s="11"/>
    </row>
    <row r="711" s="2" customFormat="1" ht="26" customHeight="1" spans="1:24">
      <c r="A711" s="11">
        <v>707</v>
      </c>
      <c r="B711" s="11" t="s">
        <v>467</v>
      </c>
      <c r="C711" s="11" t="s">
        <v>70</v>
      </c>
      <c r="D711" s="12">
        <v>7</v>
      </c>
      <c r="E711" s="11" t="s">
        <v>2088</v>
      </c>
      <c r="F711" s="11" t="s">
        <v>2088</v>
      </c>
      <c r="G711" s="12">
        <v>3</v>
      </c>
      <c r="H711" s="13" t="s">
        <v>43</v>
      </c>
      <c r="I711" s="13" t="s">
        <v>2089</v>
      </c>
      <c r="J711" s="12">
        <f>SUM(K711:N711)</f>
        <v>80</v>
      </c>
      <c r="K711" s="11">
        <v>10.17</v>
      </c>
      <c r="L711" s="13">
        <v>69.83</v>
      </c>
      <c r="M711" s="13"/>
      <c r="N711" s="19"/>
      <c r="O711" s="19"/>
      <c r="P711" s="18">
        <v>44336</v>
      </c>
      <c r="Q711" s="13" t="s">
        <v>2090</v>
      </c>
      <c r="R711" s="19"/>
      <c r="S711" s="19"/>
      <c r="T711" s="24">
        <v>2021</v>
      </c>
      <c r="U711" s="11" t="s">
        <v>717</v>
      </c>
      <c r="V711" s="24" t="s">
        <v>50</v>
      </c>
      <c r="W711" s="11"/>
      <c r="X711" s="11"/>
    </row>
    <row r="712" s="2" customFormat="1" ht="26" customHeight="1" spans="1:24">
      <c r="A712" s="11">
        <v>708</v>
      </c>
      <c r="B712" s="11"/>
      <c r="C712" s="11"/>
      <c r="D712" s="12"/>
      <c r="E712" s="11"/>
      <c r="F712" s="11" t="s">
        <v>2091</v>
      </c>
      <c r="G712" s="12"/>
      <c r="H712" s="13" t="s">
        <v>519</v>
      </c>
      <c r="I712" s="13" t="s">
        <v>2092</v>
      </c>
      <c r="J712" s="12"/>
      <c r="K712" s="11"/>
      <c r="L712" s="13"/>
      <c r="M712" s="13"/>
      <c r="N712" s="19"/>
      <c r="O712" s="19"/>
      <c r="P712" s="18"/>
      <c r="Q712" s="13"/>
      <c r="R712" s="19"/>
      <c r="S712" s="19"/>
      <c r="T712" s="24"/>
      <c r="U712" s="11"/>
      <c r="V712" s="24"/>
      <c r="W712" s="11"/>
      <c r="X712" s="11"/>
    </row>
    <row r="713" s="2" customFormat="1" ht="26" customHeight="1" spans="1:24">
      <c r="A713" s="11">
        <v>709</v>
      </c>
      <c r="B713" s="11"/>
      <c r="C713" s="11"/>
      <c r="D713" s="12"/>
      <c r="E713" s="11"/>
      <c r="F713" s="11" t="s">
        <v>2093</v>
      </c>
      <c r="G713" s="12"/>
      <c r="H713" s="13" t="s">
        <v>561</v>
      </c>
      <c r="I713" s="13" t="s">
        <v>2094</v>
      </c>
      <c r="J713" s="12"/>
      <c r="K713" s="11"/>
      <c r="L713" s="13"/>
      <c r="M713" s="13"/>
      <c r="N713" s="19"/>
      <c r="O713" s="19"/>
      <c r="P713" s="18"/>
      <c r="Q713" s="13"/>
      <c r="R713" s="19"/>
      <c r="S713" s="19"/>
      <c r="T713" s="24"/>
      <c r="U713" s="11"/>
      <c r="V713" s="24"/>
      <c r="W713" s="11"/>
      <c r="X713" s="11"/>
    </row>
    <row r="714" s="2" customFormat="1" ht="26" customHeight="1" spans="1:24">
      <c r="A714" s="11">
        <v>710</v>
      </c>
      <c r="B714" s="11" t="s">
        <v>467</v>
      </c>
      <c r="C714" s="11" t="s">
        <v>70</v>
      </c>
      <c r="D714" s="12">
        <v>4</v>
      </c>
      <c r="E714" s="11" t="s">
        <v>2095</v>
      </c>
      <c r="F714" s="11" t="s">
        <v>2095</v>
      </c>
      <c r="G714" s="12">
        <v>2</v>
      </c>
      <c r="H714" s="13" t="s">
        <v>43</v>
      </c>
      <c r="I714" s="13" t="s">
        <v>2096</v>
      </c>
      <c r="J714" s="12">
        <f>SUM(K714:N714)</f>
        <v>80</v>
      </c>
      <c r="K714" s="11">
        <v>80</v>
      </c>
      <c r="L714" s="13"/>
      <c r="M714" s="13"/>
      <c r="N714" s="19"/>
      <c r="O714" s="19"/>
      <c r="P714" s="18">
        <v>44336</v>
      </c>
      <c r="Q714" s="13" t="s">
        <v>2097</v>
      </c>
      <c r="R714" s="19"/>
      <c r="S714" s="19"/>
      <c r="T714" s="24">
        <v>2021</v>
      </c>
      <c r="U714" s="11" t="s">
        <v>717</v>
      </c>
      <c r="V714" s="24" t="s">
        <v>58</v>
      </c>
      <c r="W714" s="11"/>
      <c r="X714" s="11"/>
    </row>
    <row r="715" s="2" customFormat="1" ht="26" customHeight="1" spans="1:24">
      <c r="A715" s="11">
        <v>711</v>
      </c>
      <c r="B715" s="11"/>
      <c r="C715" s="11"/>
      <c r="D715" s="12"/>
      <c r="E715" s="11"/>
      <c r="F715" s="11" t="s">
        <v>2098</v>
      </c>
      <c r="G715" s="12"/>
      <c r="H715" s="13" t="s">
        <v>474</v>
      </c>
      <c r="I715" s="13" t="s">
        <v>2099</v>
      </c>
      <c r="J715" s="12"/>
      <c r="K715" s="11"/>
      <c r="L715" s="13"/>
      <c r="M715" s="13"/>
      <c r="N715" s="19"/>
      <c r="O715" s="19"/>
      <c r="P715" s="18"/>
      <c r="Q715" s="13"/>
      <c r="R715" s="19"/>
      <c r="S715" s="19"/>
      <c r="T715" s="24"/>
      <c r="U715" s="11"/>
      <c r="V715" s="24"/>
      <c r="W715" s="11"/>
      <c r="X715" s="11"/>
    </row>
    <row r="716" s="2" customFormat="1" ht="26" customHeight="1" spans="1:24">
      <c r="A716" s="11">
        <v>712</v>
      </c>
      <c r="B716" s="11" t="s">
        <v>467</v>
      </c>
      <c r="C716" s="11" t="s">
        <v>70</v>
      </c>
      <c r="D716" s="12">
        <v>4</v>
      </c>
      <c r="E716" s="11" t="s">
        <v>2100</v>
      </c>
      <c r="F716" s="11" t="s">
        <v>2100</v>
      </c>
      <c r="G716" s="12">
        <v>1</v>
      </c>
      <c r="H716" s="12" t="s">
        <v>43</v>
      </c>
      <c r="I716" s="13" t="s">
        <v>2101</v>
      </c>
      <c r="J716" s="12">
        <f>SUM(K716:N716)</f>
        <v>80</v>
      </c>
      <c r="K716" s="11">
        <v>80</v>
      </c>
      <c r="L716" s="13"/>
      <c r="M716" s="13"/>
      <c r="N716" s="19"/>
      <c r="O716" s="19"/>
      <c r="P716" s="18">
        <v>44336</v>
      </c>
      <c r="Q716" s="13" t="s">
        <v>2102</v>
      </c>
      <c r="R716" s="19"/>
      <c r="S716" s="19"/>
      <c r="T716" s="24">
        <v>2021</v>
      </c>
      <c r="U716" s="11" t="s">
        <v>717</v>
      </c>
      <c r="V716" s="24" t="s">
        <v>58</v>
      </c>
      <c r="W716" s="11"/>
      <c r="X716" s="11"/>
    </row>
    <row r="717" s="2" customFormat="1" ht="26" customHeight="1" spans="1:24">
      <c r="A717" s="11">
        <v>713</v>
      </c>
      <c r="B717" s="11" t="s">
        <v>467</v>
      </c>
      <c r="C717" s="11" t="s">
        <v>70</v>
      </c>
      <c r="D717" s="12">
        <v>2</v>
      </c>
      <c r="E717" s="11" t="s">
        <v>2103</v>
      </c>
      <c r="F717" s="11" t="s">
        <v>2103</v>
      </c>
      <c r="G717" s="12">
        <v>6</v>
      </c>
      <c r="H717" s="13" t="s">
        <v>43</v>
      </c>
      <c r="I717" s="13" t="s">
        <v>2104</v>
      </c>
      <c r="J717" s="12">
        <f>SUM(K717:N717)</f>
        <v>120</v>
      </c>
      <c r="K717" s="11">
        <v>120</v>
      </c>
      <c r="L717" s="13"/>
      <c r="M717" s="13"/>
      <c r="N717" s="19"/>
      <c r="O717" s="19"/>
      <c r="P717" s="18">
        <v>44336</v>
      </c>
      <c r="Q717" s="13" t="s">
        <v>2105</v>
      </c>
      <c r="R717" s="19"/>
      <c r="S717" s="19"/>
      <c r="T717" s="24">
        <v>2021</v>
      </c>
      <c r="U717" s="11" t="s">
        <v>717</v>
      </c>
      <c r="V717" s="24" t="s">
        <v>58</v>
      </c>
      <c r="W717" s="11"/>
      <c r="X717" s="11"/>
    </row>
    <row r="718" s="2" customFormat="1" ht="26" customHeight="1" spans="1:24">
      <c r="A718" s="11">
        <v>714</v>
      </c>
      <c r="B718" s="11"/>
      <c r="C718" s="11"/>
      <c r="D718" s="12"/>
      <c r="E718" s="11"/>
      <c r="F718" s="11" t="s">
        <v>2106</v>
      </c>
      <c r="G718" s="12"/>
      <c r="H718" s="13" t="s">
        <v>497</v>
      </c>
      <c r="I718" s="13" t="s">
        <v>2107</v>
      </c>
      <c r="J718" s="12"/>
      <c r="K718" s="11"/>
      <c r="L718" s="13"/>
      <c r="M718" s="13"/>
      <c r="N718" s="19"/>
      <c r="O718" s="19"/>
      <c r="P718" s="18"/>
      <c r="Q718" s="13"/>
      <c r="R718" s="19"/>
      <c r="S718" s="19"/>
      <c r="T718" s="24"/>
      <c r="U718" s="11"/>
      <c r="V718" s="24"/>
      <c r="W718" s="11"/>
      <c r="X718" s="11"/>
    </row>
    <row r="719" s="2" customFormat="1" ht="26" customHeight="1" spans="1:24">
      <c r="A719" s="11">
        <v>715</v>
      </c>
      <c r="B719" s="11"/>
      <c r="C719" s="11"/>
      <c r="D719" s="12"/>
      <c r="E719" s="11"/>
      <c r="F719" s="11" t="s">
        <v>2108</v>
      </c>
      <c r="G719" s="12"/>
      <c r="H719" s="13" t="s">
        <v>1896</v>
      </c>
      <c r="I719" s="13" t="s">
        <v>2109</v>
      </c>
      <c r="J719" s="12"/>
      <c r="K719" s="11"/>
      <c r="L719" s="13"/>
      <c r="M719" s="13"/>
      <c r="N719" s="19"/>
      <c r="O719" s="19"/>
      <c r="P719" s="18"/>
      <c r="Q719" s="13"/>
      <c r="R719" s="19"/>
      <c r="S719" s="19"/>
      <c r="T719" s="24"/>
      <c r="U719" s="11"/>
      <c r="V719" s="24"/>
      <c r="W719" s="11"/>
      <c r="X719" s="11"/>
    </row>
    <row r="720" s="2" customFormat="1" ht="26" customHeight="1" spans="1:24">
      <c r="A720" s="11">
        <v>716</v>
      </c>
      <c r="B720" s="11"/>
      <c r="C720" s="11"/>
      <c r="D720" s="12"/>
      <c r="E720" s="11"/>
      <c r="F720" s="11" t="s">
        <v>2110</v>
      </c>
      <c r="G720" s="12"/>
      <c r="H720" s="13" t="s">
        <v>2111</v>
      </c>
      <c r="I720" s="13" t="s">
        <v>2112</v>
      </c>
      <c r="J720" s="12"/>
      <c r="K720" s="11"/>
      <c r="L720" s="13"/>
      <c r="M720" s="13"/>
      <c r="N720" s="19"/>
      <c r="O720" s="19"/>
      <c r="P720" s="18"/>
      <c r="Q720" s="13"/>
      <c r="R720" s="19"/>
      <c r="S720" s="19"/>
      <c r="T720" s="24"/>
      <c r="U720" s="11"/>
      <c r="V720" s="24"/>
      <c r="W720" s="11"/>
      <c r="X720" s="11"/>
    </row>
    <row r="721" s="2" customFormat="1" ht="26" customHeight="1" spans="1:24">
      <c r="A721" s="11">
        <v>717</v>
      </c>
      <c r="B721" s="11"/>
      <c r="C721" s="11"/>
      <c r="D721" s="12"/>
      <c r="E721" s="11"/>
      <c r="F721" s="11" t="s">
        <v>2113</v>
      </c>
      <c r="G721" s="12"/>
      <c r="H721" s="13" t="s">
        <v>474</v>
      </c>
      <c r="I721" s="13" t="s">
        <v>2114</v>
      </c>
      <c r="J721" s="12"/>
      <c r="K721" s="11"/>
      <c r="L721" s="13"/>
      <c r="M721" s="13"/>
      <c r="N721" s="19"/>
      <c r="O721" s="19"/>
      <c r="P721" s="18"/>
      <c r="Q721" s="13"/>
      <c r="R721" s="19"/>
      <c r="S721" s="19"/>
      <c r="T721" s="24"/>
      <c r="U721" s="11"/>
      <c r="V721" s="24"/>
      <c r="W721" s="11"/>
      <c r="X721" s="11"/>
    </row>
    <row r="722" s="2" customFormat="1" ht="26" customHeight="1" spans="1:24">
      <c r="A722" s="11">
        <v>718</v>
      </c>
      <c r="B722" s="11"/>
      <c r="C722" s="11"/>
      <c r="D722" s="12"/>
      <c r="E722" s="11"/>
      <c r="F722" s="11" t="s">
        <v>2115</v>
      </c>
      <c r="G722" s="12"/>
      <c r="H722" s="13" t="s">
        <v>566</v>
      </c>
      <c r="I722" s="13" t="s">
        <v>2116</v>
      </c>
      <c r="J722" s="12"/>
      <c r="K722" s="11"/>
      <c r="L722" s="13"/>
      <c r="M722" s="13"/>
      <c r="N722" s="19"/>
      <c r="O722" s="19"/>
      <c r="P722" s="18"/>
      <c r="Q722" s="13"/>
      <c r="R722" s="19"/>
      <c r="S722" s="19"/>
      <c r="T722" s="24"/>
      <c r="U722" s="11"/>
      <c r="V722" s="24"/>
      <c r="W722" s="11"/>
      <c r="X722" s="11"/>
    </row>
    <row r="723" s="2" customFormat="1" ht="26" customHeight="1" spans="1:24">
      <c r="A723" s="11">
        <v>719</v>
      </c>
      <c r="B723" s="11" t="s">
        <v>467</v>
      </c>
      <c r="C723" s="11" t="s">
        <v>70</v>
      </c>
      <c r="D723" s="12">
        <v>8</v>
      </c>
      <c r="E723" s="11" t="s">
        <v>2117</v>
      </c>
      <c r="F723" s="11" t="s">
        <v>2117</v>
      </c>
      <c r="G723" s="12">
        <v>5</v>
      </c>
      <c r="H723" s="13" t="s">
        <v>43</v>
      </c>
      <c r="I723" s="13" t="s">
        <v>2118</v>
      </c>
      <c r="J723" s="12">
        <f>SUM(K723:N723)</f>
        <v>120</v>
      </c>
      <c r="K723" s="11">
        <v>120</v>
      </c>
      <c r="L723" s="13"/>
      <c r="M723" s="13"/>
      <c r="N723" s="19"/>
      <c r="O723" s="19"/>
      <c r="P723" s="18">
        <v>44336</v>
      </c>
      <c r="Q723" s="13" t="s">
        <v>2119</v>
      </c>
      <c r="R723" s="19"/>
      <c r="S723" s="19"/>
      <c r="T723" s="24">
        <v>2021</v>
      </c>
      <c r="U723" s="11" t="s">
        <v>717</v>
      </c>
      <c r="V723" s="24" t="s">
        <v>58</v>
      </c>
      <c r="W723" s="11"/>
      <c r="X723" s="11"/>
    </row>
    <row r="724" s="2" customFormat="1" ht="26" customHeight="1" spans="1:24">
      <c r="A724" s="11">
        <v>720</v>
      </c>
      <c r="B724" s="11"/>
      <c r="C724" s="11"/>
      <c r="D724" s="12"/>
      <c r="E724" s="11"/>
      <c r="F724" s="11" t="s">
        <v>2120</v>
      </c>
      <c r="G724" s="12"/>
      <c r="H724" s="13" t="s">
        <v>995</v>
      </c>
      <c r="I724" s="13" t="s">
        <v>2121</v>
      </c>
      <c r="J724" s="12"/>
      <c r="K724" s="11"/>
      <c r="L724" s="13"/>
      <c r="M724" s="13"/>
      <c r="N724" s="19"/>
      <c r="O724" s="19"/>
      <c r="P724" s="18"/>
      <c r="Q724" s="13"/>
      <c r="R724" s="19"/>
      <c r="S724" s="19"/>
      <c r="T724" s="24"/>
      <c r="U724" s="11"/>
      <c r="V724" s="24"/>
      <c r="W724" s="11"/>
      <c r="X724" s="11"/>
    </row>
    <row r="725" s="2" customFormat="1" ht="26" customHeight="1" spans="1:24">
      <c r="A725" s="11">
        <v>721</v>
      </c>
      <c r="B725" s="11"/>
      <c r="C725" s="11"/>
      <c r="D725" s="12"/>
      <c r="E725" s="11"/>
      <c r="F725" s="11" t="s">
        <v>2122</v>
      </c>
      <c r="G725" s="12"/>
      <c r="H725" s="13" t="s">
        <v>601</v>
      </c>
      <c r="I725" s="13" t="s">
        <v>2123</v>
      </c>
      <c r="J725" s="12"/>
      <c r="K725" s="11"/>
      <c r="L725" s="13"/>
      <c r="M725" s="13"/>
      <c r="N725" s="19"/>
      <c r="O725" s="19"/>
      <c r="P725" s="18"/>
      <c r="Q725" s="13"/>
      <c r="R725" s="19"/>
      <c r="S725" s="19"/>
      <c r="T725" s="24"/>
      <c r="U725" s="11"/>
      <c r="V725" s="24"/>
      <c r="W725" s="11"/>
      <c r="X725" s="11"/>
    </row>
    <row r="726" s="2" customFormat="1" ht="26" customHeight="1" spans="1:24">
      <c r="A726" s="11">
        <v>722</v>
      </c>
      <c r="B726" s="11"/>
      <c r="C726" s="11"/>
      <c r="D726" s="12"/>
      <c r="E726" s="11"/>
      <c r="F726" s="11" t="s">
        <v>2124</v>
      </c>
      <c r="G726" s="12"/>
      <c r="H726" s="13" t="s">
        <v>2125</v>
      </c>
      <c r="I726" s="13" t="s">
        <v>2126</v>
      </c>
      <c r="J726" s="12"/>
      <c r="K726" s="11"/>
      <c r="L726" s="13"/>
      <c r="M726" s="13"/>
      <c r="N726" s="19"/>
      <c r="O726" s="19"/>
      <c r="P726" s="18"/>
      <c r="Q726" s="13"/>
      <c r="R726" s="19"/>
      <c r="S726" s="19"/>
      <c r="T726" s="24"/>
      <c r="U726" s="11"/>
      <c r="V726" s="24"/>
      <c r="W726" s="11"/>
      <c r="X726" s="11"/>
    </row>
    <row r="727" s="2" customFormat="1" ht="26" customHeight="1" spans="1:24">
      <c r="A727" s="11">
        <v>723</v>
      </c>
      <c r="B727" s="11"/>
      <c r="C727" s="11"/>
      <c r="D727" s="12"/>
      <c r="E727" s="11"/>
      <c r="F727" s="11" t="s">
        <v>2127</v>
      </c>
      <c r="G727" s="12"/>
      <c r="H727" s="13" t="s">
        <v>2128</v>
      </c>
      <c r="I727" s="13" t="s">
        <v>2129</v>
      </c>
      <c r="J727" s="12"/>
      <c r="K727" s="11"/>
      <c r="L727" s="13"/>
      <c r="M727" s="13"/>
      <c r="N727" s="19"/>
      <c r="O727" s="19"/>
      <c r="P727" s="18"/>
      <c r="Q727" s="13"/>
      <c r="R727" s="19"/>
      <c r="S727" s="19"/>
      <c r="T727" s="24"/>
      <c r="U727" s="11"/>
      <c r="V727" s="24"/>
      <c r="W727" s="11"/>
      <c r="X727" s="11"/>
    </row>
    <row r="728" s="2" customFormat="1" ht="26" customHeight="1" spans="1:24">
      <c r="A728" s="11">
        <v>724</v>
      </c>
      <c r="B728" s="11" t="s">
        <v>467</v>
      </c>
      <c r="C728" s="11" t="s">
        <v>111</v>
      </c>
      <c r="D728" s="12">
        <v>4</v>
      </c>
      <c r="E728" s="11" t="s">
        <v>2130</v>
      </c>
      <c r="F728" s="11" t="s">
        <v>2130</v>
      </c>
      <c r="G728" s="12">
        <v>5</v>
      </c>
      <c r="H728" s="13" t="s">
        <v>43</v>
      </c>
      <c r="I728" s="13" t="s">
        <v>2131</v>
      </c>
      <c r="J728" s="12">
        <f>SUM(K728:N728)</f>
        <v>100</v>
      </c>
      <c r="K728" s="11">
        <v>78.93</v>
      </c>
      <c r="L728" s="13">
        <v>21.07</v>
      </c>
      <c r="M728" s="13"/>
      <c r="N728" s="19"/>
      <c r="O728" s="19"/>
      <c r="P728" s="18">
        <v>44336</v>
      </c>
      <c r="Q728" s="13" t="s">
        <v>2132</v>
      </c>
      <c r="R728" s="19"/>
      <c r="S728" s="19"/>
      <c r="T728" s="24">
        <v>2021</v>
      </c>
      <c r="U728" s="11" t="s">
        <v>717</v>
      </c>
      <c r="V728" s="24" t="s">
        <v>50</v>
      </c>
      <c r="W728" s="11"/>
      <c r="X728" s="11"/>
    </row>
    <row r="729" s="2" customFormat="1" ht="26" customHeight="1" spans="1:24">
      <c r="A729" s="11">
        <v>725</v>
      </c>
      <c r="B729" s="11"/>
      <c r="C729" s="11"/>
      <c r="D729" s="12"/>
      <c r="E729" s="11"/>
      <c r="F729" s="11" t="s">
        <v>2133</v>
      </c>
      <c r="G729" s="12"/>
      <c r="H729" s="13" t="s">
        <v>474</v>
      </c>
      <c r="I729" s="13" t="s">
        <v>2134</v>
      </c>
      <c r="J729" s="12"/>
      <c r="K729" s="11"/>
      <c r="L729" s="13"/>
      <c r="M729" s="13"/>
      <c r="N729" s="19"/>
      <c r="O729" s="19"/>
      <c r="P729" s="18"/>
      <c r="Q729" s="13"/>
      <c r="R729" s="19"/>
      <c r="S729" s="19"/>
      <c r="T729" s="24"/>
      <c r="U729" s="11"/>
      <c r="V729" s="24"/>
      <c r="W729" s="11"/>
      <c r="X729" s="11"/>
    </row>
    <row r="730" s="2" customFormat="1" ht="26" customHeight="1" spans="1:24">
      <c r="A730" s="11">
        <v>726</v>
      </c>
      <c r="B730" s="11"/>
      <c r="C730" s="11"/>
      <c r="D730" s="12"/>
      <c r="E730" s="11"/>
      <c r="F730" s="11" t="s">
        <v>2135</v>
      </c>
      <c r="G730" s="12"/>
      <c r="H730" s="13" t="s">
        <v>561</v>
      </c>
      <c r="I730" s="13" t="s">
        <v>2136</v>
      </c>
      <c r="J730" s="12"/>
      <c r="K730" s="11"/>
      <c r="L730" s="13"/>
      <c r="M730" s="13"/>
      <c r="N730" s="19"/>
      <c r="O730" s="19"/>
      <c r="P730" s="18"/>
      <c r="Q730" s="13"/>
      <c r="R730" s="19"/>
      <c r="S730" s="19"/>
      <c r="T730" s="24"/>
      <c r="U730" s="11"/>
      <c r="V730" s="24"/>
      <c r="W730" s="11"/>
      <c r="X730" s="11"/>
    </row>
    <row r="731" s="2" customFormat="1" ht="26" customHeight="1" spans="1:24">
      <c r="A731" s="11">
        <v>727</v>
      </c>
      <c r="B731" s="11"/>
      <c r="C731" s="11"/>
      <c r="D731" s="12"/>
      <c r="E731" s="11"/>
      <c r="F731" s="11" t="s">
        <v>2137</v>
      </c>
      <c r="G731" s="12"/>
      <c r="H731" s="13" t="s">
        <v>589</v>
      </c>
      <c r="I731" s="13" t="s">
        <v>2138</v>
      </c>
      <c r="J731" s="12"/>
      <c r="K731" s="11"/>
      <c r="L731" s="13"/>
      <c r="M731" s="13"/>
      <c r="N731" s="19"/>
      <c r="O731" s="19"/>
      <c r="P731" s="18"/>
      <c r="Q731" s="13"/>
      <c r="R731" s="19"/>
      <c r="S731" s="19"/>
      <c r="T731" s="24"/>
      <c r="U731" s="11"/>
      <c r="V731" s="24"/>
      <c r="W731" s="11"/>
      <c r="X731" s="11"/>
    </row>
    <row r="732" s="2" customFormat="1" ht="26" customHeight="1" spans="1:24">
      <c r="A732" s="11">
        <v>728</v>
      </c>
      <c r="B732" s="11"/>
      <c r="C732" s="11"/>
      <c r="D732" s="12"/>
      <c r="E732" s="11"/>
      <c r="F732" s="11" t="s">
        <v>2139</v>
      </c>
      <c r="G732" s="12"/>
      <c r="H732" s="13" t="s">
        <v>497</v>
      </c>
      <c r="I732" s="13" t="s">
        <v>2140</v>
      </c>
      <c r="J732" s="12"/>
      <c r="K732" s="11"/>
      <c r="L732" s="13"/>
      <c r="M732" s="13"/>
      <c r="N732" s="19"/>
      <c r="O732" s="19"/>
      <c r="P732" s="18"/>
      <c r="Q732" s="13"/>
      <c r="R732" s="19"/>
      <c r="S732" s="19"/>
      <c r="T732" s="24"/>
      <c r="U732" s="11"/>
      <c r="V732" s="24"/>
      <c r="W732" s="11"/>
      <c r="X732" s="11"/>
    </row>
    <row r="733" s="2" customFormat="1" ht="26" customHeight="1" spans="1:24">
      <c r="A733" s="11">
        <v>729</v>
      </c>
      <c r="B733" s="11" t="s">
        <v>467</v>
      </c>
      <c r="C733" s="11" t="s">
        <v>111</v>
      </c>
      <c r="D733" s="12">
        <v>2</v>
      </c>
      <c r="E733" s="11" t="s">
        <v>2141</v>
      </c>
      <c r="F733" s="11" t="s">
        <v>2141</v>
      </c>
      <c r="G733" s="12">
        <v>7</v>
      </c>
      <c r="H733" s="13" t="s">
        <v>43</v>
      </c>
      <c r="I733" s="13" t="s">
        <v>2142</v>
      </c>
      <c r="J733" s="12">
        <f>SUM(K733:N733)</f>
        <v>120</v>
      </c>
      <c r="K733" s="11">
        <v>64.15</v>
      </c>
      <c r="L733" s="13">
        <v>55.85</v>
      </c>
      <c r="M733" s="13"/>
      <c r="N733" s="19"/>
      <c r="O733" s="19"/>
      <c r="P733" s="18">
        <v>44336</v>
      </c>
      <c r="Q733" s="13" t="s">
        <v>2143</v>
      </c>
      <c r="R733" s="19"/>
      <c r="S733" s="19"/>
      <c r="T733" s="24">
        <v>2021</v>
      </c>
      <c r="U733" s="11" t="s">
        <v>717</v>
      </c>
      <c r="V733" s="24" t="s">
        <v>50</v>
      </c>
      <c r="W733" s="11"/>
      <c r="X733" s="11"/>
    </row>
    <row r="734" s="2" customFormat="1" ht="26" customHeight="1" spans="1:24">
      <c r="A734" s="11">
        <v>730</v>
      </c>
      <c r="B734" s="11"/>
      <c r="C734" s="11"/>
      <c r="D734" s="12"/>
      <c r="E734" s="11"/>
      <c r="F734" s="11" t="s">
        <v>2144</v>
      </c>
      <c r="G734" s="12"/>
      <c r="H734" s="13" t="s">
        <v>474</v>
      </c>
      <c r="I734" s="13" t="s">
        <v>2145</v>
      </c>
      <c r="J734" s="12"/>
      <c r="K734" s="11"/>
      <c r="L734" s="13"/>
      <c r="M734" s="13"/>
      <c r="N734" s="19"/>
      <c r="O734" s="19"/>
      <c r="P734" s="18"/>
      <c r="Q734" s="13"/>
      <c r="R734" s="19"/>
      <c r="S734" s="19"/>
      <c r="T734" s="24"/>
      <c r="U734" s="11"/>
      <c r="V734" s="24"/>
      <c r="W734" s="11"/>
      <c r="X734" s="11"/>
    </row>
    <row r="735" s="2" customFormat="1" ht="26" customHeight="1" spans="1:24">
      <c r="A735" s="11">
        <v>731</v>
      </c>
      <c r="B735" s="11"/>
      <c r="C735" s="11"/>
      <c r="D735" s="12"/>
      <c r="E735" s="11"/>
      <c r="F735" s="11" t="s">
        <v>2146</v>
      </c>
      <c r="G735" s="12"/>
      <c r="H735" s="13" t="s">
        <v>561</v>
      </c>
      <c r="I735" s="13" t="s">
        <v>2147</v>
      </c>
      <c r="J735" s="12"/>
      <c r="K735" s="11"/>
      <c r="L735" s="13"/>
      <c r="M735" s="13"/>
      <c r="N735" s="19"/>
      <c r="O735" s="19"/>
      <c r="P735" s="18"/>
      <c r="Q735" s="13"/>
      <c r="R735" s="19"/>
      <c r="S735" s="19"/>
      <c r="T735" s="24"/>
      <c r="U735" s="11"/>
      <c r="V735" s="24"/>
      <c r="W735" s="11"/>
      <c r="X735" s="11"/>
    </row>
    <row r="736" s="2" customFormat="1" ht="26" customHeight="1" spans="1:24">
      <c r="A736" s="11">
        <v>732</v>
      </c>
      <c r="B736" s="11"/>
      <c r="C736" s="11"/>
      <c r="D736" s="12"/>
      <c r="E736" s="11"/>
      <c r="F736" s="11" t="s">
        <v>2148</v>
      </c>
      <c r="G736" s="12"/>
      <c r="H736" s="13" t="s">
        <v>533</v>
      </c>
      <c r="I736" s="13" t="s">
        <v>2149</v>
      </c>
      <c r="J736" s="12"/>
      <c r="K736" s="11"/>
      <c r="L736" s="13"/>
      <c r="M736" s="13"/>
      <c r="N736" s="19"/>
      <c r="O736" s="19"/>
      <c r="P736" s="18"/>
      <c r="Q736" s="13"/>
      <c r="R736" s="19"/>
      <c r="S736" s="19"/>
      <c r="T736" s="24"/>
      <c r="U736" s="11"/>
      <c r="V736" s="24"/>
      <c r="W736" s="11"/>
      <c r="X736" s="11"/>
    </row>
    <row r="737" s="2" customFormat="1" ht="26" customHeight="1" spans="1:24">
      <c r="A737" s="11">
        <v>733</v>
      </c>
      <c r="B737" s="11"/>
      <c r="C737" s="11"/>
      <c r="D737" s="12"/>
      <c r="E737" s="11"/>
      <c r="F737" s="11" t="s">
        <v>2150</v>
      </c>
      <c r="G737" s="12"/>
      <c r="H737" s="13" t="s">
        <v>538</v>
      </c>
      <c r="I737" s="13" t="s">
        <v>2151</v>
      </c>
      <c r="J737" s="12"/>
      <c r="K737" s="11"/>
      <c r="L737" s="13"/>
      <c r="M737" s="13"/>
      <c r="N737" s="19"/>
      <c r="O737" s="19"/>
      <c r="P737" s="18"/>
      <c r="Q737" s="13"/>
      <c r="R737" s="19"/>
      <c r="S737" s="19"/>
      <c r="T737" s="24"/>
      <c r="U737" s="11"/>
      <c r="V737" s="24"/>
      <c r="W737" s="11"/>
      <c r="X737" s="11"/>
    </row>
    <row r="738" s="2" customFormat="1" ht="26" customHeight="1" spans="1:24">
      <c r="A738" s="11">
        <v>734</v>
      </c>
      <c r="B738" s="11"/>
      <c r="C738" s="11"/>
      <c r="D738" s="12"/>
      <c r="E738" s="11"/>
      <c r="F738" s="11" t="s">
        <v>2152</v>
      </c>
      <c r="G738" s="12"/>
      <c r="H738" s="13" t="s">
        <v>510</v>
      </c>
      <c r="I738" s="13" t="s">
        <v>2153</v>
      </c>
      <c r="J738" s="12"/>
      <c r="K738" s="11"/>
      <c r="L738" s="13"/>
      <c r="M738" s="13"/>
      <c r="N738" s="19"/>
      <c r="O738" s="19"/>
      <c r="P738" s="18"/>
      <c r="Q738" s="13"/>
      <c r="R738" s="19"/>
      <c r="S738" s="19"/>
      <c r="T738" s="24"/>
      <c r="U738" s="11"/>
      <c r="V738" s="24"/>
      <c r="W738" s="11"/>
      <c r="X738" s="11"/>
    </row>
    <row r="739" s="2" customFormat="1" ht="26" customHeight="1" spans="1:24">
      <c r="A739" s="11">
        <v>735</v>
      </c>
      <c r="B739" s="11" t="s">
        <v>467</v>
      </c>
      <c r="C739" s="11" t="s">
        <v>111</v>
      </c>
      <c r="D739" s="12">
        <v>6</v>
      </c>
      <c r="E739" s="11" t="s">
        <v>2154</v>
      </c>
      <c r="F739" s="11" t="s">
        <v>2154</v>
      </c>
      <c r="G739" s="12">
        <v>5</v>
      </c>
      <c r="H739" s="13" t="s">
        <v>43</v>
      </c>
      <c r="I739" s="13" t="s">
        <v>2155</v>
      </c>
      <c r="J739" s="12">
        <f>SUM(K739:N739)</f>
        <v>100</v>
      </c>
      <c r="K739" s="11">
        <v>76.73</v>
      </c>
      <c r="L739" s="13">
        <v>23.27</v>
      </c>
      <c r="M739" s="13"/>
      <c r="N739" s="19"/>
      <c r="O739" s="19"/>
      <c r="P739" s="18">
        <v>44336</v>
      </c>
      <c r="Q739" s="13" t="s">
        <v>2156</v>
      </c>
      <c r="R739" s="19"/>
      <c r="S739" s="19"/>
      <c r="T739" s="24">
        <v>2021</v>
      </c>
      <c r="U739" s="11" t="s">
        <v>717</v>
      </c>
      <c r="V739" s="24" t="s">
        <v>50</v>
      </c>
      <c r="W739" s="11"/>
      <c r="X739" s="11"/>
    </row>
    <row r="740" s="2" customFormat="1" ht="26" customHeight="1" spans="1:24">
      <c r="A740" s="11">
        <v>736</v>
      </c>
      <c r="B740" s="11"/>
      <c r="C740" s="11"/>
      <c r="D740" s="12"/>
      <c r="E740" s="11"/>
      <c r="F740" s="11" t="s">
        <v>2157</v>
      </c>
      <c r="G740" s="12"/>
      <c r="H740" s="13" t="s">
        <v>474</v>
      </c>
      <c r="I740" s="13" t="s">
        <v>2158</v>
      </c>
      <c r="J740" s="12"/>
      <c r="K740" s="11"/>
      <c r="L740" s="13"/>
      <c r="M740" s="13"/>
      <c r="N740" s="19"/>
      <c r="O740" s="19"/>
      <c r="P740" s="18"/>
      <c r="Q740" s="13"/>
      <c r="R740" s="19"/>
      <c r="S740" s="19"/>
      <c r="T740" s="24"/>
      <c r="U740" s="11"/>
      <c r="V740" s="24"/>
      <c r="W740" s="11"/>
      <c r="X740" s="11"/>
    </row>
    <row r="741" s="2" customFormat="1" ht="26" customHeight="1" spans="1:24">
      <c r="A741" s="11">
        <v>737</v>
      </c>
      <c r="B741" s="11"/>
      <c r="C741" s="11"/>
      <c r="D741" s="12"/>
      <c r="E741" s="11"/>
      <c r="F741" s="11" t="s">
        <v>2159</v>
      </c>
      <c r="G741" s="12"/>
      <c r="H741" s="13" t="s">
        <v>561</v>
      </c>
      <c r="I741" s="13" t="s">
        <v>2160</v>
      </c>
      <c r="J741" s="12"/>
      <c r="K741" s="11"/>
      <c r="L741" s="13"/>
      <c r="M741" s="13"/>
      <c r="N741" s="19"/>
      <c r="O741" s="19"/>
      <c r="P741" s="18"/>
      <c r="Q741" s="13"/>
      <c r="R741" s="19"/>
      <c r="S741" s="19"/>
      <c r="T741" s="24"/>
      <c r="U741" s="11"/>
      <c r="V741" s="24"/>
      <c r="W741" s="11"/>
      <c r="X741" s="11"/>
    </row>
    <row r="742" s="2" customFormat="1" ht="26" customHeight="1" spans="1:24">
      <c r="A742" s="11">
        <v>738</v>
      </c>
      <c r="B742" s="11"/>
      <c r="C742" s="11"/>
      <c r="D742" s="12"/>
      <c r="E742" s="11"/>
      <c r="F742" s="11" t="s">
        <v>2161</v>
      </c>
      <c r="G742" s="12"/>
      <c r="H742" s="13" t="s">
        <v>561</v>
      </c>
      <c r="I742" s="13" t="s">
        <v>2162</v>
      </c>
      <c r="J742" s="12"/>
      <c r="K742" s="11"/>
      <c r="L742" s="13"/>
      <c r="M742" s="13"/>
      <c r="N742" s="19"/>
      <c r="O742" s="19"/>
      <c r="P742" s="18"/>
      <c r="Q742" s="13"/>
      <c r="R742" s="19"/>
      <c r="S742" s="19"/>
      <c r="T742" s="24"/>
      <c r="U742" s="11"/>
      <c r="V742" s="24"/>
      <c r="W742" s="11"/>
      <c r="X742" s="11"/>
    </row>
    <row r="743" s="2" customFormat="1" ht="26" customHeight="1" spans="1:24">
      <c r="A743" s="11">
        <v>739</v>
      </c>
      <c r="B743" s="11"/>
      <c r="C743" s="11"/>
      <c r="D743" s="12"/>
      <c r="E743" s="11"/>
      <c r="F743" s="11" t="s">
        <v>2163</v>
      </c>
      <c r="G743" s="12"/>
      <c r="H743" s="13" t="s">
        <v>538</v>
      </c>
      <c r="I743" s="13" t="s">
        <v>2164</v>
      </c>
      <c r="J743" s="12"/>
      <c r="K743" s="11"/>
      <c r="L743" s="13"/>
      <c r="M743" s="13"/>
      <c r="N743" s="19"/>
      <c r="O743" s="19"/>
      <c r="P743" s="18"/>
      <c r="Q743" s="13"/>
      <c r="R743" s="19"/>
      <c r="S743" s="19"/>
      <c r="T743" s="24"/>
      <c r="U743" s="11"/>
      <c r="V743" s="24"/>
      <c r="W743" s="11"/>
      <c r="X743" s="11"/>
    </row>
    <row r="744" s="2" customFormat="1" ht="26" customHeight="1" spans="1:24">
      <c r="A744" s="11">
        <v>740</v>
      </c>
      <c r="B744" s="11" t="s">
        <v>467</v>
      </c>
      <c r="C744" s="11" t="s">
        <v>95</v>
      </c>
      <c r="D744" s="12">
        <v>8</v>
      </c>
      <c r="E744" s="11" t="s">
        <v>2165</v>
      </c>
      <c r="F744" s="11" t="s">
        <v>2165</v>
      </c>
      <c r="G744" s="12">
        <v>4</v>
      </c>
      <c r="H744" s="13" t="s">
        <v>43</v>
      </c>
      <c r="I744" s="13" t="s">
        <v>2166</v>
      </c>
      <c r="J744" s="12">
        <f>SUM(K744:N744)</f>
        <v>156.6</v>
      </c>
      <c r="K744" s="11">
        <v>156.6</v>
      </c>
      <c r="L744" s="13"/>
      <c r="M744" s="13"/>
      <c r="N744" s="19"/>
      <c r="O744" s="19"/>
      <c r="P744" s="18">
        <v>44363</v>
      </c>
      <c r="Q744" s="13" t="s">
        <v>2167</v>
      </c>
      <c r="R744" s="19">
        <v>18060019302</v>
      </c>
      <c r="S744" s="19"/>
      <c r="T744" s="24">
        <v>2021</v>
      </c>
      <c r="U744" s="23" t="s">
        <v>472</v>
      </c>
      <c r="V744" s="24" t="s">
        <v>58</v>
      </c>
      <c r="W744" s="23"/>
      <c r="X744" s="11"/>
    </row>
    <row r="745" s="2" customFormat="1" ht="26" customHeight="1" spans="1:24">
      <c r="A745" s="11">
        <v>741</v>
      </c>
      <c r="B745" s="11"/>
      <c r="C745" s="11"/>
      <c r="D745" s="12"/>
      <c r="E745" s="11"/>
      <c r="F745" s="11" t="s">
        <v>2168</v>
      </c>
      <c r="G745" s="12"/>
      <c r="H745" s="13" t="s">
        <v>474</v>
      </c>
      <c r="I745" s="13" t="s">
        <v>2169</v>
      </c>
      <c r="J745" s="12"/>
      <c r="K745" s="11"/>
      <c r="L745" s="13"/>
      <c r="M745" s="13"/>
      <c r="N745" s="19"/>
      <c r="O745" s="19"/>
      <c r="P745" s="18"/>
      <c r="Q745" s="13"/>
      <c r="R745" s="19"/>
      <c r="S745" s="19"/>
      <c r="T745" s="24"/>
      <c r="U745" s="11"/>
      <c r="V745" s="24"/>
      <c r="W745" s="11"/>
      <c r="X745" s="11"/>
    </row>
    <row r="746" s="2" customFormat="1" ht="26" customHeight="1" spans="1:24">
      <c r="A746" s="11">
        <v>742</v>
      </c>
      <c r="B746" s="11"/>
      <c r="C746" s="11"/>
      <c r="D746" s="12"/>
      <c r="E746" s="11"/>
      <c r="F746" s="11" t="s">
        <v>2170</v>
      </c>
      <c r="G746" s="12"/>
      <c r="H746" s="13" t="s">
        <v>561</v>
      </c>
      <c r="I746" s="13" t="s">
        <v>2171</v>
      </c>
      <c r="J746" s="12"/>
      <c r="K746" s="11"/>
      <c r="L746" s="13"/>
      <c r="M746" s="13"/>
      <c r="N746" s="19"/>
      <c r="O746" s="19"/>
      <c r="P746" s="18"/>
      <c r="Q746" s="13"/>
      <c r="R746" s="19"/>
      <c r="S746" s="19"/>
      <c r="T746" s="24"/>
      <c r="U746" s="11"/>
      <c r="V746" s="24"/>
      <c r="W746" s="11"/>
      <c r="X746" s="11"/>
    </row>
    <row r="747" s="2" customFormat="1" ht="26" customHeight="1" spans="1:24">
      <c r="A747" s="11">
        <v>743</v>
      </c>
      <c r="B747" s="11"/>
      <c r="C747" s="11"/>
      <c r="D747" s="12"/>
      <c r="E747" s="11"/>
      <c r="F747" s="11" t="s">
        <v>2172</v>
      </c>
      <c r="G747" s="12"/>
      <c r="H747" s="13" t="s">
        <v>497</v>
      </c>
      <c r="I747" s="13" t="s">
        <v>2173</v>
      </c>
      <c r="J747" s="12"/>
      <c r="K747" s="11"/>
      <c r="L747" s="13"/>
      <c r="M747" s="13"/>
      <c r="N747" s="19"/>
      <c r="O747" s="19"/>
      <c r="P747" s="18"/>
      <c r="Q747" s="13"/>
      <c r="R747" s="19"/>
      <c r="S747" s="19"/>
      <c r="T747" s="24"/>
      <c r="U747" s="11"/>
      <c r="V747" s="24"/>
      <c r="W747" s="11"/>
      <c r="X747" s="11"/>
    </row>
    <row r="748" s="2" customFormat="1" ht="26" customHeight="1" spans="1:24">
      <c r="A748" s="11">
        <v>744</v>
      </c>
      <c r="B748" s="11" t="s">
        <v>467</v>
      </c>
      <c r="C748" s="11" t="s">
        <v>95</v>
      </c>
      <c r="D748" s="12">
        <v>28</v>
      </c>
      <c r="E748" s="11" t="s">
        <v>2174</v>
      </c>
      <c r="F748" s="11" t="s">
        <v>2174</v>
      </c>
      <c r="G748" s="12">
        <v>5</v>
      </c>
      <c r="H748" s="13" t="s">
        <v>43</v>
      </c>
      <c r="I748" s="13" t="s">
        <v>2175</v>
      </c>
      <c r="J748" s="12">
        <f>SUM(K748:N748)</f>
        <v>176.9</v>
      </c>
      <c r="K748" s="11">
        <v>176.9</v>
      </c>
      <c r="L748" s="13"/>
      <c r="M748" s="13"/>
      <c r="N748" s="19"/>
      <c r="O748" s="19"/>
      <c r="P748" s="18">
        <v>44363</v>
      </c>
      <c r="Q748" s="13" t="s">
        <v>2176</v>
      </c>
      <c r="R748" s="19">
        <v>13505037823</v>
      </c>
      <c r="S748" s="19"/>
      <c r="T748" s="24">
        <v>2021</v>
      </c>
      <c r="U748" s="23" t="s">
        <v>472</v>
      </c>
      <c r="V748" s="24" t="s">
        <v>58</v>
      </c>
      <c r="W748" s="23"/>
      <c r="X748" s="11"/>
    </row>
    <row r="749" s="2" customFormat="1" ht="26" customHeight="1" spans="1:24">
      <c r="A749" s="11">
        <v>745</v>
      </c>
      <c r="B749" s="11"/>
      <c r="C749" s="11"/>
      <c r="D749" s="12"/>
      <c r="E749" s="11"/>
      <c r="F749" s="11" t="s">
        <v>2177</v>
      </c>
      <c r="G749" s="12"/>
      <c r="H749" s="13" t="s">
        <v>474</v>
      </c>
      <c r="I749" s="13" t="s">
        <v>2178</v>
      </c>
      <c r="J749" s="12"/>
      <c r="K749" s="11"/>
      <c r="L749" s="13"/>
      <c r="M749" s="13"/>
      <c r="N749" s="19"/>
      <c r="O749" s="19"/>
      <c r="P749" s="18"/>
      <c r="Q749" s="13"/>
      <c r="R749" s="19"/>
      <c r="S749" s="19"/>
      <c r="T749" s="24"/>
      <c r="U749" s="11"/>
      <c r="V749" s="24"/>
      <c r="W749" s="11"/>
      <c r="X749" s="11"/>
    </row>
    <row r="750" s="2" customFormat="1" ht="26" customHeight="1" spans="1:24">
      <c r="A750" s="11">
        <v>746</v>
      </c>
      <c r="B750" s="11"/>
      <c r="C750" s="11"/>
      <c r="D750" s="12"/>
      <c r="E750" s="11"/>
      <c r="F750" s="11" t="s">
        <v>2179</v>
      </c>
      <c r="G750" s="12"/>
      <c r="H750" s="13" t="s">
        <v>561</v>
      </c>
      <c r="I750" s="13" t="s">
        <v>2180</v>
      </c>
      <c r="J750" s="12"/>
      <c r="K750" s="11"/>
      <c r="L750" s="13"/>
      <c r="M750" s="13"/>
      <c r="N750" s="19"/>
      <c r="O750" s="19"/>
      <c r="P750" s="18"/>
      <c r="Q750" s="13"/>
      <c r="R750" s="19"/>
      <c r="S750" s="19"/>
      <c r="T750" s="24"/>
      <c r="U750" s="11"/>
      <c r="V750" s="24"/>
      <c r="W750" s="11"/>
      <c r="X750" s="11"/>
    </row>
    <row r="751" s="2" customFormat="1" ht="26" customHeight="1" spans="1:24">
      <c r="A751" s="11">
        <v>747</v>
      </c>
      <c r="B751" s="11"/>
      <c r="C751" s="11"/>
      <c r="D751" s="12"/>
      <c r="E751" s="11"/>
      <c r="F751" s="11" t="s">
        <v>2181</v>
      </c>
      <c r="G751" s="12"/>
      <c r="H751" s="13" t="s">
        <v>533</v>
      </c>
      <c r="I751" s="13" t="s">
        <v>2182</v>
      </c>
      <c r="J751" s="12"/>
      <c r="K751" s="11"/>
      <c r="L751" s="13"/>
      <c r="M751" s="13"/>
      <c r="N751" s="19"/>
      <c r="O751" s="19"/>
      <c r="P751" s="18"/>
      <c r="Q751" s="13"/>
      <c r="R751" s="19"/>
      <c r="S751" s="19"/>
      <c r="T751" s="24"/>
      <c r="U751" s="11"/>
      <c r="V751" s="24"/>
      <c r="W751" s="11"/>
      <c r="X751" s="11"/>
    </row>
    <row r="752" s="2" customFormat="1" ht="26" customHeight="1" spans="1:24">
      <c r="A752" s="11">
        <v>748</v>
      </c>
      <c r="B752" s="11"/>
      <c r="C752" s="11"/>
      <c r="D752" s="12"/>
      <c r="E752" s="11"/>
      <c r="F752" s="11" t="s">
        <v>2183</v>
      </c>
      <c r="G752" s="12"/>
      <c r="H752" s="13" t="s">
        <v>538</v>
      </c>
      <c r="I752" s="13" t="s">
        <v>2184</v>
      </c>
      <c r="J752" s="12"/>
      <c r="K752" s="11"/>
      <c r="L752" s="13"/>
      <c r="M752" s="13"/>
      <c r="N752" s="19"/>
      <c r="O752" s="19"/>
      <c r="P752" s="18"/>
      <c r="Q752" s="13"/>
      <c r="R752" s="19"/>
      <c r="S752" s="19"/>
      <c r="T752" s="24"/>
      <c r="U752" s="11"/>
      <c r="V752" s="24"/>
      <c r="W752" s="11"/>
      <c r="X752" s="11"/>
    </row>
    <row r="753" s="2" customFormat="1" ht="26" customHeight="1" spans="1:24">
      <c r="A753" s="11">
        <v>749</v>
      </c>
      <c r="B753" s="11" t="s">
        <v>467</v>
      </c>
      <c r="C753" s="11" t="s">
        <v>95</v>
      </c>
      <c r="D753" s="12">
        <v>4</v>
      </c>
      <c r="E753" s="11" t="s">
        <v>2185</v>
      </c>
      <c r="F753" s="11" t="s">
        <v>2185</v>
      </c>
      <c r="G753" s="12">
        <v>6</v>
      </c>
      <c r="H753" s="13" t="s">
        <v>43</v>
      </c>
      <c r="I753" s="13" t="s">
        <v>2186</v>
      </c>
      <c r="J753" s="12">
        <f>SUM(K753:N753)</f>
        <v>153.6</v>
      </c>
      <c r="K753" s="11">
        <v>153.6</v>
      </c>
      <c r="L753" s="13"/>
      <c r="M753" s="13"/>
      <c r="N753" s="19"/>
      <c r="O753" s="19"/>
      <c r="P753" s="18">
        <v>44363</v>
      </c>
      <c r="Q753" s="13" t="s">
        <v>2187</v>
      </c>
      <c r="R753" s="19" t="s">
        <v>2188</v>
      </c>
      <c r="S753" s="19"/>
      <c r="T753" s="24">
        <v>2021</v>
      </c>
      <c r="U753" s="23" t="s">
        <v>472</v>
      </c>
      <c r="V753" s="24" t="s">
        <v>58</v>
      </c>
      <c r="W753" s="23"/>
      <c r="X753" s="11"/>
    </row>
    <row r="754" s="2" customFormat="1" ht="26" customHeight="1" spans="1:24">
      <c r="A754" s="11">
        <v>750</v>
      </c>
      <c r="B754" s="11"/>
      <c r="C754" s="11"/>
      <c r="D754" s="12"/>
      <c r="E754" s="11"/>
      <c r="F754" s="11" t="s">
        <v>2189</v>
      </c>
      <c r="G754" s="12"/>
      <c r="H754" s="13" t="s">
        <v>566</v>
      </c>
      <c r="I754" s="13" t="s">
        <v>2190</v>
      </c>
      <c r="J754" s="12"/>
      <c r="K754" s="11"/>
      <c r="L754" s="13"/>
      <c r="M754" s="13"/>
      <c r="N754" s="19"/>
      <c r="O754" s="19"/>
      <c r="P754" s="18"/>
      <c r="Q754" s="13"/>
      <c r="R754" s="19"/>
      <c r="S754" s="19"/>
      <c r="T754" s="24"/>
      <c r="U754" s="11"/>
      <c r="V754" s="24"/>
      <c r="W754" s="11"/>
      <c r="X754" s="11"/>
    </row>
    <row r="755" s="2" customFormat="1" ht="26" customHeight="1" spans="1:24">
      <c r="A755" s="11">
        <v>751</v>
      </c>
      <c r="B755" s="11"/>
      <c r="C755" s="11"/>
      <c r="D755" s="12"/>
      <c r="E755" s="11"/>
      <c r="F755" s="11" t="s">
        <v>2191</v>
      </c>
      <c r="G755" s="12"/>
      <c r="H755" s="13" t="s">
        <v>497</v>
      </c>
      <c r="I755" s="13" t="s">
        <v>2192</v>
      </c>
      <c r="J755" s="12"/>
      <c r="K755" s="11"/>
      <c r="L755" s="13"/>
      <c r="M755" s="13"/>
      <c r="N755" s="19"/>
      <c r="O755" s="19"/>
      <c r="P755" s="18"/>
      <c r="Q755" s="13"/>
      <c r="R755" s="19"/>
      <c r="S755" s="19"/>
      <c r="T755" s="24"/>
      <c r="U755" s="11"/>
      <c r="V755" s="24"/>
      <c r="W755" s="11"/>
      <c r="X755" s="11"/>
    </row>
    <row r="756" s="2" customFormat="1" ht="26" customHeight="1" spans="1:24">
      <c r="A756" s="11">
        <v>752</v>
      </c>
      <c r="B756" s="11"/>
      <c r="C756" s="11"/>
      <c r="D756" s="12"/>
      <c r="E756" s="11"/>
      <c r="F756" s="11" t="s">
        <v>2193</v>
      </c>
      <c r="G756" s="12"/>
      <c r="H756" s="13" t="s">
        <v>2194</v>
      </c>
      <c r="I756" s="13" t="s">
        <v>2195</v>
      </c>
      <c r="J756" s="12"/>
      <c r="K756" s="11"/>
      <c r="L756" s="13"/>
      <c r="M756" s="13"/>
      <c r="N756" s="19"/>
      <c r="O756" s="19"/>
      <c r="P756" s="18"/>
      <c r="Q756" s="13"/>
      <c r="R756" s="19"/>
      <c r="S756" s="19"/>
      <c r="T756" s="24"/>
      <c r="U756" s="11"/>
      <c r="V756" s="24"/>
      <c r="W756" s="11"/>
      <c r="X756" s="11"/>
    </row>
    <row r="757" s="2" customFormat="1" ht="26" customHeight="1" spans="1:24">
      <c r="A757" s="11">
        <v>753</v>
      </c>
      <c r="B757" s="11"/>
      <c r="C757" s="11"/>
      <c r="D757" s="12"/>
      <c r="E757" s="11"/>
      <c r="F757" s="11" t="s">
        <v>2196</v>
      </c>
      <c r="G757" s="12"/>
      <c r="H757" s="13" t="s">
        <v>2197</v>
      </c>
      <c r="I757" s="13" t="s">
        <v>2198</v>
      </c>
      <c r="J757" s="12"/>
      <c r="K757" s="11"/>
      <c r="L757" s="13"/>
      <c r="M757" s="13"/>
      <c r="N757" s="19"/>
      <c r="O757" s="19"/>
      <c r="P757" s="18"/>
      <c r="Q757" s="13"/>
      <c r="R757" s="19"/>
      <c r="S757" s="19"/>
      <c r="T757" s="24"/>
      <c r="U757" s="11"/>
      <c r="V757" s="24"/>
      <c r="W757" s="11"/>
      <c r="X757" s="11"/>
    </row>
    <row r="758" s="2" customFormat="1" ht="26" customHeight="1" spans="1:24">
      <c r="A758" s="11">
        <v>754</v>
      </c>
      <c r="B758" s="11" t="s">
        <v>467</v>
      </c>
      <c r="C758" s="11" t="s">
        <v>95</v>
      </c>
      <c r="D758" s="12">
        <v>4</v>
      </c>
      <c r="E758" s="11" t="s">
        <v>2199</v>
      </c>
      <c r="F758" s="11" t="s">
        <v>2199</v>
      </c>
      <c r="G758" s="12">
        <v>4</v>
      </c>
      <c r="H758" s="13" t="s">
        <v>43</v>
      </c>
      <c r="I758" s="13" t="s">
        <v>2200</v>
      </c>
      <c r="J758" s="12">
        <f>SUM(K758:N758)</f>
        <v>120</v>
      </c>
      <c r="K758" s="11">
        <v>76.8</v>
      </c>
      <c r="L758" s="13">
        <v>43.2</v>
      </c>
      <c r="M758" s="13"/>
      <c r="N758" s="19"/>
      <c r="O758" s="19"/>
      <c r="P758" s="18">
        <v>44363</v>
      </c>
      <c r="Q758" s="13" t="s">
        <v>2201</v>
      </c>
      <c r="R758" s="19">
        <v>13559412672</v>
      </c>
      <c r="S758" s="19"/>
      <c r="T758" s="24">
        <v>2021</v>
      </c>
      <c r="U758" s="23" t="s">
        <v>472</v>
      </c>
      <c r="V758" s="24" t="s">
        <v>50</v>
      </c>
      <c r="W758" s="23"/>
      <c r="X758" s="11"/>
    </row>
    <row r="759" s="2" customFormat="1" ht="26" customHeight="1" spans="1:24">
      <c r="A759" s="11">
        <v>755</v>
      </c>
      <c r="B759" s="11"/>
      <c r="C759" s="11"/>
      <c r="D759" s="12"/>
      <c r="E759" s="11"/>
      <c r="F759" s="11" t="s">
        <v>2202</v>
      </c>
      <c r="G759" s="12"/>
      <c r="H759" s="13" t="s">
        <v>474</v>
      </c>
      <c r="I759" s="13" t="s">
        <v>2203</v>
      </c>
      <c r="J759" s="12"/>
      <c r="K759" s="11"/>
      <c r="L759" s="13"/>
      <c r="M759" s="13"/>
      <c r="N759" s="19"/>
      <c r="O759" s="19"/>
      <c r="P759" s="18"/>
      <c r="Q759" s="13"/>
      <c r="R759" s="19"/>
      <c r="S759" s="19"/>
      <c r="T759" s="24"/>
      <c r="U759" s="11"/>
      <c r="V759" s="24"/>
      <c r="W759" s="11"/>
      <c r="X759" s="11"/>
    </row>
    <row r="760" s="2" customFormat="1" ht="26" customHeight="1" spans="1:24">
      <c r="A760" s="11">
        <v>756</v>
      </c>
      <c r="B760" s="11"/>
      <c r="C760" s="11"/>
      <c r="D760" s="12"/>
      <c r="E760" s="11"/>
      <c r="F760" s="11" t="s">
        <v>2204</v>
      </c>
      <c r="G760" s="12"/>
      <c r="H760" s="13" t="s">
        <v>561</v>
      </c>
      <c r="I760" s="13" t="s">
        <v>2205</v>
      </c>
      <c r="J760" s="12"/>
      <c r="K760" s="11"/>
      <c r="L760" s="13"/>
      <c r="M760" s="13"/>
      <c r="N760" s="19"/>
      <c r="O760" s="19"/>
      <c r="P760" s="18"/>
      <c r="Q760" s="13"/>
      <c r="R760" s="19"/>
      <c r="S760" s="19"/>
      <c r="T760" s="24"/>
      <c r="U760" s="11"/>
      <c r="V760" s="24"/>
      <c r="W760" s="11"/>
      <c r="X760" s="11"/>
    </row>
    <row r="761" s="2" customFormat="1" ht="26" customHeight="1" spans="1:24">
      <c r="A761" s="11">
        <v>757</v>
      </c>
      <c r="B761" s="11"/>
      <c r="C761" s="11"/>
      <c r="D761" s="12"/>
      <c r="E761" s="11"/>
      <c r="F761" s="11" t="s">
        <v>2206</v>
      </c>
      <c r="G761" s="12"/>
      <c r="H761" s="13" t="s">
        <v>589</v>
      </c>
      <c r="I761" s="13" t="s">
        <v>2207</v>
      </c>
      <c r="J761" s="12"/>
      <c r="K761" s="11"/>
      <c r="L761" s="13"/>
      <c r="M761" s="13"/>
      <c r="N761" s="19"/>
      <c r="O761" s="19"/>
      <c r="P761" s="18"/>
      <c r="Q761" s="13"/>
      <c r="R761" s="19"/>
      <c r="S761" s="19"/>
      <c r="T761" s="24"/>
      <c r="U761" s="11"/>
      <c r="V761" s="24"/>
      <c r="W761" s="11"/>
      <c r="X761" s="11"/>
    </row>
    <row r="762" s="2" customFormat="1" ht="26" customHeight="1" spans="1:24">
      <c r="A762" s="11">
        <v>758</v>
      </c>
      <c r="B762" s="11" t="s">
        <v>467</v>
      </c>
      <c r="C762" s="11" t="s">
        <v>88</v>
      </c>
      <c r="D762" s="12">
        <v>16</v>
      </c>
      <c r="E762" s="11" t="s">
        <v>2208</v>
      </c>
      <c r="F762" s="11" t="s">
        <v>2208</v>
      </c>
      <c r="G762" s="12">
        <v>4</v>
      </c>
      <c r="H762" s="13" t="s">
        <v>43</v>
      </c>
      <c r="I762" s="13" t="s">
        <v>2209</v>
      </c>
      <c r="J762" s="12">
        <f>SUM(K762:N762)</f>
        <v>114.7</v>
      </c>
      <c r="K762" s="11">
        <v>114.7</v>
      </c>
      <c r="L762" s="13"/>
      <c r="M762" s="13"/>
      <c r="N762" s="19"/>
      <c r="O762" s="19"/>
      <c r="P762" s="18">
        <v>44363</v>
      </c>
      <c r="Q762" s="13" t="s">
        <v>2210</v>
      </c>
      <c r="R762" s="19">
        <v>13489426520</v>
      </c>
      <c r="S762" s="19"/>
      <c r="T762" s="24">
        <v>2021</v>
      </c>
      <c r="U762" s="23" t="s">
        <v>472</v>
      </c>
      <c r="V762" s="24" t="s">
        <v>58</v>
      </c>
      <c r="W762" s="23"/>
      <c r="X762" s="11"/>
    </row>
    <row r="763" s="2" customFormat="1" ht="26" customHeight="1" spans="1:24">
      <c r="A763" s="11">
        <v>759</v>
      </c>
      <c r="B763" s="11"/>
      <c r="C763" s="11"/>
      <c r="D763" s="12"/>
      <c r="E763" s="11"/>
      <c r="F763" s="11" t="s">
        <v>2211</v>
      </c>
      <c r="G763" s="12"/>
      <c r="H763" s="13" t="s">
        <v>474</v>
      </c>
      <c r="I763" s="13" t="s">
        <v>2212</v>
      </c>
      <c r="J763" s="12"/>
      <c r="K763" s="11"/>
      <c r="L763" s="13"/>
      <c r="M763" s="13"/>
      <c r="N763" s="19"/>
      <c r="O763" s="19"/>
      <c r="P763" s="18"/>
      <c r="Q763" s="13"/>
      <c r="R763" s="19"/>
      <c r="S763" s="19"/>
      <c r="T763" s="24"/>
      <c r="U763" s="11"/>
      <c r="V763" s="24"/>
      <c r="W763" s="11"/>
      <c r="X763" s="11"/>
    </row>
    <row r="764" s="2" customFormat="1" ht="26" customHeight="1" spans="1:24">
      <c r="A764" s="11">
        <v>760</v>
      </c>
      <c r="B764" s="11"/>
      <c r="C764" s="11"/>
      <c r="D764" s="12"/>
      <c r="E764" s="11"/>
      <c r="F764" s="11" t="s">
        <v>2213</v>
      </c>
      <c r="G764" s="12"/>
      <c r="H764" s="13" t="s">
        <v>561</v>
      </c>
      <c r="I764" s="13" t="s">
        <v>2214</v>
      </c>
      <c r="J764" s="12"/>
      <c r="K764" s="11"/>
      <c r="L764" s="13"/>
      <c r="M764" s="13"/>
      <c r="N764" s="19"/>
      <c r="O764" s="19"/>
      <c r="P764" s="18"/>
      <c r="Q764" s="13"/>
      <c r="R764" s="19"/>
      <c r="S764" s="19"/>
      <c r="T764" s="24"/>
      <c r="U764" s="11"/>
      <c r="V764" s="24"/>
      <c r="W764" s="11"/>
      <c r="X764" s="11"/>
    </row>
    <row r="765" s="2" customFormat="1" ht="26" customHeight="1" spans="1:24">
      <c r="A765" s="11">
        <v>761</v>
      </c>
      <c r="B765" s="11"/>
      <c r="C765" s="11"/>
      <c r="D765" s="12"/>
      <c r="E765" s="11"/>
      <c r="F765" s="11" t="s">
        <v>2215</v>
      </c>
      <c r="G765" s="12"/>
      <c r="H765" s="13" t="s">
        <v>533</v>
      </c>
      <c r="I765" s="13" t="s">
        <v>2216</v>
      </c>
      <c r="J765" s="12"/>
      <c r="K765" s="11"/>
      <c r="L765" s="13"/>
      <c r="M765" s="13"/>
      <c r="N765" s="19"/>
      <c r="O765" s="19"/>
      <c r="P765" s="18"/>
      <c r="Q765" s="13"/>
      <c r="R765" s="19"/>
      <c r="S765" s="19"/>
      <c r="T765" s="24"/>
      <c r="U765" s="11"/>
      <c r="V765" s="24"/>
      <c r="W765" s="11"/>
      <c r="X765" s="11"/>
    </row>
    <row r="766" s="2" customFormat="1" ht="26" customHeight="1" spans="1:24">
      <c r="A766" s="11">
        <v>762</v>
      </c>
      <c r="B766" s="11" t="s">
        <v>467</v>
      </c>
      <c r="C766" s="11" t="s">
        <v>88</v>
      </c>
      <c r="D766" s="12">
        <v>2</v>
      </c>
      <c r="E766" s="11" t="s">
        <v>2217</v>
      </c>
      <c r="F766" s="11" t="s">
        <v>2217</v>
      </c>
      <c r="G766" s="12">
        <v>7</v>
      </c>
      <c r="H766" s="13" t="s">
        <v>43</v>
      </c>
      <c r="I766" s="13" t="s">
        <v>2218</v>
      </c>
      <c r="J766" s="12">
        <f>SUM(K766:N766)</f>
        <v>120</v>
      </c>
      <c r="K766" s="11">
        <v>81</v>
      </c>
      <c r="L766" s="13">
        <v>39</v>
      </c>
      <c r="M766" s="13"/>
      <c r="N766" s="19"/>
      <c r="O766" s="19"/>
      <c r="P766" s="18">
        <v>44363</v>
      </c>
      <c r="Q766" s="13" t="s">
        <v>2219</v>
      </c>
      <c r="R766" s="19">
        <v>15260351332</v>
      </c>
      <c r="S766" s="19"/>
      <c r="T766" s="24">
        <v>2021</v>
      </c>
      <c r="U766" s="23" t="s">
        <v>472</v>
      </c>
      <c r="V766" s="24" t="s">
        <v>50</v>
      </c>
      <c r="W766" s="23"/>
      <c r="X766" s="11"/>
    </row>
    <row r="767" s="2" customFormat="1" ht="26" customHeight="1" spans="1:24">
      <c r="A767" s="11">
        <v>763</v>
      </c>
      <c r="B767" s="11"/>
      <c r="C767" s="11"/>
      <c r="D767" s="12"/>
      <c r="E767" s="11"/>
      <c r="F767" s="11" t="s">
        <v>2220</v>
      </c>
      <c r="G767" s="12"/>
      <c r="H767" s="13" t="s">
        <v>474</v>
      </c>
      <c r="I767" s="13" t="s">
        <v>2221</v>
      </c>
      <c r="J767" s="12"/>
      <c r="K767" s="11"/>
      <c r="L767" s="13"/>
      <c r="M767" s="13"/>
      <c r="N767" s="19"/>
      <c r="O767" s="19"/>
      <c r="P767" s="18"/>
      <c r="Q767" s="13"/>
      <c r="R767" s="19"/>
      <c r="S767" s="19"/>
      <c r="T767" s="24"/>
      <c r="U767" s="11"/>
      <c r="V767" s="24"/>
      <c r="W767" s="11"/>
      <c r="X767" s="11"/>
    </row>
    <row r="768" s="2" customFormat="1" ht="26" customHeight="1" spans="1:24">
      <c r="A768" s="11">
        <v>764</v>
      </c>
      <c r="B768" s="11"/>
      <c r="C768" s="11"/>
      <c r="D768" s="12"/>
      <c r="E768" s="11"/>
      <c r="F768" s="11" t="s">
        <v>2222</v>
      </c>
      <c r="G768" s="12"/>
      <c r="H768" s="13" t="s">
        <v>561</v>
      </c>
      <c r="I768" s="13" t="s">
        <v>2223</v>
      </c>
      <c r="J768" s="12"/>
      <c r="K768" s="11"/>
      <c r="L768" s="13"/>
      <c r="M768" s="13"/>
      <c r="N768" s="19"/>
      <c r="O768" s="19"/>
      <c r="P768" s="18"/>
      <c r="Q768" s="13"/>
      <c r="R768" s="19"/>
      <c r="S768" s="19"/>
      <c r="T768" s="24"/>
      <c r="U768" s="11"/>
      <c r="V768" s="24"/>
      <c r="W768" s="11"/>
      <c r="X768" s="11"/>
    </row>
    <row r="769" s="2" customFormat="1" ht="26" customHeight="1" spans="1:24">
      <c r="A769" s="11">
        <v>765</v>
      </c>
      <c r="B769" s="11"/>
      <c r="C769" s="11"/>
      <c r="D769" s="12"/>
      <c r="E769" s="11"/>
      <c r="F769" s="11" t="s">
        <v>2224</v>
      </c>
      <c r="G769" s="12"/>
      <c r="H769" s="13" t="s">
        <v>533</v>
      </c>
      <c r="I769" s="13" t="s">
        <v>2225</v>
      </c>
      <c r="J769" s="12"/>
      <c r="K769" s="11"/>
      <c r="L769" s="13"/>
      <c r="M769" s="13"/>
      <c r="N769" s="19"/>
      <c r="O769" s="19"/>
      <c r="P769" s="18"/>
      <c r="Q769" s="13"/>
      <c r="R769" s="19"/>
      <c r="S769" s="19"/>
      <c r="T769" s="24"/>
      <c r="U769" s="11"/>
      <c r="V769" s="24"/>
      <c r="W769" s="11"/>
      <c r="X769" s="11"/>
    </row>
    <row r="770" s="2" customFormat="1" ht="26" customHeight="1" spans="1:24">
      <c r="A770" s="11">
        <v>766</v>
      </c>
      <c r="B770" s="11"/>
      <c r="C770" s="11"/>
      <c r="D770" s="12"/>
      <c r="E770" s="11"/>
      <c r="F770" s="11" t="s">
        <v>2226</v>
      </c>
      <c r="G770" s="12"/>
      <c r="H770" s="13" t="s">
        <v>510</v>
      </c>
      <c r="I770" s="13" t="s">
        <v>2227</v>
      </c>
      <c r="J770" s="12"/>
      <c r="K770" s="11"/>
      <c r="L770" s="13"/>
      <c r="M770" s="13"/>
      <c r="N770" s="19"/>
      <c r="O770" s="19"/>
      <c r="P770" s="18"/>
      <c r="Q770" s="13"/>
      <c r="R770" s="19"/>
      <c r="S770" s="19"/>
      <c r="T770" s="24"/>
      <c r="U770" s="11"/>
      <c r="V770" s="24"/>
      <c r="W770" s="11"/>
      <c r="X770" s="11"/>
    </row>
    <row r="771" s="2" customFormat="1" ht="26" customHeight="1" spans="1:24">
      <c r="A771" s="11">
        <v>767</v>
      </c>
      <c r="B771" s="11"/>
      <c r="C771" s="11"/>
      <c r="D771" s="12"/>
      <c r="E771" s="11"/>
      <c r="F771" s="11" t="s">
        <v>2228</v>
      </c>
      <c r="G771" s="12"/>
      <c r="H771" s="13" t="s">
        <v>510</v>
      </c>
      <c r="I771" s="13" t="s">
        <v>2229</v>
      </c>
      <c r="J771" s="12"/>
      <c r="K771" s="11"/>
      <c r="L771" s="13"/>
      <c r="M771" s="13"/>
      <c r="N771" s="19"/>
      <c r="O771" s="19"/>
      <c r="P771" s="18"/>
      <c r="Q771" s="13"/>
      <c r="R771" s="19"/>
      <c r="S771" s="19"/>
      <c r="T771" s="24"/>
      <c r="U771" s="11"/>
      <c r="V771" s="24"/>
      <c r="W771" s="11"/>
      <c r="X771" s="11"/>
    </row>
    <row r="772" s="2" customFormat="1" ht="26" customHeight="1" spans="1:24">
      <c r="A772" s="11">
        <v>768</v>
      </c>
      <c r="B772" s="11"/>
      <c r="C772" s="11"/>
      <c r="D772" s="12"/>
      <c r="E772" s="11"/>
      <c r="F772" s="11" t="s">
        <v>2230</v>
      </c>
      <c r="G772" s="12"/>
      <c r="H772" s="13" t="s">
        <v>510</v>
      </c>
      <c r="I772" s="13" t="s">
        <v>2231</v>
      </c>
      <c r="J772" s="12"/>
      <c r="K772" s="11"/>
      <c r="L772" s="13"/>
      <c r="M772" s="13"/>
      <c r="N772" s="19"/>
      <c r="O772" s="19"/>
      <c r="P772" s="18"/>
      <c r="Q772" s="13"/>
      <c r="R772" s="19"/>
      <c r="S772" s="19"/>
      <c r="T772" s="24"/>
      <c r="U772" s="11"/>
      <c r="V772" s="24"/>
      <c r="W772" s="11"/>
      <c r="X772" s="11"/>
    </row>
    <row r="773" s="2" customFormat="1" ht="26" customHeight="1" spans="1:24">
      <c r="A773" s="11">
        <v>769</v>
      </c>
      <c r="B773" s="11" t="s">
        <v>467</v>
      </c>
      <c r="C773" s="11" t="s">
        <v>88</v>
      </c>
      <c r="D773" s="12">
        <v>2</v>
      </c>
      <c r="E773" s="11" t="s">
        <v>2232</v>
      </c>
      <c r="F773" s="11" t="s">
        <v>2232</v>
      </c>
      <c r="G773" s="12">
        <v>2</v>
      </c>
      <c r="H773" s="13" t="s">
        <v>43</v>
      </c>
      <c r="I773" s="13" t="s">
        <v>2233</v>
      </c>
      <c r="J773" s="12">
        <f>SUM(K773:N773)</f>
        <v>110</v>
      </c>
      <c r="K773" s="11">
        <v>109.6</v>
      </c>
      <c r="L773" s="13">
        <v>0.400000000000006</v>
      </c>
      <c r="M773" s="13"/>
      <c r="N773" s="19"/>
      <c r="O773" s="19"/>
      <c r="P773" s="18">
        <v>44363</v>
      </c>
      <c r="Q773" s="13" t="s">
        <v>2234</v>
      </c>
      <c r="R773" s="19">
        <v>18750232689</v>
      </c>
      <c r="S773" s="19"/>
      <c r="T773" s="24">
        <v>2021</v>
      </c>
      <c r="U773" s="23" t="s">
        <v>472</v>
      </c>
      <c r="V773" s="24" t="s">
        <v>50</v>
      </c>
      <c r="W773" s="23"/>
      <c r="X773" s="11"/>
    </row>
    <row r="774" s="2" customFormat="1" ht="26" customHeight="1" spans="1:24">
      <c r="A774" s="11">
        <v>770</v>
      </c>
      <c r="B774" s="11"/>
      <c r="C774" s="11"/>
      <c r="D774" s="12"/>
      <c r="E774" s="11"/>
      <c r="F774" s="11" t="s">
        <v>2235</v>
      </c>
      <c r="G774" s="12"/>
      <c r="H774" s="13" t="s">
        <v>474</v>
      </c>
      <c r="I774" s="13" t="s">
        <v>2236</v>
      </c>
      <c r="J774" s="12"/>
      <c r="K774" s="11"/>
      <c r="L774" s="13"/>
      <c r="M774" s="13"/>
      <c r="N774" s="19"/>
      <c r="O774" s="19"/>
      <c r="P774" s="18"/>
      <c r="Q774" s="13"/>
      <c r="R774" s="19"/>
      <c r="S774" s="19"/>
      <c r="T774" s="24"/>
      <c r="U774" s="11"/>
      <c r="V774" s="24"/>
      <c r="W774" s="11"/>
      <c r="X774" s="11"/>
    </row>
    <row r="775" s="2" customFormat="1" ht="26" customHeight="1" spans="1:24">
      <c r="A775" s="11">
        <v>771</v>
      </c>
      <c r="B775" s="11" t="s">
        <v>467</v>
      </c>
      <c r="C775" s="11" t="s">
        <v>75</v>
      </c>
      <c r="D775" s="12">
        <v>3</v>
      </c>
      <c r="E775" s="11" t="s">
        <v>2237</v>
      </c>
      <c r="F775" s="11" t="s">
        <v>2237</v>
      </c>
      <c r="G775" s="12">
        <v>5</v>
      </c>
      <c r="H775" s="13" t="s">
        <v>43</v>
      </c>
      <c r="I775" s="153" t="s">
        <v>2238</v>
      </c>
      <c r="J775" s="12">
        <f>SUM(K775:N775)</f>
        <v>130</v>
      </c>
      <c r="K775" s="11">
        <v>130</v>
      </c>
      <c r="L775" s="13"/>
      <c r="M775" s="13"/>
      <c r="N775" s="19"/>
      <c r="O775" s="19"/>
      <c r="P775" s="18">
        <v>44363</v>
      </c>
      <c r="Q775" s="13" t="s">
        <v>2239</v>
      </c>
      <c r="R775" s="19">
        <v>1598081333</v>
      </c>
      <c r="S775" s="19"/>
      <c r="T775" s="24">
        <v>2021</v>
      </c>
      <c r="U775" s="23" t="s">
        <v>472</v>
      </c>
      <c r="V775" s="24" t="s">
        <v>58</v>
      </c>
      <c r="W775" s="23"/>
      <c r="X775" s="23" t="s">
        <v>641</v>
      </c>
    </row>
    <row r="776" s="2" customFormat="1" ht="26" customHeight="1" spans="1:24">
      <c r="A776" s="11">
        <v>772</v>
      </c>
      <c r="B776" s="11"/>
      <c r="C776" s="11"/>
      <c r="D776" s="12"/>
      <c r="E776" s="11"/>
      <c r="F776" s="11" t="s">
        <v>2240</v>
      </c>
      <c r="G776" s="12"/>
      <c r="H776" s="13" t="s">
        <v>675</v>
      </c>
      <c r="I776" s="152" t="s">
        <v>2241</v>
      </c>
      <c r="J776" s="12"/>
      <c r="K776" s="11"/>
      <c r="L776" s="13"/>
      <c r="M776" s="13"/>
      <c r="N776" s="19"/>
      <c r="O776" s="19"/>
      <c r="P776" s="18"/>
      <c r="Q776" s="13"/>
      <c r="R776" s="19"/>
      <c r="S776" s="19"/>
      <c r="T776" s="24"/>
      <c r="U776" s="11"/>
      <c r="V776" s="24"/>
      <c r="W776" s="11"/>
      <c r="X776" s="11"/>
    </row>
    <row r="777" s="2" customFormat="1" ht="26" customHeight="1" spans="1:24">
      <c r="A777" s="11">
        <v>773</v>
      </c>
      <c r="B777" s="11"/>
      <c r="C777" s="11"/>
      <c r="D777" s="12"/>
      <c r="E777" s="11"/>
      <c r="F777" s="11" t="s">
        <v>2242</v>
      </c>
      <c r="G777" s="12"/>
      <c r="H777" s="13" t="s">
        <v>669</v>
      </c>
      <c r="I777" s="13" t="s">
        <v>2243</v>
      </c>
      <c r="J777" s="12"/>
      <c r="K777" s="11"/>
      <c r="L777" s="13"/>
      <c r="M777" s="13"/>
      <c r="N777" s="19"/>
      <c r="O777" s="19"/>
      <c r="P777" s="18"/>
      <c r="Q777" s="13"/>
      <c r="R777" s="19"/>
      <c r="S777" s="19"/>
      <c r="T777" s="24"/>
      <c r="U777" s="11"/>
      <c r="V777" s="24"/>
      <c r="W777" s="11"/>
      <c r="X777" s="11"/>
    </row>
    <row r="778" s="2" customFormat="1" ht="26" customHeight="1" spans="1:24">
      <c r="A778" s="11">
        <v>774</v>
      </c>
      <c r="B778" s="11"/>
      <c r="C778" s="11"/>
      <c r="D778" s="12"/>
      <c r="E778" s="11"/>
      <c r="F778" s="11" t="s">
        <v>2244</v>
      </c>
      <c r="G778" s="12"/>
      <c r="H778" s="13" t="s">
        <v>669</v>
      </c>
      <c r="I778" s="13" t="s">
        <v>2245</v>
      </c>
      <c r="J778" s="12"/>
      <c r="K778" s="11"/>
      <c r="L778" s="13"/>
      <c r="M778" s="13"/>
      <c r="N778" s="19"/>
      <c r="O778" s="19"/>
      <c r="P778" s="18"/>
      <c r="Q778" s="13"/>
      <c r="R778" s="19"/>
      <c r="S778" s="19"/>
      <c r="T778" s="24"/>
      <c r="U778" s="11"/>
      <c r="V778" s="24"/>
      <c r="W778" s="11"/>
      <c r="X778" s="11"/>
    </row>
    <row r="779" s="2" customFormat="1" ht="26" customHeight="1" spans="1:24">
      <c r="A779" s="11">
        <v>775</v>
      </c>
      <c r="B779" s="11"/>
      <c r="C779" s="11"/>
      <c r="D779" s="12"/>
      <c r="E779" s="11"/>
      <c r="F779" s="11" t="s">
        <v>2246</v>
      </c>
      <c r="G779" s="12"/>
      <c r="H779" s="13" t="s">
        <v>666</v>
      </c>
      <c r="I779" s="13" t="s">
        <v>2247</v>
      </c>
      <c r="J779" s="12"/>
      <c r="K779" s="11"/>
      <c r="L779" s="13"/>
      <c r="M779" s="13"/>
      <c r="N779" s="19"/>
      <c r="O779" s="19"/>
      <c r="P779" s="18"/>
      <c r="Q779" s="13"/>
      <c r="R779" s="19"/>
      <c r="S779" s="19"/>
      <c r="T779" s="24"/>
      <c r="U779" s="11"/>
      <c r="V779" s="24"/>
      <c r="W779" s="11"/>
      <c r="X779" s="11"/>
    </row>
    <row r="780" s="2" customFormat="1" ht="26" customHeight="1" spans="1:24">
      <c r="A780" s="11">
        <v>776</v>
      </c>
      <c r="B780" s="11" t="s">
        <v>467</v>
      </c>
      <c r="C780" s="11" t="s">
        <v>75</v>
      </c>
      <c r="D780" s="12">
        <v>32</v>
      </c>
      <c r="E780" s="11" t="s">
        <v>2248</v>
      </c>
      <c r="F780" s="11" t="s">
        <v>2248</v>
      </c>
      <c r="G780" s="12">
        <v>6</v>
      </c>
      <c r="H780" s="13" t="s">
        <v>43</v>
      </c>
      <c r="I780" s="22" t="s">
        <v>2249</v>
      </c>
      <c r="J780" s="12">
        <f>SUM(K780:N780)</f>
        <v>80</v>
      </c>
      <c r="K780" s="11">
        <v>80</v>
      </c>
      <c r="L780" s="13"/>
      <c r="M780" s="13"/>
      <c r="N780" s="19"/>
      <c r="O780" s="19"/>
      <c r="P780" s="18">
        <v>44363</v>
      </c>
      <c r="Q780" s="13" t="s">
        <v>2250</v>
      </c>
      <c r="R780" s="19">
        <v>13799496168</v>
      </c>
      <c r="S780" s="19"/>
      <c r="T780" s="24">
        <v>2021</v>
      </c>
      <c r="U780" s="23" t="s">
        <v>472</v>
      </c>
      <c r="V780" s="24" t="s">
        <v>58</v>
      </c>
      <c r="W780" s="23"/>
      <c r="X780" s="11"/>
    </row>
    <row r="781" s="2" customFormat="1" ht="26" customHeight="1" spans="1:24">
      <c r="A781" s="11">
        <v>777</v>
      </c>
      <c r="B781" s="11"/>
      <c r="C781" s="11"/>
      <c r="D781" s="12"/>
      <c r="E781" s="11"/>
      <c r="F781" s="11" t="s">
        <v>2251</v>
      </c>
      <c r="G781" s="12"/>
      <c r="H781" s="13" t="s">
        <v>675</v>
      </c>
      <c r="I781" s="13" t="s">
        <v>2252</v>
      </c>
      <c r="J781" s="12"/>
      <c r="K781" s="11"/>
      <c r="L781" s="13"/>
      <c r="M781" s="13"/>
      <c r="N781" s="19"/>
      <c r="O781" s="19"/>
      <c r="P781" s="18"/>
      <c r="Q781" s="13"/>
      <c r="R781" s="19"/>
      <c r="S781" s="19"/>
      <c r="T781" s="24"/>
      <c r="U781" s="11"/>
      <c r="V781" s="24"/>
      <c r="W781" s="11"/>
      <c r="X781" s="11"/>
    </row>
    <row r="782" s="2" customFormat="1" ht="26" customHeight="1" spans="1:24">
      <c r="A782" s="11">
        <v>778</v>
      </c>
      <c r="B782" s="11"/>
      <c r="C782" s="11"/>
      <c r="D782" s="12"/>
      <c r="E782" s="11"/>
      <c r="F782" s="11" t="s">
        <v>2253</v>
      </c>
      <c r="G782" s="12"/>
      <c r="H782" s="13" t="s">
        <v>497</v>
      </c>
      <c r="I782" s="13" t="s">
        <v>2254</v>
      </c>
      <c r="J782" s="12"/>
      <c r="K782" s="11"/>
      <c r="L782" s="13"/>
      <c r="M782" s="13"/>
      <c r="N782" s="19"/>
      <c r="O782" s="19"/>
      <c r="P782" s="18"/>
      <c r="Q782" s="13"/>
      <c r="R782" s="19"/>
      <c r="S782" s="19"/>
      <c r="T782" s="24"/>
      <c r="U782" s="11"/>
      <c r="V782" s="24"/>
      <c r="W782" s="11"/>
      <c r="X782" s="11"/>
    </row>
    <row r="783" s="2" customFormat="1" ht="26" customHeight="1" spans="1:24">
      <c r="A783" s="11">
        <v>779</v>
      </c>
      <c r="B783" s="11"/>
      <c r="C783" s="11"/>
      <c r="D783" s="12"/>
      <c r="E783" s="11"/>
      <c r="F783" s="11" t="s">
        <v>2255</v>
      </c>
      <c r="G783" s="12"/>
      <c r="H783" s="13" t="s">
        <v>566</v>
      </c>
      <c r="I783" s="13" t="s">
        <v>2256</v>
      </c>
      <c r="J783" s="12"/>
      <c r="K783" s="11"/>
      <c r="L783" s="13"/>
      <c r="M783" s="13"/>
      <c r="N783" s="19"/>
      <c r="O783" s="19"/>
      <c r="P783" s="18"/>
      <c r="Q783" s="13"/>
      <c r="R783" s="19"/>
      <c r="S783" s="19"/>
      <c r="T783" s="24"/>
      <c r="U783" s="11"/>
      <c r="V783" s="24"/>
      <c r="W783" s="11"/>
      <c r="X783" s="11"/>
    </row>
    <row r="784" s="2" customFormat="1" ht="26" customHeight="1" spans="1:24">
      <c r="A784" s="11">
        <v>780</v>
      </c>
      <c r="B784" s="11"/>
      <c r="C784" s="11"/>
      <c r="D784" s="12"/>
      <c r="E784" s="11"/>
      <c r="F784" s="11" t="s">
        <v>2257</v>
      </c>
      <c r="G784" s="12"/>
      <c r="H784" s="13" t="s">
        <v>669</v>
      </c>
      <c r="I784" s="13" t="s">
        <v>2258</v>
      </c>
      <c r="J784" s="12"/>
      <c r="K784" s="11"/>
      <c r="L784" s="13"/>
      <c r="M784" s="13"/>
      <c r="N784" s="19"/>
      <c r="O784" s="19"/>
      <c r="P784" s="18"/>
      <c r="Q784" s="13"/>
      <c r="R784" s="19"/>
      <c r="S784" s="19"/>
      <c r="T784" s="24"/>
      <c r="U784" s="11"/>
      <c r="V784" s="24"/>
      <c r="W784" s="11"/>
      <c r="X784" s="11"/>
    </row>
    <row r="785" s="2" customFormat="1" ht="26" customHeight="1" spans="1:24">
      <c r="A785" s="11">
        <v>781</v>
      </c>
      <c r="B785" s="11"/>
      <c r="C785" s="11"/>
      <c r="D785" s="12"/>
      <c r="E785" s="11"/>
      <c r="F785" s="11" t="s">
        <v>2259</v>
      </c>
      <c r="G785" s="12"/>
      <c r="H785" s="13" t="s">
        <v>666</v>
      </c>
      <c r="I785" s="13" t="s">
        <v>2260</v>
      </c>
      <c r="J785" s="12"/>
      <c r="K785" s="11"/>
      <c r="L785" s="13"/>
      <c r="M785" s="13"/>
      <c r="N785" s="19"/>
      <c r="O785" s="19"/>
      <c r="P785" s="18"/>
      <c r="Q785" s="13"/>
      <c r="R785" s="19"/>
      <c r="S785" s="19"/>
      <c r="T785" s="24"/>
      <c r="U785" s="11"/>
      <c r="V785" s="24"/>
      <c r="W785" s="11"/>
      <c r="X785" s="11"/>
    </row>
    <row r="786" s="2" customFormat="1" ht="26" customHeight="1" spans="1:24">
      <c r="A786" s="11">
        <v>782</v>
      </c>
      <c r="B786" s="11" t="s">
        <v>467</v>
      </c>
      <c r="C786" s="11" t="s">
        <v>75</v>
      </c>
      <c r="D786" s="12">
        <v>32</v>
      </c>
      <c r="E786" s="11" t="s">
        <v>2261</v>
      </c>
      <c r="F786" s="11" t="s">
        <v>2261</v>
      </c>
      <c r="G786" s="12">
        <v>4</v>
      </c>
      <c r="H786" s="13" t="s">
        <v>43</v>
      </c>
      <c r="I786" s="22" t="s">
        <v>2262</v>
      </c>
      <c r="J786" s="12">
        <f>SUM(K786:N786)</f>
        <v>80</v>
      </c>
      <c r="K786" s="11">
        <v>80</v>
      </c>
      <c r="L786" s="13"/>
      <c r="M786" s="13"/>
      <c r="N786" s="19"/>
      <c r="O786" s="19"/>
      <c r="P786" s="18">
        <v>44363</v>
      </c>
      <c r="Q786" s="13" t="s">
        <v>2263</v>
      </c>
      <c r="R786" s="19">
        <v>13799496168</v>
      </c>
      <c r="S786" s="19"/>
      <c r="T786" s="24">
        <v>2021</v>
      </c>
      <c r="U786" s="23" t="s">
        <v>472</v>
      </c>
      <c r="V786" s="24" t="s">
        <v>58</v>
      </c>
      <c r="W786" s="23"/>
      <c r="X786" s="11"/>
    </row>
    <row r="787" s="2" customFormat="1" ht="26" customHeight="1" spans="1:24">
      <c r="A787" s="11">
        <v>783</v>
      </c>
      <c r="B787" s="11"/>
      <c r="C787" s="11"/>
      <c r="D787" s="12"/>
      <c r="E787" s="11"/>
      <c r="F787" s="11" t="s">
        <v>2264</v>
      </c>
      <c r="G787" s="12"/>
      <c r="H787" s="13" t="s">
        <v>675</v>
      </c>
      <c r="I787" s="13" t="s">
        <v>2265</v>
      </c>
      <c r="J787" s="12"/>
      <c r="K787" s="11"/>
      <c r="L787" s="13"/>
      <c r="M787" s="13"/>
      <c r="N787" s="19"/>
      <c r="O787" s="19"/>
      <c r="P787" s="18"/>
      <c r="Q787" s="13"/>
      <c r="R787" s="19"/>
      <c r="S787" s="19"/>
      <c r="T787" s="24"/>
      <c r="U787" s="11"/>
      <c r="V787" s="24"/>
      <c r="W787" s="11"/>
      <c r="X787" s="11"/>
    </row>
    <row r="788" s="2" customFormat="1" ht="26" customHeight="1" spans="1:24">
      <c r="A788" s="11">
        <v>784</v>
      </c>
      <c r="B788" s="11"/>
      <c r="C788" s="11"/>
      <c r="D788" s="12"/>
      <c r="E788" s="11"/>
      <c r="F788" s="11" t="s">
        <v>2266</v>
      </c>
      <c r="G788" s="12"/>
      <c r="H788" s="13" t="s">
        <v>666</v>
      </c>
      <c r="I788" s="13" t="s">
        <v>2267</v>
      </c>
      <c r="J788" s="12"/>
      <c r="K788" s="11"/>
      <c r="L788" s="13"/>
      <c r="M788" s="13"/>
      <c r="N788" s="19"/>
      <c r="O788" s="19"/>
      <c r="P788" s="18"/>
      <c r="Q788" s="13"/>
      <c r="R788" s="19"/>
      <c r="S788" s="19"/>
      <c r="T788" s="24"/>
      <c r="U788" s="11"/>
      <c r="V788" s="24"/>
      <c r="W788" s="11"/>
      <c r="X788" s="11"/>
    </row>
    <row r="789" s="2" customFormat="1" ht="26" customHeight="1" spans="1:24">
      <c r="A789" s="11">
        <v>785</v>
      </c>
      <c r="B789" s="11"/>
      <c r="C789" s="11"/>
      <c r="D789" s="12"/>
      <c r="E789" s="11"/>
      <c r="F789" s="11" t="s">
        <v>2268</v>
      </c>
      <c r="G789" s="12"/>
      <c r="H789" s="13" t="s">
        <v>669</v>
      </c>
      <c r="I789" s="13" t="s">
        <v>2269</v>
      </c>
      <c r="J789" s="12"/>
      <c r="K789" s="11"/>
      <c r="L789" s="13"/>
      <c r="M789" s="13"/>
      <c r="N789" s="19"/>
      <c r="O789" s="19"/>
      <c r="P789" s="18"/>
      <c r="Q789" s="13"/>
      <c r="R789" s="19"/>
      <c r="S789" s="19"/>
      <c r="T789" s="24"/>
      <c r="U789" s="11"/>
      <c r="V789" s="24"/>
      <c r="W789" s="11"/>
      <c r="X789" s="11"/>
    </row>
    <row r="790" s="2" customFormat="1" ht="26" customHeight="1" spans="1:24">
      <c r="A790" s="11">
        <v>786</v>
      </c>
      <c r="B790" s="11" t="s">
        <v>467</v>
      </c>
      <c r="C790" s="11" t="s">
        <v>75</v>
      </c>
      <c r="D790" s="12">
        <v>32</v>
      </c>
      <c r="E790" s="11" t="s">
        <v>2270</v>
      </c>
      <c r="F790" s="11" t="s">
        <v>2270</v>
      </c>
      <c r="G790" s="12">
        <v>4</v>
      </c>
      <c r="H790" s="13" t="s">
        <v>43</v>
      </c>
      <c r="I790" s="22" t="s">
        <v>2271</v>
      </c>
      <c r="J790" s="12">
        <f>SUM(K790:N790)</f>
        <v>70</v>
      </c>
      <c r="K790" s="11">
        <v>70</v>
      </c>
      <c r="L790" s="13"/>
      <c r="M790" s="13"/>
      <c r="N790" s="19"/>
      <c r="O790" s="19"/>
      <c r="P790" s="18">
        <v>44363</v>
      </c>
      <c r="Q790" s="13" t="s">
        <v>2272</v>
      </c>
      <c r="R790" s="19"/>
      <c r="S790" s="19"/>
      <c r="T790" s="24">
        <v>2021</v>
      </c>
      <c r="U790" s="23" t="s">
        <v>472</v>
      </c>
      <c r="V790" s="24" t="s">
        <v>58</v>
      </c>
      <c r="W790" s="23"/>
      <c r="X790" s="11"/>
    </row>
    <row r="791" s="2" customFormat="1" ht="26" customHeight="1" spans="1:24">
      <c r="A791" s="11">
        <v>787</v>
      </c>
      <c r="B791" s="11"/>
      <c r="C791" s="11"/>
      <c r="D791" s="12"/>
      <c r="E791" s="11"/>
      <c r="F791" s="11" t="s">
        <v>2273</v>
      </c>
      <c r="G791" s="12"/>
      <c r="H791" s="13" t="s">
        <v>675</v>
      </c>
      <c r="I791" s="13" t="s">
        <v>2274</v>
      </c>
      <c r="J791" s="12"/>
      <c r="K791" s="11"/>
      <c r="L791" s="13"/>
      <c r="M791" s="13"/>
      <c r="N791" s="19"/>
      <c r="O791" s="19"/>
      <c r="P791" s="18"/>
      <c r="Q791" s="13"/>
      <c r="R791" s="19"/>
      <c r="S791" s="19"/>
      <c r="T791" s="24"/>
      <c r="U791" s="11"/>
      <c r="V791" s="24"/>
      <c r="W791" s="11"/>
      <c r="X791" s="11"/>
    </row>
    <row r="792" s="2" customFormat="1" ht="26" customHeight="1" spans="1:24">
      <c r="A792" s="11">
        <v>788</v>
      </c>
      <c r="B792" s="11"/>
      <c r="C792" s="11"/>
      <c r="D792" s="12"/>
      <c r="E792" s="11"/>
      <c r="F792" s="11" t="s">
        <v>2275</v>
      </c>
      <c r="G792" s="12"/>
      <c r="H792" s="13" t="s">
        <v>666</v>
      </c>
      <c r="I792" s="13" t="s">
        <v>2276</v>
      </c>
      <c r="J792" s="12"/>
      <c r="K792" s="11"/>
      <c r="L792" s="13"/>
      <c r="M792" s="13"/>
      <c r="N792" s="19"/>
      <c r="O792" s="19"/>
      <c r="P792" s="18"/>
      <c r="Q792" s="13"/>
      <c r="R792" s="19"/>
      <c r="S792" s="19"/>
      <c r="T792" s="24"/>
      <c r="U792" s="11"/>
      <c r="V792" s="24"/>
      <c r="W792" s="11"/>
      <c r="X792" s="11"/>
    </row>
    <row r="793" s="2" customFormat="1" ht="26" customHeight="1" spans="1:24">
      <c r="A793" s="11">
        <v>789</v>
      </c>
      <c r="B793" s="11"/>
      <c r="C793" s="11"/>
      <c r="D793" s="12"/>
      <c r="E793" s="11"/>
      <c r="F793" s="11" t="s">
        <v>2277</v>
      </c>
      <c r="G793" s="12"/>
      <c r="H793" s="13" t="s">
        <v>669</v>
      </c>
      <c r="I793" s="13" t="s">
        <v>2278</v>
      </c>
      <c r="J793" s="12"/>
      <c r="K793" s="11"/>
      <c r="L793" s="13"/>
      <c r="M793" s="13"/>
      <c r="N793" s="19"/>
      <c r="O793" s="19"/>
      <c r="P793" s="18"/>
      <c r="Q793" s="13"/>
      <c r="R793" s="19"/>
      <c r="S793" s="19"/>
      <c r="T793" s="24"/>
      <c r="U793" s="11"/>
      <c r="V793" s="24"/>
      <c r="W793" s="11"/>
      <c r="X793" s="11"/>
    </row>
    <row r="794" s="2" customFormat="1" ht="26" customHeight="1" spans="1:24">
      <c r="A794" s="11">
        <v>790</v>
      </c>
      <c r="B794" s="11" t="s">
        <v>467</v>
      </c>
      <c r="C794" s="11" t="s">
        <v>75</v>
      </c>
      <c r="D794" s="12">
        <v>32</v>
      </c>
      <c r="E794" s="11" t="s">
        <v>2279</v>
      </c>
      <c r="F794" s="11" t="s">
        <v>2279</v>
      </c>
      <c r="G794" s="12">
        <v>6</v>
      </c>
      <c r="H794" s="13" t="s">
        <v>43</v>
      </c>
      <c r="I794" s="153" t="s">
        <v>2280</v>
      </c>
      <c r="J794" s="12">
        <f>SUM(K794:N794)</f>
        <v>70</v>
      </c>
      <c r="K794" s="11">
        <v>70</v>
      </c>
      <c r="L794" s="13"/>
      <c r="M794" s="13"/>
      <c r="N794" s="19"/>
      <c r="O794" s="19"/>
      <c r="P794" s="18">
        <v>44363</v>
      </c>
      <c r="Q794" s="13" t="s">
        <v>2281</v>
      </c>
      <c r="R794" s="19"/>
      <c r="S794" s="19"/>
      <c r="T794" s="24">
        <v>2021</v>
      </c>
      <c r="U794" s="23" t="s">
        <v>472</v>
      </c>
      <c r="V794" s="24" t="s">
        <v>58</v>
      </c>
      <c r="W794" s="23"/>
      <c r="X794" s="11"/>
    </row>
    <row r="795" s="2" customFormat="1" ht="26" customHeight="1" spans="1:24">
      <c r="A795" s="11">
        <v>791</v>
      </c>
      <c r="B795" s="11"/>
      <c r="C795" s="11"/>
      <c r="D795" s="12"/>
      <c r="E795" s="11"/>
      <c r="F795" s="11" t="s">
        <v>2282</v>
      </c>
      <c r="G795" s="12"/>
      <c r="H795" s="13" t="s">
        <v>675</v>
      </c>
      <c r="I795" s="152" t="s">
        <v>2283</v>
      </c>
      <c r="J795" s="12"/>
      <c r="K795" s="11"/>
      <c r="L795" s="13"/>
      <c r="M795" s="13"/>
      <c r="N795" s="19"/>
      <c r="O795" s="19"/>
      <c r="P795" s="18"/>
      <c r="Q795" s="13"/>
      <c r="R795" s="19"/>
      <c r="S795" s="19"/>
      <c r="T795" s="24"/>
      <c r="U795" s="11"/>
      <c r="V795" s="24"/>
      <c r="W795" s="11"/>
      <c r="X795" s="11"/>
    </row>
    <row r="796" s="2" customFormat="1" ht="26" customHeight="1" spans="1:24">
      <c r="A796" s="11">
        <v>792</v>
      </c>
      <c r="B796" s="11"/>
      <c r="C796" s="11"/>
      <c r="D796" s="12"/>
      <c r="E796" s="11"/>
      <c r="F796" s="11" t="s">
        <v>2284</v>
      </c>
      <c r="G796" s="12"/>
      <c r="H796" s="13" t="s">
        <v>497</v>
      </c>
      <c r="I796" s="152" t="s">
        <v>2285</v>
      </c>
      <c r="J796" s="12"/>
      <c r="K796" s="11"/>
      <c r="L796" s="13"/>
      <c r="M796" s="13"/>
      <c r="N796" s="19"/>
      <c r="O796" s="19"/>
      <c r="P796" s="18"/>
      <c r="Q796" s="13"/>
      <c r="R796" s="19"/>
      <c r="S796" s="19"/>
      <c r="T796" s="24"/>
      <c r="U796" s="11"/>
      <c r="V796" s="24"/>
      <c r="W796" s="11"/>
      <c r="X796" s="11"/>
    </row>
    <row r="797" s="2" customFormat="1" ht="26" customHeight="1" spans="1:24">
      <c r="A797" s="11">
        <v>793</v>
      </c>
      <c r="B797" s="11"/>
      <c r="C797" s="11"/>
      <c r="D797" s="12"/>
      <c r="E797" s="11"/>
      <c r="F797" s="11" t="s">
        <v>2286</v>
      </c>
      <c r="G797" s="12"/>
      <c r="H797" s="13" t="s">
        <v>566</v>
      </c>
      <c r="I797" s="152" t="s">
        <v>2287</v>
      </c>
      <c r="J797" s="12"/>
      <c r="K797" s="11"/>
      <c r="L797" s="13"/>
      <c r="M797" s="13"/>
      <c r="N797" s="19"/>
      <c r="O797" s="19"/>
      <c r="P797" s="18"/>
      <c r="Q797" s="13"/>
      <c r="R797" s="19"/>
      <c r="S797" s="19"/>
      <c r="T797" s="24"/>
      <c r="U797" s="11"/>
      <c r="V797" s="24"/>
      <c r="W797" s="11"/>
      <c r="X797" s="11"/>
    </row>
    <row r="798" s="2" customFormat="1" ht="26" customHeight="1" spans="1:24">
      <c r="A798" s="11">
        <v>794</v>
      </c>
      <c r="B798" s="11"/>
      <c r="C798" s="11"/>
      <c r="D798" s="12"/>
      <c r="E798" s="11"/>
      <c r="F798" s="11" t="s">
        <v>2288</v>
      </c>
      <c r="G798" s="12"/>
      <c r="H798" s="13" t="s">
        <v>669</v>
      </c>
      <c r="I798" s="152" t="s">
        <v>2289</v>
      </c>
      <c r="J798" s="12"/>
      <c r="K798" s="11"/>
      <c r="L798" s="13"/>
      <c r="M798" s="13"/>
      <c r="N798" s="19"/>
      <c r="O798" s="19"/>
      <c r="P798" s="18"/>
      <c r="Q798" s="13"/>
      <c r="R798" s="19"/>
      <c r="S798" s="19"/>
      <c r="T798" s="24"/>
      <c r="U798" s="11"/>
      <c r="V798" s="24"/>
      <c r="W798" s="11"/>
      <c r="X798" s="11"/>
    </row>
    <row r="799" s="2" customFormat="1" ht="26" customHeight="1" spans="1:24">
      <c r="A799" s="11">
        <v>795</v>
      </c>
      <c r="B799" s="11"/>
      <c r="C799" s="11"/>
      <c r="D799" s="12"/>
      <c r="E799" s="11"/>
      <c r="F799" s="11" t="s">
        <v>2290</v>
      </c>
      <c r="G799" s="12"/>
      <c r="H799" s="13" t="s">
        <v>669</v>
      </c>
      <c r="I799" s="152" t="s">
        <v>2291</v>
      </c>
      <c r="J799" s="12"/>
      <c r="K799" s="11"/>
      <c r="L799" s="13"/>
      <c r="M799" s="13"/>
      <c r="N799" s="19"/>
      <c r="O799" s="19"/>
      <c r="P799" s="18"/>
      <c r="Q799" s="13"/>
      <c r="R799" s="19"/>
      <c r="S799" s="19"/>
      <c r="T799" s="24"/>
      <c r="U799" s="11"/>
      <c r="V799" s="24"/>
      <c r="W799" s="11"/>
      <c r="X799" s="11"/>
    </row>
    <row r="800" s="2" customFormat="1" ht="26" customHeight="1" spans="1:24">
      <c r="A800" s="11">
        <v>796</v>
      </c>
      <c r="B800" s="11" t="s">
        <v>467</v>
      </c>
      <c r="C800" s="11" t="s">
        <v>75</v>
      </c>
      <c r="D800" s="12">
        <v>21</v>
      </c>
      <c r="E800" s="11" t="s">
        <v>2292</v>
      </c>
      <c r="F800" s="11" t="s">
        <v>2292</v>
      </c>
      <c r="G800" s="12"/>
      <c r="H800" s="13" t="s">
        <v>43</v>
      </c>
      <c r="I800" s="22" t="s">
        <v>2293</v>
      </c>
      <c r="J800" s="12">
        <f>SUM(K800:N800)</f>
        <v>130</v>
      </c>
      <c r="K800" s="11">
        <v>130</v>
      </c>
      <c r="L800" s="13"/>
      <c r="M800" s="13"/>
      <c r="N800" s="19"/>
      <c r="O800" s="19"/>
      <c r="P800" s="18">
        <v>44363</v>
      </c>
      <c r="Q800" s="13" t="s">
        <v>2294</v>
      </c>
      <c r="R800" s="19">
        <v>13859737435</v>
      </c>
      <c r="S800" s="19"/>
      <c r="T800" s="24">
        <v>2021</v>
      </c>
      <c r="U800" s="23" t="s">
        <v>472</v>
      </c>
      <c r="V800" s="24" t="s">
        <v>58</v>
      </c>
      <c r="W800" s="23"/>
      <c r="X800" s="11"/>
    </row>
    <row r="801" s="2" customFormat="1" ht="26" customHeight="1" spans="1:24">
      <c r="A801" s="11">
        <v>797</v>
      </c>
      <c r="B801" s="11"/>
      <c r="C801" s="11"/>
      <c r="D801" s="12"/>
      <c r="E801" s="11"/>
      <c r="F801" s="11" t="s">
        <v>2295</v>
      </c>
      <c r="G801" s="12"/>
      <c r="H801" s="13" t="s">
        <v>675</v>
      </c>
      <c r="I801" s="13" t="s">
        <v>2296</v>
      </c>
      <c r="J801" s="12"/>
      <c r="K801" s="11"/>
      <c r="L801" s="13"/>
      <c r="M801" s="13"/>
      <c r="N801" s="19"/>
      <c r="O801" s="19"/>
      <c r="P801" s="18"/>
      <c r="Q801" s="13"/>
      <c r="R801" s="19"/>
      <c r="S801" s="19"/>
      <c r="T801" s="24"/>
      <c r="U801" s="11"/>
      <c r="V801" s="24"/>
      <c r="W801" s="11"/>
      <c r="X801" s="11"/>
    </row>
    <row r="802" s="2" customFormat="1" ht="26" customHeight="1" spans="1:24">
      <c r="A802" s="11">
        <v>798</v>
      </c>
      <c r="B802" s="11"/>
      <c r="C802" s="11"/>
      <c r="D802" s="12"/>
      <c r="E802" s="11"/>
      <c r="F802" s="11" t="s">
        <v>2297</v>
      </c>
      <c r="G802" s="12"/>
      <c r="H802" s="13" t="s">
        <v>669</v>
      </c>
      <c r="I802" s="13" t="s">
        <v>2298</v>
      </c>
      <c r="J802" s="12"/>
      <c r="K802" s="11"/>
      <c r="L802" s="13"/>
      <c r="M802" s="13"/>
      <c r="N802" s="19"/>
      <c r="O802" s="19"/>
      <c r="P802" s="18"/>
      <c r="Q802" s="13"/>
      <c r="R802" s="19"/>
      <c r="S802" s="19"/>
      <c r="T802" s="24"/>
      <c r="U802" s="11"/>
      <c r="V802" s="24"/>
      <c r="W802" s="11"/>
      <c r="X802" s="11"/>
    </row>
    <row r="803" s="2" customFormat="1" ht="26" customHeight="1" spans="1:24">
      <c r="A803" s="11">
        <v>799</v>
      </c>
      <c r="B803" s="11"/>
      <c r="C803" s="11"/>
      <c r="D803" s="12"/>
      <c r="E803" s="11"/>
      <c r="F803" s="11" t="s">
        <v>2299</v>
      </c>
      <c r="G803" s="12"/>
      <c r="H803" s="13" t="s">
        <v>533</v>
      </c>
      <c r="I803" s="13" t="s">
        <v>2300</v>
      </c>
      <c r="J803" s="12"/>
      <c r="K803" s="11"/>
      <c r="L803" s="13"/>
      <c r="M803" s="13"/>
      <c r="N803" s="19"/>
      <c r="O803" s="19"/>
      <c r="P803" s="18"/>
      <c r="Q803" s="13"/>
      <c r="R803" s="19"/>
      <c r="S803" s="19"/>
      <c r="T803" s="24"/>
      <c r="U803" s="11"/>
      <c r="V803" s="24"/>
      <c r="W803" s="11"/>
      <c r="X803" s="11"/>
    </row>
    <row r="804" s="2" customFormat="1" ht="26" customHeight="1" spans="1:24">
      <c r="A804" s="11">
        <v>800</v>
      </c>
      <c r="B804" s="11"/>
      <c r="C804" s="11"/>
      <c r="D804" s="12"/>
      <c r="E804" s="11"/>
      <c r="F804" s="11" t="s">
        <v>2301</v>
      </c>
      <c r="G804" s="12"/>
      <c r="H804" s="13" t="s">
        <v>538</v>
      </c>
      <c r="I804" s="13" t="s">
        <v>2302</v>
      </c>
      <c r="J804" s="12"/>
      <c r="K804" s="11"/>
      <c r="L804" s="13"/>
      <c r="M804" s="13"/>
      <c r="N804" s="19"/>
      <c r="O804" s="19"/>
      <c r="P804" s="18"/>
      <c r="Q804" s="13"/>
      <c r="R804" s="19"/>
      <c r="S804" s="19"/>
      <c r="T804" s="24"/>
      <c r="U804" s="11"/>
      <c r="V804" s="24"/>
      <c r="W804" s="11"/>
      <c r="X804" s="11"/>
    </row>
    <row r="805" s="2" customFormat="1" ht="26" customHeight="1" spans="1:24">
      <c r="A805" s="11">
        <v>801</v>
      </c>
      <c r="B805" s="11"/>
      <c r="C805" s="11"/>
      <c r="D805" s="12"/>
      <c r="E805" s="11"/>
      <c r="F805" s="11" t="s">
        <v>2303</v>
      </c>
      <c r="G805" s="12"/>
      <c r="H805" s="13" t="s">
        <v>538</v>
      </c>
      <c r="I805" s="13" t="s">
        <v>2304</v>
      </c>
      <c r="J805" s="12"/>
      <c r="K805" s="11"/>
      <c r="L805" s="13"/>
      <c r="M805" s="13"/>
      <c r="N805" s="19"/>
      <c r="O805" s="19"/>
      <c r="P805" s="18"/>
      <c r="Q805" s="13"/>
      <c r="R805" s="19"/>
      <c r="S805" s="19"/>
      <c r="T805" s="24"/>
      <c r="U805" s="11"/>
      <c r="V805" s="24"/>
      <c r="W805" s="11"/>
      <c r="X805" s="11"/>
    </row>
    <row r="806" s="2" customFormat="1" ht="26" customHeight="1" spans="1:24">
      <c r="A806" s="11">
        <v>802</v>
      </c>
      <c r="B806" s="11" t="s">
        <v>467</v>
      </c>
      <c r="C806" s="11" t="s">
        <v>75</v>
      </c>
      <c r="D806" s="12">
        <v>10</v>
      </c>
      <c r="E806" s="11" t="s">
        <v>2305</v>
      </c>
      <c r="F806" s="11" t="s">
        <v>2305</v>
      </c>
      <c r="G806" s="12">
        <v>5</v>
      </c>
      <c r="H806" s="13" t="s">
        <v>43</v>
      </c>
      <c r="I806" s="22" t="s">
        <v>2306</v>
      </c>
      <c r="J806" s="12">
        <f>SUM(K806:N806)</f>
        <v>140</v>
      </c>
      <c r="K806" s="11">
        <v>140</v>
      </c>
      <c r="L806" s="13"/>
      <c r="M806" s="13"/>
      <c r="N806" s="19"/>
      <c r="O806" s="19"/>
      <c r="P806" s="18">
        <v>44363</v>
      </c>
      <c r="Q806" s="13" t="s">
        <v>2307</v>
      </c>
      <c r="R806" s="19"/>
      <c r="S806" s="19"/>
      <c r="T806" s="24">
        <v>2021</v>
      </c>
      <c r="U806" s="23" t="s">
        <v>472</v>
      </c>
      <c r="V806" s="24" t="s">
        <v>58</v>
      </c>
      <c r="W806" s="23"/>
      <c r="X806" s="11"/>
    </row>
    <row r="807" s="2" customFormat="1" ht="26" customHeight="1" spans="1:24">
      <c r="A807" s="11">
        <v>803</v>
      </c>
      <c r="B807" s="11"/>
      <c r="C807" s="11"/>
      <c r="D807" s="12"/>
      <c r="E807" s="11"/>
      <c r="F807" s="11" t="s">
        <v>2308</v>
      </c>
      <c r="G807" s="12"/>
      <c r="H807" s="13" t="s">
        <v>497</v>
      </c>
      <c r="I807" s="13" t="s">
        <v>2309</v>
      </c>
      <c r="J807" s="12"/>
      <c r="K807" s="11"/>
      <c r="L807" s="13"/>
      <c r="M807" s="13"/>
      <c r="N807" s="19"/>
      <c r="O807" s="19"/>
      <c r="P807" s="18"/>
      <c r="Q807" s="13"/>
      <c r="R807" s="19"/>
      <c r="S807" s="19"/>
      <c r="T807" s="24"/>
      <c r="U807" s="11"/>
      <c r="V807" s="24"/>
      <c r="W807" s="11"/>
      <c r="X807" s="11"/>
    </row>
    <row r="808" s="2" customFormat="1" ht="26" customHeight="1" spans="1:24">
      <c r="A808" s="11">
        <v>804</v>
      </c>
      <c r="B808" s="11"/>
      <c r="C808" s="11"/>
      <c r="D808" s="12"/>
      <c r="E808" s="11"/>
      <c r="F808" s="11" t="s">
        <v>2310</v>
      </c>
      <c r="G808" s="12"/>
      <c r="H808" s="13" t="s">
        <v>675</v>
      </c>
      <c r="I808" s="13" t="s">
        <v>2311</v>
      </c>
      <c r="J808" s="12"/>
      <c r="K808" s="11"/>
      <c r="L808" s="13"/>
      <c r="M808" s="13"/>
      <c r="N808" s="19"/>
      <c r="O808" s="19"/>
      <c r="P808" s="18"/>
      <c r="Q808" s="13"/>
      <c r="R808" s="19"/>
      <c r="S808" s="19"/>
      <c r="T808" s="24"/>
      <c r="U808" s="11"/>
      <c r="V808" s="24"/>
      <c r="W808" s="11"/>
      <c r="X808" s="11"/>
    </row>
    <row r="809" s="2" customFormat="1" ht="26" customHeight="1" spans="1:24">
      <c r="A809" s="11">
        <v>805</v>
      </c>
      <c r="B809" s="11"/>
      <c r="C809" s="11"/>
      <c r="D809" s="12"/>
      <c r="E809" s="11"/>
      <c r="F809" s="11" t="s">
        <v>2312</v>
      </c>
      <c r="G809" s="12"/>
      <c r="H809" s="13" t="s">
        <v>669</v>
      </c>
      <c r="I809" s="13" t="s">
        <v>2313</v>
      </c>
      <c r="J809" s="12"/>
      <c r="K809" s="11"/>
      <c r="L809" s="13"/>
      <c r="M809" s="13"/>
      <c r="N809" s="19"/>
      <c r="O809" s="19"/>
      <c r="P809" s="18"/>
      <c r="Q809" s="13"/>
      <c r="R809" s="19"/>
      <c r="S809" s="19"/>
      <c r="T809" s="24"/>
      <c r="U809" s="11"/>
      <c r="V809" s="24"/>
      <c r="W809" s="11"/>
      <c r="X809" s="11"/>
    </row>
    <row r="810" s="2" customFormat="1" ht="26" customHeight="1" spans="1:24">
      <c r="A810" s="11">
        <v>806</v>
      </c>
      <c r="B810" s="11"/>
      <c r="C810" s="11"/>
      <c r="D810" s="12"/>
      <c r="E810" s="11"/>
      <c r="F810" s="11" t="s">
        <v>2314</v>
      </c>
      <c r="G810" s="12"/>
      <c r="H810" s="13" t="s">
        <v>666</v>
      </c>
      <c r="I810" s="13" t="s">
        <v>2315</v>
      </c>
      <c r="J810" s="12"/>
      <c r="K810" s="11"/>
      <c r="L810" s="13"/>
      <c r="M810" s="13"/>
      <c r="N810" s="19"/>
      <c r="O810" s="19"/>
      <c r="P810" s="18"/>
      <c r="Q810" s="13"/>
      <c r="R810" s="19"/>
      <c r="S810" s="19"/>
      <c r="T810" s="24"/>
      <c r="U810" s="11"/>
      <c r="V810" s="24"/>
      <c r="W810" s="11"/>
      <c r="X810" s="11"/>
    </row>
    <row r="811" s="2" customFormat="1" ht="26" customHeight="1" spans="1:24">
      <c r="A811" s="11">
        <v>807</v>
      </c>
      <c r="B811" s="11" t="s">
        <v>467</v>
      </c>
      <c r="C811" s="11" t="s">
        <v>75</v>
      </c>
      <c r="D811" s="12">
        <v>27</v>
      </c>
      <c r="E811" s="11" t="s">
        <v>2316</v>
      </c>
      <c r="F811" s="11" t="s">
        <v>2316</v>
      </c>
      <c r="G811" s="12">
        <v>1</v>
      </c>
      <c r="H811" s="12" t="s">
        <v>43</v>
      </c>
      <c r="I811" s="152" t="s">
        <v>2317</v>
      </c>
      <c r="J811" s="12">
        <f>SUM(K811:N811)</f>
        <v>110</v>
      </c>
      <c r="K811" s="11">
        <v>110</v>
      </c>
      <c r="L811" s="13"/>
      <c r="M811" s="13"/>
      <c r="N811" s="19"/>
      <c r="O811" s="19"/>
      <c r="P811" s="18">
        <v>44363</v>
      </c>
      <c r="Q811" s="13" t="s">
        <v>2318</v>
      </c>
      <c r="R811" s="19">
        <v>13925862886</v>
      </c>
      <c r="S811" s="19"/>
      <c r="T811" s="24">
        <v>2021</v>
      </c>
      <c r="U811" s="23" t="s">
        <v>472</v>
      </c>
      <c r="V811" s="24" t="s">
        <v>58</v>
      </c>
      <c r="W811" s="23"/>
      <c r="X811" s="11"/>
    </row>
    <row r="812" s="2" customFormat="1" ht="26" customHeight="1" spans="1:24">
      <c r="A812" s="11">
        <v>808</v>
      </c>
      <c r="B812" s="11" t="s">
        <v>467</v>
      </c>
      <c r="C812" s="11" t="s">
        <v>75</v>
      </c>
      <c r="D812" s="12">
        <v>30</v>
      </c>
      <c r="E812" s="11" t="s">
        <v>2319</v>
      </c>
      <c r="F812" s="11" t="s">
        <v>2319</v>
      </c>
      <c r="G812" s="12">
        <v>5</v>
      </c>
      <c r="H812" s="13" t="s">
        <v>43</v>
      </c>
      <c r="I812" s="22" t="s">
        <v>2320</v>
      </c>
      <c r="J812" s="12">
        <f>SUM(K812:N812)</f>
        <v>120</v>
      </c>
      <c r="K812" s="11">
        <v>120</v>
      </c>
      <c r="L812" s="13"/>
      <c r="M812" s="13"/>
      <c r="N812" s="19"/>
      <c r="O812" s="19"/>
      <c r="P812" s="18">
        <v>44363</v>
      </c>
      <c r="Q812" s="13" t="s">
        <v>2321</v>
      </c>
      <c r="R812" s="19">
        <v>13665959572</v>
      </c>
      <c r="S812" s="19"/>
      <c r="T812" s="24">
        <v>2021</v>
      </c>
      <c r="U812" s="23" t="s">
        <v>472</v>
      </c>
      <c r="V812" s="24" t="s">
        <v>58</v>
      </c>
      <c r="W812" s="23"/>
      <c r="X812" s="11"/>
    </row>
    <row r="813" s="2" customFormat="1" ht="26" customHeight="1" spans="1:24">
      <c r="A813" s="11">
        <v>809</v>
      </c>
      <c r="B813" s="11"/>
      <c r="C813" s="11"/>
      <c r="D813" s="12"/>
      <c r="E813" s="11"/>
      <c r="F813" s="11" t="s">
        <v>2322</v>
      </c>
      <c r="G813" s="12"/>
      <c r="H813" s="13" t="s">
        <v>669</v>
      </c>
      <c r="I813" s="13" t="s">
        <v>2323</v>
      </c>
      <c r="J813" s="12"/>
      <c r="K813" s="11"/>
      <c r="L813" s="13"/>
      <c r="M813" s="13"/>
      <c r="N813" s="19"/>
      <c r="O813" s="19"/>
      <c r="P813" s="18"/>
      <c r="Q813" s="13"/>
      <c r="R813" s="19"/>
      <c r="S813" s="19"/>
      <c r="T813" s="24"/>
      <c r="U813" s="11"/>
      <c r="V813" s="24"/>
      <c r="W813" s="11"/>
      <c r="X813" s="11"/>
    </row>
    <row r="814" s="2" customFormat="1" ht="26" customHeight="1" spans="1:24">
      <c r="A814" s="11">
        <v>810</v>
      </c>
      <c r="B814" s="11"/>
      <c r="C814" s="11"/>
      <c r="D814" s="12"/>
      <c r="E814" s="11"/>
      <c r="F814" s="11" t="s">
        <v>2324</v>
      </c>
      <c r="G814" s="12"/>
      <c r="H814" s="13" t="s">
        <v>533</v>
      </c>
      <c r="I814" s="13" t="s">
        <v>2325</v>
      </c>
      <c r="J814" s="12"/>
      <c r="K814" s="11"/>
      <c r="L814" s="13"/>
      <c r="M814" s="13"/>
      <c r="N814" s="19"/>
      <c r="O814" s="19"/>
      <c r="P814" s="18"/>
      <c r="Q814" s="13"/>
      <c r="R814" s="19"/>
      <c r="S814" s="19"/>
      <c r="T814" s="24"/>
      <c r="U814" s="11"/>
      <c r="V814" s="24"/>
      <c r="W814" s="11"/>
      <c r="X814" s="11"/>
    </row>
    <row r="815" s="2" customFormat="1" ht="26" customHeight="1" spans="1:24">
      <c r="A815" s="11">
        <v>811</v>
      </c>
      <c r="B815" s="11"/>
      <c r="C815" s="11"/>
      <c r="D815" s="12"/>
      <c r="E815" s="11"/>
      <c r="F815" s="11" t="s">
        <v>2326</v>
      </c>
      <c r="G815" s="12"/>
      <c r="H815" s="13" t="s">
        <v>510</v>
      </c>
      <c r="I815" s="13" t="s">
        <v>2327</v>
      </c>
      <c r="J815" s="12"/>
      <c r="K815" s="11"/>
      <c r="L815" s="13"/>
      <c r="M815" s="13"/>
      <c r="N815" s="19"/>
      <c r="O815" s="19"/>
      <c r="P815" s="18"/>
      <c r="Q815" s="13"/>
      <c r="R815" s="19"/>
      <c r="S815" s="19"/>
      <c r="T815" s="24"/>
      <c r="U815" s="11"/>
      <c r="V815" s="24"/>
      <c r="W815" s="11"/>
      <c r="X815" s="11"/>
    </row>
    <row r="816" s="2" customFormat="1" ht="26" customHeight="1" spans="1:24">
      <c r="A816" s="11">
        <v>812</v>
      </c>
      <c r="B816" s="11"/>
      <c r="C816" s="11"/>
      <c r="D816" s="12"/>
      <c r="E816" s="11"/>
      <c r="F816" s="11" t="s">
        <v>2328</v>
      </c>
      <c r="G816" s="12"/>
      <c r="H816" s="13" t="s">
        <v>538</v>
      </c>
      <c r="I816" s="13" t="s">
        <v>2329</v>
      </c>
      <c r="J816" s="12"/>
      <c r="K816" s="11"/>
      <c r="L816" s="13"/>
      <c r="M816" s="13"/>
      <c r="N816" s="19"/>
      <c r="O816" s="19"/>
      <c r="P816" s="18"/>
      <c r="Q816" s="13"/>
      <c r="R816" s="19"/>
      <c r="S816" s="19"/>
      <c r="T816" s="24"/>
      <c r="U816" s="11"/>
      <c r="V816" s="24"/>
      <c r="W816" s="11"/>
      <c r="X816" s="11"/>
    </row>
    <row r="817" s="2" customFormat="1" ht="26" customHeight="1" spans="1:24">
      <c r="A817" s="11">
        <v>813</v>
      </c>
      <c r="B817" s="11" t="s">
        <v>467</v>
      </c>
      <c r="C817" s="11" t="s">
        <v>75</v>
      </c>
      <c r="D817" s="12">
        <v>3</v>
      </c>
      <c r="E817" s="11" t="s">
        <v>2330</v>
      </c>
      <c r="F817" s="11" t="s">
        <v>2330</v>
      </c>
      <c r="G817" s="12">
        <v>4</v>
      </c>
      <c r="H817" s="13" t="s">
        <v>43</v>
      </c>
      <c r="I817" s="22" t="s">
        <v>2331</v>
      </c>
      <c r="J817" s="12">
        <f>SUM(K817:N817)</f>
        <v>130</v>
      </c>
      <c r="K817" s="11">
        <v>130</v>
      </c>
      <c r="L817" s="13"/>
      <c r="M817" s="13"/>
      <c r="N817" s="19"/>
      <c r="O817" s="19"/>
      <c r="P817" s="18">
        <v>44363</v>
      </c>
      <c r="Q817" s="13" t="s">
        <v>2332</v>
      </c>
      <c r="R817" s="19">
        <v>1586046938</v>
      </c>
      <c r="S817" s="19"/>
      <c r="T817" s="24">
        <v>2021</v>
      </c>
      <c r="U817" s="23" t="s">
        <v>472</v>
      </c>
      <c r="V817" s="24" t="s">
        <v>58</v>
      </c>
      <c r="W817" s="23"/>
      <c r="X817" s="11"/>
    </row>
    <row r="818" s="2" customFormat="1" ht="26" customHeight="1" spans="1:24">
      <c r="A818" s="11">
        <v>814</v>
      </c>
      <c r="B818" s="11"/>
      <c r="C818" s="11"/>
      <c r="D818" s="12"/>
      <c r="E818" s="11"/>
      <c r="F818" s="11" t="s">
        <v>2333</v>
      </c>
      <c r="G818" s="12"/>
      <c r="H818" s="13" t="s">
        <v>675</v>
      </c>
      <c r="I818" s="13" t="s">
        <v>2334</v>
      </c>
      <c r="J818" s="12"/>
      <c r="K818" s="11"/>
      <c r="L818" s="13"/>
      <c r="M818" s="13"/>
      <c r="N818" s="19"/>
      <c r="O818" s="19"/>
      <c r="P818" s="18"/>
      <c r="Q818" s="13"/>
      <c r="R818" s="19"/>
      <c r="S818" s="19"/>
      <c r="T818" s="24"/>
      <c r="U818" s="11"/>
      <c r="V818" s="24"/>
      <c r="W818" s="11"/>
      <c r="X818" s="11"/>
    </row>
    <row r="819" s="2" customFormat="1" ht="26" customHeight="1" spans="1:24">
      <c r="A819" s="11">
        <v>815</v>
      </c>
      <c r="B819" s="11"/>
      <c r="C819" s="11"/>
      <c r="D819" s="12"/>
      <c r="E819" s="11"/>
      <c r="F819" s="11" t="s">
        <v>2335</v>
      </c>
      <c r="G819" s="12"/>
      <c r="H819" s="13" t="s">
        <v>666</v>
      </c>
      <c r="I819" s="13" t="s">
        <v>2336</v>
      </c>
      <c r="J819" s="12"/>
      <c r="K819" s="11"/>
      <c r="L819" s="13"/>
      <c r="M819" s="13"/>
      <c r="N819" s="19"/>
      <c r="O819" s="19"/>
      <c r="P819" s="18"/>
      <c r="Q819" s="13"/>
      <c r="R819" s="19"/>
      <c r="S819" s="19"/>
      <c r="T819" s="24"/>
      <c r="U819" s="11"/>
      <c r="V819" s="24"/>
      <c r="W819" s="11"/>
      <c r="X819" s="11"/>
    </row>
    <row r="820" s="2" customFormat="1" ht="26" customHeight="1" spans="1:24">
      <c r="A820" s="11">
        <v>816</v>
      </c>
      <c r="B820" s="11"/>
      <c r="C820" s="11"/>
      <c r="D820" s="12"/>
      <c r="E820" s="11"/>
      <c r="F820" s="11" t="s">
        <v>2337</v>
      </c>
      <c r="G820" s="12"/>
      <c r="H820" s="13" t="s">
        <v>666</v>
      </c>
      <c r="I820" s="13" t="s">
        <v>2338</v>
      </c>
      <c r="J820" s="12"/>
      <c r="K820" s="11"/>
      <c r="L820" s="13"/>
      <c r="M820" s="13"/>
      <c r="N820" s="19"/>
      <c r="O820" s="19"/>
      <c r="P820" s="18"/>
      <c r="Q820" s="13"/>
      <c r="R820" s="19"/>
      <c r="S820" s="19"/>
      <c r="T820" s="24"/>
      <c r="U820" s="11"/>
      <c r="V820" s="24"/>
      <c r="W820" s="11"/>
      <c r="X820" s="11"/>
    </row>
    <row r="821" s="2" customFormat="1" ht="26" customHeight="1" spans="1:24">
      <c r="A821" s="11">
        <v>817</v>
      </c>
      <c r="B821" s="11" t="s">
        <v>467</v>
      </c>
      <c r="C821" s="11" t="s">
        <v>75</v>
      </c>
      <c r="D821" s="12">
        <v>4</v>
      </c>
      <c r="E821" s="11" t="s">
        <v>2339</v>
      </c>
      <c r="F821" s="11" t="s">
        <v>2339</v>
      </c>
      <c r="G821" s="12">
        <v>3</v>
      </c>
      <c r="H821" s="13" t="s">
        <v>43</v>
      </c>
      <c r="I821" s="22" t="s">
        <v>2340</v>
      </c>
      <c r="J821" s="12">
        <f>SUM(K821:N821)</f>
        <v>100</v>
      </c>
      <c r="K821" s="11">
        <v>100</v>
      </c>
      <c r="L821" s="13"/>
      <c r="M821" s="13"/>
      <c r="N821" s="19"/>
      <c r="O821" s="19"/>
      <c r="P821" s="18">
        <v>44363</v>
      </c>
      <c r="Q821" s="13" t="s">
        <v>2341</v>
      </c>
      <c r="R821" s="19">
        <v>15759808322</v>
      </c>
      <c r="S821" s="19"/>
      <c r="T821" s="24">
        <v>2021</v>
      </c>
      <c r="U821" s="23" t="s">
        <v>472</v>
      </c>
      <c r="V821" s="24" t="s">
        <v>58</v>
      </c>
      <c r="W821" s="23"/>
      <c r="X821" s="11"/>
    </row>
    <row r="822" s="2" customFormat="1" ht="26" customHeight="1" spans="1:24">
      <c r="A822" s="11">
        <v>818</v>
      </c>
      <c r="B822" s="11"/>
      <c r="C822" s="11"/>
      <c r="D822" s="12"/>
      <c r="E822" s="11"/>
      <c r="F822" s="11" t="s">
        <v>2342</v>
      </c>
      <c r="G822" s="12"/>
      <c r="H822" s="13" t="s">
        <v>589</v>
      </c>
      <c r="I822" s="13" t="s">
        <v>2343</v>
      </c>
      <c r="J822" s="12"/>
      <c r="K822" s="11"/>
      <c r="L822" s="13"/>
      <c r="M822" s="13"/>
      <c r="N822" s="19"/>
      <c r="O822" s="19"/>
      <c r="P822" s="18"/>
      <c r="Q822" s="13"/>
      <c r="R822" s="19"/>
      <c r="S822" s="19"/>
      <c r="T822" s="24"/>
      <c r="U822" s="11"/>
      <c r="V822" s="24"/>
      <c r="W822" s="11"/>
      <c r="X822" s="11"/>
    </row>
    <row r="823" s="2" customFormat="1" ht="26" customHeight="1" spans="1:24">
      <c r="A823" s="11">
        <v>819</v>
      </c>
      <c r="B823" s="11"/>
      <c r="C823" s="11"/>
      <c r="D823" s="12"/>
      <c r="E823" s="11"/>
      <c r="F823" s="11" t="s">
        <v>2344</v>
      </c>
      <c r="G823" s="12"/>
      <c r="H823" s="13" t="s">
        <v>561</v>
      </c>
      <c r="I823" s="13" t="s">
        <v>2345</v>
      </c>
      <c r="J823" s="12"/>
      <c r="K823" s="11"/>
      <c r="L823" s="13"/>
      <c r="M823" s="13"/>
      <c r="N823" s="19"/>
      <c r="O823" s="19"/>
      <c r="P823" s="18"/>
      <c r="Q823" s="13"/>
      <c r="R823" s="19"/>
      <c r="S823" s="19"/>
      <c r="T823" s="24"/>
      <c r="U823" s="11"/>
      <c r="V823" s="24"/>
      <c r="W823" s="11"/>
      <c r="X823" s="11"/>
    </row>
    <row r="824" s="2" customFormat="1" ht="26" customHeight="1" spans="1:24">
      <c r="A824" s="11">
        <v>820</v>
      </c>
      <c r="B824" s="11" t="s">
        <v>467</v>
      </c>
      <c r="C824" s="11" t="s">
        <v>75</v>
      </c>
      <c r="D824" s="12">
        <v>4</v>
      </c>
      <c r="E824" s="11" t="s">
        <v>2346</v>
      </c>
      <c r="F824" s="11" t="s">
        <v>2346</v>
      </c>
      <c r="G824" s="12">
        <v>5</v>
      </c>
      <c r="H824" s="13" t="s">
        <v>43</v>
      </c>
      <c r="I824" s="22" t="s">
        <v>2347</v>
      </c>
      <c r="J824" s="12">
        <f>SUM(K824:N824)</f>
        <v>120</v>
      </c>
      <c r="K824" s="11">
        <v>120</v>
      </c>
      <c r="L824" s="13"/>
      <c r="M824" s="13"/>
      <c r="N824" s="19"/>
      <c r="O824" s="19"/>
      <c r="P824" s="18">
        <v>44363</v>
      </c>
      <c r="Q824" s="13" t="s">
        <v>2348</v>
      </c>
      <c r="R824" s="19">
        <v>13599239792</v>
      </c>
      <c r="S824" s="19"/>
      <c r="T824" s="24">
        <v>2021</v>
      </c>
      <c r="U824" s="23" t="s">
        <v>472</v>
      </c>
      <c r="V824" s="24" t="s">
        <v>58</v>
      </c>
      <c r="W824" s="23"/>
      <c r="X824" s="11"/>
    </row>
    <row r="825" s="2" customFormat="1" ht="26" customHeight="1" spans="1:24">
      <c r="A825" s="11">
        <v>821</v>
      </c>
      <c r="B825" s="11"/>
      <c r="C825" s="11"/>
      <c r="D825" s="12"/>
      <c r="E825" s="11"/>
      <c r="F825" s="11" t="s">
        <v>2349</v>
      </c>
      <c r="G825" s="12"/>
      <c r="H825" s="13" t="s">
        <v>675</v>
      </c>
      <c r="I825" s="13" t="s">
        <v>2350</v>
      </c>
      <c r="J825" s="12"/>
      <c r="K825" s="11"/>
      <c r="L825" s="13"/>
      <c r="M825" s="13"/>
      <c r="N825" s="19"/>
      <c r="O825" s="19"/>
      <c r="P825" s="18"/>
      <c r="Q825" s="13"/>
      <c r="R825" s="19"/>
      <c r="S825" s="19"/>
      <c r="T825" s="24"/>
      <c r="U825" s="11"/>
      <c r="V825" s="24"/>
      <c r="W825" s="11"/>
      <c r="X825" s="11"/>
    </row>
    <row r="826" s="2" customFormat="1" ht="26" customHeight="1" spans="1:24">
      <c r="A826" s="11">
        <v>822</v>
      </c>
      <c r="B826" s="11"/>
      <c r="C826" s="11"/>
      <c r="D826" s="12"/>
      <c r="E826" s="11"/>
      <c r="F826" s="11" t="s">
        <v>2351</v>
      </c>
      <c r="G826" s="12"/>
      <c r="H826" s="13" t="s">
        <v>666</v>
      </c>
      <c r="I826" s="13" t="s">
        <v>2352</v>
      </c>
      <c r="J826" s="12"/>
      <c r="K826" s="11"/>
      <c r="L826" s="13"/>
      <c r="M826" s="13"/>
      <c r="N826" s="19"/>
      <c r="O826" s="19"/>
      <c r="P826" s="18"/>
      <c r="Q826" s="13"/>
      <c r="R826" s="19"/>
      <c r="S826" s="19"/>
      <c r="T826" s="24"/>
      <c r="U826" s="11"/>
      <c r="V826" s="24"/>
      <c r="W826" s="11"/>
      <c r="X826" s="11"/>
    </row>
    <row r="827" s="2" customFormat="1" ht="26" customHeight="1" spans="1:24">
      <c r="A827" s="11">
        <v>823</v>
      </c>
      <c r="B827" s="11"/>
      <c r="C827" s="11"/>
      <c r="D827" s="12"/>
      <c r="E827" s="11"/>
      <c r="F827" s="11" t="s">
        <v>2353</v>
      </c>
      <c r="G827" s="12"/>
      <c r="H827" s="13" t="s">
        <v>669</v>
      </c>
      <c r="I827" s="13" t="s">
        <v>2354</v>
      </c>
      <c r="J827" s="12"/>
      <c r="K827" s="11"/>
      <c r="L827" s="13"/>
      <c r="M827" s="13"/>
      <c r="N827" s="19"/>
      <c r="O827" s="19"/>
      <c r="P827" s="18"/>
      <c r="Q827" s="13"/>
      <c r="R827" s="19"/>
      <c r="S827" s="19"/>
      <c r="T827" s="24"/>
      <c r="U827" s="11"/>
      <c r="V827" s="24"/>
      <c r="W827" s="11"/>
      <c r="X827" s="11"/>
    </row>
    <row r="828" s="2" customFormat="1" ht="26" customHeight="1" spans="1:24">
      <c r="A828" s="11">
        <v>824</v>
      </c>
      <c r="B828" s="11"/>
      <c r="C828" s="11"/>
      <c r="D828" s="12"/>
      <c r="E828" s="11"/>
      <c r="F828" s="11" t="s">
        <v>2355</v>
      </c>
      <c r="G828" s="12"/>
      <c r="H828" s="13" t="s">
        <v>566</v>
      </c>
      <c r="I828" s="13" t="s">
        <v>2356</v>
      </c>
      <c r="J828" s="12"/>
      <c r="K828" s="11"/>
      <c r="L828" s="13"/>
      <c r="M828" s="13"/>
      <c r="N828" s="19"/>
      <c r="O828" s="19"/>
      <c r="P828" s="18"/>
      <c r="Q828" s="13"/>
      <c r="R828" s="19"/>
      <c r="S828" s="19"/>
      <c r="T828" s="24"/>
      <c r="U828" s="11"/>
      <c r="V828" s="24"/>
      <c r="W828" s="11"/>
      <c r="X828" s="11"/>
    </row>
    <row r="829" s="2" customFormat="1" ht="26" customHeight="1" spans="1:24">
      <c r="A829" s="11">
        <v>825</v>
      </c>
      <c r="B829" s="11" t="s">
        <v>467</v>
      </c>
      <c r="C829" s="11" t="s">
        <v>75</v>
      </c>
      <c r="D829" s="12">
        <v>4</v>
      </c>
      <c r="E829" s="11" t="s">
        <v>2357</v>
      </c>
      <c r="F829" s="11" t="s">
        <v>2357</v>
      </c>
      <c r="G829" s="12">
        <v>7</v>
      </c>
      <c r="H829" s="13" t="s">
        <v>43</v>
      </c>
      <c r="I829" s="22" t="s">
        <v>2358</v>
      </c>
      <c r="J829" s="12">
        <f>SUM(K829:N829)</f>
        <v>150</v>
      </c>
      <c r="K829" s="11">
        <v>150</v>
      </c>
      <c r="L829" s="13"/>
      <c r="M829" s="13"/>
      <c r="N829" s="19"/>
      <c r="O829" s="19"/>
      <c r="P829" s="18">
        <v>44363</v>
      </c>
      <c r="Q829" s="13" t="s">
        <v>2359</v>
      </c>
      <c r="R829" s="19">
        <v>13400876815</v>
      </c>
      <c r="S829" s="19"/>
      <c r="T829" s="24">
        <v>2021</v>
      </c>
      <c r="U829" s="23" t="s">
        <v>472</v>
      </c>
      <c r="V829" s="24" t="s">
        <v>58</v>
      </c>
      <c r="W829" s="23"/>
      <c r="X829" s="11"/>
    </row>
    <row r="830" s="2" customFormat="1" ht="26" customHeight="1" spans="1:24">
      <c r="A830" s="11">
        <v>826</v>
      </c>
      <c r="B830" s="11"/>
      <c r="C830" s="11"/>
      <c r="D830" s="12"/>
      <c r="E830" s="11"/>
      <c r="F830" s="11" t="s">
        <v>2360</v>
      </c>
      <c r="G830" s="12"/>
      <c r="H830" s="13" t="s">
        <v>474</v>
      </c>
      <c r="I830" s="13" t="s">
        <v>2361</v>
      </c>
      <c r="J830" s="12"/>
      <c r="K830" s="11"/>
      <c r="L830" s="13"/>
      <c r="M830" s="13"/>
      <c r="N830" s="19"/>
      <c r="O830" s="19"/>
      <c r="P830" s="18"/>
      <c r="Q830" s="13"/>
      <c r="R830" s="19"/>
      <c r="S830" s="19"/>
      <c r="T830" s="24"/>
      <c r="U830" s="11"/>
      <c r="V830" s="24"/>
      <c r="W830" s="11"/>
      <c r="X830" s="11"/>
    </row>
    <row r="831" s="2" customFormat="1" ht="26" customHeight="1" spans="1:24">
      <c r="A831" s="11">
        <v>827</v>
      </c>
      <c r="B831" s="11"/>
      <c r="C831" s="11"/>
      <c r="D831" s="12"/>
      <c r="E831" s="11"/>
      <c r="F831" s="11" t="s">
        <v>2362</v>
      </c>
      <c r="G831" s="12"/>
      <c r="H831" s="13" t="s">
        <v>561</v>
      </c>
      <c r="I831" s="13" t="s">
        <v>2363</v>
      </c>
      <c r="J831" s="12"/>
      <c r="K831" s="11"/>
      <c r="L831" s="13"/>
      <c r="M831" s="13"/>
      <c r="N831" s="19"/>
      <c r="O831" s="19"/>
      <c r="P831" s="18"/>
      <c r="Q831" s="13"/>
      <c r="R831" s="19"/>
      <c r="S831" s="19"/>
      <c r="T831" s="24"/>
      <c r="U831" s="11"/>
      <c r="V831" s="24"/>
      <c r="W831" s="11"/>
      <c r="X831" s="11"/>
    </row>
    <row r="832" s="2" customFormat="1" ht="26" customHeight="1" spans="1:24">
      <c r="A832" s="11">
        <v>828</v>
      </c>
      <c r="B832" s="11"/>
      <c r="C832" s="11"/>
      <c r="D832" s="12"/>
      <c r="E832" s="11"/>
      <c r="F832" s="11" t="s">
        <v>2364</v>
      </c>
      <c r="G832" s="12"/>
      <c r="H832" s="13" t="s">
        <v>533</v>
      </c>
      <c r="I832" s="13" t="s">
        <v>2365</v>
      </c>
      <c r="J832" s="12"/>
      <c r="K832" s="11"/>
      <c r="L832" s="13"/>
      <c r="M832" s="13"/>
      <c r="N832" s="19"/>
      <c r="O832" s="19"/>
      <c r="P832" s="18"/>
      <c r="Q832" s="13"/>
      <c r="R832" s="19"/>
      <c r="S832" s="19"/>
      <c r="T832" s="24"/>
      <c r="U832" s="11"/>
      <c r="V832" s="24"/>
      <c r="W832" s="11"/>
      <c r="X832" s="11"/>
    </row>
    <row r="833" s="2" customFormat="1" ht="26" customHeight="1" spans="1:24">
      <c r="A833" s="11">
        <v>829</v>
      </c>
      <c r="B833" s="11"/>
      <c r="C833" s="11"/>
      <c r="D833" s="12"/>
      <c r="E833" s="11"/>
      <c r="F833" s="11" t="s">
        <v>2366</v>
      </c>
      <c r="G833" s="12"/>
      <c r="H833" s="13" t="s">
        <v>1156</v>
      </c>
      <c r="I833" s="13" t="s">
        <v>2367</v>
      </c>
      <c r="J833" s="12"/>
      <c r="K833" s="11"/>
      <c r="L833" s="13"/>
      <c r="M833" s="13"/>
      <c r="N833" s="19"/>
      <c r="O833" s="19"/>
      <c r="P833" s="18"/>
      <c r="Q833" s="13"/>
      <c r="R833" s="19"/>
      <c r="S833" s="19"/>
      <c r="T833" s="24"/>
      <c r="U833" s="11"/>
      <c r="V833" s="24"/>
      <c r="W833" s="11"/>
      <c r="X833" s="11"/>
    </row>
    <row r="834" s="2" customFormat="1" ht="26" customHeight="1" spans="1:24">
      <c r="A834" s="11">
        <v>830</v>
      </c>
      <c r="B834" s="11"/>
      <c r="C834" s="11"/>
      <c r="D834" s="12"/>
      <c r="E834" s="11"/>
      <c r="F834" s="11" t="s">
        <v>2368</v>
      </c>
      <c r="G834" s="12"/>
      <c r="H834" s="13" t="s">
        <v>510</v>
      </c>
      <c r="I834" s="13" t="s">
        <v>2369</v>
      </c>
      <c r="J834" s="12"/>
      <c r="K834" s="11"/>
      <c r="L834" s="13"/>
      <c r="M834" s="13"/>
      <c r="N834" s="19"/>
      <c r="O834" s="19"/>
      <c r="P834" s="18"/>
      <c r="Q834" s="13"/>
      <c r="R834" s="19"/>
      <c r="S834" s="19"/>
      <c r="T834" s="24"/>
      <c r="U834" s="11"/>
      <c r="V834" s="24"/>
      <c r="W834" s="11"/>
      <c r="X834" s="11"/>
    </row>
    <row r="835" s="2" customFormat="1" ht="26" customHeight="1" spans="1:24">
      <c r="A835" s="11">
        <v>831</v>
      </c>
      <c r="B835" s="11"/>
      <c r="C835" s="11"/>
      <c r="D835" s="12"/>
      <c r="E835" s="11"/>
      <c r="F835" s="11" t="s">
        <v>2370</v>
      </c>
      <c r="G835" s="12"/>
      <c r="H835" s="13" t="s">
        <v>538</v>
      </c>
      <c r="I835" s="13" t="s">
        <v>2371</v>
      </c>
      <c r="J835" s="12"/>
      <c r="K835" s="11"/>
      <c r="L835" s="13"/>
      <c r="M835" s="13"/>
      <c r="N835" s="19"/>
      <c r="O835" s="19"/>
      <c r="P835" s="18"/>
      <c r="Q835" s="13"/>
      <c r="R835" s="19"/>
      <c r="S835" s="19"/>
      <c r="T835" s="24"/>
      <c r="U835" s="11"/>
      <c r="V835" s="24"/>
      <c r="W835" s="11"/>
      <c r="X835" s="11"/>
    </row>
    <row r="836" s="2" customFormat="1" ht="26" customHeight="1" spans="1:24">
      <c r="A836" s="11">
        <v>832</v>
      </c>
      <c r="B836" s="11" t="s">
        <v>467</v>
      </c>
      <c r="C836" s="11" t="s">
        <v>59</v>
      </c>
      <c r="D836" s="12">
        <v>14</v>
      </c>
      <c r="E836" s="11" t="s">
        <v>2372</v>
      </c>
      <c r="F836" s="11" t="s">
        <v>2372</v>
      </c>
      <c r="G836" s="12">
        <v>5</v>
      </c>
      <c r="H836" s="13" t="s">
        <v>43</v>
      </c>
      <c r="I836" s="13" t="s">
        <v>2373</v>
      </c>
      <c r="J836" s="12">
        <f>SUM(K836:N836)</f>
        <v>120.3</v>
      </c>
      <c r="K836" s="11">
        <v>94.5</v>
      </c>
      <c r="L836" s="13">
        <v>25.8</v>
      </c>
      <c r="M836" s="13"/>
      <c r="N836" s="19"/>
      <c r="O836" s="19"/>
      <c r="P836" s="18">
        <v>44363</v>
      </c>
      <c r="Q836" s="13" t="s">
        <v>2374</v>
      </c>
      <c r="R836" s="19">
        <v>18030121871</v>
      </c>
      <c r="S836" s="19"/>
      <c r="T836" s="24">
        <v>2021</v>
      </c>
      <c r="U836" s="23" t="s">
        <v>472</v>
      </c>
      <c r="V836" s="24" t="s">
        <v>50</v>
      </c>
      <c r="W836" s="23"/>
      <c r="X836" s="11"/>
    </row>
    <row r="837" s="2" customFormat="1" ht="26" customHeight="1" spans="1:24">
      <c r="A837" s="11">
        <v>833</v>
      </c>
      <c r="B837" s="11"/>
      <c r="C837" s="11"/>
      <c r="D837" s="12"/>
      <c r="E837" s="11"/>
      <c r="F837" s="11" t="s">
        <v>2375</v>
      </c>
      <c r="G837" s="12"/>
      <c r="H837" s="13" t="s">
        <v>474</v>
      </c>
      <c r="I837" s="13" t="s">
        <v>2376</v>
      </c>
      <c r="J837" s="12"/>
      <c r="K837" s="11"/>
      <c r="L837" s="13"/>
      <c r="M837" s="13"/>
      <c r="N837" s="19"/>
      <c r="O837" s="19"/>
      <c r="P837" s="18"/>
      <c r="Q837" s="13"/>
      <c r="R837" s="19"/>
      <c r="S837" s="19"/>
      <c r="T837" s="24"/>
      <c r="U837" s="11"/>
      <c r="V837" s="24"/>
      <c r="W837" s="11"/>
      <c r="X837" s="11"/>
    </row>
    <row r="838" s="2" customFormat="1" ht="26" customHeight="1" spans="1:24">
      <c r="A838" s="11">
        <v>834</v>
      </c>
      <c r="B838" s="11"/>
      <c r="C838" s="11"/>
      <c r="D838" s="12"/>
      <c r="E838" s="11"/>
      <c r="F838" s="11" t="s">
        <v>2377</v>
      </c>
      <c r="G838" s="12"/>
      <c r="H838" s="13" t="s">
        <v>477</v>
      </c>
      <c r="I838" s="13" t="s">
        <v>2378</v>
      </c>
      <c r="J838" s="12"/>
      <c r="K838" s="11"/>
      <c r="L838" s="13"/>
      <c r="M838" s="13"/>
      <c r="N838" s="19"/>
      <c r="O838" s="19"/>
      <c r="P838" s="18"/>
      <c r="Q838" s="13"/>
      <c r="R838" s="19"/>
      <c r="S838" s="19"/>
      <c r="T838" s="24"/>
      <c r="U838" s="11"/>
      <c r="V838" s="24"/>
      <c r="W838" s="11"/>
      <c r="X838" s="11"/>
    </row>
    <row r="839" s="2" customFormat="1" ht="26" customHeight="1" spans="1:24">
      <c r="A839" s="11">
        <v>835</v>
      </c>
      <c r="B839" s="11"/>
      <c r="C839" s="11"/>
      <c r="D839" s="12"/>
      <c r="E839" s="11"/>
      <c r="F839" s="11" t="s">
        <v>2379</v>
      </c>
      <c r="G839" s="12"/>
      <c r="H839" s="13" t="s">
        <v>1156</v>
      </c>
      <c r="I839" s="13" t="s">
        <v>2380</v>
      </c>
      <c r="J839" s="12"/>
      <c r="K839" s="11"/>
      <c r="L839" s="13"/>
      <c r="M839" s="13"/>
      <c r="N839" s="19"/>
      <c r="O839" s="19"/>
      <c r="P839" s="18"/>
      <c r="Q839" s="13"/>
      <c r="R839" s="19"/>
      <c r="S839" s="19"/>
      <c r="T839" s="24"/>
      <c r="U839" s="11"/>
      <c r="V839" s="24"/>
      <c r="W839" s="11"/>
      <c r="X839" s="11"/>
    </row>
    <row r="840" s="2" customFormat="1" ht="26" customHeight="1" spans="1:24">
      <c r="A840" s="11">
        <v>836</v>
      </c>
      <c r="B840" s="11"/>
      <c r="C840" s="11"/>
      <c r="D840" s="12"/>
      <c r="E840" s="11"/>
      <c r="F840" s="11" t="s">
        <v>2381</v>
      </c>
      <c r="G840" s="12"/>
      <c r="H840" s="13" t="s">
        <v>497</v>
      </c>
      <c r="I840" s="13" t="s">
        <v>2382</v>
      </c>
      <c r="J840" s="12"/>
      <c r="K840" s="11"/>
      <c r="L840" s="13"/>
      <c r="M840" s="13"/>
      <c r="N840" s="19"/>
      <c r="O840" s="19"/>
      <c r="P840" s="18"/>
      <c r="Q840" s="13"/>
      <c r="R840" s="19"/>
      <c r="S840" s="19"/>
      <c r="T840" s="24"/>
      <c r="U840" s="11"/>
      <c r="V840" s="24"/>
      <c r="W840" s="11"/>
      <c r="X840" s="11"/>
    </row>
    <row r="841" s="2" customFormat="1" ht="26" customHeight="1" spans="1:24">
      <c r="A841" s="11">
        <v>837</v>
      </c>
      <c r="B841" s="11" t="s">
        <v>467</v>
      </c>
      <c r="C841" s="11" t="s">
        <v>59</v>
      </c>
      <c r="D841" s="12">
        <v>14</v>
      </c>
      <c r="E841" s="11" t="s">
        <v>2383</v>
      </c>
      <c r="F841" s="11" t="s">
        <v>2383</v>
      </c>
      <c r="G841" s="12">
        <v>5</v>
      </c>
      <c r="H841" s="13" t="s">
        <v>43</v>
      </c>
      <c r="I841" s="13" t="s">
        <v>2384</v>
      </c>
      <c r="J841" s="12">
        <f>SUM(K841:N841)</f>
        <v>109.3</v>
      </c>
      <c r="K841" s="11">
        <v>94.5</v>
      </c>
      <c r="L841" s="13">
        <v>14.8</v>
      </c>
      <c r="M841" s="13"/>
      <c r="N841" s="19"/>
      <c r="O841" s="19"/>
      <c r="P841" s="18">
        <v>44363</v>
      </c>
      <c r="Q841" s="13" t="s">
        <v>2385</v>
      </c>
      <c r="R841" s="19">
        <v>18030270800</v>
      </c>
      <c r="S841" s="19"/>
      <c r="T841" s="24">
        <v>2021</v>
      </c>
      <c r="U841" s="23" t="s">
        <v>472</v>
      </c>
      <c r="V841" s="24" t="s">
        <v>50</v>
      </c>
      <c r="W841" s="23"/>
      <c r="X841" s="11"/>
    </row>
    <row r="842" s="2" customFormat="1" ht="26" customHeight="1" spans="1:24">
      <c r="A842" s="11">
        <v>838</v>
      </c>
      <c r="B842" s="11"/>
      <c r="C842" s="11"/>
      <c r="D842" s="12"/>
      <c r="E842" s="11"/>
      <c r="F842" s="11" t="s">
        <v>2386</v>
      </c>
      <c r="G842" s="12"/>
      <c r="H842" s="13" t="s">
        <v>474</v>
      </c>
      <c r="I842" s="13" t="s">
        <v>2387</v>
      </c>
      <c r="J842" s="12"/>
      <c r="K842" s="11"/>
      <c r="L842" s="13"/>
      <c r="M842" s="13"/>
      <c r="N842" s="19"/>
      <c r="O842" s="19"/>
      <c r="P842" s="18"/>
      <c r="Q842" s="13"/>
      <c r="R842" s="19"/>
      <c r="S842" s="19"/>
      <c r="T842" s="24"/>
      <c r="U842" s="11"/>
      <c r="V842" s="24"/>
      <c r="W842" s="11"/>
      <c r="X842" s="11"/>
    </row>
    <row r="843" s="2" customFormat="1" ht="26" customHeight="1" spans="1:24">
      <c r="A843" s="11">
        <v>839</v>
      </c>
      <c r="B843" s="11"/>
      <c r="C843" s="11"/>
      <c r="D843" s="12"/>
      <c r="E843" s="11"/>
      <c r="F843" s="11" t="s">
        <v>2388</v>
      </c>
      <c r="G843" s="12"/>
      <c r="H843" s="13" t="s">
        <v>477</v>
      </c>
      <c r="I843" s="13" t="s">
        <v>2389</v>
      </c>
      <c r="J843" s="12"/>
      <c r="K843" s="11"/>
      <c r="L843" s="13"/>
      <c r="M843" s="13"/>
      <c r="N843" s="19"/>
      <c r="O843" s="19"/>
      <c r="P843" s="18"/>
      <c r="Q843" s="13"/>
      <c r="R843" s="19"/>
      <c r="S843" s="19"/>
      <c r="T843" s="24"/>
      <c r="U843" s="11"/>
      <c r="V843" s="24"/>
      <c r="W843" s="11"/>
      <c r="X843" s="11"/>
    </row>
    <row r="844" s="2" customFormat="1" ht="26" customHeight="1" spans="1:24">
      <c r="A844" s="11">
        <v>840</v>
      </c>
      <c r="B844" s="11"/>
      <c r="C844" s="11"/>
      <c r="D844" s="12"/>
      <c r="E844" s="11"/>
      <c r="F844" s="11" t="s">
        <v>2390</v>
      </c>
      <c r="G844" s="12"/>
      <c r="H844" s="13" t="s">
        <v>1156</v>
      </c>
      <c r="I844" s="13" t="s">
        <v>2391</v>
      </c>
      <c r="J844" s="12"/>
      <c r="K844" s="11"/>
      <c r="L844" s="13"/>
      <c r="M844" s="13"/>
      <c r="N844" s="19"/>
      <c r="O844" s="19"/>
      <c r="P844" s="18"/>
      <c r="Q844" s="13"/>
      <c r="R844" s="19"/>
      <c r="S844" s="19"/>
      <c r="T844" s="24"/>
      <c r="U844" s="11"/>
      <c r="V844" s="24"/>
      <c r="W844" s="11"/>
      <c r="X844" s="11"/>
    </row>
    <row r="845" s="2" customFormat="1" ht="26" customHeight="1" spans="1:24">
      <c r="A845" s="11">
        <v>841</v>
      </c>
      <c r="B845" s="11"/>
      <c r="C845" s="11"/>
      <c r="D845" s="12"/>
      <c r="E845" s="11"/>
      <c r="F845" s="11" t="s">
        <v>2392</v>
      </c>
      <c r="G845" s="12"/>
      <c r="H845" s="13" t="s">
        <v>566</v>
      </c>
      <c r="I845" s="13" t="s">
        <v>2393</v>
      </c>
      <c r="J845" s="12"/>
      <c r="K845" s="11"/>
      <c r="L845" s="13"/>
      <c r="M845" s="13"/>
      <c r="N845" s="19"/>
      <c r="O845" s="19"/>
      <c r="P845" s="18"/>
      <c r="Q845" s="13"/>
      <c r="R845" s="19"/>
      <c r="S845" s="19"/>
      <c r="T845" s="24"/>
      <c r="U845" s="11"/>
      <c r="V845" s="24"/>
      <c r="W845" s="11"/>
      <c r="X845" s="11"/>
    </row>
    <row r="846" s="2" customFormat="1" ht="26" customHeight="1" spans="1:24">
      <c r="A846" s="11">
        <v>842</v>
      </c>
      <c r="B846" s="11" t="s">
        <v>467</v>
      </c>
      <c r="C846" s="11" t="s">
        <v>2394</v>
      </c>
      <c r="D846" s="12">
        <v>14</v>
      </c>
      <c r="E846" s="11" t="s">
        <v>2395</v>
      </c>
      <c r="F846" s="11" t="s">
        <v>2395</v>
      </c>
      <c r="G846" s="12">
        <v>8</v>
      </c>
      <c r="H846" s="13" t="s">
        <v>43</v>
      </c>
      <c r="I846" s="154" t="s">
        <v>2396</v>
      </c>
      <c r="J846" s="12">
        <f>SUM(K846:N846)</f>
        <v>115.7</v>
      </c>
      <c r="K846" s="11">
        <v>90.1</v>
      </c>
      <c r="L846" s="13">
        <v>25.6</v>
      </c>
      <c r="M846" s="13"/>
      <c r="N846" s="19"/>
      <c r="O846" s="19"/>
      <c r="P846" s="18">
        <v>44363</v>
      </c>
      <c r="Q846" s="13" t="s">
        <v>2397</v>
      </c>
      <c r="R846" s="19">
        <v>15980421290</v>
      </c>
      <c r="S846" s="19"/>
      <c r="T846" s="24">
        <v>2021</v>
      </c>
      <c r="U846" s="23" t="s">
        <v>472</v>
      </c>
      <c r="V846" s="24" t="s">
        <v>50</v>
      </c>
      <c r="W846" s="23"/>
      <c r="X846" s="11"/>
    </row>
    <row r="847" s="2" customFormat="1" ht="26" customHeight="1" spans="1:24">
      <c r="A847" s="11">
        <v>843</v>
      </c>
      <c r="B847" s="11"/>
      <c r="C847" s="11"/>
      <c r="D847" s="12"/>
      <c r="E847" s="11"/>
      <c r="F847" s="11" t="s">
        <v>2398</v>
      </c>
      <c r="G847" s="12"/>
      <c r="H847" s="13" t="s">
        <v>2399</v>
      </c>
      <c r="I847" s="13" t="s">
        <v>2400</v>
      </c>
      <c r="J847" s="12"/>
      <c r="K847" s="11"/>
      <c r="L847" s="13"/>
      <c r="M847" s="13"/>
      <c r="N847" s="19"/>
      <c r="O847" s="19"/>
      <c r="P847" s="18"/>
      <c r="Q847" s="13"/>
      <c r="R847" s="19"/>
      <c r="S847" s="19"/>
      <c r="T847" s="24"/>
      <c r="U847" s="11"/>
      <c r="V847" s="24"/>
      <c r="W847" s="11"/>
      <c r="X847" s="11"/>
    </row>
    <row r="848" s="2" customFormat="1" ht="26" customHeight="1" spans="1:24">
      <c r="A848" s="11">
        <v>844</v>
      </c>
      <c r="B848" s="11"/>
      <c r="C848" s="11"/>
      <c r="D848" s="12"/>
      <c r="E848" s="11"/>
      <c r="F848" s="11" t="s">
        <v>2401</v>
      </c>
      <c r="G848" s="12"/>
      <c r="H848" s="13" t="s">
        <v>2402</v>
      </c>
      <c r="I848" s="13" t="s">
        <v>2403</v>
      </c>
      <c r="J848" s="12"/>
      <c r="K848" s="11"/>
      <c r="L848" s="13"/>
      <c r="M848" s="13"/>
      <c r="N848" s="19"/>
      <c r="O848" s="19"/>
      <c r="P848" s="18"/>
      <c r="Q848" s="13"/>
      <c r="R848" s="19"/>
      <c r="S848" s="19"/>
      <c r="T848" s="24"/>
      <c r="U848" s="11"/>
      <c r="V848" s="24"/>
      <c r="W848" s="11"/>
      <c r="X848" s="11"/>
    </row>
    <row r="849" s="2" customFormat="1" ht="26" customHeight="1" spans="1:24">
      <c r="A849" s="11">
        <v>845</v>
      </c>
      <c r="B849" s="11"/>
      <c r="C849" s="11"/>
      <c r="D849" s="12"/>
      <c r="E849" s="11"/>
      <c r="F849" s="11" t="s">
        <v>2404</v>
      </c>
      <c r="G849" s="12"/>
      <c r="H849" s="13" t="s">
        <v>2402</v>
      </c>
      <c r="I849" s="13" t="s">
        <v>2405</v>
      </c>
      <c r="J849" s="12"/>
      <c r="K849" s="11"/>
      <c r="L849" s="13"/>
      <c r="M849" s="13"/>
      <c r="N849" s="19"/>
      <c r="O849" s="19"/>
      <c r="P849" s="18"/>
      <c r="Q849" s="13"/>
      <c r="R849" s="19"/>
      <c r="S849" s="19"/>
      <c r="T849" s="24"/>
      <c r="U849" s="11"/>
      <c r="V849" s="24"/>
      <c r="W849" s="11"/>
      <c r="X849" s="11"/>
    </row>
    <row r="850" s="2" customFormat="1" ht="26" customHeight="1" spans="1:24">
      <c r="A850" s="11">
        <v>846</v>
      </c>
      <c r="B850" s="11"/>
      <c r="C850" s="11"/>
      <c r="D850" s="12"/>
      <c r="E850" s="11"/>
      <c r="F850" s="11" t="s">
        <v>2406</v>
      </c>
      <c r="G850" s="12"/>
      <c r="H850" s="13" t="s">
        <v>2407</v>
      </c>
      <c r="I850" s="13" t="s">
        <v>2408</v>
      </c>
      <c r="J850" s="12"/>
      <c r="K850" s="11"/>
      <c r="L850" s="13"/>
      <c r="M850" s="13"/>
      <c r="N850" s="19"/>
      <c r="O850" s="19"/>
      <c r="P850" s="18"/>
      <c r="Q850" s="13"/>
      <c r="R850" s="19"/>
      <c r="S850" s="19"/>
      <c r="T850" s="24"/>
      <c r="U850" s="11"/>
      <c r="V850" s="24"/>
      <c r="W850" s="11"/>
      <c r="X850" s="11"/>
    </row>
    <row r="851" s="2" customFormat="1" ht="26" customHeight="1" spans="1:24">
      <c r="A851" s="11">
        <v>847</v>
      </c>
      <c r="B851" s="11"/>
      <c r="C851" s="11"/>
      <c r="D851" s="12"/>
      <c r="E851" s="11"/>
      <c r="F851" s="11" t="s">
        <v>2409</v>
      </c>
      <c r="G851" s="12"/>
      <c r="H851" s="13" t="s">
        <v>2410</v>
      </c>
      <c r="I851" s="13" t="s">
        <v>2411</v>
      </c>
      <c r="J851" s="12"/>
      <c r="K851" s="11"/>
      <c r="L851" s="13"/>
      <c r="M851" s="13"/>
      <c r="N851" s="19"/>
      <c r="O851" s="19"/>
      <c r="P851" s="18"/>
      <c r="Q851" s="13"/>
      <c r="R851" s="19"/>
      <c r="S851" s="19"/>
      <c r="T851" s="24"/>
      <c r="U851" s="11"/>
      <c r="V851" s="24"/>
      <c r="W851" s="11"/>
      <c r="X851" s="11"/>
    </row>
    <row r="852" s="2" customFormat="1" ht="26" customHeight="1" spans="1:24">
      <c r="A852" s="11">
        <v>848</v>
      </c>
      <c r="B852" s="11"/>
      <c r="C852" s="11"/>
      <c r="D852" s="12"/>
      <c r="E852" s="11"/>
      <c r="F852" s="11" t="s">
        <v>2412</v>
      </c>
      <c r="G852" s="12"/>
      <c r="H852" s="13" t="s">
        <v>2413</v>
      </c>
      <c r="I852" s="13" t="s">
        <v>2414</v>
      </c>
      <c r="J852" s="12"/>
      <c r="K852" s="11"/>
      <c r="L852" s="13"/>
      <c r="M852" s="13"/>
      <c r="N852" s="19"/>
      <c r="O852" s="19"/>
      <c r="P852" s="18"/>
      <c r="Q852" s="13"/>
      <c r="R852" s="19"/>
      <c r="S852" s="19"/>
      <c r="T852" s="24"/>
      <c r="U852" s="11"/>
      <c r="V852" s="24"/>
      <c r="W852" s="11"/>
      <c r="X852" s="11"/>
    </row>
    <row r="853" s="2" customFormat="1" ht="26" customHeight="1" spans="1:24">
      <c r="A853" s="11">
        <v>849</v>
      </c>
      <c r="B853" s="11" t="s">
        <v>467</v>
      </c>
      <c r="C853" s="11" t="s">
        <v>2394</v>
      </c>
      <c r="D853" s="12">
        <v>9</v>
      </c>
      <c r="E853" s="11" t="s">
        <v>2415</v>
      </c>
      <c r="F853" s="11" t="s">
        <v>2415</v>
      </c>
      <c r="G853" s="12">
        <v>3</v>
      </c>
      <c r="H853" s="13" t="s">
        <v>43</v>
      </c>
      <c r="I853" s="13" t="s">
        <v>2416</v>
      </c>
      <c r="J853" s="12">
        <f>SUM(K853:N853)</f>
        <v>110</v>
      </c>
      <c r="K853" s="11">
        <v>110</v>
      </c>
      <c r="L853" s="13"/>
      <c r="M853" s="13"/>
      <c r="N853" s="19"/>
      <c r="O853" s="19"/>
      <c r="P853" s="18">
        <v>44363</v>
      </c>
      <c r="Q853" s="13" t="s">
        <v>2417</v>
      </c>
      <c r="R853" s="19">
        <v>13276091235</v>
      </c>
      <c r="S853" s="19"/>
      <c r="T853" s="24">
        <v>2021</v>
      </c>
      <c r="U853" s="23" t="s">
        <v>472</v>
      </c>
      <c r="V853" s="24" t="s">
        <v>58</v>
      </c>
      <c r="W853" s="23"/>
      <c r="X853" s="11"/>
    </row>
    <row r="854" s="2" customFormat="1" ht="26" customHeight="1" spans="1:24">
      <c r="A854" s="11">
        <v>850</v>
      </c>
      <c r="B854" s="11"/>
      <c r="C854" s="11"/>
      <c r="D854" s="12"/>
      <c r="E854" s="11"/>
      <c r="F854" s="11" t="s">
        <v>2418</v>
      </c>
      <c r="G854" s="12"/>
      <c r="H854" s="13" t="s">
        <v>474</v>
      </c>
      <c r="I854" s="13" t="s">
        <v>2419</v>
      </c>
      <c r="J854" s="12"/>
      <c r="K854" s="11"/>
      <c r="L854" s="13"/>
      <c r="M854" s="13"/>
      <c r="N854" s="19"/>
      <c r="O854" s="19"/>
      <c r="P854" s="18"/>
      <c r="Q854" s="13"/>
      <c r="R854" s="19"/>
      <c r="S854" s="19"/>
      <c r="T854" s="24"/>
      <c r="U854" s="11"/>
      <c r="V854" s="24"/>
      <c r="W854" s="11"/>
      <c r="X854" s="11"/>
    </row>
    <row r="855" s="2" customFormat="1" ht="26" customHeight="1" spans="1:24">
      <c r="A855" s="11">
        <v>851</v>
      </c>
      <c r="B855" s="11"/>
      <c r="C855" s="11"/>
      <c r="D855" s="12"/>
      <c r="E855" s="11"/>
      <c r="F855" s="11" t="s">
        <v>2420</v>
      </c>
      <c r="G855" s="12"/>
      <c r="H855" s="13" t="s">
        <v>561</v>
      </c>
      <c r="I855" s="13" t="s">
        <v>2421</v>
      </c>
      <c r="J855" s="12"/>
      <c r="K855" s="11"/>
      <c r="L855" s="13"/>
      <c r="M855" s="13"/>
      <c r="N855" s="19"/>
      <c r="O855" s="19"/>
      <c r="P855" s="18"/>
      <c r="Q855" s="13"/>
      <c r="R855" s="19"/>
      <c r="S855" s="19"/>
      <c r="T855" s="24"/>
      <c r="U855" s="11"/>
      <c r="V855" s="24"/>
      <c r="W855" s="11"/>
      <c r="X855" s="11"/>
    </row>
    <row r="856" s="2" customFormat="1" ht="26" customHeight="1" spans="1:24">
      <c r="A856" s="11">
        <v>852</v>
      </c>
      <c r="B856" s="11" t="s">
        <v>467</v>
      </c>
      <c r="C856" s="11" t="s">
        <v>126</v>
      </c>
      <c r="D856" s="12">
        <v>7</v>
      </c>
      <c r="E856" s="11" t="s">
        <v>2422</v>
      </c>
      <c r="F856" s="11" t="s">
        <v>2422</v>
      </c>
      <c r="G856" s="12">
        <v>4</v>
      </c>
      <c r="H856" s="13" t="s">
        <v>43</v>
      </c>
      <c r="I856" s="13" t="s">
        <v>2423</v>
      </c>
      <c r="J856" s="12">
        <f>SUM(K856:N856)</f>
        <v>120</v>
      </c>
      <c r="K856" s="11"/>
      <c r="L856" s="13">
        <v>120</v>
      </c>
      <c r="M856" s="13"/>
      <c r="N856" s="19"/>
      <c r="O856" s="19"/>
      <c r="P856" s="18">
        <v>44363</v>
      </c>
      <c r="Q856" s="13" t="s">
        <v>2424</v>
      </c>
      <c r="R856" s="19">
        <v>13400869282</v>
      </c>
      <c r="S856" s="19"/>
      <c r="T856" s="24">
        <v>2021</v>
      </c>
      <c r="U856" s="23" t="s">
        <v>472</v>
      </c>
      <c r="V856" s="24" t="s">
        <v>45</v>
      </c>
      <c r="W856" s="23"/>
      <c r="X856" s="11"/>
    </row>
    <row r="857" s="2" customFormat="1" ht="26" customHeight="1" spans="1:24">
      <c r="A857" s="11">
        <v>853</v>
      </c>
      <c r="B857" s="11"/>
      <c r="C857" s="11"/>
      <c r="D857" s="12"/>
      <c r="E857" s="11"/>
      <c r="F857" s="11" t="s">
        <v>2425</v>
      </c>
      <c r="G857" s="12"/>
      <c r="H857" s="13" t="s">
        <v>474</v>
      </c>
      <c r="I857" s="13" t="s">
        <v>2426</v>
      </c>
      <c r="J857" s="12"/>
      <c r="K857" s="11"/>
      <c r="L857" s="13"/>
      <c r="M857" s="13"/>
      <c r="N857" s="19"/>
      <c r="O857" s="19"/>
      <c r="P857" s="18"/>
      <c r="Q857" s="13"/>
      <c r="R857" s="19"/>
      <c r="S857" s="19"/>
      <c r="T857" s="24"/>
      <c r="U857" s="11"/>
      <c r="V857" s="24"/>
      <c r="W857" s="11"/>
      <c r="X857" s="11"/>
    </row>
    <row r="858" s="2" customFormat="1" ht="26" customHeight="1" spans="1:24">
      <c r="A858" s="11">
        <v>854</v>
      </c>
      <c r="B858" s="11"/>
      <c r="C858" s="11"/>
      <c r="D858" s="12"/>
      <c r="E858" s="11"/>
      <c r="F858" s="11" t="s">
        <v>2427</v>
      </c>
      <c r="G858" s="12"/>
      <c r="H858" s="13" t="s">
        <v>561</v>
      </c>
      <c r="I858" s="13" t="s">
        <v>2428</v>
      </c>
      <c r="J858" s="12"/>
      <c r="K858" s="11"/>
      <c r="L858" s="13"/>
      <c r="M858" s="13"/>
      <c r="N858" s="19"/>
      <c r="O858" s="19"/>
      <c r="P858" s="18"/>
      <c r="Q858" s="13"/>
      <c r="R858" s="19"/>
      <c r="S858" s="19"/>
      <c r="T858" s="24"/>
      <c r="U858" s="11"/>
      <c r="V858" s="24"/>
      <c r="W858" s="11"/>
      <c r="X858" s="11"/>
    </row>
    <row r="859" s="2" customFormat="1" ht="26" customHeight="1" spans="1:24">
      <c r="A859" s="11">
        <v>855</v>
      </c>
      <c r="B859" s="11"/>
      <c r="C859" s="11"/>
      <c r="D859" s="12"/>
      <c r="E859" s="11"/>
      <c r="F859" s="11" t="s">
        <v>2429</v>
      </c>
      <c r="G859" s="12"/>
      <c r="H859" s="13" t="s">
        <v>561</v>
      </c>
      <c r="I859" s="13" t="s">
        <v>2430</v>
      </c>
      <c r="J859" s="12"/>
      <c r="K859" s="11"/>
      <c r="L859" s="13"/>
      <c r="M859" s="13"/>
      <c r="N859" s="19"/>
      <c r="O859" s="19"/>
      <c r="P859" s="18"/>
      <c r="Q859" s="13"/>
      <c r="R859" s="19"/>
      <c r="S859" s="19"/>
      <c r="T859" s="24"/>
      <c r="U859" s="11"/>
      <c r="V859" s="24"/>
      <c r="W859" s="11"/>
      <c r="X859" s="11"/>
    </row>
    <row r="860" s="2" customFormat="1" ht="26" customHeight="1" spans="1:24">
      <c r="A860" s="11">
        <v>856</v>
      </c>
      <c r="B860" s="11" t="s">
        <v>467</v>
      </c>
      <c r="C860" s="11" t="s">
        <v>126</v>
      </c>
      <c r="D860" s="12">
        <v>17</v>
      </c>
      <c r="E860" s="11" t="s">
        <v>2431</v>
      </c>
      <c r="F860" s="11" t="s">
        <v>2431</v>
      </c>
      <c r="G860" s="12">
        <v>1</v>
      </c>
      <c r="H860" s="12" t="s">
        <v>43</v>
      </c>
      <c r="I860" s="13" t="s">
        <v>2432</v>
      </c>
      <c r="J860" s="12">
        <f>SUM(K860:N860)</f>
        <v>110</v>
      </c>
      <c r="K860" s="11">
        <v>109</v>
      </c>
      <c r="L860" s="13">
        <v>1</v>
      </c>
      <c r="M860" s="13"/>
      <c r="N860" s="19"/>
      <c r="O860" s="19"/>
      <c r="P860" s="18">
        <v>44363</v>
      </c>
      <c r="Q860" s="13" t="s">
        <v>2433</v>
      </c>
      <c r="R860" s="19">
        <v>19942832269</v>
      </c>
      <c r="S860" s="19"/>
      <c r="T860" s="24">
        <v>2021</v>
      </c>
      <c r="U860" s="23" t="s">
        <v>472</v>
      </c>
      <c r="V860" s="24" t="s">
        <v>50</v>
      </c>
      <c r="W860" s="23"/>
      <c r="X860" s="11"/>
    </row>
    <row r="861" s="2" customFormat="1" ht="26" customHeight="1" spans="1:24">
      <c r="A861" s="11">
        <v>857</v>
      </c>
      <c r="B861" s="11" t="s">
        <v>467</v>
      </c>
      <c r="C861" s="11" t="s">
        <v>126</v>
      </c>
      <c r="D861" s="12">
        <v>4</v>
      </c>
      <c r="E861" s="11" t="s">
        <v>2434</v>
      </c>
      <c r="F861" s="11" t="s">
        <v>2434</v>
      </c>
      <c r="G861" s="12">
        <v>6</v>
      </c>
      <c r="H861" s="13" t="s">
        <v>43</v>
      </c>
      <c r="I861" s="13" t="s">
        <v>2435</v>
      </c>
      <c r="J861" s="12">
        <f>SUM(K861:N861)</f>
        <v>81.6</v>
      </c>
      <c r="K861" s="11">
        <v>81.6</v>
      </c>
      <c r="L861" s="13"/>
      <c r="M861" s="13"/>
      <c r="N861" s="19"/>
      <c r="O861" s="19"/>
      <c r="P861" s="18">
        <v>44363</v>
      </c>
      <c r="Q861" s="13" t="s">
        <v>2436</v>
      </c>
      <c r="R861" s="19">
        <v>18350759555</v>
      </c>
      <c r="S861" s="19"/>
      <c r="T861" s="24">
        <v>2021</v>
      </c>
      <c r="U861" s="23" t="s">
        <v>472</v>
      </c>
      <c r="V861" s="24" t="s">
        <v>58</v>
      </c>
      <c r="W861" s="23"/>
      <c r="X861" s="11"/>
    </row>
    <row r="862" s="2" customFormat="1" ht="26" customHeight="1" spans="1:24">
      <c r="A862" s="11">
        <v>858</v>
      </c>
      <c r="B862" s="11"/>
      <c r="C862" s="11"/>
      <c r="D862" s="12"/>
      <c r="E862" s="11"/>
      <c r="F862" s="11" t="s">
        <v>2437</v>
      </c>
      <c r="G862" s="12"/>
      <c r="H862" s="13" t="s">
        <v>566</v>
      </c>
      <c r="I862" s="13" t="s">
        <v>2438</v>
      </c>
      <c r="J862" s="12"/>
      <c r="K862" s="11"/>
      <c r="L862" s="13"/>
      <c r="M862" s="13"/>
      <c r="N862" s="19"/>
      <c r="O862" s="19"/>
      <c r="P862" s="18"/>
      <c r="Q862" s="13"/>
      <c r="R862" s="19"/>
      <c r="S862" s="19"/>
      <c r="T862" s="24"/>
      <c r="U862" s="11"/>
      <c r="V862" s="24"/>
      <c r="W862" s="11"/>
      <c r="X862" s="11"/>
    </row>
    <row r="863" s="2" customFormat="1" ht="26" customHeight="1" spans="1:24">
      <c r="A863" s="11">
        <v>859</v>
      </c>
      <c r="B863" s="11"/>
      <c r="C863" s="11"/>
      <c r="D863" s="12"/>
      <c r="E863" s="11"/>
      <c r="F863" s="11" t="s">
        <v>2439</v>
      </c>
      <c r="G863" s="12"/>
      <c r="H863" s="13" t="s">
        <v>2440</v>
      </c>
      <c r="I863" s="13" t="s">
        <v>2441</v>
      </c>
      <c r="J863" s="12"/>
      <c r="K863" s="11"/>
      <c r="L863" s="13"/>
      <c r="M863" s="13"/>
      <c r="N863" s="19"/>
      <c r="O863" s="19"/>
      <c r="P863" s="18"/>
      <c r="Q863" s="13"/>
      <c r="R863" s="19"/>
      <c r="S863" s="19"/>
      <c r="T863" s="24"/>
      <c r="U863" s="11"/>
      <c r="V863" s="24"/>
      <c r="W863" s="11"/>
      <c r="X863" s="11"/>
    </row>
    <row r="864" s="2" customFormat="1" ht="26" customHeight="1" spans="1:24">
      <c r="A864" s="11">
        <v>860</v>
      </c>
      <c r="B864" s="11"/>
      <c r="C864" s="11"/>
      <c r="D864" s="12"/>
      <c r="E864" s="11"/>
      <c r="F864" s="11" t="s">
        <v>2442</v>
      </c>
      <c r="G864" s="12"/>
      <c r="H864" s="13" t="s">
        <v>474</v>
      </c>
      <c r="I864" s="13" t="s">
        <v>2443</v>
      </c>
      <c r="J864" s="12"/>
      <c r="K864" s="11"/>
      <c r="L864" s="13"/>
      <c r="M864" s="13"/>
      <c r="N864" s="19"/>
      <c r="O864" s="19"/>
      <c r="P864" s="18"/>
      <c r="Q864" s="13"/>
      <c r="R864" s="19"/>
      <c r="S864" s="19"/>
      <c r="T864" s="24"/>
      <c r="U864" s="11"/>
      <c r="V864" s="24"/>
      <c r="W864" s="11"/>
      <c r="X864" s="11"/>
    </row>
    <row r="865" s="2" customFormat="1" ht="26" customHeight="1" spans="1:24">
      <c r="A865" s="11">
        <v>861</v>
      </c>
      <c r="B865" s="11"/>
      <c r="C865" s="11"/>
      <c r="D865" s="12"/>
      <c r="E865" s="11"/>
      <c r="F865" s="11" t="s">
        <v>2444</v>
      </c>
      <c r="G865" s="12"/>
      <c r="H865" s="13" t="s">
        <v>589</v>
      </c>
      <c r="I865" s="13" t="s">
        <v>2445</v>
      </c>
      <c r="J865" s="12"/>
      <c r="K865" s="11"/>
      <c r="L865" s="13"/>
      <c r="M865" s="13"/>
      <c r="N865" s="19"/>
      <c r="O865" s="19"/>
      <c r="P865" s="18"/>
      <c r="Q865" s="13"/>
      <c r="R865" s="19"/>
      <c r="S865" s="19"/>
      <c r="T865" s="24"/>
      <c r="U865" s="11"/>
      <c r="V865" s="24"/>
      <c r="W865" s="11"/>
      <c r="X865" s="11"/>
    </row>
    <row r="866" s="2" customFormat="1" ht="26" customHeight="1" spans="1:24">
      <c r="A866" s="11">
        <v>862</v>
      </c>
      <c r="B866" s="11"/>
      <c r="C866" s="11"/>
      <c r="D866" s="12"/>
      <c r="E866" s="11"/>
      <c r="F866" s="11" t="s">
        <v>2446</v>
      </c>
      <c r="G866" s="12"/>
      <c r="H866" s="13" t="s">
        <v>561</v>
      </c>
      <c r="I866" s="13" t="s">
        <v>2447</v>
      </c>
      <c r="J866" s="12"/>
      <c r="K866" s="11"/>
      <c r="L866" s="13"/>
      <c r="M866" s="13"/>
      <c r="N866" s="19"/>
      <c r="O866" s="19"/>
      <c r="P866" s="18"/>
      <c r="Q866" s="13"/>
      <c r="R866" s="19"/>
      <c r="S866" s="19"/>
      <c r="T866" s="24"/>
      <c r="U866" s="11"/>
      <c r="V866" s="24"/>
      <c r="W866" s="11"/>
      <c r="X866" s="11"/>
    </row>
    <row r="867" s="2" customFormat="1" ht="26" customHeight="1" spans="1:24">
      <c r="A867" s="11">
        <v>863</v>
      </c>
      <c r="B867" s="11" t="s">
        <v>467</v>
      </c>
      <c r="C867" s="11" t="s">
        <v>126</v>
      </c>
      <c r="D867" s="12">
        <v>4</v>
      </c>
      <c r="E867" s="11" t="s">
        <v>2448</v>
      </c>
      <c r="F867" s="11" t="s">
        <v>2448</v>
      </c>
      <c r="G867" s="12">
        <v>4</v>
      </c>
      <c r="H867" s="13" t="s">
        <v>43</v>
      </c>
      <c r="I867" s="13" t="s">
        <v>2449</v>
      </c>
      <c r="J867" s="12">
        <f>SUM(K867:N867)</f>
        <v>81.6</v>
      </c>
      <c r="K867" s="11">
        <v>81.6</v>
      </c>
      <c r="L867" s="13"/>
      <c r="M867" s="13"/>
      <c r="N867" s="19"/>
      <c r="O867" s="19"/>
      <c r="P867" s="18">
        <v>44363</v>
      </c>
      <c r="Q867" s="13" t="s">
        <v>2450</v>
      </c>
      <c r="R867" s="19">
        <v>15060610668</v>
      </c>
      <c r="S867" s="19"/>
      <c r="T867" s="24">
        <v>2021</v>
      </c>
      <c r="U867" s="23" t="s">
        <v>472</v>
      </c>
      <c r="V867" s="24" t="s">
        <v>58</v>
      </c>
      <c r="W867" s="23"/>
      <c r="X867" s="11"/>
    </row>
    <row r="868" s="2" customFormat="1" ht="26" customHeight="1" spans="1:24">
      <c r="A868" s="11">
        <v>864</v>
      </c>
      <c r="B868" s="11"/>
      <c r="C868" s="11"/>
      <c r="D868" s="12"/>
      <c r="E868" s="11"/>
      <c r="F868" s="11" t="s">
        <v>2451</v>
      </c>
      <c r="G868" s="12"/>
      <c r="H868" s="13" t="s">
        <v>474</v>
      </c>
      <c r="I868" s="13" t="s">
        <v>2452</v>
      </c>
      <c r="J868" s="12"/>
      <c r="K868" s="11"/>
      <c r="L868" s="13"/>
      <c r="M868" s="13"/>
      <c r="N868" s="19"/>
      <c r="O868" s="19"/>
      <c r="P868" s="18"/>
      <c r="Q868" s="13"/>
      <c r="R868" s="19"/>
      <c r="S868" s="19"/>
      <c r="T868" s="24"/>
      <c r="U868" s="11"/>
      <c r="V868" s="24"/>
      <c r="W868" s="11"/>
      <c r="X868" s="11"/>
    </row>
    <row r="869" s="2" customFormat="1" ht="26" customHeight="1" spans="1:24">
      <c r="A869" s="11">
        <v>865</v>
      </c>
      <c r="B869" s="11"/>
      <c r="C869" s="11"/>
      <c r="D869" s="12"/>
      <c r="E869" s="11"/>
      <c r="F869" s="11" t="s">
        <v>2453</v>
      </c>
      <c r="G869" s="12"/>
      <c r="H869" s="13" t="s">
        <v>561</v>
      </c>
      <c r="I869" s="13" t="s">
        <v>2454</v>
      </c>
      <c r="J869" s="12"/>
      <c r="K869" s="11"/>
      <c r="L869" s="13"/>
      <c r="M869" s="13"/>
      <c r="N869" s="19"/>
      <c r="O869" s="19"/>
      <c r="P869" s="18"/>
      <c r="Q869" s="13"/>
      <c r="R869" s="19"/>
      <c r="S869" s="19"/>
      <c r="T869" s="24"/>
      <c r="U869" s="11"/>
      <c r="V869" s="24"/>
      <c r="W869" s="11"/>
      <c r="X869" s="11"/>
    </row>
    <row r="870" s="2" customFormat="1" ht="26" customHeight="1" spans="1:24">
      <c r="A870" s="11">
        <v>866</v>
      </c>
      <c r="B870" s="11"/>
      <c r="C870" s="11"/>
      <c r="D870" s="12"/>
      <c r="E870" s="11"/>
      <c r="F870" s="11" t="s">
        <v>2455</v>
      </c>
      <c r="G870" s="12"/>
      <c r="H870" s="13" t="s">
        <v>589</v>
      </c>
      <c r="I870" s="13" t="s">
        <v>2456</v>
      </c>
      <c r="J870" s="12"/>
      <c r="K870" s="11"/>
      <c r="L870" s="13"/>
      <c r="M870" s="13"/>
      <c r="N870" s="19"/>
      <c r="O870" s="19"/>
      <c r="P870" s="18"/>
      <c r="Q870" s="13"/>
      <c r="R870" s="19"/>
      <c r="S870" s="19"/>
      <c r="T870" s="24"/>
      <c r="U870" s="11"/>
      <c r="V870" s="24"/>
      <c r="W870" s="11"/>
      <c r="X870" s="11"/>
    </row>
    <row r="871" s="2" customFormat="1" ht="26" customHeight="1" spans="1:24">
      <c r="A871" s="11">
        <v>867</v>
      </c>
      <c r="B871" s="11" t="s">
        <v>467</v>
      </c>
      <c r="C871" s="11" t="s">
        <v>2457</v>
      </c>
      <c r="D871" s="12">
        <v>1</v>
      </c>
      <c r="E871" s="11" t="s">
        <v>2458</v>
      </c>
      <c r="F871" s="11" t="s">
        <v>2458</v>
      </c>
      <c r="G871" s="12">
        <v>3</v>
      </c>
      <c r="H871" s="13" t="s">
        <v>43</v>
      </c>
      <c r="I871" s="13" t="s">
        <v>2459</v>
      </c>
      <c r="J871" s="12">
        <f>SUM(K871:N871)</f>
        <v>120</v>
      </c>
      <c r="K871" s="11">
        <v>120</v>
      </c>
      <c r="L871" s="13"/>
      <c r="M871" s="13"/>
      <c r="N871" s="19"/>
      <c r="O871" s="19"/>
      <c r="P871" s="18">
        <v>44363</v>
      </c>
      <c r="Q871" s="13" t="s">
        <v>2460</v>
      </c>
      <c r="R871" s="19">
        <v>13615978393</v>
      </c>
      <c r="S871" s="19"/>
      <c r="T871" s="24">
        <v>2021</v>
      </c>
      <c r="U871" s="23" t="s">
        <v>472</v>
      </c>
      <c r="V871" s="24" t="s">
        <v>58</v>
      </c>
      <c r="W871" s="23"/>
      <c r="X871" s="11"/>
    </row>
    <row r="872" s="2" customFormat="1" ht="26" customHeight="1" spans="1:24">
      <c r="A872" s="11">
        <v>868</v>
      </c>
      <c r="B872" s="11"/>
      <c r="C872" s="11"/>
      <c r="D872" s="12"/>
      <c r="E872" s="11"/>
      <c r="F872" s="11" t="s">
        <v>2461</v>
      </c>
      <c r="G872" s="12"/>
      <c r="H872" s="13" t="s">
        <v>474</v>
      </c>
      <c r="I872" s="13" t="s">
        <v>2462</v>
      </c>
      <c r="J872" s="12"/>
      <c r="K872" s="11"/>
      <c r="L872" s="13"/>
      <c r="M872" s="13"/>
      <c r="N872" s="19"/>
      <c r="O872" s="19"/>
      <c r="P872" s="18"/>
      <c r="Q872" s="13"/>
      <c r="R872" s="19"/>
      <c r="S872" s="19"/>
      <c r="T872" s="24"/>
      <c r="U872" s="11"/>
      <c r="V872" s="24"/>
      <c r="W872" s="11"/>
      <c r="X872" s="11"/>
    </row>
    <row r="873" s="2" customFormat="1" ht="26" customHeight="1" spans="1:24">
      <c r="A873" s="11">
        <v>869</v>
      </c>
      <c r="B873" s="11"/>
      <c r="C873" s="11"/>
      <c r="D873" s="12"/>
      <c r="E873" s="11"/>
      <c r="F873" s="11" t="s">
        <v>2463</v>
      </c>
      <c r="G873" s="12"/>
      <c r="H873" s="13" t="s">
        <v>561</v>
      </c>
      <c r="I873" s="13" t="s">
        <v>2464</v>
      </c>
      <c r="J873" s="12"/>
      <c r="K873" s="11"/>
      <c r="L873" s="13"/>
      <c r="M873" s="13"/>
      <c r="N873" s="19"/>
      <c r="O873" s="19"/>
      <c r="P873" s="18"/>
      <c r="Q873" s="13"/>
      <c r="R873" s="19"/>
      <c r="S873" s="19"/>
      <c r="T873" s="24"/>
      <c r="U873" s="11"/>
      <c r="V873" s="24"/>
      <c r="W873" s="11"/>
      <c r="X873" s="11"/>
    </row>
    <row r="874" s="2" customFormat="1" ht="26" customHeight="1" spans="1:24">
      <c r="A874" s="11">
        <v>870</v>
      </c>
      <c r="B874" s="11" t="s">
        <v>467</v>
      </c>
      <c r="C874" s="11" t="s">
        <v>2457</v>
      </c>
      <c r="D874" s="12">
        <v>1</v>
      </c>
      <c r="E874" s="11" t="s">
        <v>2465</v>
      </c>
      <c r="F874" s="11" t="s">
        <v>2465</v>
      </c>
      <c r="G874" s="12">
        <v>5</v>
      </c>
      <c r="H874" s="13" t="s">
        <v>43</v>
      </c>
      <c r="I874" s="13" t="s">
        <v>2466</v>
      </c>
      <c r="J874" s="12">
        <f>SUM(K874:N874)</f>
        <v>120</v>
      </c>
      <c r="K874" s="11">
        <v>100</v>
      </c>
      <c r="L874" s="13">
        <v>20</v>
      </c>
      <c r="M874" s="13"/>
      <c r="N874" s="19"/>
      <c r="O874" s="19"/>
      <c r="P874" s="18">
        <v>44363</v>
      </c>
      <c r="Q874" s="13" t="s">
        <v>2467</v>
      </c>
      <c r="R874" s="19">
        <v>13860737279</v>
      </c>
      <c r="S874" s="19"/>
      <c r="T874" s="24">
        <v>2021</v>
      </c>
      <c r="U874" s="23" t="s">
        <v>472</v>
      </c>
      <c r="V874" s="24" t="s">
        <v>50</v>
      </c>
      <c r="W874" s="23"/>
      <c r="X874" s="11"/>
    </row>
    <row r="875" s="2" customFormat="1" ht="26" customHeight="1" spans="1:24">
      <c r="A875" s="11">
        <v>871</v>
      </c>
      <c r="B875" s="11"/>
      <c r="C875" s="11"/>
      <c r="D875" s="12"/>
      <c r="E875" s="11"/>
      <c r="F875" s="11" t="s">
        <v>2468</v>
      </c>
      <c r="G875" s="12"/>
      <c r="H875" s="13" t="s">
        <v>474</v>
      </c>
      <c r="I875" s="13" t="s">
        <v>2469</v>
      </c>
      <c r="J875" s="12"/>
      <c r="K875" s="11"/>
      <c r="L875" s="13"/>
      <c r="M875" s="13"/>
      <c r="N875" s="19"/>
      <c r="O875" s="19"/>
      <c r="P875" s="18"/>
      <c r="Q875" s="13"/>
      <c r="R875" s="19"/>
      <c r="S875" s="19"/>
      <c r="T875" s="24"/>
      <c r="U875" s="11"/>
      <c r="V875" s="24"/>
      <c r="W875" s="11"/>
      <c r="X875" s="11"/>
    </row>
    <row r="876" s="2" customFormat="1" ht="26" customHeight="1" spans="1:24">
      <c r="A876" s="11">
        <v>872</v>
      </c>
      <c r="B876" s="11"/>
      <c r="C876" s="11"/>
      <c r="D876" s="12"/>
      <c r="E876" s="11"/>
      <c r="F876" s="11" t="s">
        <v>2470</v>
      </c>
      <c r="G876" s="12"/>
      <c r="H876" s="13" t="s">
        <v>601</v>
      </c>
      <c r="I876" s="13" t="s">
        <v>2471</v>
      </c>
      <c r="J876" s="12"/>
      <c r="K876" s="11"/>
      <c r="L876" s="13"/>
      <c r="M876" s="13"/>
      <c r="N876" s="19"/>
      <c r="O876" s="19"/>
      <c r="P876" s="18"/>
      <c r="Q876" s="13"/>
      <c r="R876" s="19"/>
      <c r="S876" s="19"/>
      <c r="T876" s="24"/>
      <c r="U876" s="11"/>
      <c r="V876" s="24"/>
      <c r="W876" s="11"/>
      <c r="X876" s="11"/>
    </row>
    <row r="877" s="2" customFormat="1" ht="26" customHeight="1" spans="1:24">
      <c r="A877" s="11">
        <v>873</v>
      </c>
      <c r="B877" s="11"/>
      <c r="C877" s="11"/>
      <c r="D877" s="12"/>
      <c r="E877" s="11"/>
      <c r="F877" s="11" t="s">
        <v>2472</v>
      </c>
      <c r="G877" s="12"/>
      <c r="H877" s="13" t="s">
        <v>589</v>
      </c>
      <c r="I877" s="13" t="s">
        <v>2473</v>
      </c>
      <c r="J877" s="12"/>
      <c r="K877" s="11"/>
      <c r="L877" s="13"/>
      <c r="M877" s="13"/>
      <c r="N877" s="19"/>
      <c r="O877" s="19"/>
      <c r="P877" s="18"/>
      <c r="Q877" s="13"/>
      <c r="R877" s="19"/>
      <c r="S877" s="19"/>
      <c r="T877" s="24"/>
      <c r="U877" s="11"/>
      <c r="V877" s="24"/>
      <c r="W877" s="11"/>
      <c r="X877" s="11"/>
    </row>
    <row r="878" s="2" customFormat="1" ht="26" customHeight="1" spans="1:24">
      <c r="A878" s="11">
        <v>874</v>
      </c>
      <c r="B878" s="11"/>
      <c r="C878" s="11"/>
      <c r="D878" s="12"/>
      <c r="E878" s="11"/>
      <c r="F878" s="11" t="s">
        <v>2474</v>
      </c>
      <c r="G878" s="12"/>
      <c r="H878" s="13" t="s">
        <v>497</v>
      </c>
      <c r="I878" s="13" t="s">
        <v>2475</v>
      </c>
      <c r="J878" s="12"/>
      <c r="K878" s="11"/>
      <c r="L878" s="13"/>
      <c r="M878" s="13"/>
      <c r="N878" s="19"/>
      <c r="O878" s="19"/>
      <c r="P878" s="18"/>
      <c r="Q878" s="13"/>
      <c r="R878" s="19"/>
      <c r="S878" s="19"/>
      <c r="T878" s="24"/>
      <c r="U878" s="11"/>
      <c r="V878" s="24"/>
      <c r="W878" s="11"/>
      <c r="X878" s="11"/>
    </row>
    <row r="879" s="2" customFormat="1" ht="26" customHeight="1" spans="1:24">
      <c r="A879" s="11">
        <v>875</v>
      </c>
      <c r="B879" s="11" t="s">
        <v>467</v>
      </c>
      <c r="C879" s="11" t="s">
        <v>62</v>
      </c>
      <c r="D879" s="12">
        <v>20</v>
      </c>
      <c r="E879" s="11" t="s">
        <v>2476</v>
      </c>
      <c r="F879" s="11" t="s">
        <v>2476</v>
      </c>
      <c r="G879" s="12">
        <v>2</v>
      </c>
      <c r="H879" s="13" t="s">
        <v>43</v>
      </c>
      <c r="I879" s="13" t="s">
        <v>2477</v>
      </c>
      <c r="J879" s="12">
        <f>SUM(K879:N879)</f>
        <v>110</v>
      </c>
      <c r="K879" s="11">
        <v>110</v>
      </c>
      <c r="L879" s="13"/>
      <c r="M879" s="13"/>
      <c r="N879" s="19"/>
      <c r="O879" s="19"/>
      <c r="P879" s="18">
        <v>44368</v>
      </c>
      <c r="Q879" s="13" t="s">
        <v>2478</v>
      </c>
      <c r="R879" s="19">
        <v>15750751197</v>
      </c>
      <c r="S879" s="19"/>
      <c r="T879" s="24">
        <v>2021</v>
      </c>
      <c r="U879" s="23" t="s">
        <v>472</v>
      </c>
      <c r="V879" s="24" t="s">
        <v>58</v>
      </c>
      <c r="W879" s="23"/>
      <c r="X879" s="11"/>
    </row>
    <row r="880" s="2" customFormat="1" ht="26" customHeight="1" spans="1:24">
      <c r="A880" s="11">
        <v>876</v>
      </c>
      <c r="B880" s="11"/>
      <c r="C880" s="11"/>
      <c r="D880" s="12"/>
      <c r="E880" s="11"/>
      <c r="F880" s="11" t="s">
        <v>1067</v>
      </c>
      <c r="G880" s="12"/>
      <c r="H880" s="13" t="s">
        <v>561</v>
      </c>
      <c r="I880" s="13" t="s">
        <v>2479</v>
      </c>
      <c r="J880" s="12"/>
      <c r="K880" s="11"/>
      <c r="L880" s="13"/>
      <c r="M880" s="13"/>
      <c r="N880" s="19"/>
      <c r="O880" s="19"/>
      <c r="P880" s="18"/>
      <c r="Q880" s="13"/>
      <c r="R880" s="19"/>
      <c r="S880" s="19"/>
      <c r="T880" s="24"/>
      <c r="U880" s="11"/>
      <c r="V880" s="24"/>
      <c r="W880" s="11"/>
      <c r="X880" s="11"/>
    </row>
    <row r="881" s="2" customFormat="1" ht="26" customHeight="1" spans="1:24">
      <c r="A881" s="11">
        <v>877</v>
      </c>
      <c r="B881" s="11" t="s">
        <v>467</v>
      </c>
      <c r="C881" s="11" t="s">
        <v>88</v>
      </c>
      <c r="D881" s="12">
        <v>18</v>
      </c>
      <c r="E881" s="11" t="s">
        <v>2480</v>
      </c>
      <c r="F881" s="11" t="s">
        <v>2480</v>
      </c>
      <c r="G881" s="12">
        <v>4</v>
      </c>
      <c r="H881" s="13" t="s">
        <v>43</v>
      </c>
      <c r="I881" s="13" t="s">
        <v>2481</v>
      </c>
      <c r="J881" s="12">
        <f>SUM(K881:N881)</f>
        <v>110</v>
      </c>
      <c r="K881" s="11">
        <v>110</v>
      </c>
      <c r="L881" s="13"/>
      <c r="M881" s="13"/>
      <c r="N881" s="19"/>
      <c r="O881" s="19"/>
      <c r="P881" s="18">
        <v>44368</v>
      </c>
      <c r="Q881" s="13" t="s">
        <v>2482</v>
      </c>
      <c r="R881" s="19">
        <v>13655916513</v>
      </c>
      <c r="S881" s="19"/>
      <c r="T881" s="24">
        <v>2021</v>
      </c>
      <c r="U881" s="23" t="s">
        <v>472</v>
      </c>
      <c r="V881" s="24" t="s">
        <v>58</v>
      </c>
      <c r="W881" s="23"/>
      <c r="X881" s="11"/>
    </row>
    <row r="882" s="2" customFormat="1" ht="26" customHeight="1" spans="1:24">
      <c r="A882" s="11">
        <v>878</v>
      </c>
      <c r="B882" s="11"/>
      <c r="C882" s="11"/>
      <c r="D882" s="12"/>
      <c r="E882" s="11"/>
      <c r="F882" s="11" t="s">
        <v>2483</v>
      </c>
      <c r="G882" s="12"/>
      <c r="H882" s="13" t="s">
        <v>561</v>
      </c>
      <c r="I882" s="13" t="s">
        <v>2484</v>
      </c>
      <c r="J882" s="12"/>
      <c r="K882" s="11"/>
      <c r="L882" s="13"/>
      <c r="M882" s="13"/>
      <c r="N882" s="19"/>
      <c r="O882" s="19"/>
      <c r="P882" s="18"/>
      <c r="Q882" s="13"/>
      <c r="R882" s="19"/>
      <c r="S882" s="19"/>
      <c r="T882" s="24"/>
      <c r="U882" s="11"/>
      <c r="V882" s="24"/>
      <c r="W882" s="11"/>
      <c r="X882" s="11"/>
    </row>
    <row r="883" s="2" customFormat="1" ht="26" customHeight="1" spans="1:24">
      <c r="A883" s="11">
        <v>879</v>
      </c>
      <c r="B883" s="11"/>
      <c r="C883" s="11"/>
      <c r="D883" s="12"/>
      <c r="E883" s="11"/>
      <c r="F883" s="11" t="s">
        <v>2485</v>
      </c>
      <c r="G883" s="12"/>
      <c r="H883" s="13" t="s">
        <v>533</v>
      </c>
      <c r="I883" s="13" t="s">
        <v>2486</v>
      </c>
      <c r="J883" s="12"/>
      <c r="K883" s="11"/>
      <c r="L883" s="13"/>
      <c r="M883" s="13"/>
      <c r="N883" s="19"/>
      <c r="O883" s="19"/>
      <c r="P883" s="18"/>
      <c r="Q883" s="13"/>
      <c r="R883" s="19"/>
      <c r="S883" s="19"/>
      <c r="T883" s="24"/>
      <c r="U883" s="11"/>
      <c r="V883" s="24"/>
      <c r="W883" s="11"/>
      <c r="X883" s="11"/>
    </row>
    <row r="884" s="2" customFormat="1" ht="26" customHeight="1" spans="1:24">
      <c r="A884" s="11">
        <v>880</v>
      </c>
      <c r="B884" s="11"/>
      <c r="C884" s="11"/>
      <c r="D884" s="12"/>
      <c r="E884" s="11"/>
      <c r="F884" s="11" t="s">
        <v>2487</v>
      </c>
      <c r="G884" s="12"/>
      <c r="H884" s="13" t="s">
        <v>510</v>
      </c>
      <c r="I884" s="13" t="s">
        <v>2488</v>
      </c>
      <c r="J884" s="12"/>
      <c r="K884" s="11"/>
      <c r="L884" s="13"/>
      <c r="M884" s="13"/>
      <c r="N884" s="19"/>
      <c r="O884" s="19"/>
      <c r="P884" s="18"/>
      <c r="Q884" s="13"/>
      <c r="R884" s="19"/>
      <c r="S884" s="19"/>
      <c r="T884" s="24"/>
      <c r="U884" s="11"/>
      <c r="V884" s="24"/>
      <c r="W884" s="11"/>
      <c r="X884" s="11"/>
    </row>
    <row r="885" s="2" customFormat="1" ht="26" customHeight="1" spans="1:24">
      <c r="A885" s="11">
        <v>881</v>
      </c>
      <c r="B885" s="11" t="s">
        <v>467</v>
      </c>
      <c r="C885" s="11" t="s">
        <v>2394</v>
      </c>
      <c r="D885" s="12">
        <v>15</v>
      </c>
      <c r="E885" s="11" t="s">
        <v>2489</v>
      </c>
      <c r="F885" s="11" t="s">
        <v>2489</v>
      </c>
      <c r="G885" s="12">
        <v>2</v>
      </c>
      <c r="H885" s="13" t="s">
        <v>43</v>
      </c>
      <c r="I885" s="13" t="s">
        <v>2490</v>
      </c>
      <c r="J885" s="12">
        <f>SUM(K885:N885)</f>
        <v>100</v>
      </c>
      <c r="K885" s="11">
        <v>93.76</v>
      </c>
      <c r="L885" s="13">
        <v>6.23999999999999</v>
      </c>
      <c r="M885" s="13"/>
      <c r="N885" s="19"/>
      <c r="O885" s="19"/>
      <c r="P885" s="18">
        <v>44368</v>
      </c>
      <c r="Q885" s="13" t="s">
        <v>2491</v>
      </c>
      <c r="R885" s="19">
        <v>15392253896</v>
      </c>
      <c r="S885" s="19"/>
      <c r="T885" s="24">
        <v>2021</v>
      </c>
      <c r="U885" s="23" t="s">
        <v>472</v>
      </c>
      <c r="V885" s="24" t="s">
        <v>50</v>
      </c>
      <c r="W885" s="23"/>
      <c r="X885" s="11"/>
    </row>
    <row r="886" s="2" customFormat="1" ht="26" customHeight="1" spans="1:24">
      <c r="A886" s="11">
        <v>882</v>
      </c>
      <c r="B886" s="11"/>
      <c r="C886" s="11"/>
      <c r="D886" s="12"/>
      <c r="E886" s="11"/>
      <c r="F886" s="11" t="s">
        <v>2492</v>
      </c>
      <c r="G886" s="12"/>
      <c r="H886" s="13" t="s">
        <v>474</v>
      </c>
      <c r="I886" s="13" t="s">
        <v>2493</v>
      </c>
      <c r="J886" s="12"/>
      <c r="K886" s="11"/>
      <c r="L886" s="13"/>
      <c r="M886" s="13"/>
      <c r="N886" s="19"/>
      <c r="O886" s="19"/>
      <c r="P886" s="18"/>
      <c r="Q886" s="13"/>
      <c r="R886" s="19"/>
      <c r="S886" s="19"/>
      <c r="T886" s="24"/>
      <c r="U886" s="11"/>
      <c r="V886" s="24"/>
      <c r="W886" s="11"/>
      <c r="X886" s="11"/>
    </row>
    <row r="887" s="2" customFormat="1" ht="26" customHeight="1" spans="1:24">
      <c r="A887" s="11">
        <v>883</v>
      </c>
      <c r="B887" s="11" t="s">
        <v>467</v>
      </c>
      <c r="C887" s="11" t="s">
        <v>2394</v>
      </c>
      <c r="D887" s="12">
        <v>15</v>
      </c>
      <c r="E887" s="11" t="s">
        <v>2494</v>
      </c>
      <c r="F887" s="11" t="s">
        <v>2494</v>
      </c>
      <c r="G887" s="12">
        <v>4</v>
      </c>
      <c r="H887" s="13" t="s">
        <v>43</v>
      </c>
      <c r="I887" s="13" t="s">
        <v>2495</v>
      </c>
      <c r="J887" s="12">
        <f>SUM(K887:N887)</f>
        <v>100</v>
      </c>
      <c r="K887" s="11">
        <v>100</v>
      </c>
      <c r="L887" s="13"/>
      <c r="M887" s="13"/>
      <c r="N887" s="19"/>
      <c r="O887" s="19"/>
      <c r="P887" s="18">
        <v>44368</v>
      </c>
      <c r="Q887" s="13" t="s">
        <v>2496</v>
      </c>
      <c r="R887" s="19">
        <v>18965606073</v>
      </c>
      <c r="S887" s="19"/>
      <c r="T887" s="24">
        <v>2021</v>
      </c>
      <c r="U887" s="23" t="s">
        <v>472</v>
      </c>
      <c r="V887" s="24" t="s">
        <v>58</v>
      </c>
      <c r="W887" s="23"/>
      <c r="X887" s="11"/>
    </row>
    <row r="888" s="2" customFormat="1" ht="26" customHeight="1" spans="1:24">
      <c r="A888" s="11">
        <v>884</v>
      </c>
      <c r="B888" s="11"/>
      <c r="C888" s="11"/>
      <c r="D888" s="12"/>
      <c r="E888" s="11"/>
      <c r="F888" s="11" t="s">
        <v>2497</v>
      </c>
      <c r="G888" s="12"/>
      <c r="H888" s="13" t="s">
        <v>474</v>
      </c>
      <c r="I888" s="13" t="s">
        <v>2498</v>
      </c>
      <c r="J888" s="12"/>
      <c r="K888" s="11"/>
      <c r="L888" s="13"/>
      <c r="M888" s="13"/>
      <c r="N888" s="19"/>
      <c r="O888" s="19"/>
      <c r="P888" s="18"/>
      <c r="Q888" s="13"/>
      <c r="R888" s="19"/>
      <c r="S888" s="19"/>
      <c r="T888" s="24"/>
      <c r="U888" s="11"/>
      <c r="V888" s="24"/>
      <c r="W888" s="11"/>
      <c r="X888" s="11"/>
    </row>
    <row r="889" s="2" customFormat="1" ht="26" customHeight="1" spans="1:24">
      <c r="A889" s="11">
        <v>885</v>
      </c>
      <c r="B889" s="11"/>
      <c r="C889" s="11"/>
      <c r="D889" s="12"/>
      <c r="E889" s="11"/>
      <c r="F889" s="11" t="s">
        <v>2499</v>
      </c>
      <c r="G889" s="12"/>
      <c r="H889" s="13" t="s">
        <v>561</v>
      </c>
      <c r="I889" s="13" t="s">
        <v>2500</v>
      </c>
      <c r="J889" s="12"/>
      <c r="K889" s="11"/>
      <c r="L889" s="13"/>
      <c r="M889" s="13"/>
      <c r="N889" s="19"/>
      <c r="O889" s="19"/>
      <c r="P889" s="18"/>
      <c r="Q889" s="13"/>
      <c r="R889" s="19"/>
      <c r="S889" s="19"/>
      <c r="T889" s="24"/>
      <c r="U889" s="11"/>
      <c r="V889" s="24"/>
      <c r="W889" s="11"/>
      <c r="X889" s="11"/>
    </row>
    <row r="890" s="2" customFormat="1" ht="26" customHeight="1" spans="1:24">
      <c r="A890" s="11">
        <v>886</v>
      </c>
      <c r="B890" s="11"/>
      <c r="C890" s="11"/>
      <c r="D890" s="12"/>
      <c r="E890" s="11"/>
      <c r="F890" s="11" t="s">
        <v>2501</v>
      </c>
      <c r="G890" s="12"/>
      <c r="H890" s="13" t="s">
        <v>561</v>
      </c>
      <c r="I890" s="13" t="s">
        <v>2502</v>
      </c>
      <c r="J890" s="12"/>
      <c r="K890" s="11"/>
      <c r="L890" s="13"/>
      <c r="M890" s="13"/>
      <c r="N890" s="19"/>
      <c r="O890" s="19"/>
      <c r="P890" s="18"/>
      <c r="Q890" s="13"/>
      <c r="R890" s="19"/>
      <c r="S890" s="19"/>
      <c r="T890" s="24"/>
      <c r="U890" s="11"/>
      <c r="V890" s="24"/>
      <c r="W890" s="11"/>
      <c r="X890" s="11"/>
    </row>
    <row r="891" s="2" customFormat="1" ht="26" customHeight="1" spans="1:24">
      <c r="A891" s="11">
        <v>887</v>
      </c>
      <c r="B891" s="11" t="s">
        <v>467</v>
      </c>
      <c r="C891" s="11" t="s">
        <v>40</v>
      </c>
      <c r="D891" s="12">
        <v>5</v>
      </c>
      <c r="E891" s="11" t="s">
        <v>2503</v>
      </c>
      <c r="F891" s="11" t="s">
        <v>2503</v>
      </c>
      <c r="G891" s="12">
        <v>2</v>
      </c>
      <c r="H891" s="13" t="s">
        <v>43</v>
      </c>
      <c r="I891" s="152" t="s">
        <v>2504</v>
      </c>
      <c r="J891" s="12">
        <f>SUM(K891:N891)</f>
        <v>71.1</v>
      </c>
      <c r="K891" s="11">
        <v>71.1</v>
      </c>
      <c r="L891" s="13"/>
      <c r="M891" s="13"/>
      <c r="N891" s="19"/>
      <c r="O891" s="19"/>
      <c r="P891" s="18">
        <v>44396</v>
      </c>
      <c r="Q891" s="13" t="s">
        <v>2505</v>
      </c>
      <c r="R891" s="19">
        <v>13505994878</v>
      </c>
      <c r="S891" s="19"/>
      <c r="T891" s="24">
        <v>2021</v>
      </c>
      <c r="U891" s="23" t="s">
        <v>472</v>
      </c>
      <c r="V891" s="24" t="s">
        <v>58</v>
      </c>
      <c r="W891" s="23"/>
      <c r="X891" s="11"/>
    </row>
    <row r="892" s="2" customFormat="1" ht="26" customHeight="1" spans="1:24">
      <c r="A892" s="11">
        <v>888</v>
      </c>
      <c r="B892" s="11"/>
      <c r="C892" s="11"/>
      <c r="D892" s="12"/>
      <c r="E892" s="11"/>
      <c r="F892" s="11" t="s">
        <v>2506</v>
      </c>
      <c r="G892" s="12"/>
      <c r="H892" s="13" t="s">
        <v>474</v>
      </c>
      <c r="I892" s="152" t="s">
        <v>2507</v>
      </c>
      <c r="J892" s="12"/>
      <c r="K892" s="11"/>
      <c r="L892" s="13"/>
      <c r="M892" s="13"/>
      <c r="N892" s="19"/>
      <c r="O892" s="19"/>
      <c r="P892" s="18"/>
      <c r="Q892" s="13"/>
      <c r="R892" s="19"/>
      <c r="S892" s="19"/>
      <c r="T892" s="24"/>
      <c r="U892" s="11"/>
      <c r="V892" s="24"/>
      <c r="W892" s="11"/>
      <c r="X892" s="11"/>
    </row>
    <row r="893" s="2" customFormat="1" ht="26" customHeight="1" spans="1:24">
      <c r="A893" s="11">
        <v>889</v>
      </c>
      <c r="B893" s="11" t="s">
        <v>467</v>
      </c>
      <c r="C893" s="11" t="s">
        <v>40</v>
      </c>
      <c r="D893" s="12">
        <v>2</v>
      </c>
      <c r="E893" s="11" t="s">
        <v>2508</v>
      </c>
      <c r="F893" s="11" t="s">
        <v>2508</v>
      </c>
      <c r="G893" s="12">
        <v>4</v>
      </c>
      <c r="H893" s="13" t="s">
        <v>43</v>
      </c>
      <c r="I893" s="13" t="s">
        <v>2509</v>
      </c>
      <c r="J893" s="12">
        <f>SUM(K893:N893)</f>
        <v>120</v>
      </c>
      <c r="K893" s="11">
        <v>120</v>
      </c>
      <c r="L893" s="13"/>
      <c r="M893" s="13"/>
      <c r="N893" s="19"/>
      <c r="O893" s="19"/>
      <c r="P893" s="18">
        <v>44396</v>
      </c>
      <c r="Q893" s="13" t="s">
        <v>2510</v>
      </c>
      <c r="R893" s="19">
        <v>15035100615</v>
      </c>
      <c r="S893" s="19"/>
      <c r="T893" s="24">
        <v>2021</v>
      </c>
      <c r="U893" s="23" t="s">
        <v>472</v>
      </c>
      <c r="V893" s="24" t="s">
        <v>58</v>
      </c>
      <c r="W893" s="23"/>
      <c r="X893" s="11"/>
    </row>
    <row r="894" s="2" customFormat="1" ht="26" customHeight="1" spans="1:24">
      <c r="A894" s="11">
        <v>890</v>
      </c>
      <c r="B894" s="11"/>
      <c r="C894" s="11"/>
      <c r="D894" s="12"/>
      <c r="E894" s="11"/>
      <c r="F894" s="11" t="s">
        <v>2511</v>
      </c>
      <c r="G894" s="12"/>
      <c r="H894" s="13" t="s">
        <v>2512</v>
      </c>
      <c r="I894" s="13" t="s">
        <v>2513</v>
      </c>
      <c r="J894" s="12"/>
      <c r="K894" s="11"/>
      <c r="L894" s="13"/>
      <c r="M894" s="13"/>
      <c r="N894" s="19"/>
      <c r="O894" s="19"/>
      <c r="P894" s="18"/>
      <c r="Q894" s="13"/>
      <c r="R894" s="19"/>
      <c r="S894" s="19"/>
      <c r="T894" s="24"/>
      <c r="U894" s="11"/>
      <c r="V894" s="24"/>
      <c r="W894" s="11"/>
      <c r="X894" s="11"/>
    </row>
    <row r="895" s="2" customFormat="1" ht="26" customHeight="1" spans="1:24">
      <c r="A895" s="11">
        <v>891</v>
      </c>
      <c r="B895" s="11"/>
      <c r="C895" s="11"/>
      <c r="D895" s="12"/>
      <c r="E895" s="11"/>
      <c r="F895" s="11" t="s">
        <v>2514</v>
      </c>
      <c r="G895" s="12"/>
      <c r="H895" s="13" t="s">
        <v>513</v>
      </c>
      <c r="I895" s="13" t="s">
        <v>2515</v>
      </c>
      <c r="J895" s="12"/>
      <c r="K895" s="11"/>
      <c r="L895" s="13"/>
      <c r="M895" s="13"/>
      <c r="N895" s="19"/>
      <c r="O895" s="19"/>
      <c r="P895" s="18"/>
      <c r="Q895" s="13"/>
      <c r="R895" s="19"/>
      <c r="S895" s="19"/>
      <c r="T895" s="24"/>
      <c r="U895" s="11"/>
      <c r="V895" s="24"/>
      <c r="W895" s="11"/>
      <c r="X895" s="11"/>
    </row>
    <row r="896" s="2" customFormat="1" ht="26" customHeight="1" spans="1:24">
      <c r="A896" s="11">
        <v>892</v>
      </c>
      <c r="B896" s="11"/>
      <c r="C896" s="11"/>
      <c r="D896" s="12"/>
      <c r="E896" s="11"/>
      <c r="F896" s="11" t="s">
        <v>2516</v>
      </c>
      <c r="G896" s="12"/>
      <c r="H896" s="13" t="s">
        <v>589</v>
      </c>
      <c r="I896" s="13" t="s">
        <v>2517</v>
      </c>
      <c r="J896" s="12"/>
      <c r="K896" s="11"/>
      <c r="L896" s="13"/>
      <c r="M896" s="13"/>
      <c r="N896" s="19"/>
      <c r="O896" s="19"/>
      <c r="P896" s="18"/>
      <c r="Q896" s="13"/>
      <c r="R896" s="19"/>
      <c r="S896" s="19"/>
      <c r="T896" s="24"/>
      <c r="U896" s="11"/>
      <c r="V896" s="24"/>
      <c r="W896" s="11"/>
      <c r="X896" s="11"/>
    </row>
    <row r="897" s="2" customFormat="1" ht="26" customHeight="1" spans="1:24">
      <c r="A897" s="11">
        <v>893</v>
      </c>
      <c r="B897" s="11" t="s">
        <v>467</v>
      </c>
      <c r="C897" s="11" t="s">
        <v>40</v>
      </c>
      <c r="D897" s="12">
        <v>8</v>
      </c>
      <c r="E897" s="11" t="s">
        <v>2518</v>
      </c>
      <c r="F897" s="11" t="s">
        <v>2518</v>
      </c>
      <c r="G897" s="12" t="s">
        <v>2519</v>
      </c>
      <c r="H897" s="13" t="s">
        <v>43</v>
      </c>
      <c r="I897" s="152" t="s">
        <v>2520</v>
      </c>
      <c r="J897" s="12">
        <f>SUM(K897:N897)</f>
        <v>148.5</v>
      </c>
      <c r="K897" s="11">
        <v>111.13</v>
      </c>
      <c r="L897" s="13">
        <v>37.37</v>
      </c>
      <c r="M897" s="13"/>
      <c r="N897" s="19"/>
      <c r="O897" s="19"/>
      <c r="P897" s="18">
        <v>44396</v>
      </c>
      <c r="Q897" s="13" t="s">
        <v>2521</v>
      </c>
      <c r="R897" s="19">
        <v>13799920897</v>
      </c>
      <c r="S897" s="19"/>
      <c r="T897" s="24">
        <v>2021</v>
      </c>
      <c r="U897" s="23" t="s">
        <v>472</v>
      </c>
      <c r="V897" s="24" t="s">
        <v>50</v>
      </c>
      <c r="W897" s="23"/>
      <c r="X897" s="11"/>
    </row>
    <row r="898" s="2" customFormat="1" ht="26" customHeight="1" spans="1:24">
      <c r="A898" s="11">
        <v>894</v>
      </c>
      <c r="B898" s="11"/>
      <c r="C898" s="11"/>
      <c r="D898" s="12"/>
      <c r="E898" s="11"/>
      <c r="F898" s="11" t="s">
        <v>2522</v>
      </c>
      <c r="G898" s="12"/>
      <c r="H898" s="13" t="s">
        <v>474</v>
      </c>
      <c r="I898" s="152" t="s">
        <v>2523</v>
      </c>
      <c r="J898" s="12"/>
      <c r="K898" s="11"/>
      <c r="L898" s="13"/>
      <c r="M898" s="13"/>
      <c r="N898" s="19"/>
      <c r="O898" s="19"/>
      <c r="P898" s="18"/>
      <c r="Q898" s="13"/>
      <c r="R898" s="19"/>
      <c r="S898" s="19"/>
      <c r="T898" s="24"/>
      <c r="U898" s="11"/>
      <c r="V898" s="24"/>
      <c r="W898" s="11"/>
      <c r="X898" s="11"/>
    </row>
    <row r="899" s="2" customFormat="1" ht="26" customHeight="1" spans="1:24">
      <c r="A899" s="11">
        <v>895</v>
      </c>
      <c r="B899" s="11"/>
      <c r="C899" s="11"/>
      <c r="D899" s="12"/>
      <c r="E899" s="11"/>
      <c r="F899" s="11" t="s">
        <v>2524</v>
      </c>
      <c r="G899" s="12"/>
      <c r="H899" s="13" t="s">
        <v>601</v>
      </c>
      <c r="I899" s="152" t="s">
        <v>2525</v>
      </c>
      <c r="J899" s="12"/>
      <c r="K899" s="11"/>
      <c r="L899" s="13"/>
      <c r="M899" s="13"/>
      <c r="N899" s="19"/>
      <c r="O899" s="19"/>
      <c r="P899" s="18"/>
      <c r="Q899" s="13"/>
      <c r="R899" s="19"/>
      <c r="S899" s="19"/>
      <c r="T899" s="24"/>
      <c r="U899" s="11"/>
      <c r="V899" s="24"/>
      <c r="W899" s="11"/>
      <c r="X899" s="11"/>
    </row>
    <row r="900" s="2" customFormat="1" ht="26" customHeight="1" spans="1:24">
      <c r="A900" s="11">
        <v>896</v>
      </c>
      <c r="B900" s="11"/>
      <c r="C900" s="11"/>
      <c r="D900" s="12"/>
      <c r="E900" s="11"/>
      <c r="F900" s="11" t="s">
        <v>2526</v>
      </c>
      <c r="G900" s="12"/>
      <c r="H900" s="13" t="s">
        <v>561</v>
      </c>
      <c r="I900" s="152" t="s">
        <v>2527</v>
      </c>
      <c r="J900" s="12"/>
      <c r="K900" s="11"/>
      <c r="L900" s="13"/>
      <c r="M900" s="13"/>
      <c r="N900" s="19"/>
      <c r="O900" s="19"/>
      <c r="P900" s="18"/>
      <c r="Q900" s="13"/>
      <c r="R900" s="19"/>
      <c r="S900" s="19"/>
      <c r="T900" s="24"/>
      <c r="U900" s="11"/>
      <c r="V900" s="24"/>
      <c r="W900" s="11"/>
      <c r="X900" s="11"/>
    </row>
    <row r="901" s="2" customFormat="1" ht="26" customHeight="1" spans="1:24">
      <c r="A901" s="11">
        <v>897</v>
      </c>
      <c r="B901" s="11"/>
      <c r="C901" s="11"/>
      <c r="D901" s="12"/>
      <c r="E901" s="11"/>
      <c r="F901" s="11" t="s">
        <v>2528</v>
      </c>
      <c r="G901" s="12"/>
      <c r="H901" s="13" t="s">
        <v>601</v>
      </c>
      <c r="I901" s="152" t="s">
        <v>2529</v>
      </c>
      <c r="J901" s="12"/>
      <c r="K901" s="11"/>
      <c r="L901" s="13"/>
      <c r="M901" s="13"/>
      <c r="N901" s="19"/>
      <c r="O901" s="19"/>
      <c r="P901" s="18"/>
      <c r="Q901" s="13"/>
      <c r="R901" s="19"/>
      <c r="S901" s="19"/>
      <c r="T901" s="24"/>
      <c r="U901" s="11"/>
      <c r="V901" s="24"/>
      <c r="W901" s="11"/>
      <c r="X901" s="11"/>
    </row>
    <row r="902" s="2" customFormat="1" ht="26" customHeight="1" spans="1:24">
      <c r="A902" s="11">
        <v>898</v>
      </c>
      <c r="B902" s="11" t="s">
        <v>467</v>
      </c>
      <c r="C902" s="11" t="s">
        <v>40</v>
      </c>
      <c r="D902" s="12">
        <v>8</v>
      </c>
      <c r="E902" s="11" t="s">
        <v>2530</v>
      </c>
      <c r="F902" s="11" t="s">
        <v>2530</v>
      </c>
      <c r="G902" s="12" t="s">
        <v>2531</v>
      </c>
      <c r="H902" s="13" t="s">
        <v>43</v>
      </c>
      <c r="I902" s="152" t="s">
        <v>2532</v>
      </c>
      <c r="J902" s="12">
        <f>SUM(K902:N902)</f>
        <v>148.5</v>
      </c>
      <c r="K902" s="11">
        <v>111.56</v>
      </c>
      <c r="L902" s="13">
        <v>36.94</v>
      </c>
      <c r="M902" s="13"/>
      <c r="N902" s="19"/>
      <c r="O902" s="19"/>
      <c r="P902" s="18">
        <v>44396</v>
      </c>
      <c r="Q902" s="13" t="s">
        <v>2533</v>
      </c>
      <c r="R902" s="19">
        <v>18389600075</v>
      </c>
      <c r="S902" s="19"/>
      <c r="T902" s="24">
        <v>2021</v>
      </c>
      <c r="U902" s="23" t="s">
        <v>472</v>
      </c>
      <c r="V902" s="24" t="s">
        <v>50</v>
      </c>
      <c r="W902" s="23"/>
      <c r="X902" s="11"/>
    </row>
    <row r="903" s="2" customFormat="1" ht="26" customHeight="1" spans="1:24">
      <c r="A903" s="11">
        <v>899</v>
      </c>
      <c r="B903" s="11"/>
      <c r="C903" s="11"/>
      <c r="D903" s="12"/>
      <c r="E903" s="11"/>
      <c r="F903" s="11" t="s">
        <v>2534</v>
      </c>
      <c r="G903" s="12"/>
      <c r="H903" s="13" t="s">
        <v>474</v>
      </c>
      <c r="I903" s="152" t="s">
        <v>2535</v>
      </c>
      <c r="J903" s="12"/>
      <c r="K903" s="11"/>
      <c r="L903" s="13"/>
      <c r="M903" s="13"/>
      <c r="N903" s="19"/>
      <c r="O903" s="19"/>
      <c r="P903" s="18"/>
      <c r="Q903" s="13"/>
      <c r="R903" s="19"/>
      <c r="S903" s="19"/>
      <c r="T903" s="24"/>
      <c r="U903" s="11"/>
      <c r="V903" s="24"/>
      <c r="W903" s="11"/>
      <c r="X903" s="11"/>
    </row>
    <row r="904" s="2" customFormat="1" ht="26" customHeight="1" spans="1:24">
      <c r="A904" s="11">
        <v>900</v>
      </c>
      <c r="B904" s="11"/>
      <c r="C904" s="11"/>
      <c r="D904" s="12"/>
      <c r="E904" s="11"/>
      <c r="F904" s="11" t="s">
        <v>2536</v>
      </c>
      <c r="G904" s="12"/>
      <c r="H904" s="13" t="s">
        <v>561</v>
      </c>
      <c r="I904" s="152" t="s">
        <v>2537</v>
      </c>
      <c r="J904" s="12"/>
      <c r="K904" s="11"/>
      <c r="L904" s="13"/>
      <c r="M904" s="13"/>
      <c r="N904" s="19"/>
      <c r="O904" s="19"/>
      <c r="P904" s="18"/>
      <c r="Q904" s="13"/>
      <c r="R904" s="19"/>
      <c r="S904" s="19"/>
      <c r="T904" s="24"/>
      <c r="U904" s="11"/>
      <c r="V904" s="24"/>
      <c r="W904" s="11"/>
      <c r="X904" s="11"/>
    </row>
    <row r="905" s="2" customFormat="1" ht="26" customHeight="1" spans="1:24">
      <c r="A905" s="11">
        <v>901</v>
      </c>
      <c r="B905" s="11"/>
      <c r="C905" s="11"/>
      <c r="D905" s="12"/>
      <c r="E905" s="11"/>
      <c r="F905" s="11" t="s">
        <v>2538</v>
      </c>
      <c r="G905" s="12"/>
      <c r="H905" s="13" t="s">
        <v>497</v>
      </c>
      <c r="I905" s="152" t="s">
        <v>2539</v>
      </c>
      <c r="J905" s="12"/>
      <c r="K905" s="11"/>
      <c r="L905" s="13"/>
      <c r="M905" s="13"/>
      <c r="N905" s="19"/>
      <c r="O905" s="19"/>
      <c r="P905" s="18"/>
      <c r="Q905" s="13"/>
      <c r="R905" s="19"/>
      <c r="S905" s="19"/>
      <c r="T905" s="24"/>
      <c r="U905" s="11"/>
      <c r="V905" s="24"/>
      <c r="W905" s="11"/>
      <c r="X905" s="11"/>
    </row>
    <row r="906" s="2" customFormat="1" ht="26" customHeight="1" spans="1:24">
      <c r="A906" s="11">
        <v>902</v>
      </c>
      <c r="B906" s="11" t="s">
        <v>467</v>
      </c>
      <c r="C906" s="11" t="s">
        <v>206</v>
      </c>
      <c r="D906" s="12">
        <v>26</v>
      </c>
      <c r="E906" s="11" t="s">
        <v>797</v>
      </c>
      <c r="F906" s="11" t="s">
        <v>797</v>
      </c>
      <c r="G906" s="12">
        <v>1</v>
      </c>
      <c r="H906" s="12" t="s">
        <v>43</v>
      </c>
      <c r="I906" s="152" t="s">
        <v>2540</v>
      </c>
      <c r="J906" s="12">
        <f>SUM(K906:N906)</f>
        <v>110</v>
      </c>
      <c r="K906" s="11">
        <v>110</v>
      </c>
      <c r="L906" s="13"/>
      <c r="M906" s="13"/>
      <c r="N906" s="19"/>
      <c r="O906" s="19"/>
      <c r="P906" s="18">
        <v>44396</v>
      </c>
      <c r="Q906" s="13" t="s">
        <v>2541</v>
      </c>
      <c r="R906" s="19">
        <v>13808530255</v>
      </c>
      <c r="S906" s="19"/>
      <c r="T906" s="24">
        <v>2021</v>
      </c>
      <c r="U906" s="23" t="s">
        <v>472</v>
      </c>
      <c r="V906" s="24" t="s">
        <v>58</v>
      </c>
      <c r="W906" s="23"/>
      <c r="X906" s="11"/>
    </row>
    <row r="907" s="2" customFormat="1" ht="26" customHeight="1" spans="1:24">
      <c r="A907" s="11">
        <v>903</v>
      </c>
      <c r="B907" s="11" t="s">
        <v>467</v>
      </c>
      <c r="C907" s="11" t="s">
        <v>206</v>
      </c>
      <c r="D907" s="12">
        <v>26</v>
      </c>
      <c r="E907" s="11" t="s">
        <v>2542</v>
      </c>
      <c r="F907" s="11" t="s">
        <v>2542</v>
      </c>
      <c r="G907" s="12">
        <v>3</v>
      </c>
      <c r="H907" s="13" t="s">
        <v>43</v>
      </c>
      <c r="I907" s="13" t="s">
        <v>2543</v>
      </c>
      <c r="J907" s="12">
        <f>SUM(K907:N907)</f>
        <v>110</v>
      </c>
      <c r="K907" s="11">
        <v>110</v>
      </c>
      <c r="L907" s="13"/>
      <c r="M907" s="13"/>
      <c r="N907" s="19"/>
      <c r="O907" s="19"/>
      <c r="P907" s="18">
        <v>44396</v>
      </c>
      <c r="Q907" s="13" t="s">
        <v>2544</v>
      </c>
      <c r="R907" s="19"/>
      <c r="S907" s="19"/>
      <c r="T907" s="24">
        <v>2021</v>
      </c>
      <c r="U907" s="23" t="s">
        <v>472</v>
      </c>
      <c r="V907" s="24" t="s">
        <v>58</v>
      </c>
      <c r="W907" s="23"/>
      <c r="X907" s="11"/>
    </row>
    <row r="908" s="2" customFormat="1" ht="26" customHeight="1" spans="1:24">
      <c r="A908" s="11">
        <v>904</v>
      </c>
      <c r="B908" s="11"/>
      <c r="C908" s="11"/>
      <c r="D908" s="12"/>
      <c r="E908" s="11"/>
      <c r="F908" s="11" t="s">
        <v>2545</v>
      </c>
      <c r="G908" s="12"/>
      <c r="H908" s="13" t="s">
        <v>2546</v>
      </c>
      <c r="I908" s="13" t="s">
        <v>2547</v>
      </c>
      <c r="J908" s="12"/>
      <c r="K908" s="11"/>
      <c r="L908" s="13"/>
      <c r="M908" s="13"/>
      <c r="N908" s="19"/>
      <c r="O908" s="19"/>
      <c r="P908" s="18"/>
      <c r="Q908" s="13"/>
      <c r="R908" s="19"/>
      <c r="S908" s="19"/>
      <c r="T908" s="24"/>
      <c r="U908" s="11"/>
      <c r="V908" s="24"/>
      <c r="W908" s="11"/>
      <c r="X908" s="11"/>
    </row>
    <row r="909" s="2" customFormat="1" ht="26" customHeight="1" spans="1:24">
      <c r="A909" s="11">
        <v>905</v>
      </c>
      <c r="B909" s="11"/>
      <c r="C909" s="11"/>
      <c r="D909" s="12"/>
      <c r="E909" s="11"/>
      <c r="F909" s="11" t="s">
        <v>2548</v>
      </c>
      <c r="G909" s="12"/>
      <c r="H909" s="13" t="s">
        <v>2546</v>
      </c>
      <c r="I909" s="13" t="s">
        <v>2549</v>
      </c>
      <c r="J909" s="12"/>
      <c r="K909" s="11"/>
      <c r="L909" s="13"/>
      <c r="M909" s="13"/>
      <c r="N909" s="19"/>
      <c r="O909" s="19"/>
      <c r="P909" s="18"/>
      <c r="Q909" s="13"/>
      <c r="R909" s="19"/>
      <c r="S909" s="19"/>
      <c r="T909" s="24"/>
      <c r="U909" s="11"/>
      <c r="V909" s="24"/>
      <c r="W909" s="11"/>
      <c r="X909" s="11"/>
    </row>
    <row r="910" s="2" customFormat="1" ht="26" customHeight="1" spans="1:24">
      <c r="A910" s="11">
        <v>906</v>
      </c>
      <c r="B910" s="11" t="s">
        <v>467</v>
      </c>
      <c r="C910" s="11" t="s">
        <v>75</v>
      </c>
      <c r="D910" s="12">
        <v>32</v>
      </c>
      <c r="E910" s="11" t="s">
        <v>2550</v>
      </c>
      <c r="F910" s="11" t="s">
        <v>2550</v>
      </c>
      <c r="G910" s="12">
        <v>4</v>
      </c>
      <c r="H910" s="13" t="s">
        <v>43</v>
      </c>
      <c r="I910" s="13" t="s">
        <v>2551</v>
      </c>
      <c r="J910" s="12">
        <f>SUM(K910:N910)</f>
        <v>130</v>
      </c>
      <c r="K910" s="11">
        <v>120.81</v>
      </c>
      <c r="L910" s="13">
        <v>9.19</v>
      </c>
      <c r="M910" s="13"/>
      <c r="N910" s="19"/>
      <c r="O910" s="19"/>
      <c r="P910" s="18">
        <v>44396</v>
      </c>
      <c r="Q910" s="13" t="s">
        <v>2552</v>
      </c>
      <c r="R910" s="19">
        <v>13799511482</v>
      </c>
      <c r="S910" s="19"/>
      <c r="T910" s="24">
        <v>2021</v>
      </c>
      <c r="U910" s="23" t="s">
        <v>472</v>
      </c>
      <c r="V910" s="24" t="s">
        <v>50</v>
      </c>
      <c r="W910" s="23"/>
      <c r="X910" s="11"/>
    </row>
    <row r="911" s="2" customFormat="1" ht="26" customHeight="1" spans="1:24">
      <c r="A911" s="11">
        <v>907</v>
      </c>
      <c r="B911" s="11"/>
      <c r="C911" s="11"/>
      <c r="D911" s="12"/>
      <c r="E911" s="11"/>
      <c r="F911" s="11" t="s">
        <v>2553</v>
      </c>
      <c r="G911" s="12"/>
      <c r="H911" s="13" t="s">
        <v>675</v>
      </c>
      <c r="I911" s="13" t="s">
        <v>2554</v>
      </c>
      <c r="J911" s="12"/>
      <c r="K911" s="11"/>
      <c r="L911" s="13"/>
      <c r="M911" s="13"/>
      <c r="N911" s="19"/>
      <c r="O911" s="19"/>
      <c r="P911" s="18"/>
      <c r="Q911" s="13"/>
      <c r="R911" s="19"/>
      <c r="S911" s="19"/>
      <c r="T911" s="24"/>
      <c r="U911" s="11"/>
      <c r="V911" s="24"/>
      <c r="W911" s="11"/>
      <c r="X911" s="11"/>
    </row>
    <row r="912" s="2" customFormat="1" ht="26" customHeight="1" spans="1:24">
      <c r="A912" s="11">
        <v>908</v>
      </c>
      <c r="B912" s="11"/>
      <c r="C912" s="11"/>
      <c r="D912" s="12"/>
      <c r="E912" s="11"/>
      <c r="F912" s="11" t="s">
        <v>2555</v>
      </c>
      <c r="G912" s="12"/>
      <c r="H912" s="13" t="s">
        <v>669</v>
      </c>
      <c r="I912" s="13" t="s">
        <v>2556</v>
      </c>
      <c r="J912" s="12"/>
      <c r="K912" s="11"/>
      <c r="L912" s="13"/>
      <c r="M912" s="13"/>
      <c r="N912" s="19"/>
      <c r="O912" s="19"/>
      <c r="P912" s="18"/>
      <c r="Q912" s="13"/>
      <c r="R912" s="19"/>
      <c r="S912" s="19"/>
      <c r="T912" s="24"/>
      <c r="U912" s="11"/>
      <c r="V912" s="24"/>
      <c r="W912" s="11"/>
      <c r="X912" s="11"/>
    </row>
    <row r="913" s="2" customFormat="1" ht="26" customHeight="1" spans="1:24">
      <c r="A913" s="11">
        <v>909</v>
      </c>
      <c r="B913" s="11"/>
      <c r="C913" s="11"/>
      <c r="D913" s="12"/>
      <c r="E913" s="11"/>
      <c r="F913" s="11" t="s">
        <v>2557</v>
      </c>
      <c r="G913" s="12"/>
      <c r="H913" s="13" t="s">
        <v>510</v>
      </c>
      <c r="I913" s="13" t="s">
        <v>2558</v>
      </c>
      <c r="J913" s="12"/>
      <c r="K913" s="11"/>
      <c r="L913" s="13"/>
      <c r="M913" s="13"/>
      <c r="N913" s="19"/>
      <c r="O913" s="19"/>
      <c r="P913" s="18"/>
      <c r="Q913" s="13"/>
      <c r="R913" s="19"/>
      <c r="S913" s="19"/>
      <c r="T913" s="24"/>
      <c r="U913" s="11"/>
      <c r="V913" s="24"/>
      <c r="W913" s="11"/>
      <c r="X913" s="11"/>
    </row>
    <row r="914" s="2" customFormat="1" ht="26" customHeight="1" spans="1:24">
      <c r="A914" s="11">
        <v>910</v>
      </c>
      <c r="B914" s="11" t="s">
        <v>467</v>
      </c>
      <c r="C914" s="11" t="s">
        <v>75</v>
      </c>
      <c r="D914" s="12">
        <v>4</v>
      </c>
      <c r="E914" s="11" t="s">
        <v>2559</v>
      </c>
      <c r="F914" s="11" t="s">
        <v>2559</v>
      </c>
      <c r="G914" s="12">
        <v>5</v>
      </c>
      <c r="H914" s="13" t="s">
        <v>43</v>
      </c>
      <c r="I914" s="13" t="s">
        <v>2560</v>
      </c>
      <c r="J914" s="12">
        <f>SUM(K914:N914)</f>
        <v>120</v>
      </c>
      <c r="K914" s="11">
        <v>88.27</v>
      </c>
      <c r="L914" s="13">
        <v>31.73</v>
      </c>
      <c r="M914" s="13"/>
      <c r="N914" s="19"/>
      <c r="O914" s="19"/>
      <c r="P914" s="18">
        <v>44396</v>
      </c>
      <c r="Q914" s="13" t="s">
        <v>2561</v>
      </c>
      <c r="R914" s="19">
        <v>13599239792</v>
      </c>
      <c r="S914" s="19"/>
      <c r="T914" s="24">
        <v>2021</v>
      </c>
      <c r="U914" s="23" t="s">
        <v>472</v>
      </c>
      <c r="V914" s="24" t="s">
        <v>50</v>
      </c>
      <c r="W914" s="23"/>
      <c r="X914" s="11"/>
    </row>
    <row r="915" s="2" customFormat="1" ht="26" customHeight="1" spans="1:24">
      <c r="A915" s="11">
        <v>911</v>
      </c>
      <c r="B915" s="11"/>
      <c r="C915" s="11"/>
      <c r="D915" s="12"/>
      <c r="E915" s="11"/>
      <c r="F915" s="11" t="s">
        <v>2562</v>
      </c>
      <c r="G915" s="12"/>
      <c r="H915" s="13" t="s">
        <v>675</v>
      </c>
      <c r="I915" s="13" t="s">
        <v>2563</v>
      </c>
      <c r="J915" s="12"/>
      <c r="K915" s="11"/>
      <c r="L915" s="13"/>
      <c r="M915" s="13"/>
      <c r="N915" s="19"/>
      <c r="O915" s="19"/>
      <c r="P915" s="18"/>
      <c r="Q915" s="13"/>
      <c r="R915" s="19"/>
      <c r="S915" s="19"/>
      <c r="T915" s="24"/>
      <c r="U915" s="11"/>
      <c r="V915" s="24"/>
      <c r="W915" s="11"/>
      <c r="X915" s="11"/>
    </row>
    <row r="916" s="2" customFormat="1" ht="26" customHeight="1" spans="1:24">
      <c r="A916" s="11">
        <v>912</v>
      </c>
      <c r="B916" s="11"/>
      <c r="C916" s="11"/>
      <c r="D916" s="12"/>
      <c r="E916" s="11"/>
      <c r="F916" s="11" t="s">
        <v>2564</v>
      </c>
      <c r="G916" s="12"/>
      <c r="H916" s="13" t="s">
        <v>669</v>
      </c>
      <c r="I916" s="13" t="s">
        <v>2565</v>
      </c>
      <c r="J916" s="12"/>
      <c r="K916" s="11"/>
      <c r="L916" s="13"/>
      <c r="M916" s="13"/>
      <c r="N916" s="19"/>
      <c r="O916" s="19"/>
      <c r="P916" s="18"/>
      <c r="Q916" s="13"/>
      <c r="R916" s="19"/>
      <c r="S916" s="19"/>
      <c r="T916" s="24"/>
      <c r="U916" s="11"/>
      <c r="V916" s="24"/>
      <c r="W916" s="11"/>
      <c r="X916" s="11"/>
    </row>
    <row r="917" s="2" customFormat="1" ht="26" customHeight="1" spans="1:24">
      <c r="A917" s="11">
        <v>913</v>
      </c>
      <c r="B917" s="11"/>
      <c r="C917" s="11"/>
      <c r="D917" s="12"/>
      <c r="E917" s="11"/>
      <c r="F917" s="11" t="s">
        <v>2566</v>
      </c>
      <c r="G917" s="12"/>
      <c r="H917" s="13" t="s">
        <v>666</v>
      </c>
      <c r="I917" s="13" t="s">
        <v>2567</v>
      </c>
      <c r="J917" s="12"/>
      <c r="K917" s="11"/>
      <c r="L917" s="13"/>
      <c r="M917" s="13"/>
      <c r="N917" s="19"/>
      <c r="O917" s="19"/>
      <c r="P917" s="18"/>
      <c r="Q917" s="13"/>
      <c r="R917" s="19"/>
      <c r="S917" s="19"/>
      <c r="T917" s="24"/>
      <c r="U917" s="11"/>
      <c r="V917" s="24"/>
      <c r="W917" s="11"/>
      <c r="X917" s="11"/>
    </row>
    <row r="918" s="2" customFormat="1" ht="26" customHeight="1" spans="1:24">
      <c r="A918" s="11">
        <v>914</v>
      </c>
      <c r="B918" s="11"/>
      <c r="C918" s="11"/>
      <c r="D918" s="12"/>
      <c r="E918" s="11"/>
      <c r="F918" s="11" t="s">
        <v>2568</v>
      </c>
      <c r="G918" s="12"/>
      <c r="H918" s="13" t="s">
        <v>497</v>
      </c>
      <c r="I918" s="13" t="s">
        <v>2569</v>
      </c>
      <c r="J918" s="12"/>
      <c r="K918" s="11"/>
      <c r="L918" s="13"/>
      <c r="M918" s="13"/>
      <c r="N918" s="19"/>
      <c r="O918" s="19"/>
      <c r="P918" s="18"/>
      <c r="Q918" s="13"/>
      <c r="R918" s="19"/>
      <c r="S918" s="19"/>
      <c r="T918" s="24"/>
      <c r="U918" s="11"/>
      <c r="V918" s="24"/>
      <c r="W918" s="11"/>
      <c r="X918" s="11"/>
    </row>
    <row r="919" s="2" customFormat="1" ht="26" customHeight="1" spans="1:24">
      <c r="A919" s="11">
        <v>915</v>
      </c>
      <c r="B919" s="11" t="s">
        <v>467</v>
      </c>
      <c r="C919" s="11" t="s">
        <v>75</v>
      </c>
      <c r="D919" s="12">
        <v>5</v>
      </c>
      <c r="E919" s="11" t="s">
        <v>2570</v>
      </c>
      <c r="F919" s="11" t="s">
        <v>2570</v>
      </c>
      <c r="G919" s="12">
        <v>5</v>
      </c>
      <c r="H919" s="13" t="s">
        <v>43</v>
      </c>
      <c r="I919" s="13" t="s">
        <v>2571</v>
      </c>
      <c r="J919" s="12">
        <f>SUM(K919:N919)</f>
        <v>120</v>
      </c>
      <c r="K919" s="11">
        <v>14.78</v>
      </c>
      <c r="L919" s="13">
        <v>105.22</v>
      </c>
      <c r="M919" s="13"/>
      <c r="N919" s="19"/>
      <c r="O919" s="19"/>
      <c r="P919" s="18">
        <v>44396</v>
      </c>
      <c r="Q919" s="13" t="s">
        <v>2572</v>
      </c>
      <c r="R919" s="19">
        <v>15159538234</v>
      </c>
      <c r="S919" s="19"/>
      <c r="T919" s="24">
        <v>2021</v>
      </c>
      <c r="U919" s="23" t="s">
        <v>472</v>
      </c>
      <c r="V919" s="24" t="s">
        <v>50</v>
      </c>
      <c r="W919" s="23"/>
      <c r="X919" s="11"/>
    </row>
    <row r="920" s="2" customFormat="1" ht="26" customHeight="1" spans="1:24">
      <c r="A920" s="11">
        <v>916</v>
      </c>
      <c r="B920" s="11"/>
      <c r="C920" s="11"/>
      <c r="D920" s="12"/>
      <c r="E920" s="11"/>
      <c r="F920" s="11" t="s">
        <v>2573</v>
      </c>
      <c r="G920" s="12"/>
      <c r="H920" s="13" t="s">
        <v>675</v>
      </c>
      <c r="I920" s="13" t="s">
        <v>2574</v>
      </c>
      <c r="J920" s="12"/>
      <c r="K920" s="11"/>
      <c r="L920" s="13"/>
      <c r="M920" s="13"/>
      <c r="N920" s="19"/>
      <c r="O920" s="19"/>
      <c r="P920" s="18"/>
      <c r="Q920" s="13"/>
      <c r="R920" s="19"/>
      <c r="S920" s="19"/>
      <c r="T920" s="24"/>
      <c r="U920" s="11"/>
      <c r="V920" s="24"/>
      <c r="W920" s="11"/>
      <c r="X920" s="11"/>
    </row>
    <row r="921" s="2" customFormat="1" ht="26" customHeight="1" spans="1:24">
      <c r="A921" s="11">
        <v>917</v>
      </c>
      <c r="B921" s="11"/>
      <c r="C921" s="11"/>
      <c r="D921" s="12"/>
      <c r="E921" s="11"/>
      <c r="F921" s="11" t="s">
        <v>2575</v>
      </c>
      <c r="G921" s="12"/>
      <c r="H921" s="13" t="s">
        <v>669</v>
      </c>
      <c r="I921" s="13" t="s">
        <v>2576</v>
      </c>
      <c r="J921" s="12"/>
      <c r="K921" s="11"/>
      <c r="L921" s="13"/>
      <c r="M921" s="13"/>
      <c r="N921" s="19"/>
      <c r="O921" s="19"/>
      <c r="P921" s="18"/>
      <c r="Q921" s="13"/>
      <c r="R921" s="19"/>
      <c r="S921" s="19"/>
      <c r="T921" s="24"/>
      <c r="U921" s="11"/>
      <c r="V921" s="24"/>
      <c r="W921" s="11"/>
      <c r="X921" s="11"/>
    </row>
    <row r="922" s="2" customFormat="1" ht="26" customHeight="1" spans="1:24">
      <c r="A922" s="11">
        <v>918</v>
      </c>
      <c r="B922" s="11"/>
      <c r="C922" s="11"/>
      <c r="D922" s="12"/>
      <c r="E922" s="11"/>
      <c r="F922" s="11" t="s">
        <v>2577</v>
      </c>
      <c r="G922" s="12"/>
      <c r="H922" s="13" t="s">
        <v>669</v>
      </c>
      <c r="I922" s="13" t="s">
        <v>2578</v>
      </c>
      <c r="J922" s="12"/>
      <c r="K922" s="11"/>
      <c r="L922" s="13"/>
      <c r="M922" s="13"/>
      <c r="N922" s="19"/>
      <c r="O922" s="19"/>
      <c r="P922" s="18"/>
      <c r="Q922" s="13"/>
      <c r="R922" s="19"/>
      <c r="S922" s="19"/>
      <c r="T922" s="24"/>
      <c r="U922" s="11"/>
      <c r="V922" s="24"/>
      <c r="W922" s="11"/>
      <c r="X922" s="11"/>
    </row>
    <row r="923" s="2" customFormat="1" ht="26" customHeight="1" spans="1:24">
      <c r="A923" s="11">
        <v>919</v>
      </c>
      <c r="B923" s="11"/>
      <c r="C923" s="11"/>
      <c r="D923" s="12"/>
      <c r="E923" s="11"/>
      <c r="F923" s="11" t="s">
        <v>2579</v>
      </c>
      <c r="G923" s="12"/>
      <c r="H923" s="13" t="s">
        <v>669</v>
      </c>
      <c r="I923" s="13" t="s">
        <v>2580</v>
      </c>
      <c r="J923" s="12"/>
      <c r="K923" s="11"/>
      <c r="L923" s="13"/>
      <c r="M923" s="13"/>
      <c r="N923" s="19"/>
      <c r="O923" s="19"/>
      <c r="P923" s="18"/>
      <c r="Q923" s="13"/>
      <c r="R923" s="19"/>
      <c r="S923" s="19"/>
      <c r="T923" s="24"/>
      <c r="U923" s="11"/>
      <c r="V923" s="24"/>
      <c r="W923" s="11"/>
      <c r="X923" s="11"/>
    </row>
    <row r="924" s="2" customFormat="1" ht="26" customHeight="1" spans="1:24">
      <c r="A924" s="11">
        <v>920</v>
      </c>
      <c r="B924" s="11" t="s">
        <v>467</v>
      </c>
      <c r="C924" s="11" t="s">
        <v>2394</v>
      </c>
      <c r="D924" s="12">
        <v>9</v>
      </c>
      <c r="E924" s="11" t="s">
        <v>2581</v>
      </c>
      <c r="F924" s="11" t="s">
        <v>2581</v>
      </c>
      <c r="G924" s="12">
        <v>5</v>
      </c>
      <c r="H924" s="13" t="s">
        <v>43</v>
      </c>
      <c r="I924" s="13" t="s">
        <v>2582</v>
      </c>
      <c r="J924" s="12">
        <f>SUM(K924:N924)</f>
        <v>120</v>
      </c>
      <c r="K924" s="11">
        <v>120</v>
      </c>
      <c r="L924" s="13"/>
      <c r="M924" s="13"/>
      <c r="N924" s="19"/>
      <c r="O924" s="19"/>
      <c r="P924" s="18">
        <v>44396</v>
      </c>
      <c r="Q924" s="13" t="s">
        <v>2583</v>
      </c>
      <c r="R924" s="19">
        <v>13606077231</v>
      </c>
      <c r="S924" s="19"/>
      <c r="T924" s="24">
        <v>2021</v>
      </c>
      <c r="U924" s="23" t="s">
        <v>472</v>
      </c>
      <c r="V924" s="24" t="s">
        <v>58</v>
      </c>
      <c r="W924" s="23"/>
      <c r="X924" s="11"/>
    </row>
    <row r="925" s="2" customFormat="1" ht="26" customHeight="1" spans="1:24">
      <c r="A925" s="11">
        <v>921</v>
      </c>
      <c r="B925" s="11"/>
      <c r="C925" s="11"/>
      <c r="D925" s="12"/>
      <c r="E925" s="11"/>
      <c r="F925" s="11" t="s">
        <v>2584</v>
      </c>
      <c r="G925" s="12"/>
      <c r="H925" s="13" t="s">
        <v>474</v>
      </c>
      <c r="I925" s="13" t="s">
        <v>2585</v>
      </c>
      <c r="J925" s="12"/>
      <c r="K925" s="11"/>
      <c r="L925" s="13"/>
      <c r="M925" s="13"/>
      <c r="N925" s="19"/>
      <c r="O925" s="19"/>
      <c r="P925" s="18"/>
      <c r="Q925" s="13"/>
      <c r="R925" s="19"/>
      <c r="S925" s="19"/>
      <c r="T925" s="24"/>
      <c r="U925" s="11"/>
      <c r="V925" s="24"/>
      <c r="W925" s="11"/>
      <c r="X925" s="11"/>
    </row>
    <row r="926" s="2" customFormat="1" ht="26" customHeight="1" spans="1:24">
      <c r="A926" s="11">
        <v>922</v>
      </c>
      <c r="B926" s="11"/>
      <c r="C926" s="11"/>
      <c r="D926" s="12"/>
      <c r="E926" s="11"/>
      <c r="F926" s="11" t="s">
        <v>2586</v>
      </c>
      <c r="G926" s="12"/>
      <c r="H926" s="13" t="s">
        <v>561</v>
      </c>
      <c r="I926" s="13" t="s">
        <v>2587</v>
      </c>
      <c r="J926" s="12"/>
      <c r="K926" s="11"/>
      <c r="L926" s="13"/>
      <c r="M926" s="13"/>
      <c r="N926" s="19"/>
      <c r="O926" s="19"/>
      <c r="P926" s="18"/>
      <c r="Q926" s="13"/>
      <c r="R926" s="19"/>
      <c r="S926" s="19"/>
      <c r="T926" s="24"/>
      <c r="U926" s="11"/>
      <c r="V926" s="24"/>
      <c r="W926" s="11"/>
      <c r="X926" s="11"/>
    </row>
    <row r="927" s="2" customFormat="1" ht="26" customHeight="1" spans="1:24">
      <c r="A927" s="11">
        <v>923</v>
      </c>
      <c r="B927" s="11"/>
      <c r="C927" s="11"/>
      <c r="D927" s="12"/>
      <c r="E927" s="11"/>
      <c r="F927" s="11" t="s">
        <v>2588</v>
      </c>
      <c r="G927" s="12"/>
      <c r="H927" s="13" t="s">
        <v>561</v>
      </c>
      <c r="I927" s="13" t="s">
        <v>2589</v>
      </c>
      <c r="J927" s="12"/>
      <c r="K927" s="11"/>
      <c r="L927" s="13"/>
      <c r="M927" s="13"/>
      <c r="N927" s="19"/>
      <c r="O927" s="19"/>
      <c r="P927" s="18"/>
      <c r="Q927" s="13"/>
      <c r="R927" s="19"/>
      <c r="S927" s="19"/>
      <c r="T927" s="24"/>
      <c r="U927" s="11"/>
      <c r="V927" s="24"/>
      <c r="W927" s="11"/>
      <c r="X927" s="11"/>
    </row>
    <row r="928" s="2" customFormat="1" ht="26" customHeight="1" spans="1:24">
      <c r="A928" s="11">
        <v>924</v>
      </c>
      <c r="B928" s="11"/>
      <c r="C928" s="11"/>
      <c r="D928" s="12"/>
      <c r="E928" s="11"/>
      <c r="F928" s="11" t="s">
        <v>2590</v>
      </c>
      <c r="G928" s="12"/>
      <c r="H928" s="13" t="s">
        <v>561</v>
      </c>
      <c r="I928" s="13" t="s">
        <v>2591</v>
      </c>
      <c r="J928" s="12"/>
      <c r="K928" s="11"/>
      <c r="L928" s="13"/>
      <c r="M928" s="13"/>
      <c r="N928" s="19"/>
      <c r="O928" s="19"/>
      <c r="P928" s="18"/>
      <c r="Q928" s="13"/>
      <c r="R928" s="19"/>
      <c r="S928" s="19"/>
      <c r="T928" s="24"/>
      <c r="U928" s="11"/>
      <c r="V928" s="24"/>
      <c r="W928" s="11"/>
      <c r="X928" s="11"/>
    </row>
    <row r="929" s="2" customFormat="1" ht="26" customHeight="1" spans="1:24">
      <c r="A929" s="11">
        <v>925</v>
      </c>
      <c r="B929" s="11" t="s">
        <v>467</v>
      </c>
      <c r="C929" s="11" t="s">
        <v>75</v>
      </c>
      <c r="D929" s="12">
        <v>8</v>
      </c>
      <c r="E929" s="11" t="s">
        <v>2592</v>
      </c>
      <c r="F929" s="11" t="s">
        <v>2592</v>
      </c>
      <c r="G929" s="12">
        <v>6</v>
      </c>
      <c r="H929" s="13" t="s">
        <v>43</v>
      </c>
      <c r="I929" s="13" t="s">
        <v>2593</v>
      </c>
      <c r="J929" s="12">
        <f>SUM(K929:N929)</f>
        <v>130</v>
      </c>
      <c r="K929" s="11">
        <v>39.45</v>
      </c>
      <c r="L929" s="13">
        <v>90.55</v>
      </c>
      <c r="M929" s="13"/>
      <c r="N929" s="19"/>
      <c r="O929" s="19"/>
      <c r="P929" s="18">
        <v>44432</v>
      </c>
      <c r="Q929" s="13" t="s">
        <v>2594</v>
      </c>
      <c r="R929" s="19">
        <v>13489839706</v>
      </c>
      <c r="S929" s="19"/>
      <c r="T929" s="24">
        <v>2021</v>
      </c>
      <c r="U929" s="23" t="s">
        <v>472</v>
      </c>
      <c r="V929" s="24" t="s">
        <v>50</v>
      </c>
      <c r="W929" s="23"/>
      <c r="X929" s="11"/>
    </row>
    <row r="930" s="2" customFormat="1" ht="26" customHeight="1" spans="1:24">
      <c r="A930" s="11">
        <v>926</v>
      </c>
      <c r="B930" s="11"/>
      <c r="C930" s="11"/>
      <c r="D930" s="12"/>
      <c r="E930" s="11"/>
      <c r="F930" s="11" t="s">
        <v>2595</v>
      </c>
      <c r="G930" s="12"/>
      <c r="H930" s="13" t="s">
        <v>675</v>
      </c>
      <c r="I930" s="13" t="s">
        <v>2596</v>
      </c>
      <c r="J930" s="12"/>
      <c r="K930" s="11"/>
      <c r="L930" s="13"/>
      <c r="M930" s="13"/>
      <c r="N930" s="19"/>
      <c r="O930" s="19"/>
      <c r="P930" s="18"/>
      <c r="Q930" s="13"/>
      <c r="R930" s="19"/>
      <c r="S930" s="19"/>
      <c r="T930" s="24"/>
      <c r="U930" s="11"/>
      <c r="V930" s="24"/>
      <c r="W930" s="11"/>
      <c r="X930" s="11"/>
    </row>
    <row r="931" s="2" customFormat="1" ht="26" customHeight="1" spans="1:24">
      <c r="A931" s="11">
        <v>927</v>
      </c>
      <c r="B931" s="11"/>
      <c r="C931" s="11"/>
      <c r="D931" s="12"/>
      <c r="E931" s="11"/>
      <c r="F931" s="11" t="s">
        <v>2597</v>
      </c>
      <c r="G931" s="12"/>
      <c r="H931" s="13" t="s">
        <v>566</v>
      </c>
      <c r="I931" s="13" t="s">
        <v>2598</v>
      </c>
      <c r="J931" s="12"/>
      <c r="K931" s="11"/>
      <c r="L931" s="13"/>
      <c r="M931" s="13"/>
      <c r="N931" s="19"/>
      <c r="O931" s="19"/>
      <c r="P931" s="18"/>
      <c r="Q931" s="13"/>
      <c r="R931" s="19"/>
      <c r="S931" s="19"/>
      <c r="T931" s="24"/>
      <c r="U931" s="11"/>
      <c r="V931" s="24"/>
      <c r="W931" s="11"/>
      <c r="X931" s="11"/>
    </row>
    <row r="932" s="2" customFormat="1" ht="26" customHeight="1" spans="1:24">
      <c r="A932" s="11">
        <v>928</v>
      </c>
      <c r="B932" s="11"/>
      <c r="C932" s="11"/>
      <c r="D932" s="12"/>
      <c r="E932" s="11"/>
      <c r="F932" s="11" t="s">
        <v>2599</v>
      </c>
      <c r="G932" s="12"/>
      <c r="H932" s="13" t="s">
        <v>497</v>
      </c>
      <c r="I932" s="13" t="s">
        <v>2600</v>
      </c>
      <c r="J932" s="12"/>
      <c r="K932" s="11"/>
      <c r="L932" s="13"/>
      <c r="M932" s="13"/>
      <c r="N932" s="19"/>
      <c r="O932" s="19"/>
      <c r="P932" s="18"/>
      <c r="Q932" s="13"/>
      <c r="R932" s="19"/>
      <c r="S932" s="19"/>
      <c r="T932" s="24"/>
      <c r="U932" s="11"/>
      <c r="V932" s="24"/>
      <c r="W932" s="11"/>
      <c r="X932" s="11"/>
    </row>
    <row r="933" s="2" customFormat="1" ht="26" customHeight="1" spans="1:24">
      <c r="A933" s="11">
        <v>929</v>
      </c>
      <c r="B933" s="11"/>
      <c r="C933" s="11"/>
      <c r="D933" s="12"/>
      <c r="E933" s="11"/>
      <c r="F933" s="11" t="s">
        <v>2601</v>
      </c>
      <c r="G933" s="12"/>
      <c r="H933" s="13" t="s">
        <v>669</v>
      </c>
      <c r="I933" s="13" t="s">
        <v>2602</v>
      </c>
      <c r="J933" s="12"/>
      <c r="K933" s="11"/>
      <c r="L933" s="13"/>
      <c r="M933" s="13"/>
      <c r="N933" s="19"/>
      <c r="O933" s="19"/>
      <c r="P933" s="18"/>
      <c r="Q933" s="13"/>
      <c r="R933" s="19"/>
      <c r="S933" s="19"/>
      <c r="T933" s="24"/>
      <c r="U933" s="11"/>
      <c r="V933" s="24"/>
      <c r="W933" s="11"/>
      <c r="X933" s="11"/>
    </row>
    <row r="934" s="2" customFormat="1" ht="26" customHeight="1" spans="1:24">
      <c r="A934" s="11">
        <v>930</v>
      </c>
      <c r="B934" s="11"/>
      <c r="C934" s="11"/>
      <c r="D934" s="12"/>
      <c r="E934" s="11"/>
      <c r="F934" s="11" t="s">
        <v>2603</v>
      </c>
      <c r="G934" s="12"/>
      <c r="H934" s="13" t="s">
        <v>666</v>
      </c>
      <c r="I934" s="13" t="s">
        <v>2604</v>
      </c>
      <c r="J934" s="12"/>
      <c r="K934" s="11"/>
      <c r="L934" s="13"/>
      <c r="M934" s="13"/>
      <c r="N934" s="19"/>
      <c r="O934" s="19"/>
      <c r="P934" s="18"/>
      <c r="Q934" s="13"/>
      <c r="R934" s="19"/>
      <c r="S934" s="19"/>
      <c r="T934" s="24"/>
      <c r="U934" s="11"/>
      <c r="V934" s="24"/>
      <c r="W934" s="11"/>
      <c r="X934" s="11"/>
    </row>
    <row r="935" s="2" customFormat="1" ht="26" customHeight="1" spans="1:24">
      <c r="A935" s="11">
        <v>931</v>
      </c>
      <c r="B935" s="11" t="s">
        <v>467</v>
      </c>
      <c r="C935" s="11" t="s">
        <v>75</v>
      </c>
      <c r="D935" s="12">
        <v>1</v>
      </c>
      <c r="E935" s="11" t="s">
        <v>2605</v>
      </c>
      <c r="F935" s="11" t="s">
        <v>2605</v>
      </c>
      <c r="G935" s="12">
        <v>5</v>
      </c>
      <c r="H935" s="13" t="s">
        <v>43</v>
      </c>
      <c r="I935" s="13" t="s">
        <v>2606</v>
      </c>
      <c r="J935" s="12">
        <f>SUM(K935:N935)</f>
        <v>130</v>
      </c>
      <c r="K935" s="11">
        <v>89.95</v>
      </c>
      <c r="L935" s="13">
        <v>40.05</v>
      </c>
      <c r="M935" s="13"/>
      <c r="N935" s="19"/>
      <c r="O935" s="19"/>
      <c r="P935" s="18">
        <v>44432</v>
      </c>
      <c r="Q935" s="13" t="s">
        <v>2607</v>
      </c>
      <c r="R935" s="19">
        <v>13400872285</v>
      </c>
      <c r="S935" s="19"/>
      <c r="T935" s="24">
        <v>2021</v>
      </c>
      <c r="U935" s="23" t="s">
        <v>472</v>
      </c>
      <c r="V935" s="24" t="s">
        <v>50</v>
      </c>
      <c r="W935" s="23"/>
      <c r="X935" s="11"/>
    </row>
    <row r="936" s="2" customFormat="1" ht="26" customHeight="1" spans="1:24">
      <c r="A936" s="11">
        <v>932</v>
      </c>
      <c r="B936" s="11"/>
      <c r="C936" s="11"/>
      <c r="D936" s="12"/>
      <c r="E936" s="11"/>
      <c r="F936" s="11" t="s">
        <v>2608</v>
      </c>
      <c r="G936" s="12"/>
      <c r="H936" s="13" t="s">
        <v>675</v>
      </c>
      <c r="I936" s="13" t="s">
        <v>2609</v>
      </c>
      <c r="J936" s="12"/>
      <c r="K936" s="11"/>
      <c r="L936" s="13"/>
      <c r="M936" s="13"/>
      <c r="N936" s="19"/>
      <c r="O936" s="19"/>
      <c r="P936" s="18"/>
      <c r="Q936" s="13"/>
      <c r="R936" s="19"/>
      <c r="S936" s="19"/>
      <c r="T936" s="24"/>
      <c r="U936" s="11"/>
      <c r="V936" s="24"/>
      <c r="W936" s="11"/>
      <c r="X936" s="11"/>
    </row>
    <row r="937" s="2" customFormat="1" ht="26" customHeight="1" spans="1:24">
      <c r="A937" s="11">
        <v>933</v>
      </c>
      <c r="B937" s="11"/>
      <c r="C937" s="11"/>
      <c r="D937" s="12"/>
      <c r="E937" s="11"/>
      <c r="F937" s="11" t="s">
        <v>2610</v>
      </c>
      <c r="G937" s="12"/>
      <c r="H937" s="13" t="s">
        <v>666</v>
      </c>
      <c r="I937" s="13" t="s">
        <v>2611</v>
      </c>
      <c r="J937" s="12"/>
      <c r="K937" s="11"/>
      <c r="L937" s="13"/>
      <c r="M937" s="13"/>
      <c r="N937" s="19"/>
      <c r="O937" s="19"/>
      <c r="P937" s="18"/>
      <c r="Q937" s="13"/>
      <c r="R937" s="19"/>
      <c r="S937" s="19"/>
      <c r="T937" s="24"/>
      <c r="U937" s="11"/>
      <c r="V937" s="24"/>
      <c r="W937" s="11"/>
      <c r="X937" s="11"/>
    </row>
    <row r="938" s="2" customFormat="1" ht="26" customHeight="1" spans="1:24">
      <c r="A938" s="11">
        <v>934</v>
      </c>
      <c r="B938" s="11"/>
      <c r="C938" s="11"/>
      <c r="D938" s="12"/>
      <c r="E938" s="11"/>
      <c r="F938" s="11" t="s">
        <v>2612</v>
      </c>
      <c r="G938" s="12"/>
      <c r="H938" s="13" t="s">
        <v>497</v>
      </c>
      <c r="I938" s="13" t="s">
        <v>2613</v>
      </c>
      <c r="J938" s="12"/>
      <c r="K938" s="11"/>
      <c r="L938" s="13"/>
      <c r="M938" s="13"/>
      <c r="N938" s="19"/>
      <c r="O938" s="19"/>
      <c r="P938" s="18"/>
      <c r="Q938" s="13"/>
      <c r="R938" s="19"/>
      <c r="S938" s="19"/>
      <c r="T938" s="24"/>
      <c r="U938" s="11"/>
      <c r="V938" s="24"/>
      <c r="W938" s="11"/>
      <c r="X938" s="11"/>
    </row>
    <row r="939" s="2" customFormat="1" ht="26" customHeight="1" spans="1:24">
      <c r="A939" s="11">
        <v>935</v>
      </c>
      <c r="B939" s="11"/>
      <c r="C939" s="11"/>
      <c r="D939" s="12"/>
      <c r="E939" s="11"/>
      <c r="F939" s="11" t="s">
        <v>2614</v>
      </c>
      <c r="G939" s="12"/>
      <c r="H939" s="13" t="s">
        <v>669</v>
      </c>
      <c r="I939" s="13" t="s">
        <v>2615</v>
      </c>
      <c r="J939" s="12"/>
      <c r="K939" s="11"/>
      <c r="L939" s="13"/>
      <c r="M939" s="13"/>
      <c r="N939" s="19"/>
      <c r="O939" s="19"/>
      <c r="P939" s="18"/>
      <c r="Q939" s="13"/>
      <c r="R939" s="19"/>
      <c r="S939" s="19"/>
      <c r="T939" s="24"/>
      <c r="U939" s="11"/>
      <c r="V939" s="24"/>
      <c r="W939" s="11"/>
      <c r="X939" s="11"/>
    </row>
    <row r="940" s="2" customFormat="1" ht="26" customHeight="1" spans="1:24">
      <c r="A940" s="11">
        <v>936</v>
      </c>
      <c r="B940" s="11" t="s">
        <v>467</v>
      </c>
      <c r="C940" s="11" t="s">
        <v>75</v>
      </c>
      <c r="D940" s="12">
        <v>27</v>
      </c>
      <c r="E940" s="11" t="s">
        <v>2616</v>
      </c>
      <c r="F940" s="11" t="s">
        <v>2616</v>
      </c>
      <c r="G940" s="12">
        <v>4</v>
      </c>
      <c r="H940" s="13" t="s">
        <v>43</v>
      </c>
      <c r="I940" s="13" t="s">
        <v>2617</v>
      </c>
      <c r="J940" s="12">
        <f>SUM(K940:N940)</f>
        <v>130</v>
      </c>
      <c r="K940" s="11">
        <v>130</v>
      </c>
      <c r="L940" s="13"/>
      <c r="M940" s="13"/>
      <c r="N940" s="19"/>
      <c r="O940" s="19"/>
      <c r="P940" s="18">
        <v>44432</v>
      </c>
      <c r="Q940" s="13" t="s">
        <v>2618</v>
      </c>
      <c r="R940" s="19">
        <v>18650019409</v>
      </c>
      <c r="S940" s="19"/>
      <c r="T940" s="24">
        <v>2021</v>
      </c>
      <c r="U940" s="23" t="s">
        <v>472</v>
      </c>
      <c r="V940" s="24" t="s">
        <v>58</v>
      </c>
      <c r="W940" s="23"/>
      <c r="X940" s="11"/>
    </row>
    <row r="941" s="2" customFormat="1" ht="26" customHeight="1" spans="1:24">
      <c r="A941" s="11">
        <v>937</v>
      </c>
      <c r="B941" s="11"/>
      <c r="C941" s="11"/>
      <c r="D941" s="12"/>
      <c r="E941" s="11"/>
      <c r="F941" s="11" t="s">
        <v>2619</v>
      </c>
      <c r="G941" s="12"/>
      <c r="H941" s="13" t="s">
        <v>669</v>
      </c>
      <c r="I941" s="13" t="s">
        <v>2620</v>
      </c>
      <c r="J941" s="12"/>
      <c r="K941" s="11"/>
      <c r="L941" s="13"/>
      <c r="M941" s="13"/>
      <c r="N941" s="19"/>
      <c r="O941" s="19"/>
      <c r="P941" s="18"/>
      <c r="Q941" s="13"/>
      <c r="R941" s="19"/>
      <c r="S941" s="19"/>
      <c r="T941" s="24"/>
      <c r="U941" s="11"/>
      <c r="V941" s="24"/>
      <c r="W941" s="11"/>
      <c r="X941" s="11"/>
    </row>
    <row r="942" s="2" customFormat="1" ht="26" customHeight="1" spans="1:24">
      <c r="A942" s="11">
        <v>938</v>
      </c>
      <c r="B942" s="11"/>
      <c r="C942" s="11"/>
      <c r="D942" s="12"/>
      <c r="E942" s="11"/>
      <c r="F942" s="11" t="s">
        <v>2621</v>
      </c>
      <c r="G942" s="12"/>
      <c r="H942" s="13" t="s">
        <v>666</v>
      </c>
      <c r="I942" s="13" t="s">
        <v>2622</v>
      </c>
      <c r="J942" s="12"/>
      <c r="K942" s="11"/>
      <c r="L942" s="13"/>
      <c r="M942" s="13"/>
      <c r="N942" s="19"/>
      <c r="O942" s="19"/>
      <c r="P942" s="18"/>
      <c r="Q942" s="13"/>
      <c r="R942" s="19"/>
      <c r="S942" s="19"/>
      <c r="T942" s="24"/>
      <c r="U942" s="11"/>
      <c r="V942" s="24"/>
      <c r="W942" s="11"/>
      <c r="X942" s="11"/>
    </row>
    <row r="943" s="2" customFormat="1" ht="26" customHeight="1" spans="1:24">
      <c r="A943" s="11">
        <v>939</v>
      </c>
      <c r="B943" s="11"/>
      <c r="C943" s="11"/>
      <c r="D943" s="12"/>
      <c r="E943" s="11"/>
      <c r="F943" s="11" t="s">
        <v>2623</v>
      </c>
      <c r="G943" s="12"/>
      <c r="H943" s="13" t="s">
        <v>675</v>
      </c>
      <c r="I943" s="13" t="s">
        <v>2624</v>
      </c>
      <c r="J943" s="12"/>
      <c r="K943" s="11"/>
      <c r="L943" s="13"/>
      <c r="M943" s="13"/>
      <c r="N943" s="19"/>
      <c r="O943" s="19"/>
      <c r="P943" s="18"/>
      <c r="Q943" s="13"/>
      <c r="R943" s="19"/>
      <c r="S943" s="19"/>
      <c r="T943" s="24"/>
      <c r="U943" s="11"/>
      <c r="V943" s="24"/>
      <c r="W943" s="11"/>
      <c r="X943" s="11"/>
    </row>
    <row r="944" s="2" customFormat="1" ht="26" customHeight="1" spans="1:24">
      <c r="A944" s="11">
        <v>940</v>
      </c>
      <c r="B944" s="11" t="s">
        <v>467</v>
      </c>
      <c r="C944" s="11" t="s">
        <v>75</v>
      </c>
      <c r="D944" s="12">
        <v>27</v>
      </c>
      <c r="E944" s="11" t="s">
        <v>2625</v>
      </c>
      <c r="F944" s="11" t="s">
        <v>2625</v>
      </c>
      <c r="G944" s="12">
        <v>2</v>
      </c>
      <c r="H944" s="13" t="s">
        <v>43</v>
      </c>
      <c r="I944" s="13" t="s">
        <v>2626</v>
      </c>
      <c r="J944" s="12">
        <f>SUM(K944:N944)</f>
        <v>110</v>
      </c>
      <c r="K944" s="11">
        <v>100.08</v>
      </c>
      <c r="L944" s="13">
        <v>9.92</v>
      </c>
      <c r="M944" s="13"/>
      <c r="N944" s="19"/>
      <c r="O944" s="19"/>
      <c r="P944" s="18">
        <v>44432</v>
      </c>
      <c r="Q944" s="13" t="s">
        <v>2627</v>
      </c>
      <c r="R944" s="19" t="s">
        <v>2628</v>
      </c>
      <c r="S944" s="19"/>
      <c r="T944" s="24">
        <v>2021</v>
      </c>
      <c r="U944" s="23" t="s">
        <v>472</v>
      </c>
      <c r="V944" s="24" t="s">
        <v>50</v>
      </c>
      <c r="W944" s="23"/>
      <c r="X944" s="11"/>
    </row>
    <row r="945" s="2" customFormat="1" ht="26" customHeight="1" spans="1:24">
      <c r="A945" s="11">
        <v>941</v>
      </c>
      <c r="B945" s="11"/>
      <c r="C945" s="11"/>
      <c r="D945" s="12"/>
      <c r="E945" s="11"/>
      <c r="F945" s="11" t="s">
        <v>2629</v>
      </c>
      <c r="G945" s="12"/>
      <c r="H945" s="13" t="s">
        <v>477</v>
      </c>
      <c r="I945" s="13" t="s">
        <v>2630</v>
      </c>
      <c r="J945" s="12"/>
      <c r="K945" s="11"/>
      <c r="L945" s="13"/>
      <c r="M945" s="13"/>
      <c r="N945" s="19"/>
      <c r="O945" s="19"/>
      <c r="P945" s="18"/>
      <c r="Q945" s="13"/>
      <c r="R945" s="19"/>
      <c r="S945" s="19"/>
      <c r="T945" s="24"/>
      <c r="U945" s="11"/>
      <c r="V945" s="24"/>
      <c r="W945" s="11"/>
      <c r="X945" s="11"/>
    </row>
    <row r="946" s="2" customFormat="1" ht="26" customHeight="1" spans="1:24">
      <c r="A946" s="11">
        <v>942</v>
      </c>
      <c r="B946" s="11" t="s">
        <v>467</v>
      </c>
      <c r="C946" s="11" t="s">
        <v>432</v>
      </c>
      <c r="D946" s="12">
        <v>2</v>
      </c>
      <c r="E946" s="11" t="s">
        <v>2631</v>
      </c>
      <c r="F946" s="11" t="s">
        <v>2631</v>
      </c>
      <c r="G946" s="12">
        <v>4</v>
      </c>
      <c r="H946" s="12" t="s">
        <v>43</v>
      </c>
      <c r="I946" s="13" t="s">
        <v>2632</v>
      </c>
      <c r="J946" s="12">
        <f>SUM(K946:N946)</f>
        <v>100</v>
      </c>
      <c r="K946" s="11">
        <v>100</v>
      </c>
      <c r="L946" s="13"/>
      <c r="M946" s="13"/>
      <c r="N946" s="19"/>
      <c r="O946" s="19"/>
      <c r="P946" s="18">
        <v>44432</v>
      </c>
      <c r="Q946" s="13" t="s">
        <v>2633</v>
      </c>
      <c r="R946" s="19">
        <v>19959835318</v>
      </c>
      <c r="S946" s="19"/>
      <c r="T946" s="24">
        <v>2021</v>
      </c>
      <c r="U946" s="23" t="s">
        <v>472</v>
      </c>
      <c r="V946" s="24" t="s">
        <v>58</v>
      </c>
      <c r="W946" s="23"/>
      <c r="X946" s="11"/>
    </row>
    <row r="947" s="2" customFormat="1" ht="26" customHeight="1" spans="1:24">
      <c r="A947" s="11">
        <v>943</v>
      </c>
      <c r="B947" s="11"/>
      <c r="C947" s="11"/>
      <c r="D947" s="12"/>
      <c r="E947" s="11"/>
      <c r="F947" s="11" t="s">
        <v>2634</v>
      </c>
      <c r="G947" s="12"/>
      <c r="H947" s="12" t="s">
        <v>474</v>
      </c>
      <c r="I947" s="13" t="s">
        <v>2635</v>
      </c>
      <c r="J947" s="12"/>
      <c r="K947" s="11"/>
      <c r="L947" s="13"/>
      <c r="M947" s="13"/>
      <c r="N947" s="19"/>
      <c r="O947" s="19"/>
      <c r="P947" s="18"/>
      <c r="Q947" s="13"/>
      <c r="R947" s="19"/>
      <c r="S947" s="19"/>
      <c r="T947" s="24"/>
      <c r="U947" s="11"/>
      <c r="V947" s="24"/>
      <c r="W947" s="11"/>
      <c r="X947" s="11"/>
    </row>
    <row r="948" s="2" customFormat="1" ht="26" customHeight="1" spans="1:24">
      <c r="A948" s="11">
        <v>944</v>
      </c>
      <c r="B948" s="11"/>
      <c r="C948" s="11"/>
      <c r="D948" s="12"/>
      <c r="E948" s="11"/>
      <c r="F948" s="11" t="s">
        <v>2636</v>
      </c>
      <c r="G948" s="12"/>
      <c r="H948" s="12" t="s">
        <v>566</v>
      </c>
      <c r="I948" s="13" t="s">
        <v>2637</v>
      </c>
      <c r="J948" s="12"/>
      <c r="K948" s="11"/>
      <c r="L948" s="13"/>
      <c r="M948" s="13"/>
      <c r="N948" s="19"/>
      <c r="O948" s="19"/>
      <c r="P948" s="18"/>
      <c r="Q948" s="13"/>
      <c r="R948" s="19"/>
      <c r="S948" s="19"/>
      <c r="T948" s="24"/>
      <c r="U948" s="11"/>
      <c r="V948" s="24"/>
      <c r="W948" s="11"/>
      <c r="X948" s="11"/>
    </row>
    <row r="949" s="2" customFormat="1" ht="26" customHeight="1" spans="1:24">
      <c r="A949" s="11">
        <v>945</v>
      </c>
      <c r="B949" s="11"/>
      <c r="C949" s="11"/>
      <c r="D949" s="12"/>
      <c r="E949" s="11"/>
      <c r="F949" s="11" t="s">
        <v>2638</v>
      </c>
      <c r="G949" s="12"/>
      <c r="H949" s="12" t="s">
        <v>497</v>
      </c>
      <c r="I949" s="13" t="s">
        <v>2639</v>
      </c>
      <c r="J949" s="12"/>
      <c r="K949" s="11"/>
      <c r="L949" s="13"/>
      <c r="M949" s="13"/>
      <c r="N949" s="19"/>
      <c r="O949" s="19"/>
      <c r="P949" s="18"/>
      <c r="Q949" s="13"/>
      <c r="R949" s="19"/>
      <c r="S949" s="19"/>
      <c r="T949" s="24"/>
      <c r="U949" s="11"/>
      <c r="V949" s="24"/>
      <c r="W949" s="11"/>
      <c r="X949" s="11"/>
    </row>
    <row r="950" s="2" customFormat="1" ht="26" customHeight="1" spans="1:24">
      <c r="A950" s="11">
        <v>946</v>
      </c>
      <c r="B950" s="11" t="s">
        <v>467</v>
      </c>
      <c r="C950" s="11" t="s">
        <v>432</v>
      </c>
      <c r="D950" s="12">
        <v>9</v>
      </c>
      <c r="E950" s="11" t="s">
        <v>2640</v>
      </c>
      <c r="F950" s="11" t="s">
        <v>2640</v>
      </c>
      <c r="G950" s="12">
        <v>4</v>
      </c>
      <c r="H950" s="13" t="s">
        <v>43</v>
      </c>
      <c r="I950" s="13" t="s">
        <v>2641</v>
      </c>
      <c r="J950" s="12">
        <f>SUM(K950:N950)</f>
        <v>142.8</v>
      </c>
      <c r="K950" s="11">
        <v>100</v>
      </c>
      <c r="L950" s="13">
        <v>42.8</v>
      </c>
      <c r="M950" s="13"/>
      <c r="N950" s="19"/>
      <c r="O950" s="19"/>
      <c r="P950" s="18">
        <v>44432</v>
      </c>
      <c r="Q950" s="13" t="s">
        <v>2642</v>
      </c>
      <c r="R950" s="19">
        <v>13960346567</v>
      </c>
      <c r="S950" s="19"/>
      <c r="T950" s="24">
        <v>2021</v>
      </c>
      <c r="U950" s="23" t="s">
        <v>472</v>
      </c>
      <c r="V950" s="24" t="s">
        <v>50</v>
      </c>
      <c r="W950" s="23"/>
      <c r="X950" s="11"/>
    </row>
    <row r="951" s="2" customFormat="1" ht="26" customHeight="1" spans="1:24">
      <c r="A951" s="11">
        <v>947</v>
      </c>
      <c r="B951" s="11"/>
      <c r="C951" s="11"/>
      <c r="D951" s="12"/>
      <c r="E951" s="11"/>
      <c r="F951" s="11" t="s">
        <v>2643</v>
      </c>
      <c r="G951" s="12"/>
      <c r="H951" s="13" t="s">
        <v>474</v>
      </c>
      <c r="I951" s="13" t="s">
        <v>2644</v>
      </c>
      <c r="J951" s="12"/>
      <c r="K951" s="11"/>
      <c r="L951" s="13"/>
      <c r="M951" s="13"/>
      <c r="N951" s="19"/>
      <c r="O951" s="19"/>
      <c r="P951" s="18"/>
      <c r="Q951" s="13"/>
      <c r="R951" s="19"/>
      <c r="S951" s="19"/>
      <c r="T951" s="24"/>
      <c r="U951" s="11"/>
      <c r="V951" s="24"/>
      <c r="W951" s="11"/>
      <c r="X951" s="11"/>
    </row>
    <row r="952" s="2" customFormat="1" ht="26" customHeight="1" spans="1:24">
      <c r="A952" s="11">
        <v>948</v>
      </c>
      <c r="B952" s="11"/>
      <c r="C952" s="11"/>
      <c r="D952" s="12"/>
      <c r="E952" s="11"/>
      <c r="F952" s="11" t="s">
        <v>2645</v>
      </c>
      <c r="G952" s="12"/>
      <c r="H952" s="13" t="s">
        <v>601</v>
      </c>
      <c r="I952" s="13" t="s">
        <v>2646</v>
      </c>
      <c r="J952" s="12"/>
      <c r="K952" s="11"/>
      <c r="L952" s="13"/>
      <c r="M952" s="13"/>
      <c r="N952" s="19"/>
      <c r="O952" s="19"/>
      <c r="P952" s="18"/>
      <c r="Q952" s="13"/>
      <c r="R952" s="19"/>
      <c r="S952" s="19"/>
      <c r="T952" s="24"/>
      <c r="U952" s="11"/>
      <c r="V952" s="24"/>
      <c r="W952" s="11"/>
      <c r="X952" s="11"/>
    </row>
    <row r="953" s="2" customFormat="1" ht="26" customHeight="1" spans="1:24">
      <c r="A953" s="11">
        <v>949</v>
      </c>
      <c r="B953" s="11"/>
      <c r="C953" s="11"/>
      <c r="D953" s="12"/>
      <c r="E953" s="11"/>
      <c r="F953" s="11" t="s">
        <v>2647</v>
      </c>
      <c r="G953" s="12"/>
      <c r="H953" s="13" t="s">
        <v>497</v>
      </c>
      <c r="I953" s="13" t="s">
        <v>2648</v>
      </c>
      <c r="J953" s="12"/>
      <c r="K953" s="11"/>
      <c r="L953" s="13"/>
      <c r="M953" s="13"/>
      <c r="N953" s="19"/>
      <c r="O953" s="19"/>
      <c r="P953" s="18"/>
      <c r="Q953" s="13"/>
      <c r="R953" s="19"/>
      <c r="S953" s="19"/>
      <c r="T953" s="24"/>
      <c r="U953" s="11"/>
      <c r="V953" s="24"/>
      <c r="W953" s="11"/>
      <c r="X953" s="11"/>
    </row>
    <row r="954" s="2" customFormat="1" ht="26" customHeight="1" spans="1:24">
      <c r="A954" s="11">
        <v>950</v>
      </c>
      <c r="B954" s="11" t="s">
        <v>467</v>
      </c>
      <c r="C954" s="11" t="s">
        <v>432</v>
      </c>
      <c r="D954" s="12">
        <v>2</v>
      </c>
      <c r="E954" s="11" t="s">
        <v>2649</v>
      </c>
      <c r="F954" s="11" t="s">
        <v>2649</v>
      </c>
      <c r="G954" s="12">
        <v>3</v>
      </c>
      <c r="H954" s="13" t="s">
        <v>43</v>
      </c>
      <c r="I954" s="13" t="s">
        <v>2650</v>
      </c>
      <c r="J954" s="12">
        <f>SUM(K954:N954)</f>
        <v>100</v>
      </c>
      <c r="K954" s="11">
        <v>70.1</v>
      </c>
      <c r="L954" s="13">
        <v>29.9</v>
      </c>
      <c r="M954" s="13"/>
      <c r="N954" s="19"/>
      <c r="O954" s="19"/>
      <c r="P954" s="18">
        <v>44432</v>
      </c>
      <c r="Q954" s="13" t="s">
        <v>2651</v>
      </c>
      <c r="R954" s="19">
        <v>13788838127</v>
      </c>
      <c r="S954" s="19"/>
      <c r="T954" s="24">
        <v>2021</v>
      </c>
      <c r="U954" s="23" t="s">
        <v>472</v>
      </c>
      <c r="V954" s="24" t="s">
        <v>50</v>
      </c>
      <c r="W954" s="23"/>
      <c r="X954" s="11"/>
    </row>
    <row r="955" s="2" customFormat="1" ht="26" customHeight="1" spans="1:24">
      <c r="A955" s="11">
        <v>951</v>
      </c>
      <c r="B955" s="11"/>
      <c r="C955" s="11"/>
      <c r="D955" s="12"/>
      <c r="E955" s="11"/>
      <c r="F955" s="11" t="s">
        <v>2652</v>
      </c>
      <c r="G955" s="12"/>
      <c r="H955" s="13" t="s">
        <v>561</v>
      </c>
      <c r="I955" s="13" t="s">
        <v>2653</v>
      </c>
      <c r="J955" s="12"/>
      <c r="K955" s="11"/>
      <c r="L955" s="13"/>
      <c r="M955" s="13"/>
      <c r="N955" s="19"/>
      <c r="O955" s="19"/>
      <c r="P955" s="18"/>
      <c r="Q955" s="13"/>
      <c r="R955" s="19"/>
      <c r="S955" s="19"/>
      <c r="T955" s="24"/>
      <c r="U955" s="11"/>
      <c r="V955" s="24"/>
      <c r="W955" s="11"/>
      <c r="X955" s="11"/>
    </row>
    <row r="956" s="2" customFormat="1" ht="26" customHeight="1" spans="1:24">
      <c r="A956" s="11">
        <v>952</v>
      </c>
      <c r="B956" s="11"/>
      <c r="C956" s="11"/>
      <c r="D956" s="12"/>
      <c r="E956" s="11"/>
      <c r="F956" s="11" t="s">
        <v>2654</v>
      </c>
      <c r="G956" s="12"/>
      <c r="H956" s="13" t="s">
        <v>561</v>
      </c>
      <c r="I956" s="13" t="s">
        <v>2655</v>
      </c>
      <c r="J956" s="12"/>
      <c r="K956" s="11"/>
      <c r="L956" s="13"/>
      <c r="M956" s="13"/>
      <c r="N956" s="19"/>
      <c r="O956" s="19"/>
      <c r="P956" s="18"/>
      <c r="Q956" s="13"/>
      <c r="R956" s="19"/>
      <c r="S956" s="19"/>
      <c r="T956" s="24"/>
      <c r="U956" s="11"/>
      <c r="V956" s="24"/>
      <c r="W956" s="11"/>
      <c r="X956" s="11"/>
    </row>
    <row r="957" s="2" customFormat="1" ht="26" customHeight="1" spans="1:24">
      <c r="A957" s="11">
        <v>953</v>
      </c>
      <c r="B957" s="11" t="s">
        <v>467</v>
      </c>
      <c r="C957" s="11" t="s">
        <v>432</v>
      </c>
      <c r="D957" s="12">
        <v>8</v>
      </c>
      <c r="E957" s="11" t="s">
        <v>2656</v>
      </c>
      <c r="F957" s="11" t="s">
        <v>2656</v>
      </c>
      <c r="G957" s="12">
        <v>6</v>
      </c>
      <c r="H957" s="12" t="s">
        <v>43</v>
      </c>
      <c r="I957" s="13" t="s">
        <v>2657</v>
      </c>
      <c r="J957" s="12">
        <f>SUM(K957:N957)</f>
        <v>150</v>
      </c>
      <c r="K957" s="11">
        <v>78.02</v>
      </c>
      <c r="L957" s="13">
        <v>71.98</v>
      </c>
      <c r="M957" s="13"/>
      <c r="N957" s="19"/>
      <c r="O957" s="19"/>
      <c r="P957" s="18">
        <v>44432</v>
      </c>
      <c r="Q957" s="13" t="s">
        <v>2658</v>
      </c>
      <c r="R957" s="19">
        <v>13675912342</v>
      </c>
      <c r="S957" s="19"/>
      <c r="T957" s="24">
        <v>2021</v>
      </c>
      <c r="U957" s="23" t="s">
        <v>472</v>
      </c>
      <c r="V957" s="24" t="s">
        <v>50</v>
      </c>
      <c r="W957" s="23"/>
      <c r="X957" s="11"/>
    </row>
    <row r="958" s="2" customFormat="1" ht="26" customHeight="1" spans="1:24">
      <c r="A958" s="11">
        <v>954</v>
      </c>
      <c r="B958" s="11"/>
      <c r="C958" s="11"/>
      <c r="D958" s="12"/>
      <c r="E958" s="11"/>
      <c r="F958" s="11" t="s">
        <v>2659</v>
      </c>
      <c r="G958" s="12"/>
      <c r="H958" s="12" t="s">
        <v>566</v>
      </c>
      <c r="I958" s="13" t="s">
        <v>2660</v>
      </c>
      <c r="J958" s="12"/>
      <c r="K958" s="11"/>
      <c r="L958" s="13"/>
      <c r="M958" s="13"/>
      <c r="N958" s="19"/>
      <c r="O958" s="19"/>
      <c r="P958" s="18"/>
      <c r="Q958" s="13"/>
      <c r="R958" s="19"/>
      <c r="S958" s="19"/>
      <c r="T958" s="24"/>
      <c r="U958" s="11"/>
      <c r="V958" s="24"/>
      <c r="W958" s="11"/>
      <c r="X958" s="11"/>
    </row>
    <row r="959" s="2" customFormat="1" ht="26" customHeight="1" spans="1:24">
      <c r="A959" s="11">
        <v>955</v>
      </c>
      <c r="B959" s="11"/>
      <c r="C959" s="11"/>
      <c r="D959" s="12"/>
      <c r="E959" s="11"/>
      <c r="F959" s="11" t="s">
        <v>2661</v>
      </c>
      <c r="G959" s="12"/>
      <c r="H959" s="12" t="s">
        <v>497</v>
      </c>
      <c r="I959" s="13" t="s">
        <v>2662</v>
      </c>
      <c r="J959" s="12"/>
      <c r="K959" s="11"/>
      <c r="L959" s="13"/>
      <c r="M959" s="13"/>
      <c r="N959" s="19"/>
      <c r="O959" s="19"/>
      <c r="P959" s="18"/>
      <c r="Q959" s="13"/>
      <c r="R959" s="19"/>
      <c r="S959" s="19"/>
      <c r="T959" s="24"/>
      <c r="U959" s="11"/>
      <c r="V959" s="24"/>
      <c r="W959" s="11"/>
      <c r="X959" s="11"/>
    </row>
    <row r="960" s="2" customFormat="1" ht="26" customHeight="1" spans="1:24">
      <c r="A960" s="11">
        <v>956</v>
      </c>
      <c r="B960" s="11"/>
      <c r="C960" s="11"/>
      <c r="D960" s="12"/>
      <c r="E960" s="11"/>
      <c r="F960" s="11" t="s">
        <v>2663</v>
      </c>
      <c r="G960" s="12"/>
      <c r="H960" s="12" t="s">
        <v>589</v>
      </c>
      <c r="I960" s="13" t="s">
        <v>2664</v>
      </c>
      <c r="J960" s="12"/>
      <c r="K960" s="11"/>
      <c r="L960" s="13"/>
      <c r="M960" s="13"/>
      <c r="N960" s="19"/>
      <c r="O960" s="19"/>
      <c r="P960" s="18"/>
      <c r="Q960" s="13"/>
      <c r="R960" s="19"/>
      <c r="S960" s="19"/>
      <c r="T960" s="24"/>
      <c r="U960" s="11"/>
      <c r="V960" s="24"/>
      <c r="W960" s="11"/>
      <c r="X960" s="11"/>
    </row>
    <row r="961" s="2" customFormat="1" ht="26" customHeight="1" spans="1:24">
      <c r="A961" s="11">
        <v>957</v>
      </c>
      <c r="B961" s="11"/>
      <c r="C961" s="11"/>
      <c r="D961" s="12"/>
      <c r="E961" s="11"/>
      <c r="F961" s="11" t="s">
        <v>2665</v>
      </c>
      <c r="G961" s="12"/>
      <c r="H961" s="12" t="s">
        <v>589</v>
      </c>
      <c r="I961" s="13" t="s">
        <v>2666</v>
      </c>
      <c r="J961" s="12"/>
      <c r="K961" s="11"/>
      <c r="L961" s="13"/>
      <c r="M961" s="13"/>
      <c r="N961" s="19"/>
      <c r="O961" s="19"/>
      <c r="P961" s="18"/>
      <c r="Q961" s="13"/>
      <c r="R961" s="19"/>
      <c r="S961" s="19"/>
      <c r="T961" s="24"/>
      <c r="U961" s="11"/>
      <c r="V961" s="24"/>
      <c r="W961" s="11"/>
      <c r="X961" s="11"/>
    </row>
    <row r="962" s="2" customFormat="1" ht="26" customHeight="1" spans="1:24">
      <c r="A962" s="11">
        <v>958</v>
      </c>
      <c r="B962" s="11"/>
      <c r="C962" s="11"/>
      <c r="D962" s="12"/>
      <c r="E962" s="11"/>
      <c r="F962" s="11" t="s">
        <v>2667</v>
      </c>
      <c r="G962" s="12"/>
      <c r="H962" s="12" t="s">
        <v>589</v>
      </c>
      <c r="I962" s="13" t="s">
        <v>2668</v>
      </c>
      <c r="J962" s="12"/>
      <c r="K962" s="11"/>
      <c r="L962" s="13"/>
      <c r="M962" s="13"/>
      <c r="N962" s="19"/>
      <c r="O962" s="19"/>
      <c r="P962" s="18"/>
      <c r="Q962" s="13"/>
      <c r="R962" s="19"/>
      <c r="S962" s="19"/>
      <c r="T962" s="24"/>
      <c r="U962" s="11"/>
      <c r="V962" s="24"/>
      <c r="W962" s="11"/>
      <c r="X962" s="11"/>
    </row>
    <row r="963" s="2" customFormat="1" ht="26" customHeight="1" spans="1:24">
      <c r="A963" s="11">
        <v>959</v>
      </c>
      <c r="B963" s="11" t="s">
        <v>467</v>
      </c>
      <c r="C963" s="11" t="s">
        <v>2669</v>
      </c>
      <c r="D963" s="12">
        <v>4</v>
      </c>
      <c r="E963" s="11" t="s">
        <v>2670</v>
      </c>
      <c r="F963" s="11" t="s">
        <v>2670</v>
      </c>
      <c r="G963" s="12" t="s">
        <v>2671</v>
      </c>
      <c r="H963" s="13" t="s">
        <v>43</v>
      </c>
      <c r="I963" s="13" t="s">
        <v>2672</v>
      </c>
      <c r="J963" s="12">
        <f>SUM(K963:N963)</f>
        <v>101.5</v>
      </c>
      <c r="K963" s="11">
        <v>81.86</v>
      </c>
      <c r="L963" s="13">
        <v>19.64</v>
      </c>
      <c r="M963" s="13"/>
      <c r="N963" s="19"/>
      <c r="O963" s="19"/>
      <c r="P963" s="18">
        <v>44432</v>
      </c>
      <c r="Q963" s="13" t="s">
        <v>2673</v>
      </c>
      <c r="R963" s="19" t="s">
        <v>2674</v>
      </c>
      <c r="S963" s="19"/>
      <c r="T963" s="24">
        <v>2021</v>
      </c>
      <c r="U963" s="23" t="s">
        <v>472</v>
      </c>
      <c r="V963" s="24" t="s">
        <v>50</v>
      </c>
      <c r="W963" s="23"/>
      <c r="X963" s="11"/>
    </row>
    <row r="964" s="2" customFormat="1" ht="26" customHeight="1" spans="1:24">
      <c r="A964" s="11">
        <v>960</v>
      </c>
      <c r="B964" s="11"/>
      <c r="C964" s="11"/>
      <c r="D964" s="12"/>
      <c r="E964" s="11"/>
      <c r="F964" s="11" t="s">
        <v>2675</v>
      </c>
      <c r="G964" s="12"/>
      <c r="H964" s="13" t="s">
        <v>477</v>
      </c>
      <c r="I964" s="13" t="s">
        <v>2676</v>
      </c>
      <c r="J964" s="12"/>
      <c r="K964" s="11"/>
      <c r="L964" s="13"/>
      <c r="M964" s="13"/>
      <c r="N964" s="19"/>
      <c r="O964" s="19"/>
      <c r="P964" s="18"/>
      <c r="Q964" s="13"/>
      <c r="R964" s="19"/>
      <c r="S964" s="19"/>
      <c r="T964" s="24"/>
      <c r="U964" s="11"/>
      <c r="V964" s="24"/>
      <c r="W964" s="11"/>
      <c r="X964" s="11"/>
    </row>
    <row r="965" s="2" customFormat="1" ht="26" customHeight="1" spans="1:24">
      <c r="A965" s="11">
        <v>961</v>
      </c>
      <c r="B965" s="11"/>
      <c r="C965" s="11"/>
      <c r="D965" s="12"/>
      <c r="E965" s="11"/>
      <c r="F965" s="11" t="s">
        <v>2677</v>
      </c>
      <c r="G965" s="12"/>
      <c r="H965" s="13" t="s">
        <v>500</v>
      </c>
      <c r="I965" s="13" t="s">
        <v>2678</v>
      </c>
      <c r="J965" s="12"/>
      <c r="K965" s="11"/>
      <c r="L965" s="13"/>
      <c r="M965" s="13"/>
      <c r="N965" s="19"/>
      <c r="O965" s="19"/>
      <c r="P965" s="18"/>
      <c r="Q965" s="13"/>
      <c r="R965" s="19"/>
      <c r="S965" s="19"/>
      <c r="T965" s="24"/>
      <c r="U965" s="11"/>
      <c r="V965" s="24"/>
      <c r="W965" s="11"/>
      <c r="X965" s="11"/>
    </row>
    <row r="966" s="2" customFormat="1" ht="26" customHeight="1" spans="1:24">
      <c r="A966" s="11">
        <v>962</v>
      </c>
      <c r="B966" s="11" t="s">
        <v>467</v>
      </c>
      <c r="C966" s="11" t="s">
        <v>2669</v>
      </c>
      <c r="D966" s="12">
        <v>4</v>
      </c>
      <c r="E966" s="11" t="s">
        <v>2679</v>
      </c>
      <c r="F966" s="11" t="s">
        <v>2679</v>
      </c>
      <c r="G966" s="12" t="s">
        <v>2680</v>
      </c>
      <c r="H966" s="13" t="s">
        <v>43</v>
      </c>
      <c r="I966" s="13" t="s">
        <v>2681</v>
      </c>
      <c r="J966" s="12">
        <f>SUM(K966:N966)</f>
        <v>101.5</v>
      </c>
      <c r="K966" s="11">
        <v>81.86</v>
      </c>
      <c r="L966" s="13">
        <v>19.64</v>
      </c>
      <c r="M966" s="13"/>
      <c r="N966" s="19"/>
      <c r="O966" s="19"/>
      <c r="P966" s="18">
        <v>44432</v>
      </c>
      <c r="Q966" s="13" t="s">
        <v>2682</v>
      </c>
      <c r="R966" s="19">
        <v>13599238639</v>
      </c>
      <c r="S966" s="19"/>
      <c r="T966" s="24">
        <v>2021</v>
      </c>
      <c r="U966" s="23" t="s">
        <v>472</v>
      </c>
      <c r="V966" s="24" t="s">
        <v>50</v>
      </c>
      <c r="W966" s="23"/>
      <c r="X966" s="11"/>
    </row>
    <row r="967" s="2" customFormat="1" ht="26" customHeight="1" spans="1:24">
      <c r="A967" s="11">
        <v>963</v>
      </c>
      <c r="B967" s="11"/>
      <c r="C967" s="11"/>
      <c r="D967" s="12"/>
      <c r="E967" s="11"/>
      <c r="F967" s="11" t="s">
        <v>2683</v>
      </c>
      <c r="G967" s="12"/>
      <c r="H967" s="13" t="s">
        <v>474</v>
      </c>
      <c r="I967" s="13" t="s">
        <v>2684</v>
      </c>
      <c r="J967" s="12"/>
      <c r="K967" s="11"/>
      <c r="L967" s="13"/>
      <c r="M967" s="13"/>
      <c r="N967" s="19"/>
      <c r="O967" s="19"/>
      <c r="P967" s="18"/>
      <c r="Q967" s="13"/>
      <c r="R967" s="19"/>
      <c r="S967" s="19"/>
      <c r="T967" s="24"/>
      <c r="U967" s="11"/>
      <c r="V967" s="24"/>
      <c r="W967" s="11"/>
      <c r="X967" s="11"/>
    </row>
    <row r="968" s="2" customFormat="1" ht="26" customHeight="1" spans="1:24">
      <c r="A968" s="11">
        <v>964</v>
      </c>
      <c r="B968" s="11"/>
      <c r="C968" s="11"/>
      <c r="D968" s="12"/>
      <c r="E968" s="11"/>
      <c r="F968" s="11" t="s">
        <v>2685</v>
      </c>
      <c r="G968" s="12"/>
      <c r="H968" s="13" t="s">
        <v>566</v>
      </c>
      <c r="I968" s="13" t="s">
        <v>2686</v>
      </c>
      <c r="J968" s="12"/>
      <c r="K968" s="11"/>
      <c r="L968" s="13"/>
      <c r="M968" s="13"/>
      <c r="N968" s="19"/>
      <c r="O968" s="19"/>
      <c r="P968" s="18"/>
      <c r="Q968" s="13"/>
      <c r="R968" s="19"/>
      <c r="S968" s="19"/>
      <c r="T968" s="24"/>
      <c r="U968" s="11"/>
      <c r="V968" s="24"/>
      <c r="W968" s="11"/>
      <c r="X968" s="11"/>
    </row>
    <row r="969" s="2" customFormat="1" ht="26" customHeight="1" spans="1:24">
      <c r="A969" s="11">
        <v>965</v>
      </c>
      <c r="B969" s="11"/>
      <c r="C969" s="11"/>
      <c r="D969" s="12"/>
      <c r="E969" s="11"/>
      <c r="F969" s="11" t="s">
        <v>2687</v>
      </c>
      <c r="G969" s="12"/>
      <c r="H969" s="13" t="s">
        <v>497</v>
      </c>
      <c r="I969" s="13" t="s">
        <v>2688</v>
      </c>
      <c r="J969" s="12"/>
      <c r="K969" s="11"/>
      <c r="L969" s="13"/>
      <c r="M969" s="13"/>
      <c r="N969" s="19"/>
      <c r="O969" s="19"/>
      <c r="P969" s="18"/>
      <c r="Q969" s="13"/>
      <c r="R969" s="19"/>
      <c r="S969" s="19"/>
      <c r="T969" s="24"/>
      <c r="U969" s="11"/>
      <c r="V969" s="24"/>
      <c r="W969" s="11"/>
      <c r="X969" s="11"/>
    </row>
    <row r="970" s="2" customFormat="1" ht="26" customHeight="1" spans="1:24">
      <c r="A970" s="11">
        <v>966</v>
      </c>
      <c r="B970" s="11"/>
      <c r="C970" s="11"/>
      <c r="D970" s="12"/>
      <c r="E970" s="11"/>
      <c r="F970" s="11" t="s">
        <v>2689</v>
      </c>
      <c r="G970" s="12"/>
      <c r="H970" s="13" t="s">
        <v>500</v>
      </c>
      <c r="I970" s="13" t="s">
        <v>2690</v>
      </c>
      <c r="J970" s="12"/>
      <c r="K970" s="11"/>
      <c r="L970" s="13"/>
      <c r="M970" s="13"/>
      <c r="N970" s="19"/>
      <c r="O970" s="19"/>
      <c r="P970" s="18"/>
      <c r="Q970" s="13"/>
      <c r="R970" s="19"/>
      <c r="S970" s="19"/>
      <c r="T970" s="24"/>
      <c r="U970" s="11"/>
      <c r="V970" s="24"/>
      <c r="W970" s="11"/>
      <c r="X970" s="11"/>
    </row>
    <row r="971" s="2" customFormat="1" ht="26" customHeight="1" spans="1:24">
      <c r="A971" s="11">
        <v>967</v>
      </c>
      <c r="B971" s="11"/>
      <c r="C971" s="11"/>
      <c r="D971" s="12"/>
      <c r="E971" s="11"/>
      <c r="F971" s="11" t="s">
        <v>2691</v>
      </c>
      <c r="G971" s="12"/>
      <c r="H971" s="13" t="s">
        <v>477</v>
      </c>
      <c r="I971" s="13" t="s">
        <v>2692</v>
      </c>
      <c r="J971" s="12"/>
      <c r="K971" s="11"/>
      <c r="L971" s="13"/>
      <c r="M971" s="13"/>
      <c r="N971" s="19"/>
      <c r="O971" s="19"/>
      <c r="P971" s="18"/>
      <c r="Q971" s="13"/>
      <c r="R971" s="19"/>
      <c r="S971" s="19"/>
      <c r="T971" s="24"/>
      <c r="U971" s="11"/>
      <c r="V971" s="24"/>
      <c r="W971" s="11"/>
      <c r="X971" s="11"/>
    </row>
    <row r="972" s="2" customFormat="1" ht="26" customHeight="1" spans="1:24">
      <c r="A972" s="11">
        <v>968</v>
      </c>
      <c r="B972" s="11" t="s">
        <v>467</v>
      </c>
      <c r="C972" s="11" t="s">
        <v>2669</v>
      </c>
      <c r="D972" s="12">
        <v>4</v>
      </c>
      <c r="E972" s="11" t="s">
        <v>2693</v>
      </c>
      <c r="F972" s="11" t="s">
        <v>2693</v>
      </c>
      <c r="G972" s="12" t="s">
        <v>2680</v>
      </c>
      <c r="H972" s="13" t="s">
        <v>43</v>
      </c>
      <c r="I972" s="13" t="s">
        <v>2694</v>
      </c>
      <c r="J972" s="12">
        <f>SUM(K972:N972)</f>
        <v>101.5</v>
      </c>
      <c r="K972" s="11">
        <v>81.86</v>
      </c>
      <c r="L972" s="13">
        <v>19.64</v>
      </c>
      <c r="M972" s="13"/>
      <c r="N972" s="19"/>
      <c r="O972" s="19"/>
      <c r="P972" s="18">
        <v>44432</v>
      </c>
      <c r="Q972" s="13" t="s">
        <v>2695</v>
      </c>
      <c r="R972" s="19">
        <v>13625995589</v>
      </c>
      <c r="S972" s="19"/>
      <c r="T972" s="24">
        <v>2021</v>
      </c>
      <c r="U972" s="23" t="s">
        <v>472</v>
      </c>
      <c r="V972" s="24" t="s">
        <v>50</v>
      </c>
      <c r="W972" s="23"/>
      <c r="X972" s="11"/>
    </row>
    <row r="973" s="2" customFormat="1" ht="26" customHeight="1" spans="1:24">
      <c r="A973" s="11">
        <v>969</v>
      </c>
      <c r="B973" s="11"/>
      <c r="C973" s="11"/>
      <c r="D973" s="12"/>
      <c r="E973" s="11"/>
      <c r="F973" s="11" t="s">
        <v>2696</v>
      </c>
      <c r="G973" s="12"/>
      <c r="H973" s="13" t="s">
        <v>566</v>
      </c>
      <c r="I973" s="13" t="s">
        <v>2697</v>
      </c>
      <c r="J973" s="12"/>
      <c r="K973" s="11"/>
      <c r="L973" s="13"/>
      <c r="M973" s="13"/>
      <c r="N973" s="19"/>
      <c r="O973" s="19"/>
      <c r="P973" s="18"/>
      <c r="Q973" s="13"/>
      <c r="R973" s="19"/>
      <c r="S973" s="19"/>
      <c r="T973" s="24"/>
      <c r="U973" s="11"/>
      <c r="V973" s="24"/>
      <c r="W973" s="11"/>
      <c r="X973" s="11"/>
    </row>
    <row r="974" s="2" customFormat="1" ht="26" customHeight="1" spans="1:24">
      <c r="A974" s="11">
        <v>970</v>
      </c>
      <c r="B974" s="11"/>
      <c r="C974" s="11"/>
      <c r="D974" s="12"/>
      <c r="E974" s="11"/>
      <c r="F974" s="11" t="s">
        <v>2698</v>
      </c>
      <c r="G974" s="12"/>
      <c r="H974" s="13" t="s">
        <v>474</v>
      </c>
      <c r="I974" s="13" t="s">
        <v>2699</v>
      </c>
      <c r="J974" s="12"/>
      <c r="K974" s="11"/>
      <c r="L974" s="13"/>
      <c r="M974" s="13"/>
      <c r="N974" s="19"/>
      <c r="O974" s="19"/>
      <c r="P974" s="18"/>
      <c r="Q974" s="13"/>
      <c r="R974" s="19"/>
      <c r="S974" s="19"/>
      <c r="T974" s="24"/>
      <c r="U974" s="11"/>
      <c r="V974" s="24"/>
      <c r="W974" s="11"/>
      <c r="X974" s="11"/>
    </row>
    <row r="975" s="2" customFormat="1" ht="26" customHeight="1" spans="1:24">
      <c r="A975" s="11">
        <v>971</v>
      </c>
      <c r="B975" s="11"/>
      <c r="C975" s="11"/>
      <c r="D975" s="12"/>
      <c r="E975" s="11"/>
      <c r="F975" s="11" t="s">
        <v>2700</v>
      </c>
      <c r="G975" s="12"/>
      <c r="H975" s="13" t="s">
        <v>477</v>
      </c>
      <c r="I975" s="13" t="s">
        <v>2701</v>
      </c>
      <c r="J975" s="12"/>
      <c r="K975" s="11"/>
      <c r="L975" s="13"/>
      <c r="M975" s="13"/>
      <c r="N975" s="19"/>
      <c r="O975" s="19"/>
      <c r="P975" s="18"/>
      <c r="Q975" s="13"/>
      <c r="R975" s="19"/>
      <c r="S975" s="19"/>
      <c r="T975" s="24"/>
      <c r="U975" s="11"/>
      <c r="V975" s="24"/>
      <c r="W975" s="11"/>
      <c r="X975" s="11"/>
    </row>
    <row r="976" s="2" customFormat="1" ht="26" customHeight="1" spans="1:24">
      <c r="A976" s="11">
        <v>972</v>
      </c>
      <c r="B976" s="11"/>
      <c r="C976" s="11"/>
      <c r="D976" s="12"/>
      <c r="E976" s="11"/>
      <c r="F976" s="11" t="s">
        <v>2702</v>
      </c>
      <c r="G976" s="12"/>
      <c r="H976" s="13" t="s">
        <v>1156</v>
      </c>
      <c r="I976" s="13" t="s">
        <v>2703</v>
      </c>
      <c r="J976" s="12"/>
      <c r="K976" s="11"/>
      <c r="L976" s="13"/>
      <c r="M976" s="13"/>
      <c r="N976" s="19"/>
      <c r="O976" s="19"/>
      <c r="P976" s="18"/>
      <c r="Q976" s="13"/>
      <c r="R976" s="19"/>
      <c r="S976" s="19"/>
      <c r="T976" s="24"/>
      <c r="U976" s="11"/>
      <c r="V976" s="24"/>
      <c r="W976" s="11"/>
      <c r="X976" s="11"/>
    </row>
    <row r="977" s="2" customFormat="1" ht="26" customHeight="1" spans="1:24">
      <c r="A977" s="11">
        <v>973</v>
      </c>
      <c r="B977" s="11"/>
      <c r="C977" s="11"/>
      <c r="D977" s="12"/>
      <c r="E977" s="11"/>
      <c r="F977" s="11" t="s">
        <v>2704</v>
      </c>
      <c r="G977" s="12"/>
      <c r="H977" s="13" t="s">
        <v>2026</v>
      </c>
      <c r="I977" s="13" t="s">
        <v>2705</v>
      </c>
      <c r="J977" s="12"/>
      <c r="K977" s="11"/>
      <c r="L977" s="13"/>
      <c r="M977" s="13"/>
      <c r="N977" s="19"/>
      <c r="O977" s="19"/>
      <c r="P977" s="18"/>
      <c r="Q977" s="13"/>
      <c r="R977" s="19"/>
      <c r="S977" s="19"/>
      <c r="T977" s="24"/>
      <c r="U977" s="11"/>
      <c r="V977" s="24"/>
      <c r="W977" s="11"/>
      <c r="X977" s="11"/>
    </row>
    <row r="978" s="2" customFormat="1" ht="26" customHeight="1" spans="1:24">
      <c r="A978" s="11">
        <v>974</v>
      </c>
      <c r="B978" s="11" t="s">
        <v>467</v>
      </c>
      <c r="C978" s="11" t="s">
        <v>2669</v>
      </c>
      <c r="D978" s="12">
        <v>4</v>
      </c>
      <c r="E978" s="11" t="s">
        <v>173</v>
      </c>
      <c r="F978" s="11" t="s">
        <v>173</v>
      </c>
      <c r="G978" s="12" t="s">
        <v>2680</v>
      </c>
      <c r="H978" s="13" t="s">
        <v>43</v>
      </c>
      <c r="I978" s="13" t="s">
        <v>2706</v>
      </c>
      <c r="J978" s="12">
        <f>SUM(K978:N978)</f>
        <v>101.5</v>
      </c>
      <c r="K978" s="11">
        <v>81.86</v>
      </c>
      <c r="L978" s="13">
        <v>19.64</v>
      </c>
      <c r="M978" s="13"/>
      <c r="N978" s="19"/>
      <c r="O978" s="19"/>
      <c r="P978" s="18">
        <v>44432</v>
      </c>
      <c r="Q978" s="13" t="s">
        <v>2707</v>
      </c>
      <c r="R978" s="19" t="s">
        <v>2708</v>
      </c>
      <c r="S978" s="19"/>
      <c r="T978" s="24">
        <v>2021</v>
      </c>
      <c r="U978" s="23" t="s">
        <v>472</v>
      </c>
      <c r="V978" s="24" t="s">
        <v>50</v>
      </c>
      <c r="W978" s="23"/>
      <c r="X978" s="11"/>
    </row>
    <row r="979" s="2" customFormat="1" ht="26" customHeight="1" spans="1:24">
      <c r="A979" s="11">
        <v>975</v>
      </c>
      <c r="B979" s="11"/>
      <c r="C979" s="11"/>
      <c r="D979" s="12"/>
      <c r="E979" s="11"/>
      <c r="F979" s="11" t="s">
        <v>2709</v>
      </c>
      <c r="G979" s="12"/>
      <c r="H979" s="13" t="s">
        <v>497</v>
      </c>
      <c r="I979" s="13" t="s">
        <v>2710</v>
      </c>
      <c r="J979" s="12"/>
      <c r="K979" s="11"/>
      <c r="L979" s="13"/>
      <c r="M979" s="13"/>
      <c r="N979" s="19"/>
      <c r="O979" s="19"/>
      <c r="P979" s="18"/>
      <c r="Q979" s="13"/>
      <c r="R979" s="19"/>
      <c r="S979" s="19"/>
      <c r="T979" s="24"/>
      <c r="U979" s="11"/>
      <c r="V979" s="24"/>
      <c r="W979" s="11"/>
      <c r="X979" s="11"/>
    </row>
    <row r="980" s="2" customFormat="1" ht="26" customHeight="1" spans="1:24">
      <c r="A980" s="11">
        <v>976</v>
      </c>
      <c r="B980" s="11"/>
      <c r="C980" s="11"/>
      <c r="D980" s="12"/>
      <c r="E980" s="11"/>
      <c r="F980" s="11" t="s">
        <v>2711</v>
      </c>
      <c r="G980" s="12"/>
      <c r="H980" s="13" t="s">
        <v>474</v>
      </c>
      <c r="I980" s="13" t="s">
        <v>2712</v>
      </c>
      <c r="J980" s="12"/>
      <c r="K980" s="11"/>
      <c r="L980" s="13"/>
      <c r="M980" s="13"/>
      <c r="N980" s="19"/>
      <c r="O980" s="19"/>
      <c r="P980" s="18"/>
      <c r="Q980" s="13"/>
      <c r="R980" s="19"/>
      <c r="S980" s="19"/>
      <c r="T980" s="24"/>
      <c r="U980" s="11"/>
      <c r="V980" s="24"/>
      <c r="W980" s="11"/>
      <c r="X980" s="11"/>
    </row>
    <row r="981" s="2" customFormat="1" ht="26" customHeight="1" spans="1:24">
      <c r="A981" s="11">
        <v>977</v>
      </c>
      <c r="B981" s="11"/>
      <c r="C981" s="11"/>
      <c r="D981" s="12"/>
      <c r="E981" s="11"/>
      <c r="F981" s="11" t="s">
        <v>2713</v>
      </c>
      <c r="G981" s="12"/>
      <c r="H981" s="13" t="s">
        <v>500</v>
      </c>
      <c r="I981" s="13" t="s">
        <v>2714</v>
      </c>
      <c r="J981" s="12"/>
      <c r="K981" s="11"/>
      <c r="L981" s="13"/>
      <c r="M981" s="13"/>
      <c r="N981" s="19"/>
      <c r="O981" s="19"/>
      <c r="P981" s="18"/>
      <c r="Q981" s="13"/>
      <c r="R981" s="19"/>
      <c r="S981" s="19"/>
      <c r="T981" s="24"/>
      <c r="U981" s="11"/>
      <c r="V981" s="24"/>
      <c r="W981" s="11"/>
      <c r="X981" s="11"/>
    </row>
    <row r="982" s="2" customFormat="1" ht="26" customHeight="1" spans="1:24">
      <c r="A982" s="11">
        <v>978</v>
      </c>
      <c r="B982" s="11"/>
      <c r="C982" s="11"/>
      <c r="D982" s="12"/>
      <c r="E982" s="11"/>
      <c r="F982" s="11" t="s">
        <v>2715</v>
      </c>
      <c r="G982" s="12"/>
      <c r="H982" s="13" t="s">
        <v>477</v>
      </c>
      <c r="I982" s="13" t="s">
        <v>2716</v>
      </c>
      <c r="J982" s="12"/>
      <c r="K982" s="11"/>
      <c r="L982" s="13"/>
      <c r="M982" s="13"/>
      <c r="N982" s="19"/>
      <c r="O982" s="19"/>
      <c r="P982" s="18"/>
      <c r="Q982" s="13"/>
      <c r="R982" s="19"/>
      <c r="S982" s="19"/>
      <c r="T982" s="24"/>
      <c r="U982" s="11"/>
      <c r="V982" s="24"/>
      <c r="W982" s="11"/>
      <c r="X982" s="11"/>
    </row>
    <row r="983" s="2" customFormat="1" ht="26" customHeight="1" spans="1:24">
      <c r="A983" s="11">
        <v>979</v>
      </c>
      <c r="B983" s="11"/>
      <c r="C983" s="11"/>
      <c r="D983" s="12"/>
      <c r="E983" s="11"/>
      <c r="F983" s="11" t="s">
        <v>2717</v>
      </c>
      <c r="G983" s="12"/>
      <c r="H983" s="13" t="s">
        <v>1156</v>
      </c>
      <c r="I983" s="13" t="s">
        <v>2718</v>
      </c>
      <c r="J983" s="12"/>
      <c r="K983" s="11"/>
      <c r="L983" s="13"/>
      <c r="M983" s="13"/>
      <c r="N983" s="19"/>
      <c r="O983" s="19"/>
      <c r="P983" s="18"/>
      <c r="Q983" s="13"/>
      <c r="R983" s="19"/>
      <c r="S983" s="19"/>
      <c r="T983" s="24"/>
      <c r="U983" s="11"/>
      <c r="V983" s="24"/>
      <c r="W983" s="11"/>
      <c r="X983" s="11"/>
    </row>
    <row r="984" s="2" customFormat="1" ht="26" customHeight="1" spans="1:24">
      <c r="A984" s="11">
        <v>980</v>
      </c>
      <c r="B984" s="11" t="s">
        <v>467</v>
      </c>
      <c r="C984" s="11" t="s">
        <v>2394</v>
      </c>
      <c r="D984" s="12">
        <v>14</v>
      </c>
      <c r="E984" s="11" t="s">
        <v>2719</v>
      </c>
      <c r="F984" s="11" t="s">
        <v>2719</v>
      </c>
      <c r="G984" s="12">
        <v>6</v>
      </c>
      <c r="H984" s="13" t="s">
        <v>43</v>
      </c>
      <c r="I984" s="13" t="s">
        <v>2720</v>
      </c>
      <c r="J984" s="12">
        <f>SUM(K984:N984)</f>
        <v>120</v>
      </c>
      <c r="K984" s="11">
        <v>90</v>
      </c>
      <c r="L984" s="13">
        <v>30</v>
      </c>
      <c r="M984" s="13"/>
      <c r="N984" s="19"/>
      <c r="O984" s="19"/>
      <c r="P984" s="18">
        <v>44432</v>
      </c>
      <c r="Q984" s="13" t="s">
        <v>2721</v>
      </c>
      <c r="R984" s="19">
        <v>15960828870</v>
      </c>
      <c r="S984" s="19"/>
      <c r="T984" s="24">
        <v>2021</v>
      </c>
      <c r="U984" s="23" t="s">
        <v>472</v>
      </c>
      <c r="V984" s="24" t="s">
        <v>50</v>
      </c>
      <c r="W984" s="23"/>
      <c r="X984" s="11"/>
    </row>
    <row r="985" s="2" customFormat="1" ht="26" customHeight="1" spans="1:24">
      <c r="A985" s="11">
        <v>981</v>
      </c>
      <c r="B985" s="11"/>
      <c r="C985" s="11"/>
      <c r="D985" s="12"/>
      <c r="E985" s="11"/>
      <c r="F985" s="11" t="s">
        <v>2722</v>
      </c>
      <c r="G985" s="12"/>
      <c r="H985" s="13" t="s">
        <v>474</v>
      </c>
      <c r="I985" s="13" t="s">
        <v>2723</v>
      </c>
      <c r="J985" s="12"/>
      <c r="K985" s="11"/>
      <c r="L985" s="13"/>
      <c r="M985" s="13"/>
      <c r="N985" s="19"/>
      <c r="O985" s="19"/>
      <c r="P985" s="18"/>
      <c r="Q985" s="13"/>
      <c r="R985" s="19"/>
      <c r="S985" s="19"/>
      <c r="T985" s="24"/>
      <c r="U985" s="11"/>
      <c r="V985" s="24"/>
      <c r="W985" s="11"/>
      <c r="X985" s="11"/>
    </row>
    <row r="986" s="2" customFormat="1" ht="26" customHeight="1" spans="1:24">
      <c r="A986" s="11">
        <v>982</v>
      </c>
      <c r="B986" s="11"/>
      <c r="C986" s="11"/>
      <c r="D986" s="12"/>
      <c r="E986" s="11"/>
      <c r="F986" s="11" t="s">
        <v>2724</v>
      </c>
      <c r="G986" s="12"/>
      <c r="H986" s="13" t="s">
        <v>561</v>
      </c>
      <c r="I986" s="13" t="s">
        <v>2725</v>
      </c>
      <c r="J986" s="12"/>
      <c r="K986" s="11"/>
      <c r="L986" s="13"/>
      <c r="M986" s="13"/>
      <c r="N986" s="19"/>
      <c r="O986" s="19"/>
      <c r="P986" s="18"/>
      <c r="Q986" s="13"/>
      <c r="R986" s="19"/>
      <c r="S986" s="19"/>
      <c r="T986" s="24"/>
      <c r="U986" s="11"/>
      <c r="V986" s="24"/>
      <c r="W986" s="11"/>
      <c r="X986" s="11"/>
    </row>
    <row r="987" s="2" customFormat="1" ht="26" customHeight="1" spans="1:24">
      <c r="A987" s="11">
        <v>983</v>
      </c>
      <c r="B987" s="11"/>
      <c r="C987" s="11"/>
      <c r="D987" s="12"/>
      <c r="E987" s="11"/>
      <c r="F987" s="11" t="s">
        <v>2726</v>
      </c>
      <c r="G987" s="12"/>
      <c r="H987" s="13" t="s">
        <v>2727</v>
      </c>
      <c r="I987" s="13" t="s">
        <v>2728</v>
      </c>
      <c r="J987" s="12"/>
      <c r="K987" s="11"/>
      <c r="L987" s="13"/>
      <c r="M987" s="13"/>
      <c r="N987" s="19"/>
      <c r="O987" s="19"/>
      <c r="P987" s="18"/>
      <c r="Q987" s="13"/>
      <c r="R987" s="19"/>
      <c r="S987" s="19"/>
      <c r="T987" s="24"/>
      <c r="U987" s="11"/>
      <c r="V987" s="24"/>
      <c r="W987" s="11"/>
      <c r="X987" s="11"/>
    </row>
    <row r="988" s="2" customFormat="1" ht="26" customHeight="1" spans="1:24">
      <c r="A988" s="11">
        <v>984</v>
      </c>
      <c r="B988" s="11"/>
      <c r="C988" s="11"/>
      <c r="D988" s="12"/>
      <c r="E988" s="11"/>
      <c r="F988" s="11" t="s">
        <v>2729</v>
      </c>
      <c r="G988" s="12"/>
      <c r="H988" s="13" t="s">
        <v>566</v>
      </c>
      <c r="I988" s="13" t="s">
        <v>2730</v>
      </c>
      <c r="J988" s="12"/>
      <c r="K988" s="11"/>
      <c r="L988" s="13"/>
      <c r="M988" s="13"/>
      <c r="N988" s="19"/>
      <c r="O988" s="19"/>
      <c r="P988" s="18"/>
      <c r="Q988" s="13"/>
      <c r="R988" s="19"/>
      <c r="S988" s="19"/>
      <c r="T988" s="24"/>
      <c r="U988" s="11"/>
      <c r="V988" s="24"/>
      <c r="W988" s="11"/>
      <c r="X988" s="11"/>
    </row>
    <row r="989" s="2" customFormat="1" ht="26" customHeight="1" spans="1:24">
      <c r="A989" s="11">
        <v>985</v>
      </c>
      <c r="B989" s="11"/>
      <c r="C989" s="11"/>
      <c r="D989" s="12"/>
      <c r="E989" s="11"/>
      <c r="F989" s="11" t="s">
        <v>2731</v>
      </c>
      <c r="G989" s="12"/>
      <c r="H989" s="13" t="s">
        <v>497</v>
      </c>
      <c r="I989" s="13" t="s">
        <v>2732</v>
      </c>
      <c r="J989" s="12"/>
      <c r="K989" s="11"/>
      <c r="L989" s="13"/>
      <c r="M989" s="13"/>
      <c r="N989" s="19"/>
      <c r="O989" s="19"/>
      <c r="P989" s="18"/>
      <c r="Q989" s="13"/>
      <c r="R989" s="19"/>
      <c r="S989" s="19"/>
      <c r="T989" s="24"/>
      <c r="U989" s="11"/>
      <c r="V989" s="24"/>
      <c r="W989" s="11"/>
      <c r="X989" s="11"/>
    </row>
    <row r="990" s="2" customFormat="1" ht="26" customHeight="1" spans="1:24">
      <c r="A990" s="11">
        <v>986</v>
      </c>
      <c r="B990" s="11" t="s">
        <v>467</v>
      </c>
      <c r="C990" s="11" t="s">
        <v>2394</v>
      </c>
      <c r="D990" s="12">
        <v>14</v>
      </c>
      <c r="E990" s="11" t="s">
        <v>2733</v>
      </c>
      <c r="F990" s="11" t="s">
        <v>2733</v>
      </c>
      <c r="G990" s="12">
        <v>5</v>
      </c>
      <c r="H990" s="13" t="s">
        <v>43</v>
      </c>
      <c r="I990" s="13" t="s">
        <v>2734</v>
      </c>
      <c r="J990" s="12">
        <f>SUM(K990:N990)</f>
        <v>80</v>
      </c>
      <c r="K990" s="11">
        <v>80</v>
      </c>
      <c r="L990" s="13"/>
      <c r="M990" s="13"/>
      <c r="N990" s="19"/>
      <c r="O990" s="19"/>
      <c r="P990" s="18">
        <v>44432</v>
      </c>
      <c r="Q990" s="13" t="s">
        <v>2735</v>
      </c>
      <c r="R990" s="19">
        <v>13505032879</v>
      </c>
      <c r="S990" s="19"/>
      <c r="T990" s="24">
        <v>2021</v>
      </c>
      <c r="U990" s="23" t="s">
        <v>472</v>
      </c>
      <c r="V990" s="24" t="s">
        <v>58</v>
      </c>
      <c r="W990" s="23"/>
      <c r="X990" s="11"/>
    </row>
    <row r="991" s="2" customFormat="1" ht="26" customHeight="1" spans="1:24">
      <c r="A991" s="11">
        <v>987</v>
      </c>
      <c r="B991" s="11"/>
      <c r="C991" s="11"/>
      <c r="D991" s="12"/>
      <c r="E991" s="11"/>
      <c r="F991" s="11" t="s">
        <v>2736</v>
      </c>
      <c r="G991" s="12"/>
      <c r="H991" s="13" t="s">
        <v>566</v>
      </c>
      <c r="I991" s="13" t="s">
        <v>2737</v>
      </c>
      <c r="J991" s="12"/>
      <c r="K991" s="11"/>
      <c r="L991" s="13"/>
      <c r="M991" s="13"/>
      <c r="N991" s="19"/>
      <c r="O991" s="19"/>
      <c r="P991" s="18"/>
      <c r="Q991" s="13"/>
      <c r="R991" s="19"/>
      <c r="S991" s="19"/>
      <c r="T991" s="24"/>
      <c r="U991" s="11"/>
      <c r="V991" s="24"/>
      <c r="W991" s="11"/>
      <c r="X991" s="11"/>
    </row>
    <row r="992" s="2" customFormat="1" ht="26" customHeight="1" spans="1:24">
      <c r="A992" s="11">
        <v>988</v>
      </c>
      <c r="B992" s="11"/>
      <c r="C992" s="11"/>
      <c r="D992" s="12"/>
      <c r="E992" s="11"/>
      <c r="F992" s="11" t="s">
        <v>2738</v>
      </c>
      <c r="G992" s="12"/>
      <c r="H992" s="13" t="s">
        <v>497</v>
      </c>
      <c r="I992" s="13" t="s">
        <v>2739</v>
      </c>
      <c r="J992" s="12"/>
      <c r="K992" s="11"/>
      <c r="L992" s="13"/>
      <c r="M992" s="13"/>
      <c r="N992" s="19"/>
      <c r="O992" s="19"/>
      <c r="P992" s="18"/>
      <c r="Q992" s="13"/>
      <c r="R992" s="19"/>
      <c r="S992" s="19"/>
      <c r="T992" s="24"/>
      <c r="U992" s="11"/>
      <c r="V992" s="24"/>
      <c r="W992" s="11"/>
      <c r="X992" s="11"/>
    </row>
    <row r="993" s="2" customFormat="1" ht="26" customHeight="1" spans="1:24">
      <c r="A993" s="11">
        <v>989</v>
      </c>
      <c r="B993" s="11"/>
      <c r="C993" s="11"/>
      <c r="D993" s="12"/>
      <c r="E993" s="11"/>
      <c r="F993" s="11" t="s">
        <v>2740</v>
      </c>
      <c r="G993" s="12"/>
      <c r="H993" s="13" t="s">
        <v>2741</v>
      </c>
      <c r="I993" s="13" t="s">
        <v>2742</v>
      </c>
      <c r="J993" s="12"/>
      <c r="K993" s="11"/>
      <c r="L993" s="13"/>
      <c r="M993" s="13"/>
      <c r="N993" s="19"/>
      <c r="O993" s="19"/>
      <c r="P993" s="18"/>
      <c r="Q993" s="13"/>
      <c r="R993" s="19"/>
      <c r="S993" s="19"/>
      <c r="T993" s="24"/>
      <c r="U993" s="11"/>
      <c r="V993" s="24"/>
      <c r="W993" s="11"/>
      <c r="X993" s="11"/>
    </row>
    <row r="994" s="2" customFormat="1" ht="26" customHeight="1" spans="1:24">
      <c r="A994" s="11">
        <v>990</v>
      </c>
      <c r="B994" s="11"/>
      <c r="C994" s="11"/>
      <c r="D994" s="12"/>
      <c r="E994" s="11"/>
      <c r="F994" s="11" t="s">
        <v>2743</v>
      </c>
      <c r="G994" s="12"/>
      <c r="H994" s="13" t="s">
        <v>2744</v>
      </c>
      <c r="I994" s="13" t="s">
        <v>2745</v>
      </c>
      <c r="J994" s="12"/>
      <c r="K994" s="11"/>
      <c r="L994" s="13"/>
      <c r="M994" s="13"/>
      <c r="N994" s="19"/>
      <c r="O994" s="19"/>
      <c r="P994" s="18"/>
      <c r="Q994" s="13"/>
      <c r="R994" s="19"/>
      <c r="S994" s="19"/>
      <c r="T994" s="24"/>
      <c r="U994" s="11"/>
      <c r="V994" s="24"/>
      <c r="W994" s="11"/>
      <c r="X994" s="11"/>
    </row>
    <row r="995" s="2" customFormat="1" ht="26" customHeight="1" spans="1:24">
      <c r="A995" s="11">
        <v>991</v>
      </c>
      <c r="B995" s="11" t="s">
        <v>467</v>
      </c>
      <c r="C995" s="11" t="s">
        <v>2394</v>
      </c>
      <c r="D995" s="12">
        <v>14</v>
      </c>
      <c r="E995" s="11" t="s">
        <v>2746</v>
      </c>
      <c r="F995" s="11" t="s">
        <v>2746</v>
      </c>
      <c r="G995" s="12">
        <v>4</v>
      </c>
      <c r="H995" s="13" t="s">
        <v>43</v>
      </c>
      <c r="I995" s="13" t="s">
        <v>2747</v>
      </c>
      <c r="J995" s="12">
        <f>SUM(K995:N995)</f>
        <v>80</v>
      </c>
      <c r="K995" s="11">
        <v>75.4</v>
      </c>
      <c r="L995" s="13">
        <v>4.59999999999999</v>
      </c>
      <c r="M995" s="13"/>
      <c r="N995" s="19"/>
      <c r="O995" s="19"/>
      <c r="P995" s="18">
        <v>44432</v>
      </c>
      <c r="Q995" s="13" t="s">
        <v>2748</v>
      </c>
      <c r="R995" s="19">
        <v>13850705828</v>
      </c>
      <c r="S995" s="19"/>
      <c r="T995" s="24">
        <v>2021</v>
      </c>
      <c r="U995" s="23" t="s">
        <v>472</v>
      </c>
      <c r="V995" s="24" t="s">
        <v>50</v>
      </c>
      <c r="W995" s="23"/>
      <c r="X995" s="11"/>
    </row>
    <row r="996" s="2" customFormat="1" ht="26" customHeight="1" spans="1:24">
      <c r="A996" s="11">
        <v>992</v>
      </c>
      <c r="B996" s="11"/>
      <c r="C996" s="11"/>
      <c r="D996" s="12"/>
      <c r="E996" s="11"/>
      <c r="F996" s="11" t="s">
        <v>2749</v>
      </c>
      <c r="G996" s="12"/>
      <c r="H996" s="13" t="s">
        <v>474</v>
      </c>
      <c r="I996" s="13" t="s">
        <v>2750</v>
      </c>
      <c r="J996" s="12"/>
      <c r="K996" s="11"/>
      <c r="L996" s="13"/>
      <c r="M996" s="13"/>
      <c r="N996" s="19"/>
      <c r="O996" s="19"/>
      <c r="P996" s="18"/>
      <c r="Q996" s="13"/>
      <c r="R996" s="19"/>
      <c r="S996" s="19"/>
      <c r="T996" s="24"/>
      <c r="U996" s="11"/>
      <c r="V996" s="24"/>
      <c r="W996" s="11"/>
      <c r="X996" s="11"/>
    </row>
    <row r="997" s="2" customFormat="1" ht="26" customHeight="1" spans="1:24">
      <c r="A997" s="11">
        <v>993</v>
      </c>
      <c r="B997" s="11"/>
      <c r="C997" s="11"/>
      <c r="D997" s="12"/>
      <c r="E997" s="11"/>
      <c r="F997" s="11" t="s">
        <v>2751</v>
      </c>
      <c r="G997" s="12"/>
      <c r="H997" s="13" t="s">
        <v>510</v>
      </c>
      <c r="I997" s="13" t="s">
        <v>2752</v>
      </c>
      <c r="J997" s="12"/>
      <c r="K997" s="11"/>
      <c r="L997" s="13"/>
      <c r="M997" s="13"/>
      <c r="N997" s="19"/>
      <c r="O997" s="19"/>
      <c r="P997" s="18"/>
      <c r="Q997" s="13"/>
      <c r="R997" s="19"/>
      <c r="S997" s="19"/>
      <c r="T997" s="24"/>
      <c r="U997" s="11"/>
      <c r="V997" s="24"/>
      <c r="W997" s="11"/>
      <c r="X997" s="11"/>
    </row>
    <row r="998" s="2" customFormat="1" ht="26" customHeight="1" spans="1:24">
      <c r="A998" s="11">
        <v>994</v>
      </c>
      <c r="B998" s="11"/>
      <c r="C998" s="11"/>
      <c r="D998" s="12"/>
      <c r="E998" s="11"/>
      <c r="F998" s="11" t="s">
        <v>2753</v>
      </c>
      <c r="G998" s="12"/>
      <c r="H998" s="13" t="s">
        <v>538</v>
      </c>
      <c r="I998" s="13" t="s">
        <v>2754</v>
      </c>
      <c r="J998" s="12"/>
      <c r="K998" s="11"/>
      <c r="L998" s="13"/>
      <c r="M998" s="13"/>
      <c r="N998" s="19"/>
      <c r="O998" s="19"/>
      <c r="P998" s="18"/>
      <c r="Q998" s="13"/>
      <c r="R998" s="19"/>
      <c r="S998" s="19"/>
      <c r="T998" s="24"/>
      <c r="U998" s="11"/>
      <c r="V998" s="24"/>
      <c r="W998" s="11"/>
      <c r="X998" s="11"/>
    </row>
    <row r="999" s="2" customFormat="1" ht="26" customHeight="1" spans="1:24">
      <c r="A999" s="11">
        <v>995</v>
      </c>
      <c r="B999" s="11" t="s">
        <v>467</v>
      </c>
      <c r="C999" s="11" t="s">
        <v>432</v>
      </c>
      <c r="D999" s="12">
        <v>4</v>
      </c>
      <c r="E999" s="11" t="s">
        <v>2755</v>
      </c>
      <c r="F999" s="11" t="s">
        <v>2755</v>
      </c>
      <c r="G999" s="12">
        <v>3</v>
      </c>
      <c r="H999" s="13" t="s">
        <v>43</v>
      </c>
      <c r="I999" s="13" t="s">
        <v>2756</v>
      </c>
      <c r="J999" s="12">
        <f>SUM(K999:N999)</f>
        <v>100</v>
      </c>
      <c r="K999" s="11">
        <v>52.6</v>
      </c>
      <c r="L999" s="13">
        <v>47.4</v>
      </c>
      <c r="M999" s="11"/>
      <c r="N999" s="19"/>
      <c r="O999" s="19"/>
      <c r="P999" s="18">
        <v>44852</v>
      </c>
      <c r="Q999" s="13" t="s">
        <v>2757</v>
      </c>
      <c r="R999" s="19"/>
      <c r="S999" s="19"/>
      <c r="T999" s="24">
        <v>2021</v>
      </c>
      <c r="U999" s="23" t="s">
        <v>472</v>
      </c>
      <c r="V999" s="24" t="s">
        <v>50</v>
      </c>
      <c r="W999" s="11"/>
      <c r="X999" s="23"/>
    </row>
    <row r="1000" s="2" customFormat="1" ht="26" customHeight="1" spans="1:24">
      <c r="A1000" s="11">
        <v>996</v>
      </c>
      <c r="B1000" s="11"/>
      <c r="C1000" s="11"/>
      <c r="D1000" s="12"/>
      <c r="E1000" s="11"/>
      <c r="F1000" s="11" t="s">
        <v>2758</v>
      </c>
      <c r="G1000" s="12"/>
      <c r="H1000" s="13" t="s">
        <v>474</v>
      </c>
      <c r="I1000" s="13" t="s">
        <v>2759</v>
      </c>
      <c r="J1000" s="12"/>
      <c r="K1000" s="11"/>
      <c r="L1000" s="13"/>
      <c r="M1000" s="13"/>
      <c r="N1000" s="19"/>
      <c r="O1000" s="19"/>
      <c r="P1000" s="18"/>
      <c r="Q1000" s="13"/>
      <c r="R1000" s="19"/>
      <c r="S1000" s="19"/>
      <c r="T1000" s="24"/>
      <c r="U1000" s="11"/>
      <c r="V1000" s="24"/>
      <c r="W1000" s="11"/>
      <c r="X1000" s="11"/>
    </row>
    <row r="1001" s="2" customFormat="1" ht="26" customHeight="1" spans="1:24">
      <c r="A1001" s="11">
        <v>997</v>
      </c>
      <c r="B1001" s="11"/>
      <c r="C1001" s="11"/>
      <c r="D1001" s="12"/>
      <c r="E1001" s="11"/>
      <c r="F1001" s="11" t="s">
        <v>2760</v>
      </c>
      <c r="G1001" s="12"/>
      <c r="H1001" s="13" t="s">
        <v>561</v>
      </c>
      <c r="I1001" s="13" t="s">
        <v>2761</v>
      </c>
      <c r="J1001" s="12"/>
      <c r="K1001" s="11"/>
      <c r="L1001" s="13"/>
      <c r="M1001" s="13"/>
      <c r="N1001" s="19"/>
      <c r="O1001" s="19"/>
      <c r="P1001" s="18"/>
      <c r="Q1001" s="13"/>
      <c r="R1001" s="19"/>
      <c r="S1001" s="19"/>
      <c r="T1001" s="24"/>
      <c r="U1001" s="11"/>
      <c r="V1001" s="24"/>
      <c r="W1001" s="11"/>
      <c r="X1001" s="11"/>
    </row>
    <row r="1002" s="2" customFormat="1" ht="26" customHeight="1" spans="1:24">
      <c r="A1002" s="11">
        <v>998</v>
      </c>
      <c r="B1002" s="11" t="s">
        <v>467</v>
      </c>
      <c r="C1002" s="11" t="s">
        <v>432</v>
      </c>
      <c r="D1002" s="12">
        <v>4</v>
      </c>
      <c r="E1002" s="11" t="s">
        <v>2762</v>
      </c>
      <c r="F1002" s="11" t="s">
        <v>2762</v>
      </c>
      <c r="G1002" s="12">
        <v>2</v>
      </c>
      <c r="H1002" s="13" t="s">
        <v>43</v>
      </c>
      <c r="I1002" s="13" t="s">
        <v>2763</v>
      </c>
      <c r="J1002" s="12">
        <f>SUM(K1002:N1002)</f>
        <v>70</v>
      </c>
      <c r="K1002" s="11">
        <v>49.85</v>
      </c>
      <c r="L1002" s="13">
        <v>20.15</v>
      </c>
      <c r="M1002" s="11"/>
      <c r="N1002" s="19"/>
      <c r="O1002" s="19"/>
      <c r="P1002" s="18">
        <v>44852</v>
      </c>
      <c r="Q1002" s="13" t="s">
        <v>2764</v>
      </c>
      <c r="R1002" s="19"/>
      <c r="S1002" s="19"/>
      <c r="T1002" s="24">
        <v>2021</v>
      </c>
      <c r="U1002" s="23" t="s">
        <v>472</v>
      </c>
      <c r="V1002" s="24" t="s">
        <v>50</v>
      </c>
      <c r="W1002" s="11"/>
      <c r="X1002" s="23"/>
    </row>
    <row r="1003" s="2" customFormat="1" ht="26" customHeight="1" spans="1:24">
      <c r="A1003" s="11">
        <v>999</v>
      </c>
      <c r="B1003" s="11"/>
      <c r="C1003" s="11"/>
      <c r="D1003" s="12"/>
      <c r="E1003" s="11"/>
      <c r="F1003" s="11" t="s">
        <v>2765</v>
      </c>
      <c r="G1003" s="12"/>
      <c r="H1003" s="13" t="s">
        <v>474</v>
      </c>
      <c r="I1003" s="13" t="s">
        <v>2766</v>
      </c>
      <c r="J1003" s="12"/>
      <c r="K1003" s="11"/>
      <c r="L1003" s="13"/>
      <c r="M1003" s="13"/>
      <c r="N1003" s="19"/>
      <c r="O1003" s="19"/>
      <c r="P1003" s="18"/>
      <c r="Q1003" s="13"/>
      <c r="R1003" s="19"/>
      <c r="S1003" s="19"/>
      <c r="T1003" s="24"/>
      <c r="U1003" s="11"/>
      <c r="V1003" s="24"/>
      <c r="W1003" s="11"/>
      <c r="X1003" s="11"/>
    </row>
    <row r="1004" s="2" customFormat="1" ht="26" customHeight="1" spans="1:24">
      <c r="A1004" s="11">
        <v>1000</v>
      </c>
      <c r="B1004" s="11" t="s">
        <v>467</v>
      </c>
      <c r="C1004" s="11" t="s">
        <v>432</v>
      </c>
      <c r="D1004" s="12">
        <v>1</v>
      </c>
      <c r="E1004" s="11" t="s">
        <v>2767</v>
      </c>
      <c r="F1004" s="11" t="s">
        <v>2767</v>
      </c>
      <c r="G1004" s="12">
        <v>2</v>
      </c>
      <c r="H1004" s="13" t="s">
        <v>43</v>
      </c>
      <c r="I1004" s="13" t="s">
        <v>2768</v>
      </c>
      <c r="J1004" s="12">
        <f>SUM(K1004:N1004)</f>
        <v>100</v>
      </c>
      <c r="K1004" s="11">
        <v>100</v>
      </c>
      <c r="L1004" s="13"/>
      <c r="M1004" s="11"/>
      <c r="N1004" s="19"/>
      <c r="O1004" s="19"/>
      <c r="P1004" s="18">
        <v>44852</v>
      </c>
      <c r="Q1004" s="13" t="s">
        <v>2769</v>
      </c>
      <c r="R1004" s="19"/>
      <c r="S1004" s="19"/>
      <c r="T1004" s="24">
        <v>2021</v>
      </c>
      <c r="U1004" s="23" t="s">
        <v>472</v>
      </c>
      <c r="V1004" s="24" t="s">
        <v>58</v>
      </c>
      <c r="W1004" s="11"/>
      <c r="X1004" s="23"/>
    </row>
    <row r="1005" s="2" customFormat="1" ht="26" customHeight="1" spans="1:24">
      <c r="A1005" s="11">
        <v>1001</v>
      </c>
      <c r="B1005" s="11"/>
      <c r="C1005" s="11"/>
      <c r="D1005" s="12"/>
      <c r="E1005" s="11"/>
      <c r="F1005" s="11" t="s">
        <v>2770</v>
      </c>
      <c r="G1005" s="12"/>
      <c r="H1005" s="13" t="s">
        <v>561</v>
      </c>
      <c r="I1005" s="13" t="s">
        <v>2771</v>
      </c>
      <c r="J1005" s="12"/>
      <c r="K1005" s="11"/>
      <c r="L1005" s="13"/>
      <c r="M1005" s="13"/>
      <c r="N1005" s="19"/>
      <c r="O1005" s="19"/>
      <c r="P1005" s="18"/>
      <c r="Q1005" s="13"/>
      <c r="R1005" s="19"/>
      <c r="S1005" s="19"/>
      <c r="T1005" s="24"/>
      <c r="U1005" s="11"/>
      <c r="V1005" s="24"/>
      <c r="W1005" s="11"/>
      <c r="X1005" s="11"/>
    </row>
    <row r="1006" s="2" customFormat="1" ht="26" customHeight="1" spans="1:24">
      <c r="A1006" s="11">
        <v>1002</v>
      </c>
      <c r="B1006" s="11" t="s">
        <v>467</v>
      </c>
      <c r="C1006" s="11" t="s">
        <v>432</v>
      </c>
      <c r="D1006" s="12">
        <v>9</v>
      </c>
      <c r="E1006" s="11" t="s">
        <v>2772</v>
      </c>
      <c r="F1006" s="11" t="s">
        <v>2772</v>
      </c>
      <c r="G1006" s="12">
        <v>4</v>
      </c>
      <c r="H1006" s="13" t="s">
        <v>43</v>
      </c>
      <c r="I1006" s="13" t="s">
        <v>2773</v>
      </c>
      <c r="J1006" s="12">
        <f>SUM(K1006:N1006)</f>
        <v>130</v>
      </c>
      <c r="K1006" s="11">
        <v>130</v>
      </c>
      <c r="L1006" s="13"/>
      <c r="M1006" s="11"/>
      <c r="N1006" s="19"/>
      <c r="O1006" s="19"/>
      <c r="P1006" s="18">
        <v>44852</v>
      </c>
      <c r="Q1006" s="13" t="s">
        <v>2774</v>
      </c>
      <c r="R1006" s="19"/>
      <c r="S1006" s="19"/>
      <c r="T1006" s="24">
        <v>2021</v>
      </c>
      <c r="U1006" s="23" t="s">
        <v>472</v>
      </c>
      <c r="V1006" s="24" t="s">
        <v>58</v>
      </c>
      <c r="W1006" s="11"/>
      <c r="X1006" s="23"/>
    </row>
    <row r="1007" s="2" customFormat="1" ht="26" customHeight="1" spans="1:24">
      <c r="A1007" s="11">
        <v>1003</v>
      </c>
      <c r="B1007" s="11"/>
      <c r="C1007" s="11"/>
      <c r="D1007" s="12"/>
      <c r="E1007" s="11"/>
      <c r="F1007" s="11" t="s">
        <v>2775</v>
      </c>
      <c r="G1007" s="12"/>
      <c r="H1007" s="13" t="s">
        <v>497</v>
      </c>
      <c r="I1007" s="13" t="s">
        <v>2776</v>
      </c>
      <c r="J1007" s="12"/>
      <c r="K1007" s="11"/>
      <c r="L1007" s="13"/>
      <c r="M1007" s="13"/>
      <c r="N1007" s="19"/>
      <c r="O1007" s="19"/>
      <c r="P1007" s="18"/>
      <c r="Q1007" s="13"/>
      <c r="R1007" s="19"/>
      <c r="S1007" s="19"/>
      <c r="T1007" s="24"/>
      <c r="U1007" s="11"/>
      <c r="V1007" s="24"/>
      <c r="W1007" s="11"/>
      <c r="X1007" s="11"/>
    </row>
    <row r="1008" s="2" customFormat="1" ht="26" customHeight="1" spans="1:24">
      <c r="A1008" s="11">
        <v>1004</v>
      </c>
      <c r="B1008" s="11"/>
      <c r="C1008" s="11"/>
      <c r="D1008" s="12"/>
      <c r="E1008" s="11"/>
      <c r="F1008" s="11" t="s">
        <v>2777</v>
      </c>
      <c r="G1008" s="12"/>
      <c r="H1008" s="13" t="s">
        <v>474</v>
      </c>
      <c r="I1008" s="13" t="s">
        <v>2778</v>
      </c>
      <c r="J1008" s="12"/>
      <c r="K1008" s="11"/>
      <c r="L1008" s="13"/>
      <c r="M1008" s="13"/>
      <c r="N1008" s="19"/>
      <c r="O1008" s="19"/>
      <c r="P1008" s="18"/>
      <c r="Q1008" s="13"/>
      <c r="R1008" s="19"/>
      <c r="S1008" s="19"/>
      <c r="T1008" s="24"/>
      <c r="U1008" s="11"/>
      <c r="V1008" s="24"/>
      <c r="W1008" s="11"/>
      <c r="X1008" s="11"/>
    </row>
    <row r="1009" s="2" customFormat="1" ht="26" customHeight="1" spans="1:24">
      <c r="A1009" s="11">
        <v>1005</v>
      </c>
      <c r="B1009" s="11"/>
      <c r="C1009" s="11"/>
      <c r="D1009" s="12"/>
      <c r="E1009" s="11"/>
      <c r="F1009" s="11" t="s">
        <v>2779</v>
      </c>
      <c r="G1009" s="12"/>
      <c r="H1009" s="13" t="s">
        <v>561</v>
      </c>
      <c r="I1009" s="13" t="s">
        <v>2780</v>
      </c>
      <c r="J1009" s="12"/>
      <c r="K1009" s="11"/>
      <c r="L1009" s="13"/>
      <c r="M1009" s="13"/>
      <c r="N1009" s="19"/>
      <c r="O1009" s="19"/>
      <c r="P1009" s="18"/>
      <c r="Q1009" s="13"/>
      <c r="R1009" s="19"/>
      <c r="S1009" s="19"/>
      <c r="T1009" s="24"/>
      <c r="U1009" s="11"/>
      <c r="V1009" s="24"/>
      <c r="W1009" s="11"/>
      <c r="X1009" s="11"/>
    </row>
    <row r="1010" s="2" customFormat="1" ht="26" customHeight="1" spans="1:24">
      <c r="A1010" s="11">
        <v>1006</v>
      </c>
      <c r="B1010" s="11" t="s">
        <v>467</v>
      </c>
      <c r="C1010" s="11" t="s">
        <v>59</v>
      </c>
      <c r="D1010" s="12">
        <v>12</v>
      </c>
      <c r="E1010" s="11" t="s">
        <v>2781</v>
      </c>
      <c r="F1010" s="11" t="s">
        <v>2781</v>
      </c>
      <c r="G1010" s="12">
        <v>3</v>
      </c>
      <c r="H1010" s="13" t="s">
        <v>43</v>
      </c>
      <c r="I1010" s="13" t="s">
        <v>2782</v>
      </c>
      <c r="J1010" s="12">
        <f>SUM(K1010:N1010)</f>
        <v>110</v>
      </c>
      <c r="K1010" s="11">
        <v>110</v>
      </c>
      <c r="L1010" s="13"/>
      <c r="M1010" s="11"/>
      <c r="N1010" s="19"/>
      <c r="O1010" s="19"/>
      <c r="P1010" s="18">
        <v>44852</v>
      </c>
      <c r="Q1010" s="13" t="s">
        <v>2783</v>
      </c>
      <c r="R1010" s="19"/>
      <c r="S1010" s="19"/>
      <c r="T1010" s="24">
        <v>2021</v>
      </c>
      <c r="U1010" s="23" t="s">
        <v>472</v>
      </c>
      <c r="V1010" s="24" t="s">
        <v>58</v>
      </c>
      <c r="W1010" s="11"/>
      <c r="X1010" s="23"/>
    </row>
    <row r="1011" s="2" customFormat="1" ht="26" customHeight="1" spans="1:24">
      <c r="A1011" s="11">
        <v>1007</v>
      </c>
      <c r="B1011" s="11"/>
      <c r="C1011" s="11"/>
      <c r="D1011" s="12"/>
      <c r="E1011" s="11"/>
      <c r="F1011" s="11" t="s">
        <v>2784</v>
      </c>
      <c r="G1011" s="12"/>
      <c r="H1011" s="13" t="s">
        <v>1022</v>
      </c>
      <c r="I1011" s="13" t="s">
        <v>2785</v>
      </c>
      <c r="J1011" s="12"/>
      <c r="K1011" s="11"/>
      <c r="L1011" s="13"/>
      <c r="M1011" s="13"/>
      <c r="N1011" s="19"/>
      <c r="O1011" s="19"/>
      <c r="P1011" s="18"/>
      <c r="Q1011" s="13"/>
      <c r="R1011" s="19"/>
      <c r="S1011" s="19"/>
      <c r="T1011" s="24"/>
      <c r="U1011" s="11"/>
      <c r="V1011" s="24"/>
      <c r="W1011" s="11"/>
      <c r="X1011" s="11"/>
    </row>
    <row r="1012" s="2" customFormat="1" ht="26" customHeight="1" spans="1:24">
      <c r="A1012" s="11">
        <v>1008</v>
      </c>
      <c r="B1012" s="11"/>
      <c r="C1012" s="11"/>
      <c r="D1012" s="12"/>
      <c r="E1012" s="11"/>
      <c r="F1012" s="11" t="s">
        <v>2786</v>
      </c>
      <c r="G1012" s="12"/>
      <c r="H1012" s="13" t="s">
        <v>589</v>
      </c>
      <c r="I1012" s="13" t="s">
        <v>2787</v>
      </c>
      <c r="J1012" s="12"/>
      <c r="K1012" s="11"/>
      <c r="L1012" s="13"/>
      <c r="M1012" s="13"/>
      <c r="N1012" s="19"/>
      <c r="O1012" s="19"/>
      <c r="P1012" s="18"/>
      <c r="Q1012" s="13"/>
      <c r="R1012" s="19"/>
      <c r="S1012" s="19"/>
      <c r="T1012" s="24"/>
      <c r="U1012" s="11"/>
      <c r="V1012" s="24"/>
      <c r="W1012" s="11"/>
      <c r="X1012" s="11"/>
    </row>
    <row r="1013" s="2" customFormat="1" ht="26" customHeight="1" spans="1:24">
      <c r="A1013" s="11">
        <v>1009</v>
      </c>
      <c r="B1013" s="11" t="s">
        <v>467</v>
      </c>
      <c r="C1013" s="11" t="s">
        <v>59</v>
      </c>
      <c r="D1013" s="12">
        <v>4</v>
      </c>
      <c r="E1013" s="11" t="s">
        <v>2788</v>
      </c>
      <c r="F1013" s="11" t="s">
        <v>2788</v>
      </c>
      <c r="G1013" s="12">
        <v>6</v>
      </c>
      <c r="H1013" s="13" t="s">
        <v>43</v>
      </c>
      <c r="I1013" s="13" t="s">
        <v>2789</v>
      </c>
      <c r="J1013" s="12">
        <f>SUM(K1013:N1013)</f>
        <v>107.8</v>
      </c>
      <c r="K1013" s="11">
        <v>107.8</v>
      </c>
      <c r="L1013" s="13"/>
      <c r="M1013" s="11"/>
      <c r="N1013" s="19"/>
      <c r="O1013" s="19"/>
      <c r="P1013" s="18">
        <v>44852</v>
      </c>
      <c r="Q1013" s="13" t="s">
        <v>2790</v>
      </c>
      <c r="R1013" s="19"/>
      <c r="S1013" s="19"/>
      <c r="T1013" s="24">
        <v>2021</v>
      </c>
      <c r="U1013" s="23" t="s">
        <v>472</v>
      </c>
      <c r="V1013" s="24" t="s">
        <v>58</v>
      </c>
      <c r="W1013" s="11"/>
      <c r="X1013" s="23"/>
    </row>
    <row r="1014" s="2" customFormat="1" ht="26" customHeight="1" spans="1:24">
      <c r="A1014" s="11">
        <v>1010</v>
      </c>
      <c r="B1014" s="11"/>
      <c r="C1014" s="11"/>
      <c r="D1014" s="12"/>
      <c r="E1014" s="11"/>
      <c r="F1014" s="11" t="s">
        <v>2791</v>
      </c>
      <c r="G1014" s="12"/>
      <c r="H1014" s="13" t="s">
        <v>566</v>
      </c>
      <c r="I1014" s="13" t="s">
        <v>2792</v>
      </c>
      <c r="J1014" s="12"/>
      <c r="K1014" s="11"/>
      <c r="L1014" s="13"/>
      <c r="M1014" s="13"/>
      <c r="N1014" s="19"/>
      <c r="O1014" s="19"/>
      <c r="P1014" s="18"/>
      <c r="Q1014" s="13"/>
      <c r="R1014" s="19"/>
      <c r="S1014" s="19"/>
      <c r="T1014" s="24"/>
      <c r="U1014" s="11"/>
      <c r="V1014" s="24"/>
      <c r="W1014" s="11"/>
      <c r="X1014" s="11"/>
    </row>
    <row r="1015" s="2" customFormat="1" ht="26" customHeight="1" spans="1:24">
      <c r="A1015" s="11">
        <v>1011</v>
      </c>
      <c r="B1015" s="11"/>
      <c r="C1015" s="11"/>
      <c r="D1015" s="12"/>
      <c r="E1015" s="11"/>
      <c r="F1015" s="11" t="s">
        <v>2793</v>
      </c>
      <c r="G1015" s="12"/>
      <c r="H1015" s="13" t="s">
        <v>497</v>
      </c>
      <c r="I1015" s="13" t="s">
        <v>2794</v>
      </c>
      <c r="J1015" s="12"/>
      <c r="K1015" s="11"/>
      <c r="L1015" s="13"/>
      <c r="M1015" s="13"/>
      <c r="N1015" s="19"/>
      <c r="O1015" s="19"/>
      <c r="P1015" s="18"/>
      <c r="Q1015" s="13"/>
      <c r="R1015" s="19"/>
      <c r="S1015" s="19"/>
      <c r="T1015" s="24"/>
      <c r="U1015" s="11"/>
      <c r="V1015" s="24"/>
      <c r="W1015" s="11"/>
      <c r="X1015" s="11"/>
    </row>
    <row r="1016" s="2" customFormat="1" ht="26" customHeight="1" spans="1:24">
      <c r="A1016" s="11">
        <v>1012</v>
      </c>
      <c r="B1016" s="11"/>
      <c r="C1016" s="11"/>
      <c r="D1016" s="12"/>
      <c r="E1016" s="11"/>
      <c r="F1016" s="11" t="s">
        <v>2795</v>
      </c>
      <c r="G1016" s="12"/>
      <c r="H1016" s="13" t="s">
        <v>2796</v>
      </c>
      <c r="I1016" s="13" t="s">
        <v>2797</v>
      </c>
      <c r="J1016" s="12"/>
      <c r="K1016" s="11"/>
      <c r="L1016" s="13"/>
      <c r="M1016" s="13"/>
      <c r="N1016" s="19"/>
      <c r="O1016" s="19"/>
      <c r="P1016" s="18"/>
      <c r="Q1016" s="13"/>
      <c r="R1016" s="19"/>
      <c r="S1016" s="19"/>
      <c r="T1016" s="24"/>
      <c r="U1016" s="11"/>
      <c r="V1016" s="24"/>
      <c r="W1016" s="11"/>
      <c r="X1016" s="11"/>
    </row>
    <row r="1017" s="2" customFormat="1" ht="26" customHeight="1" spans="1:24">
      <c r="A1017" s="11">
        <v>1013</v>
      </c>
      <c r="B1017" s="11"/>
      <c r="C1017" s="11"/>
      <c r="D1017" s="12"/>
      <c r="E1017" s="11"/>
      <c r="F1017" s="11" t="s">
        <v>2798</v>
      </c>
      <c r="G1017" s="12"/>
      <c r="H1017" s="13" t="s">
        <v>513</v>
      </c>
      <c r="I1017" s="13" t="s">
        <v>2799</v>
      </c>
      <c r="J1017" s="12"/>
      <c r="K1017" s="11"/>
      <c r="L1017" s="13"/>
      <c r="M1017" s="13"/>
      <c r="N1017" s="19"/>
      <c r="O1017" s="19"/>
      <c r="P1017" s="18"/>
      <c r="Q1017" s="13"/>
      <c r="R1017" s="19"/>
      <c r="S1017" s="19"/>
      <c r="T1017" s="24"/>
      <c r="U1017" s="11"/>
      <c r="V1017" s="24"/>
      <c r="W1017" s="11"/>
      <c r="X1017" s="11"/>
    </row>
    <row r="1018" s="2" customFormat="1" ht="26" customHeight="1" spans="1:24">
      <c r="A1018" s="11">
        <v>1014</v>
      </c>
      <c r="B1018" s="11"/>
      <c r="C1018" s="11"/>
      <c r="D1018" s="12"/>
      <c r="E1018" s="11"/>
      <c r="F1018" s="11" t="s">
        <v>2800</v>
      </c>
      <c r="G1018" s="12"/>
      <c r="H1018" s="13" t="s">
        <v>589</v>
      </c>
      <c r="I1018" s="13" t="s">
        <v>2801</v>
      </c>
      <c r="J1018" s="12"/>
      <c r="K1018" s="11"/>
      <c r="L1018" s="13"/>
      <c r="M1018" s="13"/>
      <c r="N1018" s="19"/>
      <c r="O1018" s="19"/>
      <c r="P1018" s="18"/>
      <c r="Q1018" s="13"/>
      <c r="R1018" s="19"/>
      <c r="S1018" s="19"/>
      <c r="T1018" s="24"/>
      <c r="U1018" s="11"/>
      <c r="V1018" s="24"/>
      <c r="W1018" s="11"/>
      <c r="X1018" s="11"/>
    </row>
    <row r="1019" s="2" customFormat="1" ht="26" customHeight="1" spans="1:24">
      <c r="A1019" s="11">
        <v>1015</v>
      </c>
      <c r="B1019" s="11" t="s">
        <v>467</v>
      </c>
      <c r="C1019" s="11" t="s">
        <v>59</v>
      </c>
      <c r="D1019" s="12">
        <v>8</v>
      </c>
      <c r="E1019" s="11" t="s">
        <v>2802</v>
      </c>
      <c r="F1019" s="11" t="s">
        <v>2802</v>
      </c>
      <c r="G1019" s="12">
        <v>3</v>
      </c>
      <c r="H1019" s="13" t="s">
        <v>43</v>
      </c>
      <c r="I1019" s="13" t="s">
        <v>2803</v>
      </c>
      <c r="J1019" s="12">
        <f>SUM(K1019:N1019)</f>
        <v>110</v>
      </c>
      <c r="K1019" s="11">
        <v>110</v>
      </c>
      <c r="L1019" s="13"/>
      <c r="M1019" s="11"/>
      <c r="N1019" s="19"/>
      <c r="O1019" s="19"/>
      <c r="P1019" s="18">
        <v>44852</v>
      </c>
      <c r="Q1019" s="13" t="s">
        <v>2804</v>
      </c>
      <c r="R1019" s="19"/>
      <c r="S1019" s="19"/>
      <c r="T1019" s="24">
        <v>2021</v>
      </c>
      <c r="U1019" s="23" t="s">
        <v>472</v>
      </c>
      <c r="V1019" s="24" t="s">
        <v>58</v>
      </c>
      <c r="W1019" s="11"/>
      <c r="X1019" s="23"/>
    </row>
    <row r="1020" s="2" customFormat="1" ht="26" customHeight="1" spans="1:24">
      <c r="A1020" s="11">
        <v>1016</v>
      </c>
      <c r="B1020" s="11"/>
      <c r="C1020" s="11"/>
      <c r="D1020" s="12"/>
      <c r="E1020" s="11"/>
      <c r="F1020" s="11" t="s">
        <v>2805</v>
      </c>
      <c r="G1020" s="12"/>
      <c r="H1020" s="13" t="s">
        <v>533</v>
      </c>
      <c r="I1020" s="13" t="s">
        <v>2806</v>
      </c>
      <c r="J1020" s="12"/>
      <c r="K1020" s="11"/>
      <c r="L1020" s="13"/>
      <c r="M1020" s="13"/>
      <c r="N1020" s="19"/>
      <c r="O1020" s="19"/>
      <c r="P1020" s="18"/>
      <c r="Q1020" s="13"/>
      <c r="R1020" s="19"/>
      <c r="S1020" s="19"/>
      <c r="T1020" s="24"/>
      <c r="U1020" s="11"/>
      <c r="V1020" s="24"/>
      <c r="W1020" s="11"/>
      <c r="X1020" s="11"/>
    </row>
    <row r="1021" s="2" customFormat="1" ht="26" customHeight="1" spans="1:24">
      <c r="A1021" s="11">
        <v>1017</v>
      </c>
      <c r="B1021" s="11"/>
      <c r="C1021" s="11"/>
      <c r="D1021" s="12"/>
      <c r="E1021" s="11"/>
      <c r="F1021" s="11" t="s">
        <v>2807</v>
      </c>
      <c r="G1021" s="12"/>
      <c r="H1021" s="13" t="s">
        <v>510</v>
      </c>
      <c r="I1021" s="13" t="s">
        <v>2808</v>
      </c>
      <c r="J1021" s="12"/>
      <c r="K1021" s="11"/>
      <c r="L1021" s="13"/>
      <c r="M1021" s="13"/>
      <c r="N1021" s="19"/>
      <c r="O1021" s="19"/>
      <c r="P1021" s="18"/>
      <c r="Q1021" s="13"/>
      <c r="R1021" s="19"/>
      <c r="S1021" s="19"/>
      <c r="T1021" s="24"/>
      <c r="U1021" s="11"/>
      <c r="V1021" s="24"/>
      <c r="W1021" s="11"/>
      <c r="X1021" s="11"/>
    </row>
    <row r="1022" s="2" customFormat="1" ht="26" customHeight="1" spans="1:24">
      <c r="A1022" s="11">
        <v>1018</v>
      </c>
      <c r="B1022" s="11" t="s">
        <v>467</v>
      </c>
      <c r="C1022" s="11" t="s">
        <v>59</v>
      </c>
      <c r="D1022" s="12">
        <v>8</v>
      </c>
      <c r="E1022" s="11" t="s">
        <v>2809</v>
      </c>
      <c r="F1022" s="11" t="s">
        <v>2809</v>
      </c>
      <c r="G1022" s="12">
        <v>5</v>
      </c>
      <c r="H1022" s="13" t="s">
        <v>43</v>
      </c>
      <c r="I1022" s="13" t="s">
        <v>2810</v>
      </c>
      <c r="J1022" s="12">
        <f>SUM(K1022:N1022)</f>
        <v>129.1</v>
      </c>
      <c r="K1022" s="11">
        <v>129.1</v>
      </c>
      <c r="L1022" s="13"/>
      <c r="M1022" s="11"/>
      <c r="N1022" s="19"/>
      <c r="O1022" s="19"/>
      <c r="P1022" s="18">
        <v>44852</v>
      </c>
      <c r="Q1022" s="13" t="s">
        <v>2811</v>
      </c>
      <c r="R1022" s="19"/>
      <c r="S1022" s="19"/>
      <c r="T1022" s="24">
        <v>2021</v>
      </c>
      <c r="U1022" s="23" t="s">
        <v>472</v>
      </c>
      <c r="V1022" s="24" t="s">
        <v>58</v>
      </c>
      <c r="W1022" s="11"/>
      <c r="X1022" s="23"/>
    </row>
    <row r="1023" s="2" customFormat="1" ht="26" customHeight="1" spans="1:24">
      <c r="A1023" s="11">
        <v>1019</v>
      </c>
      <c r="B1023" s="11"/>
      <c r="C1023" s="11"/>
      <c r="D1023" s="12"/>
      <c r="E1023" s="11"/>
      <c r="F1023" s="11" t="s">
        <v>2812</v>
      </c>
      <c r="G1023" s="12"/>
      <c r="H1023" s="13" t="s">
        <v>2796</v>
      </c>
      <c r="I1023" s="13" t="s">
        <v>2813</v>
      </c>
      <c r="J1023" s="12"/>
      <c r="K1023" s="11"/>
      <c r="L1023" s="13"/>
      <c r="M1023" s="13"/>
      <c r="N1023" s="19"/>
      <c r="O1023" s="19"/>
      <c r="P1023" s="18"/>
      <c r="Q1023" s="13"/>
      <c r="R1023" s="19"/>
      <c r="S1023" s="19"/>
      <c r="T1023" s="24"/>
      <c r="U1023" s="11"/>
      <c r="V1023" s="24"/>
      <c r="W1023" s="11"/>
      <c r="X1023" s="11"/>
    </row>
    <row r="1024" s="2" customFormat="1" ht="26" customHeight="1" spans="1:24">
      <c r="A1024" s="11">
        <v>1020</v>
      </c>
      <c r="B1024" s="11"/>
      <c r="C1024" s="11"/>
      <c r="D1024" s="12"/>
      <c r="E1024" s="11"/>
      <c r="F1024" s="11" t="s">
        <v>2814</v>
      </c>
      <c r="G1024" s="12"/>
      <c r="H1024" s="13" t="s">
        <v>497</v>
      </c>
      <c r="I1024" s="13" t="s">
        <v>2815</v>
      </c>
      <c r="J1024" s="12"/>
      <c r="K1024" s="11"/>
      <c r="L1024" s="13"/>
      <c r="M1024" s="13"/>
      <c r="N1024" s="19"/>
      <c r="O1024" s="19"/>
      <c r="P1024" s="18"/>
      <c r="Q1024" s="13"/>
      <c r="R1024" s="19"/>
      <c r="S1024" s="19"/>
      <c r="T1024" s="24"/>
      <c r="U1024" s="11"/>
      <c r="V1024" s="24"/>
      <c r="W1024" s="11"/>
      <c r="X1024" s="11"/>
    </row>
    <row r="1025" s="2" customFormat="1" ht="26" customHeight="1" spans="1:24">
      <c r="A1025" s="11">
        <v>1021</v>
      </c>
      <c r="B1025" s="11"/>
      <c r="C1025" s="11"/>
      <c r="D1025" s="12"/>
      <c r="E1025" s="11"/>
      <c r="F1025" s="11" t="s">
        <v>2816</v>
      </c>
      <c r="G1025" s="12"/>
      <c r="H1025" s="13" t="s">
        <v>589</v>
      </c>
      <c r="I1025" s="13" t="s">
        <v>2817</v>
      </c>
      <c r="J1025" s="12"/>
      <c r="K1025" s="11"/>
      <c r="L1025" s="13"/>
      <c r="M1025" s="13"/>
      <c r="N1025" s="19"/>
      <c r="O1025" s="19"/>
      <c r="P1025" s="18"/>
      <c r="Q1025" s="13"/>
      <c r="R1025" s="19"/>
      <c r="S1025" s="19"/>
      <c r="T1025" s="24"/>
      <c r="U1025" s="11"/>
      <c r="V1025" s="24"/>
      <c r="W1025" s="11"/>
      <c r="X1025" s="11"/>
    </row>
    <row r="1026" s="2" customFormat="1" ht="26" customHeight="1" spans="1:24">
      <c r="A1026" s="11">
        <v>1022</v>
      </c>
      <c r="B1026" s="11"/>
      <c r="C1026" s="11"/>
      <c r="D1026" s="12"/>
      <c r="E1026" s="11"/>
      <c r="F1026" s="11" t="s">
        <v>2818</v>
      </c>
      <c r="G1026" s="12"/>
      <c r="H1026" s="13" t="s">
        <v>513</v>
      </c>
      <c r="I1026" s="13" t="s">
        <v>2819</v>
      </c>
      <c r="J1026" s="12"/>
      <c r="K1026" s="11"/>
      <c r="L1026" s="13"/>
      <c r="M1026" s="13"/>
      <c r="N1026" s="19"/>
      <c r="O1026" s="19"/>
      <c r="P1026" s="18"/>
      <c r="Q1026" s="13"/>
      <c r="R1026" s="19"/>
      <c r="S1026" s="19"/>
      <c r="T1026" s="24"/>
      <c r="U1026" s="11"/>
      <c r="V1026" s="24"/>
      <c r="W1026" s="11"/>
      <c r="X1026" s="11"/>
    </row>
    <row r="1027" s="2" customFormat="1" ht="26" customHeight="1" spans="1:24">
      <c r="A1027" s="11">
        <v>1023</v>
      </c>
      <c r="B1027" s="11" t="s">
        <v>467</v>
      </c>
      <c r="C1027" s="11" t="s">
        <v>468</v>
      </c>
      <c r="D1027" s="12">
        <v>1</v>
      </c>
      <c r="E1027" s="11" t="s">
        <v>2820</v>
      </c>
      <c r="F1027" s="11" t="s">
        <v>2820</v>
      </c>
      <c r="G1027" s="12">
        <v>1</v>
      </c>
      <c r="H1027" s="12" t="s">
        <v>43</v>
      </c>
      <c r="I1027" s="13" t="s">
        <v>2821</v>
      </c>
      <c r="J1027" s="12">
        <f>SUM(K1027:N1027)</f>
        <v>110</v>
      </c>
      <c r="K1027" s="11">
        <v>110</v>
      </c>
      <c r="L1027" s="13"/>
      <c r="M1027" s="11"/>
      <c r="N1027" s="19"/>
      <c r="O1027" s="19"/>
      <c r="P1027" s="18">
        <v>44902</v>
      </c>
      <c r="Q1027" s="13" t="s">
        <v>2822</v>
      </c>
      <c r="R1027" s="19"/>
      <c r="S1027" s="19"/>
      <c r="T1027" s="24">
        <v>2021</v>
      </c>
      <c r="U1027" s="23" t="s">
        <v>472</v>
      </c>
      <c r="V1027" s="24" t="s">
        <v>58</v>
      </c>
      <c r="W1027" s="11"/>
      <c r="X1027" s="29"/>
    </row>
    <row r="1028" s="2" customFormat="1" ht="26" customHeight="1" spans="1:24">
      <c r="A1028" s="11">
        <v>1024</v>
      </c>
      <c r="B1028" s="11" t="s">
        <v>467</v>
      </c>
      <c r="C1028" s="11" t="s">
        <v>62</v>
      </c>
      <c r="D1028" s="12">
        <v>16</v>
      </c>
      <c r="E1028" s="11" t="s">
        <v>2823</v>
      </c>
      <c r="F1028" s="11" t="s">
        <v>2823</v>
      </c>
      <c r="G1028" s="12">
        <v>5</v>
      </c>
      <c r="H1028" s="13" t="s">
        <v>43</v>
      </c>
      <c r="I1028" s="13" t="s">
        <v>2824</v>
      </c>
      <c r="J1028" s="12">
        <f>SUM(K1028:N1028)</f>
        <v>150</v>
      </c>
      <c r="K1028" s="11">
        <v>108</v>
      </c>
      <c r="L1028" s="13">
        <v>42</v>
      </c>
      <c r="M1028" s="11"/>
      <c r="N1028" s="19"/>
      <c r="O1028" s="19"/>
      <c r="P1028" s="18">
        <v>44902</v>
      </c>
      <c r="Q1028" s="13" t="s">
        <v>2825</v>
      </c>
      <c r="R1028" s="19"/>
      <c r="S1028" s="19"/>
      <c r="T1028" s="24">
        <v>2021</v>
      </c>
      <c r="U1028" s="23" t="s">
        <v>472</v>
      </c>
      <c r="V1028" s="24" t="s">
        <v>50</v>
      </c>
      <c r="W1028" s="11"/>
      <c r="X1028" s="29"/>
    </row>
    <row r="1029" s="2" customFormat="1" ht="26" customHeight="1" spans="1:24">
      <c r="A1029" s="11">
        <v>1025</v>
      </c>
      <c r="B1029" s="11"/>
      <c r="C1029" s="11"/>
      <c r="D1029" s="12"/>
      <c r="E1029" s="11"/>
      <c r="F1029" s="11" t="s">
        <v>2826</v>
      </c>
      <c r="G1029" s="12"/>
      <c r="H1029" s="13" t="s">
        <v>474</v>
      </c>
      <c r="I1029" s="13" t="s">
        <v>2827</v>
      </c>
      <c r="J1029" s="12"/>
      <c r="K1029" s="11"/>
      <c r="L1029" s="13"/>
      <c r="M1029" s="13"/>
      <c r="N1029" s="19"/>
      <c r="O1029" s="19"/>
      <c r="P1029" s="18"/>
      <c r="Q1029" s="13"/>
      <c r="R1029" s="19"/>
      <c r="S1029" s="19"/>
      <c r="T1029" s="24"/>
      <c r="U1029" s="11"/>
      <c r="V1029" s="24"/>
      <c r="W1029" s="11"/>
      <c r="X1029" s="11"/>
    </row>
    <row r="1030" s="2" customFormat="1" ht="26" customHeight="1" spans="1:24">
      <c r="A1030" s="11">
        <v>1026</v>
      </c>
      <c r="B1030" s="11"/>
      <c r="C1030" s="11"/>
      <c r="D1030" s="12"/>
      <c r="E1030" s="11"/>
      <c r="F1030" s="11" t="s">
        <v>2828</v>
      </c>
      <c r="G1030" s="12"/>
      <c r="H1030" s="13" t="s">
        <v>561</v>
      </c>
      <c r="I1030" s="13" t="s">
        <v>2829</v>
      </c>
      <c r="J1030" s="12"/>
      <c r="K1030" s="11"/>
      <c r="L1030" s="13"/>
      <c r="M1030" s="13"/>
      <c r="N1030" s="19"/>
      <c r="O1030" s="19"/>
      <c r="P1030" s="18"/>
      <c r="Q1030" s="13"/>
      <c r="R1030" s="19"/>
      <c r="S1030" s="19"/>
      <c r="T1030" s="24"/>
      <c r="U1030" s="11"/>
      <c r="V1030" s="24"/>
      <c r="W1030" s="11"/>
      <c r="X1030" s="11"/>
    </row>
    <row r="1031" s="2" customFormat="1" ht="26" customHeight="1" spans="1:24">
      <c r="A1031" s="11">
        <v>1027</v>
      </c>
      <c r="B1031" s="11"/>
      <c r="C1031" s="11"/>
      <c r="D1031" s="12"/>
      <c r="E1031" s="11"/>
      <c r="F1031" s="11" t="s">
        <v>2830</v>
      </c>
      <c r="G1031" s="12"/>
      <c r="H1031" s="13" t="s">
        <v>533</v>
      </c>
      <c r="I1031" s="13" t="s">
        <v>2831</v>
      </c>
      <c r="J1031" s="12"/>
      <c r="K1031" s="11"/>
      <c r="L1031" s="13"/>
      <c r="M1031" s="13"/>
      <c r="N1031" s="19"/>
      <c r="O1031" s="19"/>
      <c r="P1031" s="18"/>
      <c r="Q1031" s="13"/>
      <c r="R1031" s="19"/>
      <c r="S1031" s="19"/>
      <c r="T1031" s="24"/>
      <c r="U1031" s="11"/>
      <c r="V1031" s="24"/>
      <c r="W1031" s="11"/>
      <c r="X1031" s="11"/>
    </row>
    <row r="1032" s="2" customFormat="1" ht="26" customHeight="1" spans="1:24">
      <c r="A1032" s="11">
        <v>1028</v>
      </c>
      <c r="B1032" s="11"/>
      <c r="C1032" s="11"/>
      <c r="D1032" s="12"/>
      <c r="E1032" s="11"/>
      <c r="F1032" s="11" t="s">
        <v>2832</v>
      </c>
      <c r="G1032" s="12"/>
      <c r="H1032" s="13" t="s">
        <v>538</v>
      </c>
      <c r="I1032" s="13" t="s">
        <v>2833</v>
      </c>
      <c r="J1032" s="12"/>
      <c r="K1032" s="11"/>
      <c r="L1032" s="13"/>
      <c r="M1032" s="13"/>
      <c r="N1032" s="19"/>
      <c r="O1032" s="19"/>
      <c r="P1032" s="18"/>
      <c r="Q1032" s="13"/>
      <c r="R1032" s="19"/>
      <c r="S1032" s="19"/>
      <c r="T1032" s="24"/>
      <c r="U1032" s="11"/>
      <c r="V1032" s="24"/>
      <c r="W1032" s="11"/>
      <c r="X1032" s="11"/>
    </row>
    <row r="1033" s="2" customFormat="1" ht="26" customHeight="1" spans="1:24">
      <c r="A1033" s="11">
        <v>1029</v>
      </c>
      <c r="B1033" s="11" t="s">
        <v>467</v>
      </c>
      <c r="C1033" s="11" t="s">
        <v>40</v>
      </c>
      <c r="D1033" s="12">
        <v>5</v>
      </c>
      <c r="E1033" s="11" t="s">
        <v>2834</v>
      </c>
      <c r="F1033" s="11" t="s">
        <v>2834</v>
      </c>
      <c r="G1033" s="12">
        <v>4</v>
      </c>
      <c r="H1033" s="13" t="s">
        <v>43</v>
      </c>
      <c r="I1033" s="13" t="s">
        <v>2835</v>
      </c>
      <c r="J1033" s="12">
        <f>SUM(K1033:N1033)</f>
        <v>100</v>
      </c>
      <c r="K1033" s="11">
        <v>71.1</v>
      </c>
      <c r="L1033" s="13">
        <v>28.9</v>
      </c>
      <c r="M1033" s="11"/>
      <c r="N1033" s="19"/>
      <c r="O1033" s="19"/>
      <c r="P1033" s="18">
        <v>44902</v>
      </c>
      <c r="Q1033" s="13" t="s">
        <v>2836</v>
      </c>
      <c r="R1033" s="19"/>
      <c r="S1033" s="19"/>
      <c r="T1033" s="24">
        <v>2021</v>
      </c>
      <c r="U1033" s="23" t="s">
        <v>472</v>
      </c>
      <c r="V1033" s="24" t="s">
        <v>50</v>
      </c>
      <c r="W1033" s="11"/>
      <c r="X1033" s="29"/>
    </row>
    <row r="1034" s="2" customFormat="1" ht="26" customHeight="1" spans="1:24">
      <c r="A1034" s="11">
        <v>1030</v>
      </c>
      <c r="B1034" s="11"/>
      <c r="C1034" s="11"/>
      <c r="D1034" s="12"/>
      <c r="E1034" s="11"/>
      <c r="F1034" s="11" t="s">
        <v>2837</v>
      </c>
      <c r="G1034" s="12"/>
      <c r="H1034" s="13" t="s">
        <v>474</v>
      </c>
      <c r="I1034" s="13" t="s">
        <v>2838</v>
      </c>
      <c r="J1034" s="12"/>
      <c r="K1034" s="11"/>
      <c r="L1034" s="13"/>
      <c r="M1034" s="13"/>
      <c r="N1034" s="19"/>
      <c r="O1034" s="19"/>
      <c r="P1034" s="18"/>
      <c r="Q1034" s="13"/>
      <c r="R1034" s="19"/>
      <c r="S1034" s="19"/>
      <c r="T1034" s="24"/>
      <c r="U1034" s="11"/>
      <c r="V1034" s="24"/>
      <c r="W1034" s="11"/>
      <c r="X1034" s="11"/>
    </row>
    <row r="1035" s="2" customFormat="1" ht="26" customHeight="1" spans="1:24">
      <c r="A1035" s="11">
        <v>1031</v>
      </c>
      <c r="B1035" s="11"/>
      <c r="C1035" s="11"/>
      <c r="D1035" s="12"/>
      <c r="E1035" s="11"/>
      <c r="F1035" s="11" t="s">
        <v>2839</v>
      </c>
      <c r="G1035" s="12"/>
      <c r="H1035" s="13" t="s">
        <v>561</v>
      </c>
      <c r="I1035" s="13" t="s">
        <v>2840</v>
      </c>
      <c r="J1035" s="12"/>
      <c r="K1035" s="11"/>
      <c r="L1035" s="13"/>
      <c r="M1035" s="13"/>
      <c r="N1035" s="19"/>
      <c r="O1035" s="19"/>
      <c r="P1035" s="18"/>
      <c r="Q1035" s="13"/>
      <c r="R1035" s="19"/>
      <c r="S1035" s="19"/>
      <c r="T1035" s="24"/>
      <c r="U1035" s="11"/>
      <c r="V1035" s="24"/>
      <c r="W1035" s="11"/>
      <c r="X1035" s="11"/>
    </row>
    <row r="1036" s="2" customFormat="1" ht="26" customHeight="1" spans="1:24">
      <c r="A1036" s="11">
        <v>1032</v>
      </c>
      <c r="B1036" s="11"/>
      <c r="C1036" s="11"/>
      <c r="D1036" s="12"/>
      <c r="E1036" s="11"/>
      <c r="F1036" s="11" t="s">
        <v>2841</v>
      </c>
      <c r="G1036" s="12"/>
      <c r="H1036" s="13" t="s">
        <v>601</v>
      </c>
      <c r="I1036" s="13" t="s">
        <v>2842</v>
      </c>
      <c r="J1036" s="12"/>
      <c r="K1036" s="11"/>
      <c r="L1036" s="13"/>
      <c r="M1036" s="13"/>
      <c r="N1036" s="19"/>
      <c r="O1036" s="19"/>
      <c r="P1036" s="18"/>
      <c r="Q1036" s="13"/>
      <c r="R1036" s="19"/>
      <c r="S1036" s="19"/>
      <c r="T1036" s="24"/>
      <c r="U1036" s="11"/>
      <c r="V1036" s="24"/>
      <c r="W1036" s="11"/>
      <c r="X1036" s="11"/>
    </row>
    <row r="1037" s="2" customFormat="1" ht="26" customHeight="1" spans="1:24">
      <c r="A1037" s="11">
        <v>1033</v>
      </c>
      <c r="B1037" s="11" t="s">
        <v>467</v>
      </c>
      <c r="C1037" s="11" t="s">
        <v>40</v>
      </c>
      <c r="D1037" s="12">
        <v>5</v>
      </c>
      <c r="E1037" s="11" t="s">
        <v>2843</v>
      </c>
      <c r="F1037" s="11" t="s">
        <v>2843</v>
      </c>
      <c r="G1037" s="12">
        <v>6</v>
      </c>
      <c r="H1037" s="13" t="s">
        <v>43</v>
      </c>
      <c r="I1037" s="13" t="s">
        <v>2844</v>
      </c>
      <c r="J1037" s="12">
        <f>SUM(K1037:N1037)</f>
        <v>100</v>
      </c>
      <c r="K1037" s="11">
        <v>71.1</v>
      </c>
      <c r="L1037" s="13">
        <v>28.9</v>
      </c>
      <c r="M1037" s="11"/>
      <c r="N1037" s="19"/>
      <c r="O1037" s="19"/>
      <c r="P1037" s="18">
        <v>44902</v>
      </c>
      <c r="Q1037" s="13" t="s">
        <v>2845</v>
      </c>
      <c r="R1037" s="19"/>
      <c r="S1037" s="19"/>
      <c r="T1037" s="24">
        <v>2021</v>
      </c>
      <c r="U1037" s="23" t="s">
        <v>472</v>
      </c>
      <c r="V1037" s="24" t="s">
        <v>50</v>
      </c>
      <c r="W1037" s="11"/>
      <c r="X1037" s="29"/>
    </row>
    <row r="1038" s="2" customFormat="1" ht="26" customHeight="1" spans="1:24">
      <c r="A1038" s="11">
        <v>1034</v>
      </c>
      <c r="B1038" s="11"/>
      <c r="C1038" s="11"/>
      <c r="D1038" s="12"/>
      <c r="E1038" s="11"/>
      <c r="F1038" s="11" t="s">
        <v>2846</v>
      </c>
      <c r="G1038" s="12"/>
      <c r="H1038" s="13" t="s">
        <v>561</v>
      </c>
      <c r="I1038" s="13" t="s">
        <v>2847</v>
      </c>
      <c r="J1038" s="12"/>
      <c r="K1038" s="11"/>
      <c r="L1038" s="13"/>
      <c r="M1038" s="13"/>
      <c r="N1038" s="19"/>
      <c r="O1038" s="19"/>
      <c r="P1038" s="18"/>
      <c r="Q1038" s="13"/>
      <c r="R1038" s="19"/>
      <c r="S1038" s="19"/>
      <c r="T1038" s="24"/>
      <c r="U1038" s="11"/>
      <c r="V1038" s="24"/>
      <c r="W1038" s="11"/>
      <c r="X1038" s="11"/>
    </row>
    <row r="1039" s="2" customFormat="1" ht="26" customHeight="1" spans="1:24">
      <c r="A1039" s="11">
        <v>1035</v>
      </c>
      <c r="B1039" s="11"/>
      <c r="C1039" s="11"/>
      <c r="D1039" s="12"/>
      <c r="E1039" s="11"/>
      <c r="F1039" s="11" t="s">
        <v>2848</v>
      </c>
      <c r="G1039" s="12"/>
      <c r="H1039" s="13" t="s">
        <v>601</v>
      </c>
      <c r="I1039" s="13" t="s">
        <v>2849</v>
      </c>
      <c r="J1039" s="12"/>
      <c r="K1039" s="11"/>
      <c r="L1039" s="13"/>
      <c r="M1039" s="13"/>
      <c r="N1039" s="19"/>
      <c r="O1039" s="19"/>
      <c r="P1039" s="18"/>
      <c r="Q1039" s="13"/>
      <c r="R1039" s="19"/>
      <c r="S1039" s="19"/>
      <c r="T1039" s="24"/>
      <c r="U1039" s="11"/>
      <c r="V1039" s="24"/>
      <c r="W1039" s="11"/>
      <c r="X1039" s="11"/>
    </row>
    <row r="1040" s="2" customFormat="1" ht="26" customHeight="1" spans="1:24">
      <c r="A1040" s="11">
        <v>1036</v>
      </c>
      <c r="B1040" s="11"/>
      <c r="C1040" s="11"/>
      <c r="D1040" s="12"/>
      <c r="E1040" s="11"/>
      <c r="F1040" s="11" t="s">
        <v>2850</v>
      </c>
      <c r="G1040" s="12"/>
      <c r="H1040" s="13" t="s">
        <v>601</v>
      </c>
      <c r="I1040" s="13" t="s">
        <v>2851</v>
      </c>
      <c r="J1040" s="12"/>
      <c r="K1040" s="11"/>
      <c r="L1040" s="13"/>
      <c r="M1040" s="13"/>
      <c r="N1040" s="19"/>
      <c r="O1040" s="19"/>
      <c r="P1040" s="18"/>
      <c r="Q1040" s="13"/>
      <c r="R1040" s="19"/>
      <c r="S1040" s="19"/>
      <c r="T1040" s="24"/>
      <c r="U1040" s="11"/>
      <c r="V1040" s="24"/>
      <c r="W1040" s="11"/>
      <c r="X1040" s="11"/>
    </row>
    <row r="1041" s="2" customFormat="1" ht="26" customHeight="1" spans="1:24">
      <c r="A1041" s="11">
        <v>1037</v>
      </c>
      <c r="B1041" s="11"/>
      <c r="C1041" s="11"/>
      <c r="D1041" s="12"/>
      <c r="E1041" s="11"/>
      <c r="F1041" s="11" t="s">
        <v>2852</v>
      </c>
      <c r="G1041" s="12"/>
      <c r="H1041" s="13" t="s">
        <v>566</v>
      </c>
      <c r="I1041" s="13" t="s">
        <v>2853</v>
      </c>
      <c r="J1041" s="12"/>
      <c r="K1041" s="11"/>
      <c r="L1041" s="13"/>
      <c r="M1041" s="13"/>
      <c r="N1041" s="19"/>
      <c r="O1041" s="19"/>
      <c r="P1041" s="18"/>
      <c r="Q1041" s="13"/>
      <c r="R1041" s="19"/>
      <c r="S1041" s="19"/>
      <c r="T1041" s="24"/>
      <c r="U1041" s="11"/>
      <c r="V1041" s="24"/>
      <c r="W1041" s="11"/>
      <c r="X1041" s="11"/>
    </row>
    <row r="1042" s="2" customFormat="1" ht="26" customHeight="1" spans="1:24">
      <c r="A1042" s="11">
        <v>1038</v>
      </c>
      <c r="B1042" s="11"/>
      <c r="C1042" s="11"/>
      <c r="D1042" s="12"/>
      <c r="E1042" s="11"/>
      <c r="F1042" s="11" t="s">
        <v>2854</v>
      </c>
      <c r="G1042" s="12"/>
      <c r="H1042" s="13" t="s">
        <v>497</v>
      </c>
      <c r="I1042" s="13" t="s">
        <v>2855</v>
      </c>
      <c r="J1042" s="12"/>
      <c r="K1042" s="11"/>
      <c r="L1042" s="13"/>
      <c r="M1042" s="13"/>
      <c r="N1042" s="19"/>
      <c r="O1042" s="19"/>
      <c r="P1042" s="18"/>
      <c r="Q1042" s="13"/>
      <c r="R1042" s="19"/>
      <c r="S1042" s="19"/>
      <c r="T1042" s="24"/>
      <c r="U1042" s="11"/>
      <c r="V1042" s="24"/>
      <c r="W1042" s="11"/>
      <c r="X1042" s="11"/>
    </row>
    <row r="1043" s="2" customFormat="1" ht="26" customHeight="1" spans="1:24">
      <c r="A1043" s="11">
        <v>1039</v>
      </c>
      <c r="B1043" s="11" t="s">
        <v>467</v>
      </c>
      <c r="C1043" s="11" t="s">
        <v>40</v>
      </c>
      <c r="D1043" s="12">
        <v>1</v>
      </c>
      <c r="E1043" s="11" t="s">
        <v>2856</v>
      </c>
      <c r="F1043" s="11" t="s">
        <v>2856</v>
      </c>
      <c r="G1043" s="12">
        <v>6</v>
      </c>
      <c r="H1043" s="13" t="s">
        <v>43</v>
      </c>
      <c r="I1043" s="13" t="s">
        <v>2857</v>
      </c>
      <c r="J1043" s="12">
        <f>SUM(K1043:N1043)</f>
        <v>98</v>
      </c>
      <c r="K1043" s="11">
        <v>71.45</v>
      </c>
      <c r="L1043" s="13">
        <v>26.55</v>
      </c>
      <c r="M1043" s="11"/>
      <c r="N1043" s="19"/>
      <c r="O1043" s="19"/>
      <c r="P1043" s="18">
        <v>44902</v>
      </c>
      <c r="Q1043" s="13" t="s">
        <v>2858</v>
      </c>
      <c r="R1043" s="19"/>
      <c r="S1043" s="19"/>
      <c r="T1043" s="24">
        <v>2021</v>
      </c>
      <c r="U1043" s="23" t="s">
        <v>472</v>
      </c>
      <c r="V1043" s="24" t="s">
        <v>50</v>
      </c>
      <c r="W1043" s="11"/>
      <c r="X1043" s="29"/>
    </row>
    <row r="1044" s="2" customFormat="1" ht="26" customHeight="1" spans="1:24">
      <c r="A1044" s="11">
        <v>1040</v>
      </c>
      <c r="B1044" s="11"/>
      <c r="C1044" s="11"/>
      <c r="D1044" s="12"/>
      <c r="E1044" s="11"/>
      <c r="F1044" s="11" t="s">
        <v>2859</v>
      </c>
      <c r="G1044" s="12"/>
      <c r="H1044" s="13" t="s">
        <v>474</v>
      </c>
      <c r="I1044" s="13" t="s">
        <v>2860</v>
      </c>
      <c r="J1044" s="12"/>
      <c r="K1044" s="11"/>
      <c r="L1044" s="13"/>
      <c r="M1044" s="13"/>
      <c r="N1044" s="19"/>
      <c r="O1044" s="19"/>
      <c r="P1044" s="18"/>
      <c r="Q1044" s="13"/>
      <c r="R1044" s="19"/>
      <c r="S1044" s="19"/>
      <c r="T1044" s="24"/>
      <c r="U1044" s="11"/>
      <c r="V1044" s="24"/>
      <c r="W1044" s="11"/>
      <c r="X1044" s="11"/>
    </row>
    <row r="1045" s="2" customFormat="1" ht="26" customHeight="1" spans="1:24">
      <c r="A1045" s="11">
        <v>1041</v>
      </c>
      <c r="B1045" s="11"/>
      <c r="C1045" s="11"/>
      <c r="D1045" s="12"/>
      <c r="E1045" s="11"/>
      <c r="F1045" s="11" t="s">
        <v>2861</v>
      </c>
      <c r="G1045" s="12"/>
      <c r="H1045" s="13" t="s">
        <v>561</v>
      </c>
      <c r="I1045" s="13" t="s">
        <v>2862</v>
      </c>
      <c r="J1045" s="12"/>
      <c r="K1045" s="11"/>
      <c r="L1045" s="13"/>
      <c r="M1045" s="13"/>
      <c r="N1045" s="19"/>
      <c r="O1045" s="19"/>
      <c r="P1045" s="18"/>
      <c r="Q1045" s="13"/>
      <c r="R1045" s="19"/>
      <c r="S1045" s="19"/>
      <c r="T1045" s="24"/>
      <c r="U1045" s="11"/>
      <c r="V1045" s="24"/>
      <c r="W1045" s="11"/>
      <c r="X1045" s="11"/>
    </row>
    <row r="1046" s="2" customFormat="1" ht="26" customHeight="1" spans="1:24">
      <c r="A1046" s="11">
        <v>1042</v>
      </c>
      <c r="B1046" s="11"/>
      <c r="C1046" s="11"/>
      <c r="D1046" s="12"/>
      <c r="E1046" s="11"/>
      <c r="F1046" s="11" t="s">
        <v>2863</v>
      </c>
      <c r="G1046" s="12"/>
      <c r="H1046" s="13" t="s">
        <v>561</v>
      </c>
      <c r="I1046" s="13" t="s">
        <v>2864</v>
      </c>
      <c r="J1046" s="12"/>
      <c r="K1046" s="11"/>
      <c r="L1046" s="13"/>
      <c r="M1046" s="13"/>
      <c r="N1046" s="19"/>
      <c r="O1046" s="19"/>
      <c r="P1046" s="18"/>
      <c r="Q1046" s="13"/>
      <c r="R1046" s="19"/>
      <c r="S1046" s="19"/>
      <c r="T1046" s="24"/>
      <c r="U1046" s="11"/>
      <c r="V1046" s="24"/>
      <c r="W1046" s="11"/>
      <c r="X1046" s="11"/>
    </row>
    <row r="1047" s="2" customFormat="1" ht="26" customHeight="1" spans="1:24">
      <c r="A1047" s="11">
        <v>1043</v>
      </c>
      <c r="B1047" s="11"/>
      <c r="C1047" s="11"/>
      <c r="D1047" s="12"/>
      <c r="E1047" s="11"/>
      <c r="F1047" s="11" t="s">
        <v>2865</v>
      </c>
      <c r="G1047" s="12"/>
      <c r="H1047" s="13" t="s">
        <v>566</v>
      </c>
      <c r="I1047" s="13" t="s">
        <v>2866</v>
      </c>
      <c r="J1047" s="12"/>
      <c r="K1047" s="11"/>
      <c r="L1047" s="13"/>
      <c r="M1047" s="13"/>
      <c r="N1047" s="19"/>
      <c r="O1047" s="19"/>
      <c r="P1047" s="18"/>
      <c r="Q1047" s="13"/>
      <c r="R1047" s="19"/>
      <c r="S1047" s="19"/>
      <c r="T1047" s="24"/>
      <c r="U1047" s="11"/>
      <c r="V1047" s="24"/>
      <c r="W1047" s="11"/>
      <c r="X1047" s="11"/>
    </row>
    <row r="1048" s="2" customFormat="1" ht="26" customHeight="1" spans="1:24">
      <c r="A1048" s="11">
        <v>1044</v>
      </c>
      <c r="B1048" s="11"/>
      <c r="C1048" s="11"/>
      <c r="D1048" s="12"/>
      <c r="E1048" s="11"/>
      <c r="F1048" s="11" t="s">
        <v>2867</v>
      </c>
      <c r="G1048" s="12"/>
      <c r="H1048" s="13" t="s">
        <v>497</v>
      </c>
      <c r="I1048" s="13" t="s">
        <v>2868</v>
      </c>
      <c r="J1048" s="12"/>
      <c r="K1048" s="11"/>
      <c r="L1048" s="13"/>
      <c r="M1048" s="13"/>
      <c r="N1048" s="19"/>
      <c r="O1048" s="19"/>
      <c r="P1048" s="18"/>
      <c r="Q1048" s="13"/>
      <c r="R1048" s="19"/>
      <c r="S1048" s="19"/>
      <c r="T1048" s="24"/>
      <c r="U1048" s="11"/>
      <c r="V1048" s="24"/>
      <c r="W1048" s="11"/>
      <c r="X1048" s="11"/>
    </row>
    <row r="1049" s="2" customFormat="1" ht="26" customHeight="1" spans="1:24">
      <c r="A1049" s="11">
        <v>1045</v>
      </c>
      <c r="B1049" s="11" t="s">
        <v>467</v>
      </c>
      <c r="C1049" s="11" t="s">
        <v>40</v>
      </c>
      <c r="D1049" s="12">
        <v>3</v>
      </c>
      <c r="E1049" s="11" t="s">
        <v>2869</v>
      </c>
      <c r="F1049" s="11" t="s">
        <v>2869</v>
      </c>
      <c r="G1049" s="12">
        <v>4</v>
      </c>
      <c r="H1049" s="13" t="s">
        <v>43</v>
      </c>
      <c r="I1049" s="13" t="s">
        <v>2870</v>
      </c>
      <c r="J1049" s="12">
        <f>SUM(K1049:N1049)</f>
        <v>130</v>
      </c>
      <c r="K1049" s="11">
        <v>104.23</v>
      </c>
      <c r="L1049" s="13">
        <v>25.77</v>
      </c>
      <c r="M1049" s="11"/>
      <c r="N1049" s="19"/>
      <c r="O1049" s="19"/>
      <c r="P1049" s="18">
        <v>44902</v>
      </c>
      <c r="Q1049" s="13" t="s">
        <v>2871</v>
      </c>
      <c r="R1049" s="19"/>
      <c r="S1049" s="19"/>
      <c r="T1049" s="24">
        <v>2021</v>
      </c>
      <c r="U1049" s="23" t="s">
        <v>472</v>
      </c>
      <c r="V1049" s="24" t="s">
        <v>50</v>
      </c>
      <c r="W1049" s="11"/>
      <c r="X1049" s="29"/>
    </row>
    <row r="1050" s="2" customFormat="1" ht="26" customHeight="1" spans="1:24">
      <c r="A1050" s="11">
        <v>1046</v>
      </c>
      <c r="B1050" s="11"/>
      <c r="C1050" s="11"/>
      <c r="D1050" s="12"/>
      <c r="E1050" s="11"/>
      <c r="F1050" s="11" t="s">
        <v>2872</v>
      </c>
      <c r="G1050" s="12"/>
      <c r="H1050" s="13" t="s">
        <v>474</v>
      </c>
      <c r="I1050" s="13" t="s">
        <v>2873</v>
      </c>
      <c r="J1050" s="12"/>
      <c r="K1050" s="11"/>
      <c r="L1050" s="13"/>
      <c r="M1050" s="13"/>
      <c r="N1050" s="19"/>
      <c r="O1050" s="19"/>
      <c r="P1050" s="18"/>
      <c r="Q1050" s="13"/>
      <c r="R1050" s="19"/>
      <c r="S1050" s="19"/>
      <c r="T1050" s="24"/>
      <c r="U1050" s="11"/>
      <c r="V1050" s="24"/>
      <c r="W1050" s="11"/>
      <c r="X1050" s="11"/>
    </row>
    <row r="1051" s="2" customFormat="1" ht="26" customHeight="1" spans="1:24">
      <c r="A1051" s="11">
        <v>1047</v>
      </c>
      <c r="B1051" s="11"/>
      <c r="C1051" s="11"/>
      <c r="D1051" s="12"/>
      <c r="E1051" s="11"/>
      <c r="F1051" s="11" t="s">
        <v>2874</v>
      </c>
      <c r="G1051" s="12"/>
      <c r="H1051" s="13" t="s">
        <v>561</v>
      </c>
      <c r="I1051" s="13" t="s">
        <v>2875</v>
      </c>
      <c r="J1051" s="12"/>
      <c r="K1051" s="11"/>
      <c r="L1051" s="13"/>
      <c r="M1051" s="13"/>
      <c r="N1051" s="19"/>
      <c r="O1051" s="19"/>
      <c r="P1051" s="18"/>
      <c r="Q1051" s="13"/>
      <c r="R1051" s="19"/>
      <c r="S1051" s="19"/>
      <c r="T1051" s="24"/>
      <c r="U1051" s="11"/>
      <c r="V1051" s="24"/>
      <c r="W1051" s="11"/>
      <c r="X1051" s="11"/>
    </row>
    <row r="1052" s="2" customFormat="1" ht="26" customHeight="1" spans="1:24">
      <c r="A1052" s="11">
        <v>1048</v>
      </c>
      <c r="B1052" s="11"/>
      <c r="C1052" s="11"/>
      <c r="D1052" s="12"/>
      <c r="E1052" s="11"/>
      <c r="F1052" s="11" t="s">
        <v>2876</v>
      </c>
      <c r="G1052" s="12"/>
      <c r="H1052" s="13" t="s">
        <v>561</v>
      </c>
      <c r="I1052" s="13" t="s">
        <v>2877</v>
      </c>
      <c r="J1052" s="12"/>
      <c r="K1052" s="11"/>
      <c r="L1052" s="13"/>
      <c r="M1052" s="13"/>
      <c r="N1052" s="19"/>
      <c r="O1052" s="19"/>
      <c r="P1052" s="18"/>
      <c r="Q1052" s="13"/>
      <c r="R1052" s="19"/>
      <c r="S1052" s="19"/>
      <c r="T1052" s="24"/>
      <c r="U1052" s="11"/>
      <c r="V1052" s="24"/>
      <c r="W1052" s="11"/>
      <c r="X1052" s="11"/>
    </row>
    <row r="1053" s="2" customFormat="1" ht="26" customHeight="1" spans="1:24">
      <c r="A1053" s="11">
        <v>1049</v>
      </c>
      <c r="B1053" s="11" t="s">
        <v>467</v>
      </c>
      <c r="C1053" s="11" t="s">
        <v>40</v>
      </c>
      <c r="D1053" s="12">
        <v>7</v>
      </c>
      <c r="E1053" s="11" t="s">
        <v>2878</v>
      </c>
      <c r="F1053" s="11" t="s">
        <v>2878</v>
      </c>
      <c r="G1053" s="12">
        <v>5</v>
      </c>
      <c r="H1053" s="13" t="s">
        <v>43</v>
      </c>
      <c r="I1053" s="13" t="s">
        <v>2879</v>
      </c>
      <c r="J1053" s="12">
        <f>SUM(K1053:N1053)</f>
        <v>133</v>
      </c>
      <c r="K1053" s="11">
        <v>118.6</v>
      </c>
      <c r="L1053" s="13">
        <v>14.4</v>
      </c>
      <c r="M1053" s="11"/>
      <c r="N1053" s="19"/>
      <c r="O1053" s="19"/>
      <c r="P1053" s="18">
        <v>44902</v>
      </c>
      <c r="Q1053" s="13" t="s">
        <v>2880</v>
      </c>
      <c r="R1053" s="19"/>
      <c r="S1053" s="19"/>
      <c r="T1053" s="24">
        <v>2021</v>
      </c>
      <c r="U1053" s="23" t="s">
        <v>472</v>
      </c>
      <c r="V1053" s="24" t="s">
        <v>50</v>
      </c>
      <c r="W1053" s="11"/>
      <c r="X1053" s="29"/>
    </row>
    <row r="1054" s="2" customFormat="1" ht="26" customHeight="1" spans="1:24">
      <c r="A1054" s="11">
        <v>1050</v>
      </c>
      <c r="B1054" s="11"/>
      <c r="C1054" s="11"/>
      <c r="D1054" s="12"/>
      <c r="E1054" s="11"/>
      <c r="F1054" s="11" t="s">
        <v>2881</v>
      </c>
      <c r="G1054" s="12"/>
      <c r="H1054" s="13" t="s">
        <v>474</v>
      </c>
      <c r="I1054" s="13" t="s">
        <v>2882</v>
      </c>
      <c r="J1054" s="12"/>
      <c r="K1054" s="11"/>
      <c r="L1054" s="13"/>
      <c r="M1054" s="13"/>
      <c r="N1054" s="19"/>
      <c r="O1054" s="19"/>
      <c r="P1054" s="18"/>
      <c r="Q1054" s="13"/>
      <c r="R1054" s="19"/>
      <c r="S1054" s="19"/>
      <c r="T1054" s="24"/>
      <c r="U1054" s="11"/>
      <c r="V1054" s="24"/>
      <c r="W1054" s="11"/>
      <c r="X1054" s="11"/>
    </row>
    <row r="1055" s="2" customFormat="1" ht="26" customHeight="1" spans="1:24">
      <c r="A1055" s="11">
        <v>1051</v>
      </c>
      <c r="B1055" s="11"/>
      <c r="C1055" s="11"/>
      <c r="D1055" s="12"/>
      <c r="E1055" s="11"/>
      <c r="F1055" s="11" t="s">
        <v>2883</v>
      </c>
      <c r="G1055" s="12"/>
      <c r="H1055" s="13" t="s">
        <v>561</v>
      </c>
      <c r="I1055" s="13" t="s">
        <v>2884</v>
      </c>
      <c r="J1055" s="12"/>
      <c r="K1055" s="11"/>
      <c r="L1055" s="13"/>
      <c r="M1055" s="13"/>
      <c r="N1055" s="19"/>
      <c r="O1055" s="19"/>
      <c r="P1055" s="18"/>
      <c r="Q1055" s="13"/>
      <c r="R1055" s="19"/>
      <c r="S1055" s="19"/>
      <c r="T1055" s="24"/>
      <c r="U1055" s="11"/>
      <c r="V1055" s="24"/>
      <c r="W1055" s="11"/>
      <c r="X1055" s="11"/>
    </row>
    <row r="1056" s="2" customFormat="1" ht="26" customHeight="1" spans="1:24">
      <c r="A1056" s="11">
        <v>1052</v>
      </c>
      <c r="B1056" s="11"/>
      <c r="C1056" s="11"/>
      <c r="D1056" s="12"/>
      <c r="E1056" s="11"/>
      <c r="F1056" s="11" t="s">
        <v>1010</v>
      </c>
      <c r="G1056" s="12"/>
      <c r="H1056" s="13" t="s">
        <v>601</v>
      </c>
      <c r="I1056" s="13" t="s">
        <v>2885</v>
      </c>
      <c r="J1056" s="12"/>
      <c r="K1056" s="11"/>
      <c r="L1056" s="13"/>
      <c r="M1056" s="13"/>
      <c r="N1056" s="19"/>
      <c r="O1056" s="19"/>
      <c r="P1056" s="18"/>
      <c r="Q1056" s="13"/>
      <c r="R1056" s="19"/>
      <c r="S1056" s="19"/>
      <c r="T1056" s="24"/>
      <c r="U1056" s="11"/>
      <c r="V1056" s="24"/>
      <c r="W1056" s="11"/>
      <c r="X1056" s="11"/>
    </row>
    <row r="1057" s="2" customFormat="1" ht="26" customHeight="1" spans="1:24">
      <c r="A1057" s="11">
        <v>1053</v>
      </c>
      <c r="B1057" s="11"/>
      <c r="C1057" s="11"/>
      <c r="D1057" s="12"/>
      <c r="E1057" s="11"/>
      <c r="F1057" s="11" t="s">
        <v>2886</v>
      </c>
      <c r="G1057" s="12"/>
      <c r="H1057" s="13" t="s">
        <v>601</v>
      </c>
      <c r="I1057" s="13" t="s">
        <v>2887</v>
      </c>
      <c r="J1057" s="12"/>
      <c r="K1057" s="11"/>
      <c r="L1057" s="13"/>
      <c r="M1057" s="13"/>
      <c r="N1057" s="19"/>
      <c r="O1057" s="19"/>
      <c r="P1057" s="18"/>
      <c r="Q1057" s="13"/>
      <c r="R1057" s="19"/>
      <c r="S1057" s="19"/>
      <c r="T1057" s="24"/>
      <c r="U1057" s="11"/>
      <c r="V1057" s="24"/>
      <c r="W1057" s="11"/>
      <c r="X1057" s="11"/>
    </row>
    <row r="1058" s="2" customFormat="1" ht="26" customHeight="1" spans="1:24">
      <c r="A1058" s="11">
        <v>1054</v>
      </c>
      <c r="B1058" s="11" t="s">
        <v>467</v>
      </c>
      <c r="C1058" s="11" t="s">
        <v>40</v>
      </c>
      <c r="D1058" s="12">
        <v>7</v>
      </c>
      <c r="E1058" s="11" t="s">
        <v>2888</v>
      </c>
      <c r="F1058" s="11" t="s">
        <v>2888</v>
      </c>
      <c r="G1058" s="12">
        <v>4</v>
      </c>
      <c r="H1058" s="13" t="s">
        <v>43</v>
      </c>
      <c r="I1058" s="13" t="s">
        <v>2889</v>
      </c>
      <c r="J1058" s="12">
        <f>SUM(K1058:N1058)</f>
        <v>119.8</v>
      </c>
      <c r="K1058" s="11">
        <v>119.8</v>
      </c>
      <c r="L1058" s="13"/>
      <c r="M1058" s="11"/>
      <c r="N1058" s="19"/>
      <c r="O1058" s="19"/>
      <c r="P1058" s="18">
        <v>44902</v>
      </c>
      <c r="Q1058" s="13" t="s">
        <v>2890</v>
      </c>
      <c r="R1058" s="19"/>
      <c r="S1058" s="19"/>
      <c r="T1058" s="24">
        <v>2021</v>
      </c>
      <c r="U1058" s="23" t="s">
        <v>472</v>
      </c>
      <c r="V1058" s="24" t="s">
        <v>58</v>
      </c>
      <c r="W1058" s="11"/>
      <c r="X1058" s="29"/>
    </row>
    <row r="1059" s="2" customFormat="1" ht="26" customHeight="1" spans="1:24">
      <c r="A1059" s="11">
        <v>1055</v>
      </c>
      <c r="B1059" s="11"/>
      <c r="C1059" s="11"/>
      <c r="D1059" s="12"/>
      <c r="E1059" s="11"/>
      <c r="F1059" s="11" t="s">
        <v>2891</v>
      </c>
      <c r="G1059" s="12"/>
      <c r="H1059" s="13" t="s">
        <v>497</v>
      </c>
      <c r="I1059" s="13" t="s">
        <v>2892</v>
      </c>
      <c r="J1059" s="12"/>
      <c r="K1059" s="11"/>
      <c r="L1059" s="13"/>
      <c r="M1059" s="13"/>
      <c r="N1059" s="19"/>
      <c r="O1059" s="19"/>
      <c r="P1059" s="18"/>
      <c r="Q1059" s="13"/>
      <c r="R1059" s="19"/>
      <c r="S1059" s="19"/>
      <c r="T1059" s="24"/>
      <c r="U1059" s="11"/>
      <c r="V1059" s="24"/>
      <c r="W1059" s="11"/>
      <c r="X1059" s="11"/>
    </row>
    <row r="1060" s="2" customFormat="1" ht="26" customHeight="1" spans="1:24">
      <c r="A1060" s="11">
        <v>1056</v>
      </c>
      <c r="B1060" s="11"/>
      <c r="C1060" s="11"/>
      <c r="D1060" s="12"/>
      <c r="E1060" s="11"/>
      <c r="F1060" s="11" t="s">
        <v>2893</v>
      </c>
      <c r="G1060" s="12"/>
      <c r="H1060" s="13" t="s">
        <v>601</v>
      </c>
      <c r="I1060" s="13" t="s">
        <v>2894</v>
      </c>
      <c r="J1060" s="12"/>
      <c r="K1060" s="11"/>
      <c r="L1060" s="13"/>
      <c r="M1060" s="13"/>
      <c r="N1060" s="19"/>
      <c r="O1060" s="19"/>
      <c r="P1060" s="18"/>
      <c r="Q1060" s="13"/>
      <c r="R1060" s="19"/>
      <c r="S1060" s="19"/>
      <c r="T1060" s="24"/>
      <c r="U1060" s="11"/>
      <c r="V1060" s="24"/>
      <c r="W1060" s="11"/>
      <c r="X1060" s="11"/>
    </row>
    <row r="1061" s="2" customFormat="1" ht="26" customHeight="1" spans="1:24">
      <c r="A1061" s="11">
        <v>1057</v>
      </c>
      <c r="B1061" s="11"/>
      <c r="C1061" s="11"/>
      <c r="D1061" s="12"/>
      <c r="E1061" s="11"/>
      <c r="F1061" s="11" t="s">
        <v>2895</v>
      </c>
      <c r="G1061" s="12"/>
      <c r="H1061" s="13" t="s">
        <v>561</v>
      </c>
      <c r="I1061" s="13" t="s">
        <v>2896</v>
      </c>
      <c r="J1061" s="12"/>
      <c r="K1061" s="11"/>
      <c r="L1061" s="13"/>
      <c r="M1061" s="13"/>
      <c r="N1061" s="19"/>
      <c r="O1061" s="19"/>
      <c r="P1061" s="18"/>
      <c r="Q1061" s="13"/>
      <c r="R1061" s="19"/>
      <c r="S1061" s="19"/>
      <c r="T1061" s="24"/>
      <c r="U1061" s="11"/>
      <c r="V1061" s="24"/>
      <c r="W1061" s="11"/>
      <c r="X1061" s="11"/>
    </row>
    <row r="1062" s="2" customFormat="1" ht="26" customHeight="1" spans="1:24">
      <c r="A1062" s="11">
        <v>1058</v>
      </c>
      <c r="B1062" s="11" t="s">
        <v>467</v>
      </c>
      <c r="C1062" s="11" t="s">
        <v>2394</v>
      </c>
      <c r="D1062" s="12">
        <v>1</v>
      </c>
      <c r="E1062" s="11" t="s">
        <v>2897</v>
      </c>
      <c r="F1062" s="11" t="s">
        <v>2897</v>
      </c>
      <c r="G1062" s="12">
        <v>4</v>
      </c>
      <c r="H1062" s="13" t="s">
        <v>43</v>
      </c>
      <c r="I1062" s="13" t="s">
        <v>2898</v>
      </c>
      <c r="J1062" s="12">
        <f>SUM(K1062:N1062)</f>
        <v>150</v>
      </c>
      <c r="K1062" s="11">
        <v>123.98</v>
      </c>
      <c r="L1062" s="13">
        <v>26.02</v>
      </c>
      <c r="M1062" s="11"/>
      <c r="N1062" s="19"/>
      <c r="O1062" s="19"/>
      <c r="P1062" s="18">
        <v>44902</v>
      </c>
      <c r="Q1062" s="13" t="s">
        <v>2899</v>
      </c>
      <c r="R1062" s="19"/>
      <c r="S1062" s="19"/>
      <c r="T1062" s="24">
        <v>2021</v>
      </c>
      <c r="U1062" s="23" t="s">
        <v>472</v>
      </c>
      <c r="V1062" s="24" t="s">
        <v>50</v>
      </c>
      <c r="W1062" s="11"/>
      <c r="X1062" s="29"/>
    </row>
    <row r="1063" s="2" customFormat="1" ht="26" customHeight="1" spans="1:24">
      <c r="A1063" s="11">
        <v>1059</v>
      </c>
      <c r="B1063" s="11"/>
      <c r="C1063" s="11"/>
      <c r="D1063" s="12"/>
      <c r="E1063" s="11"/>
      <c r="F1063" s="11" t="s">
        <v>2900</v>
      </c>
      <c r="G1063" s="12"/>
      <c r="H1063" s="13" t="s">
        <v>519</v>
      </c>
      <c r="I1063" s="13" t="s">
        <v>2901</v>
      </c>
      <c r="J1063" s="12"/>
      <c r="K1063" s="11"/>
      <c r="L1063" s="13"/>
      <c r="M1063" s="13"/>
      <c r="N1063" s="19"/>
      <c r="O1063" s="19"/>
      <c r="P1063" s="18"/>
      <c r="Q1063" s="13"/>
      <c r="R1063" s="19"/>
      <c r="S1063" s="19"/>
      <c r="T1063" s="24"/>
      <c r="U1063" s="11"/>
      <c r="V1063" s="24"/>
      <c r="W1063" s="11"/>
      <c r="X1063" s="11"/>
    </row>
    <row r="1064" s="2" customFormat="1" ht="26" customHeight="1" spans="1:24">
      <c r="A1064" s="11">
        <v>1060</v>
      </c>
      <c r="B1064" s="11"/>
      <c r="C1064" s="11"/>
      <c r="D1064" s="12"/>
      <c r="E1064" s="11"/>
      <c r="F1064" s="11" t="s">
        <v>2902</v>
      </c>
      <c r="G1064" s="12"/>
      <c r="H1064" s="13" t="s">
        <v>601</v>
      </c>
      <c r="I1064" s="13" t="s">
        <v>2903</v>
      </c>
      <c r="J1064" s="12"/>
      <c r="K1064" s="11"/>
      <c r="L1064" s="13"/>
      <c r="M1064" s="13"/>
      <c r="N1064" s="19"/>
      <c r="O1064" s="19"/>
      <c r="P1064" s="18"/>
      <c r="Q1064" s="13"/>
      <c r="R1064" s="19"/>
      <c r="S1064" s="19"/>
      <c r="T1064" s="24"/>
      <c r="U1064" s="11"/>
      <c r="V1064" s="24"/>
      <c r="W1064" s="11"/>
      <c r="X1064" s="11"/>
    </row>
    <row r="1065" s="2" customFormat="1" ht="26" customHeight="1" spans="1:24">
      <c r="A1065" s="11">
        <v>1061</v>
      </c>
      <c r="B1065" s="11"/>
      <c r="C1065" s="11"/>
      <c r="D1065" s="12"/>
      <c r="E1065" s="11"/>
      <c r="F1065" s="11" t="s">
        <v>2904</v>
      </c>
      <c r="G1065" s="12"/>
      <c r="H1065" s="13" t="s">
        <v>561</v>
      </c>
      <c r="I1065" s="13" t="s">
        <v>2905</v>
      </c>
      <c r="J1065" s="12"/>
      <c r="K1065" s="11"/>
      <c r="L1065" s="13"/>
      <c r="M1065" s="13"/>
      <c r="N1065" s="19"/>
      <c r="O1065" s="19"/>
      <c r="P1065" s="18"/>
      <c r="Q1065" s="13"/>
      <c r="R1065" s="19"/>
      <c r="S1065" s="19"/>
      <c r="T1065" s="24"/>
      <c r="U1065" s="11"/>
      <c r="V1065" s="24"/>
      <c r="W1065" s="11"/>
      <c r="X1065" s="11"/>
    </row>
    <row r="1066" s="2" customFormat="1" ht="26" customHeight="1" spans="1:24">
      <c r="A1066" s="11">
        <v>1062</v>
      </c>
      <c r="B1066" s="11" t="s">
        <v>467</v>
      </c>
      <c r="C1066" s="11" t="s">
        <v>2394</v>
      </c>
      <c r="D1066" s="12">
        <v>1</v>
      </c>
      <c r="E1066" s="11" t="s">
        <v>2906</v>
      </c>
      <c r="F1066" s="11" t="s">
        <v>2906</v>
      </c>
      <c r="G1066" s="12">
        <v>5</v>
      </c>
      <c r="H1066" s="13" t="s">
        <v>43</v>
      </c>
      <c r="I1066" s="13" t="s">
        <v>2907</v>
      </c>
      <c r="J1066" s="12">
        <f>SUM(K1066:N1066)</f>
        <v>150</v>
      </c>
      <c r="K1066" s="11">
        <v>124.68</v>
      </c>
      <c r="L1066" s="13">
        <v>25.32</v>
      </c>
      <c r="M1066" s="11"/>
      <c r="N1066" s="19"/>
      <c r="O1066" s="19"/>
      <c r="P1066" s="18">
        <v>44902</v>
      </c>
      <c r="Q1066" s="13" t="s">
        <v>2908</v>
      </c>
      <c r="R1066" s="19"/>
      <c r="S1066" s="19"/>
      <c r="T1066" s="24">
        <v>2021</v>
      </c>
      <c r="U1066" s="23" t="s">
        <v>472</v>
      </c>
      <c r="V1066" s="24" t="s">
        <v>50</v>
      </c>
      <c r="W1066" s="11"/>
      <c r="X1066" s="29"/>
    </row>
    <row r="1067" s="2" customFormat="1" ht="26" customHeight="1" spans="1:24">
      <c r="A1067" s="11">
        <v>1063</v>
      </c>
      <c r="B1067" s="11"/>
      <c r="C1067" s="11"/>
      <c r="D1067" s="12"/>
      <c r="E1067" s="11"/>
      <c r="F1067" s="11" t="s">
        <v>2909</v>
      </c>
      <c r="G1067" s="12"/>
      <c r="H1067" s="13" t="s">
        <v>519</v>
      </c>
      <c r="I1067" s="13" t="s">
        <v>2910</v>
      </c>
      <c r="J1067" s="12"/>
      <c r="K1067" s="11"/>
      <c r="L1067" s="13"/>
      <c r="M1067" s="13"/>
      <c r="N1067" s="19"/>
      <c r="O1067" s="19"/>
      <c r="P1067" s="18"/>
      <c r="Q1067" s="13"/>
      <c r="R1067" s="19"/>
      <c r="S1067" s="19"/>
      <c r="T1067" s="24"/>
      <c r="U1067" s="11"/>
      <c r="V1067" s="24"/>
      <c r="W1067" s="11"/>
      <c r="X1067" s="11"/>
    </row>
    <row r="1068" s="2" customFormat="1" ht="26" customHeight="1" spans="1:24">
      <c r="A1068" s="11">
        <v>1064</v>
      </c>
      <c r="B1068" s="11"/>
      <c r="C1068" s="11"/>
      <c r="D1068" s="12"/>
      <c r="E1068" s="11"/>
      <c r="F1068" s="11" t="s">
        <v>2911</v>
      </c>
      <c r="G1068" s="12"/>
      <c r="H1068" s="13" t="s">
        <v>601</v>
      </c>
      <c r="I1068" s="13" t="s">
        <v>2912</v>
      </c>
      <c r="J1068" s="12"/>
      <c r="K1068" s="11"/>
      <c r="L1068" s="13"/>
      <c r="M1068" s="13"/>
      <c r="N1068" s="19"/>
      <c r="O1068" s="19"/>
      <c r="P1068" s="18"/>
      <c r="Q1068" s="13"/>
      <c r="R1068" s="19"/>
      <c r="S1068" s="19"/>
      <c r="T1068" s="24"/>
      <c r="U1068" s="11"/>
      <c r="V1068" s="24"/>
      <c r="W1068" s="11"/>
      <c r="X1068" s="11"/>
    </row>
    <row r="1069" s="2" customFormat="1" ht="26" customHeight="1" spans="1:24">
      <c r="A1069" s="11">
        <v>1065</v>
      </c>
      <c r="B1069" s="11"/>
      <c r="C1069" s="11"/>
      <c r="D1069" s="12"/>
      <c r="E1069" s="11"/>
      <c r="F1069" s="11" t="s">
        <v>2913</v>
      </c>
      <c r="G1069" s="12"/>
      <c r="H1069" s="13" t="s">
        <v>601</v>
      </c>
      <c r="I1069" s="13" t="s">
        <v>2914</v>
      </c>
      <c r="J1069" s="12"/>
      <c r="K1069" s="11"/>
      <c r="L1069" s="13"/>
      <c r="M1069" s="13"/>
      <c r="N1069" s="19"/>
      <c r="O1069" s="19"/>
      <c r="P1069" s="18"/>
      <c r="Q1069" s="13"/>
      <c r="R1069" s="19"/>
      <c r="S1069" s="19"/>
      <c r="T1069" s="24"/>
      <c r="U1069" s="11"/>
      <c r="V1069" s="24"/>
      <c r="W1069" s="11"/>
      <c r="X1069" s="11"/>
    </row>
    <row r="1070" s="2" customFormat="1" ht="26" customHeight="1" spans="1:24">
      <c r="A1070" s="11">
        <v>1066</v>
      </c>
      <c r="B1070" s="11"/>
      <c r="C1070" s="11"/>
      <c r="D1070" s="12"/>
      <c r="E1070" s="11"/>
      <c r="F1070" s="11" t="s">
        <v>2915</v>
      </c>
      <c r="G1070" s="12"/>
      <c r="H1070" s="13" t="s">
        <v>561</v>
      </c>
      <c r="I1070" s="13" t="s">
        <v>2916</v>
      </c>
      <c r="J1070" s="12"/>
      <c r="K1070" s="11"/>
      <c r="L1070" s="13"/>
      <c r="M1070" s="13"/>
      <c r="N1070" s="19"/>
      <c r="O1070" s="19"/>
      <c r="P1070" s="18"/>
      <c r="Q1070" s="13"/>
      <c r="R1070" s="19"/>
      <c r="S1070" s="19"/>
      <c r="T1070" s="24"/>
      <c r="U1070" s="11"/>
      <c r="V1070" s="24"/>
      <c r="W1070" s="11"/>
      <c r="X1070" s="11"/>
    </row>
    <row r="1071" s="2" customFormat="1" ht="26" customHeight="1" spans="1:24">
      <c r="A1071" s="11">
        <v>1067</v>
      </c>
      <c r="B1071" s="11" t="s">
        <v>467</v>
      </c>
      <c r="C1071" s="11" t="s">
        <v>2394</v>
      </c>
      <c r="D1071" s="12">
        <v>14</v>
      </c>
      <c r="E1071" s="11" t="s">
        <v>2917</v>
      </c>
      <c r="F1071" s="11" t="s">
        <v>2917</v>
      </c>
      <c r="G1071" s="12">
        <v>4</v>
      </c>
      <c r="H1071" s="13" t="s">
        <v>43</v>
      </c>
      <c r="I1071" s="13" t="s">
        <v>2918</v>
      </c>
      <c r="J1071" s="12">
        <f>SUM(K1071:N1071)</f>
        <v>100</v>
      </c>
      <c r="K1071" s="11">
        <v>89.83</v>
      </c>
      <c r="L1071" s="13">
        <v>10.17</v>
      </c>
      <c r="M1071" s="11"/>
      <c r="N1071" s="19"/>
      <c r="O1071" s="19"/>
      <c r="P1071" s="18">
        <v>44902</v>
      </c>
      <c r="Q1071" s="13" t="s">
        <v>2919</v>
      </c>
      <c r="R1071" s="19"/>
      <c r="S1071" s="19"/>
      <c r="T1071" s="24">
        <v>2021</v>
      </c>
      <c r="U1071" s="23" t="s">
        <v>472</v>
      </c>
      <c r="V1071" s="24" t="s">
        <v>50</v>
      </c>
      <c r="W1071" s="11"/>
      <c r="X1071" s="29"/>
    </row>
    <row r="1072" s="2" customFormat="1" ht="26" customHeight="1" spans="1:24">
      <c r="A1072" s="11">
        <v>1068</v>
      </c>
      <c r="B1072" s="11"/>
      <c r="C1072" s="11"/>
      <c r="D1072" s="12"/>
      <c r="E1072" s="11"/>
      <c r="F1072" s="11" t="s">
        <v>2920</v>
      </c>
      <c r="G1072" s="12"/>
      <c r="H1072" s="13" t="s">
        <v>474</v>
      </c>
      <c r="I1072" s="13" t="s">
        <v>2921</v>
      </c>
      <c r="J1072" s="12"/>
      <c r="K1072" s="11"/>
      <c r="L1072" s="13"/>
      <c r="M1072" s="13"/>
      <c r="N1072" s="19"/>
      <c r="O1072" s="19"/>
      <c r="P1072" s="18"/>
      <c r="Q1072" s="13"/>
      <c r="R1072" s="19"/>
      <c r="S1072" s="19"/>
      <c r="T1072" s="24"/>
      <c r="U1072" s="11"/>
      <c r="V1072" s="24"/>
      <c r="W1072" s="11"/>
      <c r="X1072" s="11"/>
    </row>
    <row r="1073" s="2" customFormat="1" ht="26" customHeight="1" spans="1:24">
      <c r="A1073" s="11">
        <v>1069</v>
      </c>
      <c r="B1073" s="11"/>
      <c r="C1073" s="11"/>
      <c r="D1073" s="12"/>
      <c r="E1073" s="11"/>
      <c r="F1073" s="11" t="s">
        <v>2922</v>
      </c>
      <c r="G1073" s="12"/>
      <c r="H1073" s="13" t="s">
        <v>561</v>
      </c>
      <c r="I1073" s="13" t="s">
        <v>2923</v>
      </c>
      <c r="J1073" s="12"/>
      <c r="K1073" s="11"/>
      <c r="L1073" s="13"/>
      <c r="M1073" s="13"/>
      <c r="N1073" s="19"/>
      <c r="O1073" s="19"/>
      <c r="P1073" s="18"/>
      <c r="Q1073" s="13"/>
      <c r="R1073" s="19"/>
      <c r="S1073" s="19"/>
      <c r="T1073" s="24"/>
      <c r="U1073" s="11"/>
      <c r="V1073" s="24"/>
      <c r="W1073" s="11"/>
      <c r="X1073" s="11"/>
    </row>
    <row r="1074" s="2" customFormat="1" ht="26" customHeight="1" spans="1:24">
      <c r="A1074" s="11">
        <v>1070</v>
      </c>
      <c r="B1074" s="11"/>
      <c r="C1074" s="11"/>
      <c r="D1074" s="12"/>
      <c r="E1074" s="11"/>
      <c r="F1074" s="11" t="s">
        <v>2924</v>
      </c>
      <c r="G1074" s="12"/>
      <c r="H1074" s="13" t="s">
        <v>561</v>
      </c>
      <c r="I1074" s="13" t="s">
        <v>2925</v>
      </c>
      <c r="J1074" s="12"/>
      <c r="K1074" s="11"/>
      <c r="L1074" s="13"/>
      <c r="M1074" s="13"/>
      <c r="N1074" s="19"/>
      <c r="O1074" s="19"/>
      <c r="P1074" s="18"/>
      <c r="Q1074" s="13"/>
      <c r="R1074" s="19"/>
      <c r="S1074" s="19"/>
      <c r="T1074" s="24"/>
      <c r="U1074" s="11"/>
      <c r="V1074" s="24"/>
      <c r="W1074" s="11"/>
      <c r="X1074" s="11"/>
    </row>
    <row r="1075" s="2" customFormat="1" ht="26" customHeight="1" spans="1:24">
      <c r="A1075" s="11">
        <v>1071</v>
      </c>
      <c r="B1075" s="11" t="s">
        <v>467</v>
      </c>
      <c r="C1075" s="11" t="s">
        <v>2394</v>
      </c>
      <c r="D1075" s="12">
        <v>14</v>
      </c>
      <c r="E1075" s="11" t="s">
        <v>2926</v>
      </c>
      <c r="F1075" s="11" t="s">
        <v>2926</v>
      </c>
      <c r="G1075" s="12">
        <v>4</v>
      </c>
      <c r="H1075" s="13" t="s">
        <v>43</v>
      </c>
      <c r="I1075" s="13" t="s">
        <v>2927</v>
      </c>
      <c r="J1075" s="12">
        <f>SUM(K1075:N1075)</f>
        <v>100</v>
      </c>
      <c r="K1075" s="11">
        <v>88.24</v>
      </c>
      <c r="L1075" s="13">
        <v>11.76</v>
      </c>
      <c r="M1075" s="11"/>
      <c r="N1075" s="19"/>
      <c r="O1075" s="19"/>
      <c r="P1075" s="18">
        <v>44902</v>
      </c>
      <c r="Q1075" s="13" t="s">
        <v>2928</v>
      </c>
      <c r="R1075" s="19"/>
      <c r="S1075" s="19"/>
      <c r="T1075" s="24">
        <v>2021</v>
      </c>
      <c r="U1075" s="23" t="s">
        <v>472</v>
      </c>
      <c r="V1075" s="24" t="s">
        <v>50</v>
      </c>
      <c r="W1075" s="11"/>
      <c r="X1075" s="29"/>
    </row>
    <row r="1076" s="2" customFormat="1" ht="26" customHeight="1" spans="1:24">
      <c r="A1076" s="11">
        <v>1072</v>
      </c>
      <c r="B1076" s="11"/>
      <c r="C1076" s="11"/>
      <c r="D1076" s="12"/>
      <c r="E1076" s="11"/>
      <c r="F1076" s="11" t="s">
        <v>2929</v>
      </c>
      <c r="G1076" s="12"/>
      <c r="H1076" s="13" t="s">
        <v>474</v>
      </c>
      <c r="I1076" s="13" t="s">
        <v>2930</v>
      </c>
      <c r="J1076" s="12"/>
      <c r="K1076" s="11"/>
      <c r="L1076" s="13"/>
      <c r="M1076" s="13"/>
      <c r="N1076" s="19"/>
      <c r="O1076" s="19"/>
      <c r="P1076" s="18"/>
      <c r="Q1076" s="13"/>
      <c r="R1076" s="19"/>
      <c r="S1076" s="19"/>
      <c r="T1076" s="24"/>
      <c r="U1076" s="11"/>
      <c r="V1076" s="24"/>
      <c r="W1076" s="11"/>
      <c r="X1076" s="11"/>
    </row>
    <row r="1077" s="2" customFormat="1" ht="26" customHeight="1" spans="1:24">
      <c r="A1077" s="11">
        <v>1073</v>
      </c>
      <c r="B1077" s="11"/>
      <c r="C1077" s="11"/>
      <c r="D1077" s="12"/>
      <c r="E1077" s="11"/>
      <c r="F1077" s="11" t="s">
        <v>2931</v>
      </c>
      <c r="G1077" s="12"/>
      <c r="H1077" s="13" t="s">
        <v>561</v>
      </c>
      <c r="I1077" s="13" t="s">
        <v>2932</v>
      </c>
      <c r="J1077" s="12"/>
      <c r="K1077" s="11"/>
      <c r="L1077" s="13"/>
      <c r="M1077" s="13"/>
      <c r="N1077" s="19"/>
      <c r="O1077" s="19"/>
      <c r="P1077" s="18"/>
      <c r="Q1077" s="13"/>
      <c r="R1077" s="19"/>
      <c r="S1077" s="19"/>
      <c r="T1077" s="24"/>
      <c r="U1077" s="11"/>
      <c r="V1077" s="24"/>
      <c r="W1077" s="11"/>
      <c r="X1077" s="11"/>
    </row>
    <row r="1078" s="2" customFormat="1" ht="26" customHeight="1" spans="1:24">
      <c r="A1078" s="11">
        <v>1074</v>
      </c>
      <c r="B1078" s="11"/>
      <c r="C1078" s="11"/>
      <c r="D1078" s="12"/>
      <c r="E1078" s="11"/>
      <c r="F1078" s="11" t="s">
        <v>2933</v>
      </c>
      <c r="G1078" s="12"/>
      <c r="H1078" s="13" t="s">
        <v>566</v>
      </c>
      <c r="I1078" s="13" t="s">
        <v>2934</v>
      </c>
      <c r="J1078" s="12"/>
      <c r="K1078" s="11"/>
      <c r="L1078" s="13"/>
      <c r="M1078" s="13"/>
      <c r="N1078" s="19"/>
      <c r="O1078" s="19"/>
      <c r="P1078" s="18"/>
      <c r="Q1078" s="13"/>
      <c r="R1078" s="19"/>
      <c r="S1078" s="19"/>
      <c r="T1078" s="24"/>
      <c r="U1078" s="11"/>
      <c r="V1078" s="24"/>
      <c r="W1078" s="11"/>
      <c r="X1078" s="11"/>
    </row>
    <row r="1079" s="2" customFormat="1" ht="26" customHeight="1" spans="1:24">
      <c r="A1079" s="11">
        <v>1075</v>
      </c>
      <c r="B1079" s="11" t="s">
        <v>467</v>
      </c>
      <c r="C1079" s="11" t="s">
        <v>40</v>
      </c>
      <c r="D1079" s="12">
        <v>7</v>
      </c>
      <c r="E1079" s="11" t="s">
        <v>2935</v>
      </c>
      <c r="F1079" s="11" t="s">
        <v>2935</v>
      </c>
      <c r="G1079" s="12">
        <v>1</v>
      </c>
      <c r="H1079" s="12" t="s">
        <v>43</v>
      </c>
      <c r="I1079" s="13" t="s">
        <v>2936</v>
      </c>
      <c r="J1079" s="12">
        <f>SUM(K1079:N1079)</f>
        <v>110</v>
      </c>
      <c r="K1079" s="11">
        <v>110</v>
      </c>
      <c r="L1079" s="13"/>
      <c r="M1079" s="11"/>
      <c r="N1079" s="19"/>
      <c r="O1079" s="19"/>
      <c r="P1079" s="18">
        <v>44916</v>
      </c>
      <c r="Q1079" s="13" t="s">
        <v>2937</v>
      </c>
      <c r="R1079" s="19"/>
      <c r="S1079" s="19"/>
      <c r="T1079" s="24">
        <v>2021</v>
      </c>
      <c r="U1079" s="23" t="s">
        <v>472</v>
      </c>
      <c r="V1079" s="24" t="s">
        <v>58</v>
      </c>
      <c r="W1079" s="11"/>
      <c r="X1079" s="23"/>
    </row>
    <row r="1080" s="2" customFormat="1" ht="26" customHeight="1" spans="1:24">
      <c r="A1080" s="11">
        <v>1076</v>
      </c>
      <c r="B1080" s="11" t="s">
        <v>467</v>
      </c>
      <c r="C1080" s="11" t="s">
        <v>40</v>
      </c>
      <c r="D1080" s="12">
        <v>1</v>
      </c>
      <c r="E1080" s="11" t="s">
        <v>2938</v>
      </c>
      <c r="F1080" s="11" t="s">
        <v>2938</v>
      </c>
      <c r="G1080" s="12">
        <v>5</v>
      </c>
      <c r="H1080" s="13" t="s">
        <v>43</v>
      </c>
      <c r="I1080" s="13" t="s">
        <v>2939</v>
      </c>
      <c r="J1080" s="12">
        <f>SUM(K1080:N1080)</f>
        <v>98</v>
      </c>
      <c r="K1080" s="11">
        <v>65.69</v>
      </c>
      <c r="L1080" s="13">
        <v>32.31</v>
      </c>
      <c r="M1080" s="11"/>
      <c r="N1080" s="19"/>
      <c r="O1080" s="19"/>
      <c r="P1080" s="18">
        <v>44916</v>
      </c>
      <c r="Q1080" s="13" t="s">
        <v>2940</v>
      </c>
      <c r="R1080" s="19"/>
      <c r="S1080" s="19"/>
      <c r="T1080" s="24">
        <v>2021</v>
      </c>
      <c r="U1080" s="23" t="s">
        <v>472</v>
      </c>
      <c r="V1080" s="24" t="s">
        <v>50</v>
      </c>
      <c r="W1080" s="11"/>
      <c r="X1080" s="23"/>
    </row>
    <row r="1081" s="2" customFormat="1" ht="26" customHeight="1" spans="1:24">
      <c r="A1081" s="11">
        <v>1077</v>
      </c>
      <c r="B1081" s="11"/>
      <c r="C1081" s="11"/>
      <c r="D1081" s="12"/>
      <c r="E1081" s="11"/>
      <c r="F1081" s="11" t="s">
        <v>2941</v>
      </c>
      <c r="G1081" s="12"/>
      <c r="H1081" s="13" t="s">
        <v>474</v>
      </c>
      <c r="I1081" s="13" t="s">
        <v>2942</v>
      </c>
      <c r="J1081" s="12"/>
      <c r="K1081" s="11"/>
      <c r="L1081" s="13"/>
      <c r="M1081" s="13"/>
      <c r="N1081" s="19"/>
      <c r="O1081" s="19"/>
      <c r="P1081" s="18"/>
      <c r="Q1081" s="13"/>
      <c r="R1081" s="19"/>
      <c r="S1081" s="19"/>
      <c r="T1081" s="24"/>
      <c r="U1081" s="11"/>
      <c r="V1081" s="24"/>
      <c r="W1081" s="11"/>
      <c r="X1081" s="11"/>
    </row>
    <row r="1082" s="2" customFormat="1" ht="26" customHeight="1" spans="1:24">
      <c r="A1082" s="11">
        <v>1078</v>
      </c>
      <c r="B1082" s="11"/>
      <c r="C1082" s="11"/>
      <c r="D1082" s="12"/>
      <c r="E1082" s="11"/>
      <c r="F1082" s="11" t="s">
        <v>2943</v>
      </c>
      <c r="G1082" s="12"/>
      <c r="H1082" s="13" t="s">
        <v>561</v>
      </c>
      <c r="I1082" s="13" t="s">
        <v>2944</v>
      </c>
      <c r="J1082" s="12"/>
      <c r="K1082" s="11"/>
      <c r="L1082" s="13"/>
      <c r="M1082" s="13"/>
      <c r="N1082" s="19"/>
      <c r="O1082" s="19"/>
      <c r="P1082" s="18"/>
      <c r="Q1082" s="13"/>
      <c r="R1082" s="19"/>
      <c r="S1082" s="19"/>
      <c r="T1082" s="24"/>
      <c r="U1082" s="11"/>
      <c r="V1082" s="24"/>
      <c r="W1082" s="11"/>
      <c r="X1082" s="11"/>
    </row>
    <row r="1083" s="2" customFormat="1" ht="26" customHeight="1" spans="1:24">
      <c r="A1083" s="11">
        <v>1079</v>
      </c>
      <c r="B1083" s="11"/>
      <c r="C1083" s="11"/>
      <c r="D1083" s="12"/>
      <c r="E1083" s="11"/>
      <c r="F1083" s="11" t="s">
        <v>2945</v>
      </c>
      <c r="G1083" s="12"/>
      <c r="H1083" s="13" t="s">
        <v>601</v>
      </c>
      <c r="I1083" s="13" t="s">
        <v>2946</v>
      </c>
      <c r="J1083" s="12"/>
      <c r="K1083" s="11"/>
      <c r="L1083" s="13"/>
      <c r="M1083" s="13"/>
      <c r="N1083" s="19"/>
      <c r="O1083" s="19"/>
      <c r="P1083" s="18"/>
      <c r="Q1083" s="13"/>
      <c r="R1083" s="19"/>
      <c r="S1083" s="19"/>
      <c r="T1083" s="24"/>
      <c r="U1083" s="11"/>
      <c r="V1083" s="24"/>
      <c r="W1083" s="11"/>
      <c r="X1083" s="11"/>
    </row>
    <row r="1084" s="2" customFormat="1" ht="26" customHeight="1" spans="1:24">
      <c r="A1084" s="11">
        <v>1080</v>
      </c>
      <c r="B1084" s="11"/>
      <c r="C1084" s="11"/>
      <c r="D1084" s="12"/>
      <c r="E1084" s="11"/>
      <c r="F1084" s="11" t="s">
        <v>2947</v>
      </c>
      <c r="G1084" s="12"/>
      <c r="H1084" s="13" t="s">
        <v>601</v>
      </c>
      <c r="I1084" s="13" t="s">
        <v>2948</v>
      </c>
      <c r="J1084" s="12"/>
      <c r="K1084" s="11"/>
      <c r="L1084" s="13"/>
      <c r="M1084" s="13"/>
      <c r="N1084" s="19"/>
      <c r="O1084" s="19"/>
      <c r="P1084" s="18"/>
      <c r="Q1084" s="13"/>
      <c r="R1084" s="19"/>
      <c r="S1084" s="19"/>
      <c r="T1084" s="24"/>
      <c r="U1084" s="11"/>
      <c r="V1084" s="24"/>
      <c r="W1084" s="11"/>
      <c r="X1084" s="11"/>
    </row>
    <row r="1085" s="2" customFormat="1" ht="26" customHeight="1" spans="1:24">
      <c r="A1085" s="11">
        <v>1081</v>
      </c>
      <c r="B1085" s="11" t="s">
        <v>467</v>
      </c>
      <c r="C1085" s="11" t="s">
        <v>40</v>
      </c>
      <c r="D1085" s="12">
        <v>2</v>
      </c>
      <c r="E1085" s="11" t="s">
        <v>2949</v>
      </c>
      <c r="F1085" s="11" t="s">
        <v>2949</v>
      </c>
      <c r="G1085" s="12">
        <v>3</v>
      </c>
      <c r="H1085" s="13" t="s">
        <v>43</v>
      </c>
      <c r="I1085" s="13" t="s">
        <v>2950</v>
      </c>
      <c r="J1085" s="12">
        <f>SUM(K1085:N1085)</f>
        <v>114</v>
      </c>
      <c r="K1085" s="11">
        <v>113.3</v>
      </c>
      <c r="L1085" s="13">
        <v>0.700000000000003</v>
      </c>
      <c r="M1085" s="11"/>
      <c r="N1085" s="19"/>
      <c r="O1085" s="19"/>
      <c r="P1085" s="18">
        <v>44916</v>
      </c>
      <c r="Q1085" s="13" t="s">
        <v>2951</v>
      </c>
      <c r="R1085" s="19"/>
      <c r="S1085" s="19"/>
      <c r="T1085" s="24">
        <v>2021</v>
      </c>
      <c r="U1085" s="23" t="s">
        <v>472</v>
      </c>
      <c r="V1085" s="24" t="s">
        <v>50</v>
      </c>
      <c r="W1085" s="11"/>
      <c r="X1085" s="23"/>
    </row>
    <row r="1086" s="2" customFormat="1" ht="26" customHeight="1" spans="1:24">
      <c r="A1086" s="11">
        <v>1082</v>
      </c>
      <c r="B1086" s="11"/>
      <c r="C1086" s="11"/>
      <c r="D1086" s="12"/>
      <c r="E1086" s="11"/>
      <c r="F1086" s="11" t="s">
        <v>2952</v>
      </c>
      <c r="G1086" s="12"/>
      <c r="H1086" s="13" t="s">
        <v>561</v>
      </c>
      <c r="I1086" s="13" t="s">
        <v>2953</v>
      </c>
      <c r="J1086" s="12"/>
      <c r="K1086" s="11"/>
      <c r="L1086" s="13"/>
      <c r="M1086" s="13"/>
      <c r="N1086" s="19"/>
      <c r="O1086" s="19"/>
      <c r="P1086" s="18"/>
      <c r="Q1086" s="13"/>
      <c r="R1086" s="19"/>
      <c r="S1086" s="19"/>
      <c r="T1086" s="24"/>
      <c r="U1086" s="11"/>
      <c r="V1086" s="24"/>
      <c r="W1086" s="11"/>
      <c r="X1086" s="11"/>
    </row>
    <row r="1087" s="2" customFormat="1" ht="26" customHeight="1" spans="1:24">
      <c r="A1087" s="11">
        <v>1083</v>
      </c>
      <c r="B1087" s="11"/>
      <c r="C1087" s="11"/>
      <c r="D1087" s="12"/>
      <c r="E1087" s="11"/>
      <c r="F1087" s="11" t="s">
        <v>2954</v>
      </c>
      <c r="G1087" s="12"/>
      <c r="H1087" s="13" t="s">
        <v>601</v>
      </c>
      <c r="I1087" s="13" t="s">
        <v>2955</v>
      </c>
      <c r="J1087" s="12"/>
      <c r="K1087" s="11"/>
      <c r="L1087" s="13"/>
      <c r="M1087" s="13"/>
      <c r="N1087" s="19"/>
      <c r="O1087" s="19"/>
      <c r="P1087" s="18"/>
      <c r="Q1087" s="13"/>
      <c r="R1087" s="19"/>
      <c r="S1087" s="19"/>
      <c r="T1087" s="24"/>
      <c r="U1087" s="11"/>
      <c r="V1087" s="24"/>
      <c r="W1087" s="11"/>
      <c r="X1087" s="11"/>
    </row>
    <row r="1088" s="2" customFormat="1" ht="26" customHeight="1" spans="1:24">
      <c r="A1088" s="11">
        <v>1084</v>
      </c>
      <c r="B1088" s="11" t="s">
        <v>467</v>
      </c>
      <c r="C1088" s="11" t="s">
        <v>40</v>
      </c>
      <c r="D1088" s="12">
        <v>4</v>
      </c>
      <c r="E1088" s="11" t="s">
        <v>2956</v>
      </c>
      <c r="F1088" s="11" t="s">
        <v>2956</v>
      </c>
      <c r="G1088" s="12">
        <v>3</v>
      </c>
      <c r="H1088" s="13" t="s">
        <v>43</v>
      </c>
      <c r="I1088" s="13" t="s">
        <v>2957</v>
      </c>
      <c r="J1088" s="12">
        <f>SUM(K1088:N1088)</f>
        <v>67.01</v>
      </c>
      <c r="K1088" s="11">
        <v>67</v>
      </c>
      <c r="L1088" s="13">
        <v>0.0100000000000051</v>
      </c>
      <c r="M1088" s="11"/>
      <c r="N1088" s="19"/>
      <c r="O1088" s="19"/>
      <c r="P1088" s="18">
        <v>44916</v>
      </c>
      <c r="Q1088" s="13" t="s">
        <v>2958</v>
      </c>
      <c r="R1088" s="19"/>
      <c r="S1088" s="19"/>
      <c r="T1088" s="24">
        <v>2021</v>
      </c>
      <c r="U1088" s="23" t="s">
        <v>472</v>
      </c>
      <c r="V1088" s="24" t="s">
        <v>50</v>
      </c>
      <c r="W1088" s="11"/>
      <c r="X1088" s="23"/>
    </row>
    <row r="1089" s="2" customFormat="1" ht="26" customHeight="1" spans="1:24">
      <c r="A1089" s="11">
        <v>1085</v>
      </c>
      <c r="B1089" s="11"/>
      <c r="C1089" s="11"/>
      <c r="D1089" s="12"/>
      <c r="E1089" s="11"/>
      <c r="F1089" s="11" t="s">
        <v>2959</v>
      </c>
      <c r="G1089" s="12"/>
      <c r="H1089" s="13" t="s">
        <v>601</v>
      </c>
      <c r="I1089" s="13" t="s">
        <v>2960</v>
      </c>
      <c r="J1089" s="12"/>
      <c r="K1089" s="11"/>
      <c r="L1089" s="13"/>
      <c r="M1089" s="13"/>
      <c r="N1089" s="19"/>
      <c r="O1089" s="19"/>
      <c r="P1089" s="18"/>
      <c r="Q1089" s="13"/>
      <c r="R1089" s="19"/>
      <c r="S1089" s="19"/>
      <c r="T1089" s="24"/>
      <c r="U1089" s="11"/>
      <c r="V1089" s="24"/>
      <c r="W1089" s="11"/>
      <c r="X1089" s="11"/>
    </row>
    <row r="1090" s="2" customFormat="1" ht="26" customHeight="1" spans="1:24">
      <c r="A1090" s="11">
        <v>1086</v>
      </c>
      <c r="B1090" s="11"/>
      <c r="C1090" s="11"/>
      <c r="D1090" s="12"/>
      <c r="E1090" s="11"/>
      <c r="F1090" s="11" t="s">
        <v>2961</v>
      </c>
      <c r="G1090" s="12"/>
      <c r="H1090" s="13" t="s">
        <v>561</v>
      </c>
      <c r="I1090" s="13" t="s">
        <v>2962</v>
      </c>
      <c r="J1090" s="12"/>
      <c r="K1090" s="11"/>
      <c r="L1090" s="13"/>
      <c r="M1090" s="13"/>
      <c r="N1090" s="19"/>
      <c r="O1090" s="19"/>
      <c r="P1090" s="18"/>
      <c r="Q1090" s="13"/>
      <c r="R1090" s="19"/>
      <c r="S1090" s="19"/>
      <c r="T1090" s="24"/>
      <c r="U1090" s="11"/>
      <c r="V1090" s="24"/>
      <c r="W1090" s="11"/>
      <c r="X1090" s="11"/>
    </row>
    <row r="1091" s="2" customFormat="1" ht="26" customHeight="1" spans="1:24">
      <c r="A1091" s="11">
        <v>1087</v>
      </c>
      <c r="B1091" s="11" t="s">
        <v>467</v>
      </c>
      <c r="C1091" s="11" t="s">
        <v>40</v>
      </c>
      <c r="D1091" s="12">
        <v>4</v>
      </c>
      <c r="E1091" s="11" t="s">
        <v>2963</v>
      </c>
      <c r="F1091" s="11" t="s">
        <v>2963</v>
      </c>
      <c r="G1091" s="12">
        <v>2</v>
      </c>
      <c r="H1091" s="13" t="s">
        <v>43</v>
      </c>
      <c r="I1091" s="13" t="s">
        <v>2964</v>
      </c>
      <c r="J1091" s="12">
        <f>SUM(K1091:N1091)</f>
        <v>100</v>
      </c>
      <c r="K1091" s="11">
        <v>89.5</v>
      </c>
      <c r="L1091" s="13">
        <v>10.5</v>
      </c>
      <c r="M1091" s="11"/>
      <c r="N1091" s="19"/>
      <c r="O1091" s="19"/>
      <c r="P1091" s="18">
        <v>44916</v>
      </c>
      <c r="Q1091" s="13" t="s">
        <v>2965</v>
      </c>
      <c r="R1091" s="19"/>
      <c r="S1091" s="19"/>
      <c r="T1091" s="24">
        <v>2021</v>
      </c>
      <c r="U1091" s="23" t="s">
        <v>472</v>
      </c>
      <c r="V1091" s="24" t="s">
        <v>50</v>
      </c>
      <c r="W1091" s="11"/>
      <c r="X1091" s="23"/>
    </row>
    <row r="1092" s="2" customFormat="1" ht="26" customHeight="1" spans="1:24">
      <c r="A1092" s="11">
        <v>1088</v>
      </c>
      <c r="B1092" s="11"/>
      <c r="C1092" s="11"/>
      <c r="D1092" s="12"/>
      <c r="E1092" s="11"/>
      <c r="F1092" s="11" t="s">
        <v>2966</v>
      </c>
      <c r="G1092" s="12"/>
      <c r="H1092" s="13" t="s">
        <v>474</v>
      </c>
      <c r="I1092" s="13" t="s">
        <v>2967</v>
      </c>
      <c r="J1092" s="12"/>
      <c r="K1092" s="11"/>
      <c r="L1092" s="13"/>
      <c r="M1092" s="13"/>
      <c r="N1092" s="19"/>
      <c r="O1092" s="19"/>
      <c r="P1092" s="18"/>
      <c r="Q1092" s="13"/>
      <c r="R1092" s="19"/>
      <c r="S1092" s="19"/>
      <c r="T1092" s="24"/>
      <c r="U1092" s="11"/>
      <c r="V1092" s="24"/>
      <c r="W1092" s="11"/>
      <c r="X1092" s="11"/>
    </row>
    <row r="1093" s="2" customFormat="1" ht="26" customHeight="1" spans="1:24">
      <c r="A1093" s="11">
        <v>1089</v>
      </c>
      <c r="B1093" s="11" t="s">
        <v>467</v>
      </c>
      <c r="C1093" s="11" t="s">
        <v>40</v>
      </c>
      <c r="D1093" s="12">
        <v>5</v>
      </c>
      <c r="E1093" s="11" t="s">
        <v>2968</v>
      </c>
      <c r="F1093" s="11" t="s">
        <v>2968</v>
      </c>
      <c r="G1093" s="12">
        <v>3</v>
      </c>
      <c r="H1093" s="13" t="s">
        <v>43</v>
      </c>
      <c r="I1093" s="13" t="s">
        <v>2969</v>
      </c>
      <c r="J1093" s="12">
        <f>SUM(K1093:N1093)</f>
        <v>102.2</v>
      </c>
      <c r="K1093" s="11">
        <v>44.5</v>
      </c>
      <c r="L1093" s="13">
        <v>57.7</v>
      </c>
      <c r="M1093" s="11"/>
      <c r="N1093" s="19"/>
      <c r="O1093" s="19"/>
      <c r="P1093" s="18">
        <v>44916</v>
      </c>
      <c r="Q1093" s="13" t="s">
        <v>2970</v>
      </c>
      <c r="R1093" s="19"/>
      <c r="S1093" s="19"/>
      <c r="T1093" s="24">
        <v>2021</v>
      </c>
      <c r="U1093" s="23" t="s">
        <v>472</v>
      </c>
      <c r="V1093" s="24" t="s">
        <v>50</v>
      </c>
      <c r="W1093" s="11"/>
      <c r="X1093" s="23"/>
    </row>
    <row r="1094" s="2" customFormat="1" ht="26" customHeight="1" spans="1:24">
      <c r="A1094" s="11">
        <v>1090</v>
      </c>
      <c r="B1094" s="11"/>
      <c r="C1094" s="11"/>
      <c r="D1094" s="12"/>
      <c r="E1094" s="11"/>
      <c r="F1094" s="11" t="s">
        <v>2971</v>
      </c>
      <c r="G1094" s="12"/>
      <c r="H1094" s="13" t="s">
        <v>474</v>
      </c>
      <c r="I1094" s="13" t="s">
        <v>2972</v>
      </c>
      <c r="J1094" s="12"/>
      <c r="K1094" s="11"/>
      <c r="L1094" s="13"/>
      <c r="M1094" s="13"/>
      <c r="N1094" s="19"/>
      <c r="O1094" s="19"/>
      <c r="P1094" s="18"/>
      <c r="Q1094" s="13"/>
      <c r="R1094" s="19"/>
      <c r="S1094" s="19"/>
      <c r="T1094" s="24"/>
      <c r="U1094" s="11"/>
      <c r="V1094" s="24"/>
      <c r="W1094" s="11"/>
      <c r="X1094" s="11"/>
    </row>
    <row r="1095" s="2" customFormat="1" ht="26" customHeight="1" spans="1:24">
      <c r="A1095" s="11">
        <v>1091</v>
      </c>
      <c r="B1095" s="11"/>
      <c r="C1095" s="11"/>
      <c r="D1095" s="12"/>
      <c r="E1095" s="11"/>
      <c r="F1095" s="11" t="s">
        <v>2973</v>
      </c>
      <c r="G1095" s="12"/>
      <c r="H1095" s="13" t="s">
        <v>561</v>
      </c>
      <c r="I1095" s="13" t="s">
        <v>2974</v>
      </c>
      <c r="J1095" s="12"/>
      <c r="K1095" s="11"/>
      <c r="L1095" s="13"/>
      <c r="M1095" s="13"/>
      <c r="N1095" s="19"/>
      <c r="O1095" s="19"/>
      <c r="P1095" s="18"/>
      <c r="Q1095" s="13"/>
      <c r="R1095" s="19"/>
      <c r="S1095" s="19"/>
      <c r="T1095" s="24"/>
      <c r="U1095" s="11"/>
      <c r="V1095" s="24"/>
      <c r="W1095" s="11"/>
      <c r="X1095" s="11"/>
    </row>
    <row r="1096" s="2" customFormat="1" ht="26" customHeight="1" spans="1:24">
      <c r="A1096" s="11">
        <v>1092</v>
      </c>
      <c r="B1096" s="11" t="s">
        <v>467</v>
      </c>
      <c r="C1096" s="11" t="s">
        <v>40</v>
      </c>
      <c r="D1096" s="12">
        <v>3</v>
      </c>
      <c r="E1096" s="11" t="s">
        <v>2975</v>
      </c>
      <c r="F1096" s="11" t="s">
        <v>2975</v>
      </c>
      <c r="G1096" s="12">
        <v>3</v>
      </c>
      <c r="H1096" s="13" t="s">
        <v>43</v>
      </c>
      <c r="I1096" s="152" t="s">
        <v>2976</v>
      </c>
      <c r="J1096" s="12">
        <f>SUM(K1096:N1096)</f>
        <v>38.5</v>
      </c>
      <c r="K1096" s="11">
        <v>38.5</v>
      </c>
      <c r="L1096" s="13"/>
      <c r="M1096" s="11"/>
      <c r="N1096" s="19"/>
      <c r="O1096" s="19"/>
      <c r="P1096" s="18">
        <v>44916</v>
      </c>
      <c r="Q1096" s="13" t="s">
        <v>2977</v>
      </c>
      <c r="R1096" s="19"/>
      <c r="S1096" s="19"/>
      <c r="T1096" s="24">
        <v>2021</v>
      </c>
      <c r="U1096" s="23" t="s">
        <v>472</v>
      </c>
      <c r="V1096" s="24" t="s">
        <v>58</v>
      </c>
      <c r="W1096" s="11"/>
      <c r="X1096" s="23"/>
    </row>
    <row r="1097" s="2" customFormat="1" ht="26" customHeight="1" spans="1:24">
      <c r="A1097" s="11">
        <v>1093</v>
      </c>
      <c r="B1097" s="11"/>
      <c r="C1097" s="11"/>
      <c r="D1097" s="12"/>
      <c r="E1097" s="11"/>
      <c r="F1097" s="11" t="s">
        <v>2978</v>
      </c>
      <c r="G1097" s="12"/>
      <c r="H1097" s="13" t="s">
        <v>561</v>
      </c>
      <c r="I1097" s="13" t="s">
        <v>2979</v>
      </c>
      <c r="J1097" s="12"/>
      <c r="K1097" s="11"/>
      <c r="L1097" s="13"/>
      <c r="M1097" s="13"/>
      <c r="N1097" s="19"/>
      <c r="O1097" s="19"/>
      <c r="P1097" s="18"/>
      <c r="Q1097" s="13"/>
      <c r="R1097" s="19"/>
      <c r="S1097" s="19"/>
      <c r="T1097" s="24"/>
      <c r="U1097" s="11"/>
      <c r="V1097" s="24"/>
      <c r="W1097" s="11"/>
      <c r="X1097" s="11"/>
    </row>
    <row r="1098" s="2" customFormat="1" ht="26" customHeight="1" spans="1:24">
      <c r="A1098" s="11">
        <v>1094</v>
      </c>
      <c r="B1098" s="11"/>
      <c r="C1098" s="11"/>
      <c r="D1098" s="12"/>
      <c r="E1098" s="11"/>
      <c r="F1098" s="11" t="s">
        <v>2980</v>
      </c>
      <c r="G1098" s="12"/>
      <c r="H1098" s="13" t="s">
        <v>601</v>
      </c>
      <c r="I1098" s="13" t="s">
        <v>2981</v>
      </c>
      <c r="J1098" s="12"/>
      <c r="K1098" s="11"/>
      <c r="L1098" s="13"/>
      <c r="M1098" s="13"/>
      <c r="N1098" s="19"/>
      <c r="O1098" s="19"/>
      <c r="P1098" s="18"/>
      <c r="Q1098" s="13"/>
      <c r="R1098" s="19"/>
      <c r="S1098" s="19"/>
      <c r="T1098" s="24"/>
      <c r="U1098" s="11"/>
      <c r="V1098" s="24"/>
      <c r="W1098" s="11"/>
      <c r="X1098" s="11"/>
    </row>
    <row r="1099" s="2" customFormat="1" ht="26" customHeight="1" spans="1:24">
      <c r="A1099" s="11">
        <v>1095</v>
      </c>
      <c r="B1099" s="11" t="s">
        <v>467</v>
      </c>
      <c r="C1099" s="11" t="s">
        <v>40</v>
      </c>
      <c r="D1099" s="12">
        <v>3</v>
      </c>
      <c r="E1099" s="11" t="s">
        <v>2982</v>
      </c>
      <c r="F1099" s="11" t="s">
        <v>2982</v>
      </c>
      <c r="G1099" s="12">
        <v>4</v>
      </c>
      <c r="H1099" s="13" t="s">
        <v>43</v>
      </c>
      <c r="I1099" s="152" t="s">
        <v>2983</v>
      </c>
      <c r="J1099" s="12">
        <f>SUM(K1099:N1099)</f>
        <v>38.5</v>
      </c>
      <c r="K1099" s="11">
        <v>38.5</v>
      </c>
      <c r="L1099" s="13"/>
      <c r="M1099" s="11"/>
      <c r="N1099" s="19"/>
      <c r="O1099" s="19"/>
      <c r="P1099" s="18">
        <v>44916</v>
      </c>
      <c r="Q1099" s="13" t="s">
        <v>2984</v>
      </c>
      <c r="R1099" s="19"/>
      <c r="S1099" s="19"/>
      <c r="T1099" s="24">
        <v>2021</v>
      </c>
      <c r="U1099" s="23" t="s">
        <v>472</v>
      </c>
      <c r="V1099" s="24" t="s">
        <v>58</v>
      </c>
      <c r="W1099" s="11"/>
      <c r="X1099" s="23"/>
    </row>
    <row r="1100" s="2" customFormat="1" ht="26" customHeight="1" spans="1:24">
      <c r="A1100" s="11">
        <v>1096</v>
      </c>
      <c r="B1100" s="11"/>
      <c r="C1100" s="11"/>
      <c r="D1100" s="12"/>
      <c r="E1100" s="11"/>
      <c r="F1100" s="11" t="s">
        <v>2985</v>
      </c>
      <c r="G1100" s="12"/>
      <c r="H1100" s="13" t="s">
        <v>474</v>
      </c>
      <c r="I1100" s="13" t="s">
        <v>2986</v>
      </c>
      <c r="J1100" s="12"/>
      <c r="K1100" s="11"/>
      <c r="L1100" s="13"/>
      <c r="M1100" s="13"/>
      <c r="N1100" s="19"/>
      <c r="O1100" s="19"/>
      <c r="P1100" s="18"/>
      <c r="Q1100" s="13"/>
      <c r="R1100" s="19"/>
      <c r="S1100" s="19"/>
      <c r="T1100" s="24"/>
      <c r="U1100" s="11"/>
      <c r="V1100" s="24"/>
      <c r="W1100" s="11"/>
      <c r="X1100" s="11"/>
    </row>
    <row r="1101" s="2" customFormat="1" ht="26" customHeight="1" spans="1:24">
      <c r="A1101" s="11">
        <v>1097</v>
      </c>
      <c r="B1101" s="11"/>
      <c r="C1101" s="11"/>
      <c r="D1101" s="12"/>
      <c r="E1101" s="11"/>
      <c r="F1101" s="11" t="s">
        <v>2987</v>
      </c>
      <c r="G1101" s="12"/>
      <c r="H1101" s="13" t="s">
        <v>561</v>
      </c>
      <c r="I1101" s="13" t="s">
        <v>2988</v>
      </c>
      <c r="J1101" s="12"/>
      <c r="K1101" s="11"/>
      <c r="L1101" s="13"/>
      <c r="M1101" s="13"/>
      <c r="N1101" s="19"/>
      <c r="O1101" s="19"/>
      <c r="P1101" s="18"/>
      <c r="Q1101" s="13"/>
      <c r="R1101" s="19"/>
      <c r="S1101" s="19"/>
      <c r="T1101" s="24"/>
      <c r="U1101" s="11"/>
      <c r="V1101" s="24"/>
      <c r="W1101" s="11"/>
      <c r="X1101" s="11"/>
    </row>
    <row r="1102" s="2" customFormat="1" ht="26" customHeight="1" spans="1:24">
      <c r="A1102" s="11">
        <v>1098</v>
      </c>
      <c r="B1102" s="11"/>
      <c r="C1102" s="11"/>
      <c r="D1102" s="12"/>
      <c r="E1102" s="11"/>
      <c r="F1102" s="11" t="s">
        <v>2989</v>
      </c>
      <c r="G1102" s="12"/>
      <c r="H1102" s="13" t="s">
        <v>601</v>
      </c>
      <c r="I1102" s="13" t="s">
        <v>2990</v>
      </c>
      <c r="J1102" s="12"/>
      <c r="K1102" s="11"/>
      <c r="L1102" s="13"/>
      <c r="M1102" s="13"/>
      <c r="N1102" s="19"/>
      <c r="O1102" s="19"/>
      <c r="P1102" s="18"/>
      <c r="Q1102" s="13"/>
      <c r="R1102" s="19"/>
      <c r="S1102" s="19"/>
      <c r="T1102" s="24"/>
      <c r="U1102" s="11"/>
      <c r="V1102" s="24"/>
      <c r="W1102" s="11"/>
      <c r="X1102" s="11"/>
    </row>
    <row r="1103" s="2" customFormat="1" ht="26" customHeight="1" spans="1:24">
      <c r="A1103" s="11">
        <v>1099</v>
      </c>
      <c r="B1103" s="11" t="s">
        <v>467</v>
      </c>
      <c r="C1103" s="11" t="s">
        <v>40</v>
      </c>
      <c r="D1103" s="12">
        <v>5</v>
      </c>
      <c r="E1103" s="11" t="s">
        <v>2991</v>
      </c>
      <c r="F1103" s="11" t="s">
        <v>2991</v>
      </c>
      <c r="G1103" s="12">
        <v>3</v>
      </c>
      <c r="H1103" s="13" t="s">
        <v>43</v>
      </c>
      <c r="I1103" s="152" t="s">
        <v>2992</v>
      </c>
      <c r="J1103" s="12">
        <f>SUM(K1103:N1103)</f>
        <v>76</v>
      </c>
      <c r="K1103" s="11">
        <v>76</v>
      </c>
      <c r="L1103" s="13"/>
      <c r="M1103" s="11"/>
      <c r="N1103" s="19"/>
      <c r="O1103" s="19"/>
      <c r="P1103" s="18">
        <v>44916</v>
      </c>
      <c r="Q1103" s="13" t="s">
        <v>2993</v>
      </c>
      <c r="R1103" s="19"/>
      <c r="S1103" s="19"/>
      <c r="T1103" s="24">
        <v>2021</v>
      </c>
      <c r="U1103" s="23" t="s">
        <v>472</v>
      </c>
      <c r="V1103" s="24" t="s">
        <v>58</v>
      </c>
      <c r="W1103" s="11"/>
      <c r="X1103" s="23"/>
    </row>
    <row r="1104" s="2" customFormat="1" ht="26" customHeight="1" spans="1:24">
      <c r="A1104" s="11">
        <v>1100</v>
      </c>
      <c r="B1104" s="11"/>
      <c r="C1104" s="11"/>
      <c r="D1104" s="12"/>
      <c r="E1104" s="11"/>
      <c r="F1104" s="11" t="s">
        <v>2994</v>
      </c>
      <c r="G1104" s="12"/>
      <c r="H1104" s="13" t="s">
        <v>566</v>
      </c>
      <c r="I1104" s="13" t="s">
        <v>2995</v>
      </c>
      <c r="J1104" s="12"/>
      <c r="K1104" s="11"/>
      <c r="L1104" s="13"/>
      <c r="M1104" s="13"/>
      <c r="N1104" s="19"/>
      <c r="O1104" s="19"/>
      <c r="P1104" s="18"/>
      <c r="Q1104" s="13"/>
      <c r="R1104" s="19"/>
      <c r="S1104" s="19"/>
      <c r="T1104" s="24"/>
      <c r="U1104" s="11"/>
      <c r="V1104" s="24"/>
      <c r="W1104" s="11"/>
      <c r="X1104" s="11"/>
    </row>
    <row r="1105" s="2" customFormat="1" ht="26" customHeight="1" spans="1:24">
      <c r="A1105" s="11">
        <v>1101</v>
      </c>
      <c r="B1105" s="11"/>
      <c r="C1105" s="11"/>
      <c r="D1105" s="12"/>
      <c r="E1105" s="11"/>
      <c r="F1105" s="11" t="s">
        <v>2996</v>
      </c>
      <c r="G1105" s="12"/>
      <c r="H1105" s="13" t="s">
        <v>497</v>
      </c>
      <c r="I1105" s="13" t="s">
        <v>2997</v>
      </c>
      <c r="J1105" s="12"/>
      <c r="K1105" s="11"/>
      <c r="L1105" s="13"/>
      <c r="M1105" s="13"/>
      <c r="N1105" s="19"/>
      <c r="O1105" s="19"/>
      <c r="P1105" s="18"/>
      <c r="Q1105" s="13"/>
      <c r="R1105" s="19"/>
      <c r="S1105" s="19"/>
      <c r="T1105" s="24"/>
      <c r="U1105" s="11"/>
      <c r="V1105" s="24"/>
      <c r="W1105" s="11"/>
      <c r="X1105" s="11"/>
    </row>
    <row r="1106" s="2" customFormat="1" ht="26" customHeight="1" spans="1:24">
      <c r="A1106" s="11">
        <v>1102</v>
      </c>
      <c r="B1106" s="11" t="s">
        <v>467</v>
      </c>
      <c r="C1106" s="11" t="s">
        <v>75</v>
      </c>
      <c r="D1106" s="12">
        <v>12</v>
      </c>
      <c r="E1106" s="11" t="s">
        <v>2998</v>
      </c>
      <c r="F1106" s="11" t="s">
        <v>2998</v>
      </c>
      <c r="G1106" s="12">
        <v>4</v>
      </c>
      <c r="H1106" s="13" t="s">
        <v>43</v>
      </c>
      <c r="I1106" s="152" t="s">
        <v>2999</v>
      </c>
      <c r="J1106" s="12">
        <f>SUM(K1106:N1106)</f>
        <v>114.9</v>
      </c>
      <c r="K1106" s="11">
        <v>114.9</v>
      </c>
      <c r="L1106" s="13"/>
      <c r="M1106" s="11"/>
      <c r="N1106" s="19"/>
      <c r="O1106" s="19"/>
      <c r="P1106" s="18">
        <v>44916</v>
      </c>
      <c r="Q1106" s="13" t="s">
        <v>3000</v>
      </c>
      <c r="R1106" s="19"/>
      <c r="S1106" s="19"/>
      <c r="T1106" s="24">
        <v>2021</v>
      </c>
      <c r="U1106" s="23" t="s">
        <v>472</v>
      </c>
      <c r="V1106" s="24" t="s">
        <v>58</v>
      </c>
      <c r="W1106" s="11"/>
      <c r="X1106" s="23"/>
    </row>
    <row r="1107" s="2" customFormat="1" ht="26" customHeight="1" spans="1:24">
      <c r="A1107" s="11">
        <v>1103</v>
      </c>
      <c r="B1107" s="11"/>
      <c r="C1107" s="11"/>
      <c r="D1107" s="12"/>
      <c r="E1107" s="11"/>
      <c r="F1107" s="11" t="s">
        <v>3001</v>
      </c>
      <c r="G1107" s="12"/>
      <c r="H1107" s="13" t="s">
        <v>675</v>
      </c>
      <c r="I1107" s="13" t="s">
        <v>3002</v>
      </c>
      <c r="J1107" s="12"/>
      <c r="K1107" s="11"/>
      <c r="L1107" s="13"/>
      <c r="M1107" s="13"/>
      <c r="N1107" s="19"/>
      <c r="O1107" s="19"/>
      <c r="P1107" s="18"/>
      <c r="Q1107" s="13"/>
      <c r="R1107" s="19"/>
      <c r="S1107" s="19"/>
      <c r="T1107" s="24"/>
      <c r="U1107" s="11"/>
      <c r="V1107" s="24"/>
      <c r="W1107" s="11"/>
      <c r="X1107" s="11"/>
    </row>
    <row r="1108" s="2" customFormat="1" ht="26" customHeight="1" spans="1:24">
      <c r="A1108" s="11">
        <v>1104</v>
      </c>
      <c r="B1108" s="11"/>
      <c r="C1108" s="11"/>
      <c r="D1108" s="12"/>
      <c r="E1108" s="11"/>
      <c r="F1108" s="11" t="s">
        <v>3003</v>
      </c>
      <c r="G1108" s="12"/>
      <c r="H1108" s="13" t="s">
        <v>477</v>
      </c>
      <c r="I1108" s="13" t="s">
        <v>3004</v>
      </c>
      <c r="J1108" s="12"/>
      <c r="K1108" s="11"/>
      <c r="L1108" s="13"/>
      <c r="M1108" s="13"/>
      <c r="N1108" s="19"/>
      <c r="O1108" s="19"/>
      <c r="P1108" s="18"/>
      <c r="Q1108" s="13"/>
      <c r="R1108" s="19"/>
      <c r="S1108" s="19"/>
      <c r="T1108" s="24"/>
      <c r="U1108" s="11"/>
      <c r="V1108" s="24"/>
      <c r="W1108" s="11"/>
      <c r="X1108" s="11"/>
    </row>
    <row r="1109" s="2" customFormat="1" ht="26" customHeight="1" spans="1:24">
      <c r="A1109" s="11">
        <v>1105</v>
      </c>
      <c r="B1109" s="11"/>
      <c r="C1109" s="11"/>
      <c r="D1109" s="12"/>
      <c r="E1109" s="11"/>
      <c r="F1109" s="11" t="s">
        <v>3005</v>
      </c>
      <c r="G1109" s="12"/>
      <c r="H1109" s="13" t="s">
        <v>3006</v>
      </c>
      <c r="I1109" s="13" t="s">
        <v>3007</v>
      </c>
      <c r="J1109" s="12"/>
      <c r="K1109" s="11"/>
      <c r="L1109" s="13"/>
      <c r="M1109" s="13"/>
      <c r="N1109" s="19"/>
      <c r="O1109" s="19"/>
      <c r="P1109" s="18"/>
      <c r="Q1109" s="13"/>
      <c r="R1109" s="19"/>
      <c r="S1109" s="19"/>
      <c r="T1109" s="24"/>
      <c r="U1109" s="11"/>
      <c r="V1109" s="24"/>
      <c r="W1109" s="11"/>
      <c r="X1109" s="11"/>
    </row>
    <row r="1110" s="2" customFormat="1" ht="26" customHeight="1" spans="1:24">
      <c r="A1110" s="11">
        <v>1106</v>
      </c>
      <c r="B1110" s="11" t="s">
        <v>467</v>
      </c>
      <c r="C1110" s="11" t="s">
        <v>75</v>
      </c>
      <c r="D1110" s="12">
        <v>12</v>
      </c>
      <c r="E1110" s="11" t="s">
        <v>3008</v>
      </c>
      <c r="F1110" s="11" t="s">
        <v>3008</v>
      </c>
      <c r="G1110" s="12">
        <v>3</v>
      </c>
      <c r="H1110" s="13" t="s">
        <v>43</v>
      </c>
      <c r="I1110" s="152" t="s">
        <v>3009</v>
      </c>
      <c r="J1110" s="12">
        <f>SUM(K1110:N1110)</f>
        <v>110</v>
      </c>
      <c r="K1110" s="11">
        <v>110</v>
      </c>
      <c r="L1110" s="13"/>
      <c r="M1110" s="11"/>
      <c r="N1110" s="19"/>
      <c r="O1110" s="19"/>
      <c r="P1110" s="18">
        <v>44916</v>
      </c>
      <c r="Q1110" s="13" t="s">
        <v>3010</v>
      </c>
      <c r="R1110" s="19"/>
      <c r="S1110" s="19"/>
      <c r="T1110" s="24">
        <v>2021</v>
      </c>
      <c r="U1110" s="23" t="s">
        <v>472</v>
      </c>
      <c r="V1110" s="24" t="s">
        <v>58</v>
      </c>
      <c r="W1110" s="11"/>
      <c r="X1110" s="23"/>
    </row>
    <row r="1111" s="2" customFormat="1" ht="26" customHeight="1" spans="1:24">
      <c r="A1111" s="11">
        <v>1107</v>
      </c>
      <c r="B1111" s="11"/>
      <c r="C1111" s="11"/>
      <c r="D1111" s="12"/>
      <c r="E1111" s="11"/>
      <c r="F1111" s="11" t="s">
        <v>3011</v>
      </c>
      <c r="G1111" s="12"/>
      <c r="H1111" s="13" t="s">
        <v>675</v>
      </c>
      <c r="I1111" s="13" t="s">
        <v>3012</v>
      </c>
      <c r="J1111" s="12"/>
      <c r="K1111" s="11"/>
      <c r="L1111" s="13"/>
      <c r="M1111" s="13"/>
      <c r="N1111" s="19"/>
      <c r="O1111" s="19"/>
      <c r="P1111" s="18"/>
      <c r="Q1111" s="13"/>
      <c r="R1111" s="19"/>
      <c r="S1111" s="19"/>
      <c r="T1111" s="24"/>
      <c r="U1111" s="11"/>
      <c r="V1111" s="24"/>
      <c r="W1111" s="11"/>
      <c r="X1111" s="11"/>
    </row>
    <row r="1112" s="2" customFormat="1" ht="26" customHeight="1" spans="1:24">
      <c r="A1112" s="11">
        <v>1108</v>
      </c>
      <c r="B1112" s="11"/>
      <c r="C1112" s="11"/>
      <c r="D1112" s="12"/>
      <c r="E1112" s="11"/>
      <c r="F1112" s="11" t="s">
        <v>3013</v>
      </c>
      <c r="G1112" s="12"/>
      <c r="H1112" s="13" t="s">
        <v>477</v>
      </c>
      <c r="I1112" s="13" t="s">
        <v>3014</v>
      </c>
      <c r="J1112" s="12"/>
      <c r="K1112" s="11"/>
      <c r="L1112" s="13"/>
      <c r="M1112" s="13"/>
      <c r="N1112" s="19"/>
      <c r="O1112" s="19"/>
      <c r="P1112" s="18"/>
      <c r="Q1112" s="13"/>
      <c r="R1112" s="19"/>
      <c r="S1112" s="19"/>
      <c r="T1112" s="24"/>
      <c r="U1112" s="11"/>
      <c r="V1112" s="24"/>
      <c r="W1112" s="11"/>
      <c r="X1112" s="11"/>
    </row>
    <row r="1113" s="2" customFormat="1" ht="26" customHeight="1" spans="1:24">
      <c r="A1113" s="11">
        <v>1109</v>
      </c>
      <c r="B1113" s="11" t="s">
        <v>467</v>
      </c>
      <c r="C1113" s="11" t="s">
        <v>75</v>
      </c>
      <c r="D1113" s="12">
        <v>12</v>
      </c>
      <c r="E1113" s="11" t="s">
        <v>3015</v>
      </c>
      <c r="F1113" s="11" t="s">
        <v>3015</v>
      </c>
      <c r="G1113" s="12">
        <v>4</v>
      </c>
      <c r="H1113" s="13" t="s">
        <v>43</v>
      </c>
      <c r="I1113" s="152" t="s">
        <v>3016</v>
      </c>
      <c r="J1113" s="12">
        <f>SUM(K1113:N1113)</f>
        <v>122.2</v>
      </c>
      <c r="K1113" s="11">
        <v>122.2</v>
      </c>
      <c r="L1113" s="13"/>
      <c r="M1113" s="11"/>
      <c r="N1113" s="19"/>
      <c r="O1113" s="19"/>
      <c r="P1113" s="18">
        <v>44916</v>
      </c>
      <c r="Q1113" s="13" t="s">
        <v>3017</v>
      </c>
      <c r="R1113" s="19"/>
      <c r="S1113" s="19"/>
      <c r="T1113" s="24">
        <v>2021</v>
      </c>
      <c r="U1113" s="23" t="s">
        <v>472</v>
      </c>
      <c r="V1113" s="24" t="s">
        <v>58</v>
      </c>
      <c r="W1113" s="11"/>
      <c r="X1113" s="23"/>
    </row>
    <row r="1114" s="2" customFormat="1" ht="26" customHeight="1" spans="1:24">
      <c r="A1114" s="11">
        <v>1110</v>
      </c>
      <c r="B1114" s="11"/>
      <c r="C1114" s="11"/>
      <c r="D1114" s="12"/>
      <c r="E1114" s="11"/>
      <c r="F1114" s="11" t="s">
        <v>3018</v>
      </c>
      <c r="G1114" s="12"/>
      <c r="H1114" s="13" t="s">
        <v>497</v>
      </c>
      <c r="I1114" s="13" t="s">
        <v>3019</v>
      </c>
      <c r="J1114" s="12"/>
      <c r="K1114" s="11"/>
      <c r="L1114" s="13"/>
      <c r="M1114" s="13"/>
      <c r="N1114" s="19"/>
      <c r="O1114" s="19"/>
      <c r="P1114" s="18"/>
      <c r="Q1114" s="13"/>
      <c r="R1114" s="19"/>
      <c r="S1114" s="19"/>
      <c r="T1114" s="24"/>
      <c r="U1114" s="11"/>
      <c r="V1114" s="24"/>
      <c r="W1114" s="11"/>
      <c r="X1114" s="11"/>
    </row>
    <row r="1115" s="2" customFormat="1" ht="26" customHeight="1" spans="1:24">
      <c r="A1115" s="11">
        <v>1111</v>
      </c>
      <c r="B1115" s="11"/>
      <c r="C1115" s="11"/>
      <c r="D1115" s="12"/>
      <c r="E1115" s="11"/>
      <c r="F1115" s="11" t="s">
        <v>3020</v>
      </c>
      <c r="G1115" s="12"/>
      <c r="H1115" s="13" t="s">
        <v>675</v>
      </c>
      <c r="I1115" s="13" t="s">
        <v>3021</v>
      </c>
      <c r="J1115" s="12"/>
      <c r="K1115" s="11"/>
      <c r="L1115" s="13"/>
      <c r="M1115" s="13"/>
      <c r="N1115" s="19"/>
      <c r="O1115" s="19"/>
      <c r="P1115" s="18"/>
      <c r="Q1115" s="13"/>
      <c r="R1115" s="19"/>
      <c r="S1115" s="19"/>
      <c r="T1115" s="24"/>
      <c r="U1115" s="11"/>
      <c r="V1115" s="24"/>
      <c r="W1115" s="11"/>
      <c r="X1115" s="11"/>
    </row>
    <row r="1116" s="2" customFormat="1" ht="26" customHeight="1" spans="1:24">
      <c r="A1116" s="11">
        <v>1112</v>
      </c>
      <c r="B1116" s="11"/>
      <c r="C1116" s="11"/>
      <c r="D1116" s="12"/>
      <c r="E1116" s="11"/>
      <c r="F1116" s="11" t="s">
        <v>3022</v>
      </c>
      <c r="G1116" s="12"/>
      <c r="H1116" s="13" t="s">
        <v>561</v>
      </c>
      <c r="I1116" s="13" t="s">
        <v>3023</v>
      </c>
      <c r="J1116" s="12"/>
      <c r="K1116" s="11"/>
      <c r="L1116" s="13"/>
      <c r="M1116" s="13"/>
      <c r="N1116" s="19"/>
      <c r="O1116" s="19"/>
      <c r="P1116" s="18"/>
      <c r="Q1116" s="13"/>
      <c r="R1116" s="19"/>
      <c r="S1116" s="19"/>
      <c r="T1116" s="24"/>
      <c r="U1116" s="11"/>
      <c r="V1116" s="24"/>
      <c r="W1116" s="11"/>
      <c r="X1116" s="11"/>
    </row>
    <row r="1117" s="2" customFormat="1" ht="26" customHeight="1" spans="1:24">
      <c r="A1117" s="11">
        <v>1113</v>
      </c>
      <c r="B1117" s="11" t="s">
        <v>467</v>
      </c>
      <c r="C1117" s="11" t="s">
        <v>75</v>
      </c>
      <c r="D1117" s="12">
        <v>14</v>
      </c>
      <c r="E1117" s="11" t="s">
        <v>3024</v>
      </c>
      <c r="F1117" s="11" t="s">
        <v>3024</v>
      </c>
      <c r="G1117" s="12">
        <v>1</v>
      </c>
      <c r="H1117" s="12" t="s">
        <v>43</v>
      </c>
      <c r="I1117" s="152" t="s">
        <v>3025</v>
      </c>
      <c r="J1117" s="12">
        <f>SUM(K1117:N1117)</f>
        <v>108</v>
      </c>
      <c r="K1117" s="11">
        <v>80.46</v>
      </c>
      <c r="L1117" s="13">
        <v>27.54</v>
      </c>
      <c r="M1117" s="11"/>
      <c r="N1117" s="19"/>
      <c r="O1117" s="19"/>
      <c r="P1117" s="18">
        <v>44916</v>
      </c>
      <c r="Q1117" s="13" t="s">
        <v>3026</v>
      </c>
      <c r="R1117" s="19"/>
      <c r="S1117" s="19"/>
      <c r="T1117" s="24">
        <v>2021</v>
      </c>
      <c r="U1117" s="23" t="s">
        <v>472</v>
      </c>
      <c r="V1117" s="24" t="s">
        <v>50</v>
      </c>
      <c r="W1117" s="11"/>
      <c r="X1117" s="23" t="s">
        <v>3027</v>
      </c>
    </row>
    <row r="1118" s="2" customFormat="1" ht="26" customHeight="1" spans="1:24">
      <c r="A1118" s="11">
        <v>1114</v>
      </c>
      <c r="B1118" s="11" t="s">
        <v>467</v>
      </c>
      <c r="C1118" s="11" t="s">
        <v>75</v>
      </c>
      <c r="D1118" s="12">
        <v>12</v>
      </c>
      <c r="E1118" s="11" t="s">
        <v>3028</v>
      </c>
      <c r="F1118" s="11" t="s">
        <v>3028</v>
      </c>
      <c r="G1118" s="12">
        <v>4</v>
      </c>
      <c r="H1118" s="13" t="s">
        <v>43</v>
      </c>
      <c r="I1118" s="13" t="s">
        <v>3029</v>
      </c>
      <c r="J1118" s="12">
        <f>SUM(K1118:N1118)</f>
        <v>130</v>
      </c>
      <c r="K1118" s="11">
        <v>130</v>
      </c>
      <c r="L1118" s="13"/>
      <c r="M1118" s="13"/>
      <c r="N1118" s="19"/>
      <c r="O1118" s="19"/>
      <c r="P1118" s="18">
        <v>44363</v>
      </c>
      <c r="Q1118" s="13" t="s">
        <v>3030</v>
      </c>
      <c r="R1118" s="19">
        <v>1535960657</v>
      </c>
      <c r="S1118" s="19"/>
      <c r="T1118" s="24">
        <v>2021</v>
      </c>
      <c r="U1118" s="23" t="s">
        <v>472</v>
      </c>
      <c r="V1118" s="24" t="s">
        <v>58</v>
      </c>
      <c r="W1118" s="23"/>
      <c r="X1118" s="11"/>
    </row>
    <row r="1119" s="2" customFormat="1" ht="26" customHeight="1" spans="1:24">
      <c r="A1119" s="11">
        <v>1115</v>
      </c>
      <c r="B1119" s="11"/>
      <c r="C1119" s="11"/>
      <c r="D1119" s="12"/>
      <c r="E1119" s="11"/>
      <c r="F1119" s="11" t="s">
        <v>3031</v>
      </c>
      <c r="G1119" s="12"/>
      <c r="H1119" s="13" t="s">
        <v>675</v>
      </c>
      <c r="I1119" s="13" t="s">
        <v>3032</v>
      </c>
      <c r="J1119" s="12"/>
      <c r="K1119" s="11"/>
      <c r="L1119" s="13"/>
      <c r="M1119" s="13"/>
      <c r="N1119" s="19"/>
      <c r="O1119" s="19"/>
      <c r="P1119" s="18"/>
      <c r="Q1119" s="13"/>
      <c r="R1119" s="19"/>
      <c r="S1119" s="19"/>
      <c r="T1119" s="24"/>
      <c r="U1119" s="11"/>
      <c r="V1119" s="24"/>
      <c r="W1119" s="11"/>
      <c r="X1119" s="11"/>
    </row>
    <row r="1120" s="2" customFormat="1" ht="26" customHeight="1" spans="1:24">
      <c r="A1120" s="11">
        <v>1116</v>
      </c>
      <c r="B1120" s="11"/>
      <c r="C1120" s="11"/>
      <c r="D1120" s="12"/>
      <c r="E1120" s="11"/>
      <c r="F1120" s="11" t="s">
        <v>3033</v>
      </c>
      <c r="G1120" s="12"/>
      <c r="H1120" s="13" t="s">
        <v>669</v>
      </c>
      <c r="I1120" s="13" t="s">
        <v>3034</v>
      </c>
      <c r="J1120" s="12"/>
      <c r="K1120" s="11"/>
      <c r="L1120" s="13"/>
      <c r="M1120" s="13"/>
      <c r="N1120" s="19"/>
      <c r="O1120" s="19"/>
      <c r="P1120" s="18"/>
      <c r="Q1120" s="13"/>
      <c r="R1120" s="19"/>
      <c r="S1120" s="19"/>
      <c r="T1120" s="24"/>
      <c r="U1120" s="11"/>
      <c r="V1120" s="24"/>
      <c r="W1120" s="11"/>
      <c r="X1120" s="11"/>
    </row>
    <row r="1121" s="2" customFormat="1" ht="26" customHeight="1" spans="1:24">
      <c r="A1121" s="11">
        <v>1117</v>
      </c>
      <c r="B1121" s="11"/>
      <c r="C1121" s="11"/>
      <c r="D1121" s="12"/>
      <c r="E1121" s="11"/>
      <c r="F1121" s="11" t="s">
        <v>3035</v>
      </c>
      <c r="G1121" s="12"/>
      <c r="H1121" s="13" t="s">
        <v>666</v>
      </c>
      <c r="I1121" s="13" t="s">
        <v>3036</v>
      </c>
      <c r="J1121" s="12"/>
      <c r="K1121" s="11"/>
      <c r="L1121" s="13"/>
      <c r="M1121" s="13"/>
      <c r="N1121" s="19"/>
      <c r="O1121" s="19"/>
      <c r="P1121" s="18"/>
      <c r="Q1121" s="13"/>
      <c r="R1121" s="19"/>
      <c r="S1121" s="19"/>
      <c r="T1121" s="24"/>
      <c r="U1121" s="11"/>
      <c r="V1121" s="24"/>
      <c r="W1121" s="11"/>
      <c r="X1121" s="11"/>
    </row>
    <row r="1122" s="2" customFormat="1" ht="26" customHeight="1" spans="1:24">
      <c r="A1122" s="11">
        <v>1118</v>
      </c>
      <c r="B1122" s="11" t="s">
        <v>467</v>
      </c>
      <c r="C1122" s="11" t="s">
        <v>3037</v>
      </c>
      <c r="D1122" s="12">
        <v>1</v>
      </c>
      <c r="E1122" s="11" t="s">
        <v>3038</v>
      </c>
      <c r="F1122" s="11" t="s">
        <v>3038</v>
      </c>
      <c r="G1122" s="12">
        <v>4</v>
      </c>
      <c r="H1122" s="13" t="s">
        <v>43</v>
      </c>
      <c r="I1122" s="152" t="s">
        <v>3039</v>
      </c>
      <c r="J1122" s="12">
        <f>SUM(K1122:N1122)</f>
        <v>131.7</v>
      </c>
      <c r="K1122" s="11">
        <v>130</v>
      </c>
      <c r="L1122" s="13">
        <v>1.69999999999999</v>
      </c>
      <c r="M1122" s="11"/>
      <c r="N1122" s="19"/>
      <c r="O1122" s="19"/>
      <c r="P1122" s="18">
        <v>44579</v>
      </c>
      <c r="Q1122" s="13" t="s">
        <v>3040</v>
      </c>
      <c r="R1122" s="19"/>
      <c r="S1122" s="19"/>
      <c r="T1122" s="24">
        <v>2022</v>
      </c>
      <c r="U1122" s="23" t="s">
        <v>472</v>
      </c>
      <c r="V1122" s="24" t="s">
        <v>50</v>
      </c>
      <c r="W1122" s="11"/>
      <c r="X1122" s="23"/>
    </row>
    <row r="1123" s="2" customFormat="1" ht="26" customHeight="1" spans="1:24">
      <c r="A1123" s="11">
        <v>1119</v>
      </c>
      <c r="B1123" s="11"/>
      <c r="C1123" s="11"/>
      <c r="D1123" s="12"/>
      <c r="E1123" s="11"/>
      <c r="F1123" s="11" t="s">
        <v>3041</v>
      </c>
      <c r="G1123" s="12"/>
      <c r="H1123" s="13" t="s">
        <v>1184</v>
      </c>
      <c r="I1123" s="13" t="s">
        <v>3042</v>
      </c>
      <c r="J1123" s="12"/>
      <c r="K1123" s="11"/>
      <c r="L1123" s="13"/>
      <c r="M1123" s="13"/>
      <c r="N1123" s="19"/>
      <c r="O1123" s="19"/>
      <c r="P1123" s="18"/>
      <c r="Q1123" s="13"/>
      <c r="R1123" s="19"/>
      <c r="S1123" s="19"/>
      <c r="T1123" s="24"/>
      <c r="U1123" s="11"/>
      <c r="V1123" s="24"/>
      <c r="W1123" s="11"/>
      <c r="X1123" s="11"/>
    </row>
    <row r="1124" s="2" customFormat="1" ht="26" customHeight="1" spans="1:24">
      <c r="A1124" s="11">
        <v>1120</v>
      </c>
      <c r="B1124" s="11"/>
      <c r="C1124" s="11"/>
      <c r="D1124" s="12"/>
      <c r="E1124" s="11"/>
      <c r="F1124" s="11" t="s">
        <v>3043</v>
      </c>
      <c r="G1124" s="12"/>
      <c r="H1124" s="13" t="s">
        <v>561</v>
      </c>
      <c r="I1124" s="13" t="s">
        <v>3044</v>
      </c>
      <c r="J1124" s="12"/>
      <c r="K1124" s="11"/>
      <c r="L1124" s="13"/>
      <c r="M1124" s="13"/>
      <c r="N1124" s="19"/>
      <c r="O1124" s="19"/>
      <c r="P1124" s="18"/>
      <c r="Q1124" s="13"/>
      <c r="R1124" s="19"/>
      <c r="S1124" s="19"/>
      <c r="T1124" s="24"/>
      <c r="U1124" s="11"/>
      <c r="V1124" s="24"/>
      <c r="W1124" s="11"/>
      <c r="X1124" s="11"/>
    </row>
    <row r="1125" s="2" customFormat="1" ht="26" customHeight="1" spans="1:24">
      <c r="A1125" s="11">
        <v>1121</v>
      </c>
      <c r="B1125" s="11"/>
      <c r="C1125" s="11"/>
      <c r="D1125" s="12"/>
      <c r="E1125" s="11"/>
      <c r="F1125" s="11" t="s">
        <v>3045</v>
      </c>
      <c r="G1125" s="12"/>
      <c r="H1125" s="13" t="s">
        <v>601</v>
      </c>
      <c r="I1125" s="13" t="s">
        <v>3046</v>
      </c>
      <c r="J1125" s="12"/>
      <c r="K1125" s="11"/>
      <c r="L1125" s="13"/>
      <c r="M1125" s="13"/>
      <c r="N1125" s="19"/>
      <c r="O1125" s="19"/>
      <c r="P1125" s="18"/>
      <c r="Q1125" s="13"/>
      <c r="R1125" s="19"/>
      <c r="S1125" s="19"/>
      <c r="T1125" s="24"/>
      <c r="U1125" s="11"/>
      <c r="V1125" s="24"/>
      <c r="W1125" s="11"/>
      <c r="X1125" s="11"/>
    </row>
    <row r="1126" s="2" customFormat="1" ht="26" customHeight="1" spans="1:24">
      <c r="A1126" s="11">
        <v>1122</v>
      </c>
      <c r="B1126" s="11" t="s">
        <v>467</v>
      </c>
      <c r="C1126" s="11" t="s">
        <v>3037</v>
      </c>
      <c r="D1126" s="12">
        <v>8</v>
      </c>
      <c r="E1126" s="11" t="s">
        <v>3047</v>
      </c>
      <c r="F1126" s="11" t="s">
        <v>3047</v>
      </c>
      <c r="G1126" s="12">
        <v>5</v>
      </c>
      <c r="H1126" s="13" t="s">
        <v>43</v>
      </c>
      <c r="I1126" s="152" t="s">
        <v>3048</v>
      </c>
      <c r="J1126" s="12">
        <f>SUM(K1126:N1126)</f>
        <v>150</v>
      </c>
      <c r="K1126" s="11">
        <v>150</v>
      </c>
      <c r="L1126" s="13"/>
      <c r="M1126" s="11"/>
      <c r="N1126" s="19"/>
      <c r="O1126" s="19"/>
      <c r="P1126" s="18">
        <v>44579</v>
      </c>
      <c r="Q1126" s="13" t="s">
        <v>3049</v>
      </c>
      <c r="R1126" s="19"/>
      <c r="S1126" s="19"/>
      <c r="T1126" s="24">
        <v>2022</v>
      </c>
      <c r="U1126" s="23" t="s">
        <v>472</v>
      </c>
      <c r="V1126" s="24" t="s">
        <v>58</v>
      </c>
      <c r="W1126" s="11"/>
      <c r="X1126" s="23"/>
    </row>
    <row r="1127" s="2" customFormat="1" ht="26" customHeight="1" spans="1:24">
      <c r="A1127" s="11">
        <v>1123</v>
      </c>
      <c r="B1127" s="11"/>
      <c r="C1127" s="11"/>
      <c r="D1127" s="12"/>
      <c r="E1127" s="11"/>
      <c r="F1127" s="11" t="s">
        <v>3050</v>
      </c>
      <c r="G1127" s="12"/>
      <c r="H1127" s="13" t="s">
        <v>561</v>
      </c>
      <c r="I1127" s="13" t="s">
        <v>3051</v>
      </c>
      <c r="J1127" s="12"/>
      <c r="K1127" s="11"/>
      <c r="L1127" s="13"/>
      <c r="M1127" s="13"/>
      <c r="N1127" s="19"/>
      <c r="O1127" s="19"/>
      <c r="P1127" s="18"/>
      <c r="Q1127" s="13"/>
      <c r="R1127" s="19"/>
      <c r="S1127" s="19"/>
      <c r="T1127" s="24"/>
      <c r="U1127" s="11"/>
      <c r="V1127" s="24"/>
      <c r="W1127" s="11"/>
      <c r="X1127" s="11"/>
    </row>
    <row r="1128" s="2" customFormat="1" ht="26" customHeight="1" spans="1:24">
      <c r="A1128" s="11">
        <v>1124</v>
      </c>
      <c r="B1128" s="11"/>
      <c r="C1128" s="11"/>
      <c r="D1128" s="12"/>
      <c r="E1128" s="11"/>
      <c r="F1128" s="11" t="s">
        <v>3052</v>
      </c>
      <c r="G1128" s="12"/>
      <c r="H1128" s="13" t="s">
        <v>533</v>
      </c>
      <c r="I1128" s="13" t="s">
        <v>3053</v>
      </c>
      <c r="J1128" s="12"/>
      <c r="K1128" s="11"/>
      <c r="L1128" s="13"/>
      <c r="M1128" s="13"/>
      <c r="N1128" s="19"/>
      <c r="O1128" s="19"/>
      <c r="P1128" s="18"/>
      <c r="Q1128" s="13"/>
      <c r="R1128" s="19"/>
      <c r="S1128" s="19"/>
      <c r="T1128" s="24"/>
      <c r="U1128" s="11"/>
      <c r="V1128" s="24"/>
      <c r="W1128" s="11"/>
      <c r="X1128" s="11"/>
    </row>
    <row r="1129" s="2" customFormat="1" ht="26" customHeight="1" spans="1:24">
      <c r="A1129" s="11">
        <v>1125</v>
      </c>
      <c r="B1129" s="11"/>
      <c r="C1129" s="11"/>
      <c r="D1129" s="12"/>
      <c r="E1129" s="11"/>
      <c r="F1129" s="11" t="s">
        <v>3054</v>
      </c>
      <c r="G1129" s="12"/>
      <c r="H1129" s="13" t="s">
        <v>510</v>
      </c>
      <c r="I1129" s="13" t="s">
        <v>3055</v>
      </c>
      <c r="J1129" s="12"/>
      <c r="K1129" s="11"/>
      <c r="L1129" s="13"/>
      <c r="M1129" s="13"/>
      <c r="N1129" s="19"/>
      <c r="O1129" s="19"/>
      <c r="P1129" s="18"/>
      <c r="Q1129" s="13"/>
      <c r="R1129" s="19"/>
      <c r="S1129" s="19"/>
      <c r="T1129" s="24"/>
      <c r="U1129" s="11"/>
      <c r="V1129" s="24"/>
      <c r="W1129" s="11"/>
      <c r="X1129" s="11"/>
    </row>
    <row r="1130" s="2" customFormat="1" ht="26" customHeight="1" spans="1:24">
      <c r="A1130" s="11">
        <v>1126</v>
      </c>
      <c r="B1130" s="11"/>
      <c r="C1130" s="11"/>
      <c r="D1130" s="12"/>
      <c r="E1130" s="11"/>
      <c r="F1130" s="11" t="s">
        <v>3056</v>
      </c>
      <c r="G1130" s="12"/>
      <c r="H1130" s="13" t="s">
        <v>538</v>
      </c>
      <c r="I1130" s="13" t="s">
        <v>3057</v>
      </c>
      <c r="J1130" s="12"/>
      <c r="K1130" s="11"/>
      <c r="L1130" s="13"/>
      <c r="M1130" s="13"/>
      <c r="N1130" s="19"/>
      <c r="O1130" s="19"/>
      <c r="P1130" s="18"/>
      <c r="Q1130" s="13"/>
      <c r="R1130" s="19"/>
      <c r="S1130" s="19"/>
      <c r="T1130" s="24"/>
      <c r="U1130" s="11"/>
      <c r="V1130" s="24"/>
      <c r="W1130" s="11"/>
      <c r="X1130" s="11"/>
    </row>
    <row r="1131" s="2" customFormat="1" ht="26" customHeight="1" spans="1:24">
      <c r="A1131" s="11">
        <v>1127</v>
      </c>
      <c r="B1131" s="11" t="s">
        <v>467</v>
      </c>
      <c r="C1131" s="11" t="s">
        <v>3037</v>
      </c>
      <c r="D1131" s="12">
        <v>8</v>
      </c>
      <c r="E1131" s="11" t="s">
        <v>3058</v>
      </c>
      <c r="F1131" s="11" t="s">
        <v>3058</v>
      </c>
      <c r="G1131" s="12">
        <v>6</v>
      </c>
      <c r="H1131" s="13" t="s">
        <v>43</v>
      </c>
      <c r="I1131" s="152" t="s">
        <v>3059</v>
      </c>
      <c r="J1131" s="12">
        <f>SUM(K1131:N1131)</f>
        <v>150</v>
      </c>
      <c r="K1131" s="11">
        <v>100</v>
      </c>
      <c r="L1131" s="13">
        <v>50</v>
      </c>
      <c r="M1131" s="11"/>
      <c r="N1131" s="19"/>
      <c r="O1131" s="19"/>
      <c r="P1131" s="18">
        <v>44579</v>
      </c>
      <c r="Q1131" s="13" t="s">
        <v>3060</v>
      </c>
      <c r="R1131" s="19"/>
      <c r="S1131" s="19"/>
      <c r="T1131" s="24">
        <v>2022</v>
      </c>
      <c r="U1131" s="23" t="s">
        <v>472</v>
      </c>
      <c r="V1131" s="24" t="s">
        <v>50</v>
      </c>
      <c r="W1131" s="11"/>
      <c r="X1131" s="23" t="s">
        <v>3027</v>
      </c>
    </row>
    <row r="1132" s="2" customFormat="1" ht="26" customHeight="1" spans="1:24">
      <c r="A1132" s="11">
        <v>1128</v>
      </c>
      <c r="B1132" s="11"/>
      <c r="C1132" s="11"/>
      <c r="D1132" s="12"/>
      <c r="E1132" s="11"/>
      <c r="F1132" s="11" t="s">
        <v>3061</v>
      </c>
      <c r="G1132" s="12"/>
      <c r="H1132" s="13" t="s">
        <v>474</v>
      </c>
      <c r="I1132" s="13" t="s">
        <v>3062</v>
      </c>
      <c r="J1132" s="12"/>
      <c r="K1132" s="11"/>
      <c r="L1132" s="13"/>
      <c r="M1132" s="13"/>
      <c r="N1132" s="19"/>
      <c r="O1132" s="19"/>
      <c r="P1132" s="18"/>
      <c r="Q1132" s="13"/>
      <c r="R1132" s="19"/>
      <c r="S1132" s="19"/>
      <c r="T1132" s="24"/>
      <c r="U1132" s="11"/>
      <c r="V1132" s="24"/>
      <c r="W1132" s="11"/>
      <c r="X1132" s="11"/>
    </row>
    <row r="1133" s="2" customFormat="1" ht="26" customHeight="1" spans="1:24">
      <c r="A1133" s="11">
        <v>1129</v>
      </c>
      <c r="B1133" s="11"/>
      <c r="C1133" s="11"/>
      <c r="D1133" s="12"/>
      <c r="E1133" s="11"/>
      <c r="F1133" s="11" t="s">
        <v>3063</v>
      </c>
      <c r="G1133" s="12"/>
      <c r="H1133" s="13" t="s">
        <v>561</v>
      </c>
      <c r="I1133" s="13" t="s">
        <v>3064</v>
      </c>
      <c r="J1133" s="12"/>
      <c r="K1133" s="11"/>
      <c r="L1133" s="13"/>
      <c r="M1133" s="13"/>
      <c r="N1133" s="19"/>
      <c r="O1133" s="19"/>
      <c r="P1133" s="18"/>
      <c r="Q1133" s="13"/>
      <c r="R1133" s="19"/>
      <c r="S1133" s="19"/>
      <c r="T1133" s="24"/>
      <c r="U1133" s="11"/>
      <c r="V1133" s="24"/>
      <c r="W1133" s="11"/>
      <c r="X1133" s="11"/>
    </row>
    <row r="1134" s="2" customFormat="1" ht="26" customHeight="1" spans="1:24">
      <c r="A1134" s="11">
        <v>1130</v>
      </c>
      <c r="B1134" s="11"/>
      <c r="C1134" s="11"/>
      <c r="D1134" s="12"/>
      <c r="E1134" s="11"/>
      <c r="F1134" s="11" t="s">
        <v>3065</v>
      </c>
      <c r="G1134" s="12"/>
      <c r="H1134" s="13" t="s">
        <v>533</v>
      </c>
      <c r="I1134" s="152" t="s">
        <v>3066</v>
      </c>
      <c r="J1134" s="12"/>
      <c r="K1134" s="11"/>
      <c r="L1134" s="13"/>
      <c r="M1134" s="13"/>
      <c r="N1134" s="19"/>
      <c r="O1134" s="19"/>
      <c r="P1134" s="18"/>
      <c r="Q1134" s="13"/>
      <c r="R1134" s="19"/>
      <c r="S1134" s="19"/>
      <c r="T1134" s="24"/>
      <c r="U1134" s="11"/>
      <c r="V1134" s="24"/>
      <c r="W1134" s="11"/>
      <c r="X1134" s="11"/>
    </row>
    <row r="1135" s="2" customFormat="1" ht="26" customHeight="1" spans="1:24">
      <c r="A1135" s="11">
        <v>1131</v>
      </c>
      <c r="B1135" s="11"/>
      <c r="C1135" s="11"/>
      <c r="D1135" s="12"/>
      <c r="E1135" s="11"/>
      <c r="F1135" s="11" t="s">
        <v>3067</v>
      </c>
      <c r="G1135" s="12"/>
      <c r="H1135" s="13" t="s">
        <v>538</v>
      </c>
      <c r="I1135" s="13" t="s">
        <v>3068</v>
      </c>
      <c r="J1135" s="12"/>
      <c r="K1135" s="11"/>
      <c r="L1135" s="13"/>
      <c r="M1135" s="13"/>
      <c r="N1135" s="19"/>
      <c r="O1135" s="19"/>
      <c r="P1135" s="18"/>
      <c r="Q1135" s="13"/>
      <c r="R1135" s="19"/>
      <c r="S1135" s="19"/>
      <c r="T1135" s="24"/>
      <c r="U1135" s="11"/>
      <c r="V1135" s="24"/>
      <c r="W1135" s="11"/>
      <c r="X1135" s="11"/>
    </row>
    <row r="1136" s="2" customFormat="1" ht="26" customHeight="1" spans="1:24">
      <c r="A1136" s="11">
        <v>1132</v>
      </c>
      <c r="B1136" s="11"/>
      <c r="C1136" s="11"/>
      <c r="D1136" s="12"/>
      <c r="E1136" s="11"/>
      <c r="F1136" s="11" t="s">
        <v>3069</v>
      </c>
      <c r="G1136" s="12"/>
      <c r="H1136" s="13" t="s">
        <v>538</v>
      </c>
      <c r="I1136" s="13" t="s">
        <v>3070</v>
      </c>
      <c r="J1136" s="12"/>
      <c r="K1136" s="11"/>
      <c r="L1136" s="13"/>
      <c r="M1136" s="13"/>
      <c r="N1136" s="19"/>
      <c r="O1136" s="19"/>
      <c r="P1136" s="18"/>
      <c r="Q1136" s="13"/>
      <c r="R1136" s="19"/>
      <c r="S1136" s="19"/>
      <c r="T1136" s="24"/>
      <c r="U1136" s="11"/>
      <c r="V1136" s="24"/>
      <c r="W1136" s="11"/>
      <c r="X1136" s="11"/>
    </row>
    <row r="1137" s="2" customFormat="1" ht="26" customHeight="1" spans="1:24">
      <c r="A1137" s="11">
        <v>1133</v>
      </c>
      <c r="B1137" s="11" t="s">
        <v>467</v>
      </c>
      <c r="C1137" s="11" t="s">
        <v>3037</v>
      </c>
      <c r="D1137" s="12">
        <v>2</v>
      </c>
      <c r="E1137" s="11" t="s">
        <v>3071</v>
      </c>
      <c r="F1137" s="11" t="s">
        <v>3071</v>
      </c>
      <c r="G1137" s="12">
        <v>6</v>
      </c>
      <c r="H1137" s="13" t="s">
        <v>43</v>
      </c>
      <c r="I1137" s="152" t="s">
        <v>3072</v>
      </c>
      <c r="J1137" s="12">
        <f>SUM(K1137:N1137)</f>
        <v>137.1</v>
      </c>
      <c r="K1137" s="11">
        <v>104.74</v>
      </c>
      <c r="L1137" s="13">
        <v>32.36</v>
      </c>
      <c r="M1137" s="11"/>
      <c r="N1137" s="19"/>
      <c r="O1137" s="19"/>
      <c r="P1137" s="18">
        <v>44579</v>
      </c>
      <c r="Q1137" s="13" t="s">
        <v>3073</v>
      </c>
      <c r="R1137" s="19"/>
      <c r="S1137" s="19"/>
      <c r="T1137" s="24">
        <v>2022</v>
      </c>
      <c r="U1137" s="23" t="s">
        <v>472</v>
      </c>
      <c r="V1137" s="24" t="s">
        <v>50</v>
      </c>
      <c r="W1137" s="11"/>
      <c r="X1137" s="23"/>
    </row>
    <row r="1138" s="2" customFormat="1" ht="26" customHeight="1" spans="1:24">
      <c r="A1138" s="11">
        <v>1134</v>
      </c>
      <c r="B1138" s="11"/>
      <c r="C1138" s="11"/>
      <c r="D1138" s="12"/>
      <c r="E1138" s="11"/>
      <c r="F1138" s="11" t="s">
        <v>3074</v>
      </c>
      <c r="G1138" s="12"/>
      <c r="H1138" s="13" t="s">
        <v>474</v>
      </c>
      <c r="I1138" s="13" t="s">
        <v>3075</v>
      </c>
      <c r="J1138" s="12"/>
      <c r="K1138" s="11"/>
      <c r="L1138" s="13"/>
      <c r="M1138" s="13"/>
      <c r="N1138" s="19"/>
      <c r="O1138" s="19"/>
      <c r="P1138" s="18"/>
      <c r="Q1138" s="13"/>
      <c r="R1138" s="19"/>
      <c r="S1138" s="19"/>
      <c r="T1138" s="24"/>
      <c r="U1138" s="11"/>
      <c r="V1138" s="24"/>
      <c r="W1138" s="11"/>
      <c r="X1138" s="11"/>
    </row>
    <row r="1139" s="2" customFormat="1" ht="26" customHeight="1" spans="1:24">
      <c r="A1139" s="11">
        <v>1135</v>
      </c>
      <c r="B1139" s="11"/>
      <c r="C1139" s="11"/>
      <c r="D1139" s="12"/>
      <c r="E1139" s="11"/>
      <c r="F1139" s="11" t="s">
        <v>3076</v>
      </c>
      <c r="G1139" s="12"/>
      <c r="H1139" s="13" t="s">
        <v>561</v>
      </c>
      <c r="I1139" s="13" t="s">
        <v>3077</v>
      </c>
      <c r="J1139" s="12"/>
      <c r="K1139" s="11"/>
      <c r="L1139" s="13"/>
      <c r="M1139" s="13"/>
      <c r="N1139" s="19"/>
      <c r="O1139" s="19"/>
      <c r="P1139" s="18"/>
      <c r="Q1139" s="13"/>
      <c r="R1139" s="19"/>
      <c r="S1139" s="19"/>
      <c r="T1139" s="24"/>
      <c r="U1139" s="11"/>
      <c r="V1139" s="24"/>
      <c r="W1139" s="11"/>
      <c r="X1139" s="11"/>
    </row>
    <row r="1140" s="2" customFormat="1" ht="26" customHeight="1" spans="1:24">
      <c r="A1140" s="11">
        <v>1136</v>
      </c>
      <c r="B1140" s="11"/>
      <c r="C1140" s="11"/>
      <c r="D1140" s="12"/>
      <c r="E1140" s="11"/>
      <c r="F1140" s="11" t="s">
        <v>3078</v>
      </c>
      <c r="G1140" s="12"/>
      <c r="H1140" s="13" t="s">
        <v>601</v>
      </c>
      <c r="I1140" s="13" t="s">
        <v>3079</v>
      </c>
      <c r="J1140" s="12"/>
      <c r="K1140" s="11"/>
      <c r="L1140" s="13"/>
      <c r="M1140" s="13"/>
      <c r="N1140" s="19"/>
      <c r="O1140" s="19"/>
      <c r="P1140" s="18"/>
      <c r="Q1140" s="13"/>
      <c r="R1140" s="19"/>
      <c r="S1140" s="19"/>
      <c r="T1140" s="24"/>
      <c r="U1140" s="11"/>
      <c r="V1140" s="24"/>
      <c r="W1140" s="11"/>
      <c r="X1140" s="11"/>
    </row>
    <row r="1141" s="2" customFormat="1" ht="26" customHeight="1" spans="1:24">
      <c r="A1141" s="11">
        <v>1137</v>
      </c>
      <c r="B1141" s="11"/>
      <c r="C1141" s="11"/>
      <c r="D1141" s="12"/>
      <c r="E1141" s="11"/>
      <c r="F1141" s="11" t="s">
        <v>3080</v>
      </c>
      <c r="G1141" s="12"/>
      <c r="H1141" s="13" t="s">
        <v>497</v>
      </c>
      <c r="I1141" s="13" t="s">
        <v>3081</v>
      </c>
      <c r="J1141" s="12"/>
      <c r="K1141" s="11"/>
      <c r="L1141" s="13"/>
      <c r="M1141" s="13"/>
      <c r="N1141" s="19"/>
      <c r="O1141" s="19"/>
      <c r="P1141" s="18"/>
      <c r="Q1141" s="13"/>
      <c r="R1141" s="19"/>
      <c r="S1141" s="19"/>
      <c r="T1141" s="24"/>
      <c r="U1141" s="11"/>
      <c r="V1141" s="24"/>
      <c r="W1141" s="11"/>
      <c r="X1141" s="11"/>
    </row>
    <row r="1142" s="2" customFormat="1" ht="26" customHeight="1" spans="1:24">
      <c r="A1142" s="11">
        <v>1138</v>
      </c>
      <c r="B1142" s="11"/>
      <c r="C1142" s="11"/>
      <c r="D1142" s="12"/>
      <c r="E1142" s="11"/>
      <c r="F1142" s="11" t="s">
        <v>3082</v>
      </c>
      <c r="G1142" s="12"/>
      <c r="H1142" s="13" t="s">
        <v>566</v>
      </c>
      <c r="I1142" s="13" t="s">
        <v>3083</v>
      </c>
      <c r="J1142" s="12"/>
      <c r="K1142" s="11"/>
      <c r="L1142" s="13"/>
      <c r="M1142" s="13"/>
      <c r="N1142" s="19"/>
      <c r="O1142" s="19"/>
      <c r="P1142" s="18"/>
      <c r="Q1142" s="13"/>
      <c r="R1142" s="19"/>
      <c r="S1142" s="19"/>
      <c r="T1142" s="24"/>
      <c r="U1142" s="11"/>
      <c r="V1142" s="24"/>
      <c r="W1142" s="11"/>
      <c r="X1142" s="11"/>
    </row>
    <row r="1143" s="2" customFormat="1" ht="26" customHeight="1" spans="1:24">
      <c r="A1143" s="11">
        <v>1139</v>
      </c>
      <c r="B1143" s="11" t="s">
        <v>467</v>
      </c>
      <c r="C1143" s="11" t="s">
        <v>3037</v>
      </c>
      <c r="D1143" s="12">
        <v>2</v>
      </c>
      <c r="E1143" s="11" t="s">
        <v>3084</v>
      </c>
      <c r="F1143" s="11" t="s">
        <v>3084</v>
      </c>
      <c r="G1143" s="12">
        <v>5</v>
      </c>
      <c r="H1143" s="13" t="s">
        <v>43</v>
      </c>
      <c r="I1143" s="152" t="s">
        <v>3085</v>
      </c>
      <c r="J1143" s="12">
        <f>SUM(K1143:N1143)</f>
        <v>137.1</v>
      </c>
      <c r="K1143" s="11">
        <v>104.74</v>
      </c>
      <c r="L1143" s="13">
        <v>32.36</v>
      </c>
      <c r="M1143" s="11"/>
      <c r="N1143" s="19"/>
      <c r="O1143" s="19"/>
      <c r="P1143" s="18">
        <v>44579</v>
      </c>
      <c r="Q1143" s="13" t="s">
        <v>3086</v>
      </c>
      <c r="R1143" s="19"/>
      <c r="S1143" s="19"/>
      <c r="T1143" s="24">
        <v>2022</v>
      </c>
      <c r="U1143" s="23" t="s">
        <v>472</v>
      </c>
      <c r="V1143" s="24" t="s">
        <v>50</v>
      </c>
      <c r="W1143" s="11"/>
      <c r="X1143" s="23"/>
    </row>
    <row r="1144" s="2" customFormat="1" ht="26" customHeight="1" spans="1:24">
      <c r="A1144" s="11">
        <v>1140</v>
      </c>
      <c r="B1144" s="11"/>
      <c r="C1144" s="11"/>
      <c r="D1144" s="12"/>
      <c r="E1144" s="11"/>
      <c r="F1144" s="11" t="s">
        <v>3087</v>
      </c>
      <c r="G1144" s="12"/>
      <c r="H1144" s="13" t="s">
        <v>474</v>
      </c>
      <c r="I1144" s="13" t="s">
        <v>3088</v>
      </c>
      <c r="J1144" s="12"/>
      <c r="K1144" s="11"/>
      <c r="L1144" s="13"/>
      <c r="M1144" s="13"/>
      <c r="N1144" s="19"/>
      <c r="O1144" s="19"/>
      <c r="P1144" s="18"/>
      <c r="Q1144" s="13"/>
      <c r="R1144" s="19"/>
      <c r="S1144" s="19"/>
      <c r="T1144" s="24"/>
      <c r="U1144" s="11"/>
      <c r="V1144" s="24"/>
      <c r="W1144" s="11"/>
      <c r="X1144" s="11"/>
    </row>
    <row r="1145" s="2" customFormat="1" ht="26" customHeight="1" spans="1:24">
      <c r="A1145" s="11">
        <v>1141</v>
      </c>
      <c r="B1145" s="11"/>
      <c r="C1145" s="11"/>
      <c r="D1145" s="12"/>
      <c r="E1145" s="11"/>
      <c r="F1145" s="11" t="s">
        <v>3089</v>
      </c>
      <c r="G1145" s="12"/>
      <c r="H1145" s="13" t="s">
        <v>561</v>
      </c>
      <c r="I1145" s="13" t="s">
        <v>3090</v>
      </c>
      <c r="J1145" s="12"/>
      <c r="K1145" s="11"/>
      <c r="L1145" s="13"/>
      <c r="M1145" s="13"/>
      <c r="N1145" s="19"/>
      <c r="O1145" s="19"/>
      <c r="P1145" s="18"/>
      <c r="Q1145" s="13"/>
      <c r="R1145" s="19"/>
      <c r="S1145" s="19"/>
      <c r="T1145" s="24"/>
      <c r="U1145" s="11"/>
      <c r="V1145" s="24"/>
      <c r="W1145" s="11"/>
      <c r="X1145" s="11"/>
    </row>
    <row r="1146" s="2" customFormat="1" ht="26" customHeight="1" spans="1:24">
      <c r="A1146" s="11">
        <v>1142</v>
      </c>
      <c r="B1146" s="11"/>
      <c r="C1146" s="11"/>
      <c r="D1146" s="12"/>
      <c r="E1146" s="11"/>
      <c r="F1146" s="11" t="s">
        <v>3091</v>
      </c>
      <c r="G1146" s="12"/>
      <c r="H1146" s="13" t="s">
        <v>601</v>
      </c>
      <c r="I1146" s="13" t="s">
        <v>3092</v>
      </c>
      <c r="J1146" s="12"/>
      <c r="K1146" s="11"/>
      <c r="L1146" s="13"/>
      <c r="M1146" s="13"/>
      <c r="N1146" s="19"/>
      <c r="O1146" s="19"/>
      <c r="P1146" s="18"/>
      <c r="Q1146" s="13"/>
      <c r="R1146" s="19"/>
      <c r="S1146" s="19"/>
      <c r="T1146" s="24"/>
      <c r="U1146" s="11"/>
      <c r="V1146" s="24"/>
      <c r="W1146" s="11"/>
      <c r="X1146" s="11"/>
    </row>
    <row r="1147" s="2" customFormat="1" ht="26" customHeight="1" spans="1:24">
      <c r="A1147" s="11">
        <v>1143</v>
      </c>
      <c r="B1147" s="11"/>
      <c r="C1147" s="11"/>
      <c r="D1147" s="12"/>
      <c r="E1147" s="11"/>
      <c r="F1147" s="11" t="s">
        <v>3093</v>
      </c>
      <c r="G1147" s="12"/>
      <c r="H1147" s="13" t="s">
        <v>601</v>
      </c>
      <c r="I1147" s="13" t="s">
        <v>3094</v>
      </c>
      <c r="J1147" s="12"/>
      <c r="K1147" s="11"/>
      <c r="L1147" s="13"/>
      <c r="M1147" s="13"/>
      <c r="N1147" s="19"/>
      <c r="O1147" s="19"/>
      <c r="P1147" s="18"/>
      <c r="Q1147" s="13"/>
      <c r="R1147" s="19"/>
      <c r="S1147" s="19"/>
      <c r="T1147" s="24"/>
      <c r="U1147" s="11"/>
      <c r="V1147" s="24"/>
      <c r="W1147" s="11"/>
      <c r="X1147" s="11"/>
    </row>
    <row r="1148" s="2" customFormat="1" ht="26" customHeight="1" spans="1:24">
      <c r="A1148" s="11">
        <v>1144</v>
      </c>
      <c r="B1148" s="11" t="s">
        <v>467</v>
      </c>
      <c r="C1148" s="11" t="s">
        <v>3037</v>
      </c>
      <c r="D1148" s="12">
        <v>8</v>
      </c>
      <c r="E1148" s="11" t="s">
        <v>3095</v>
      </c>
      <c r="F1148" s="11" t="s">
        <v>3095</v>
      </c>
      <c r="G1148" s="12">
        <v>6</v>
      </c>
      <c r="H1148" s="13" t="s">
        <v>43</v>
      </c>
      <c r="I1148" s="152" t="s">
        <v>3096</v>
      </c>
      <c r="J1148" s="12">
        <f>SUM(K1148:N1148)</f>
        <v>138</v>
      </c>
      <c r="K1148" s="11">
        <v>126.9</v>
      </c>
      <c r="L1148" s="13">
        <v>11.1</v>
      </c>
      <c r="M1148" s="11"/>
      <c r="N1148" s="19"/>
      <c r="O1148" s="19"/>
      <c r="P1148" s="18">
        <v>44579</v>
      </c>
      <c r="Q1148" s="13" t="s">
        <v>3097</v>
      </c>
      <c r="R1148" s="19"/>
      <c r="S1148" s="19"/>
      <c r="T1148" s="24">
        <v>2022</v>
      </c>
      <c r="U1148" s="23" t="s">
        <v>472</v>
      </c>
      <c r="V1148" s="24" t="s">
        <v>50</v>
      </c>
      <c r="W1148" s="11"/>
      <c r="X1148" s="23" t="s">
        <v>3027</v>
      </c>
    </row>
    <row r="1149" s="2" customFormat="1" ht="26" customHeight="1" spans="1:24">
      <c r="A1149" s="11">
        <v>1145</v>
      </c>
      <c r="B1149" s="11"/>
      <c r="C1149" s="11"/>
      <c r="D1149" s="12"/>
      <c r="E1149" s="11"/>
      <c r="F1149" s="11" t="s">
        <v>3098</v>
      </c>
      <c r="G1149" s="12"/>
      <c r="H1149" s="13" t="s">
        <v>566</v>
      </c>
      <c r="I1149" s="13" t="s">
        <v>3099</v>
      </c>
      <c r="J1149" s="12"/>
      <c r="K1149" s="11"/>
      <c r="L1149" s="13"/>
      <c r="M1149" s="13"/>
      <c r="N1149" s="19"/>
      <c r="O1149" s="19"/>
      <c r="P1149" s="18"/>
      <c r="Q1149" s="13"/>
      <c r="R1149" s="19"/>
      <c r="S1149" s="19"/>
      <c r="T1149" s="24"/>
      <c r="U1149" s="11"/>
      <c r="V1149" s="24"/>
      <c r="W1149" s="11"/>
      <c r="X1149" s="11"/>
    </row>
    <row r="1150" s="2" customFormat="1" ht="26" customHeight="1" spans="1:24">
      <c r="A1150" s="11">
        <v>1146</v>
      </c>
      <c r="B1150" s="11"/>
      <c r="C1150" s="11"/>
      <c r="D1150" s="12"/>
      <c r="E1150" s="11"/>
      <c r="F1150" s="11" t="s">
        <v>3100</v>
      </c>
      <c r="G1150" s="12"/>
      <c r="H1150" s="13" t="s">
        <v>497</v>
      </c>
      <c r="I1150" s="13" t="s">
        <v>3101</v>
      </c>
      <c r="J1150" s="12"/>
      <c r="K1150" s="11"/>
      <c r="L1150" s="13"/>
      <c r="M1150" s="13"/>
      <c r="N1150" s="19"/>
      <c r="O1150" s="19"/>
      <c r="P1150" s="18"/>
      <c r="Q1150" s="13"/>
      <c r="R1150" s="19"/>
      <c r="S1150" s="19"/>
      <c r="T1150" s="24"/>
      <c r="U1150" s="11"/>
      <c r="V1150" s="24"/>
      <c r="W1150" s="11"/>
      <c r="X1150" s="11"/>
    </row>
    <row r="1151" s="2" customFormat="1" ht="26" customHeight="1" spans="1:24">
      <c r="A1151" s="11">
        <v>1147</v>
      </c>
      <c r="B1151" s="11"/>
      <c r="C1151" s="11"/>
      <c r="D1151" s="12"/>
      <c r="E1151" s="11"/>
      <c r="F1151" s="11" t="s">
        <v>3102</v>
      </c>
      <c r="G1151" s="12"/>
      <c r="H1151" s="13" t="s">
        <v>474</v>
      </c>
      <c r="I1151" s="13" t="s">
        <v>3103</v>
      </c>
      <c r="J1151" s="12"/>
      <c r="K1151" s="11"/>
      <c r="L1151" s="13"/>
      <c r="M1151" s="13"/>
      <c r="N1151" s="19"/>
      <c r="O1151" s="19"/>
      <c r="P1151" s="18"/>
      <c r="Q1151" s="13"/>
      <c r="R1151" s="19"/>
      <c r="S1151" s="19"/>
      <c r="T1151" s="24"/>
      <c r="U1151" s="11"/>
      <c r="V1151" s="24"/>
      <c r="W1151" s="11"/>
      <c r="X1151" s="11"/>
    </row>
    <row r="1152" s="2" customFormat="1" ht="26" customHeight="1" spans="1:24">
      <c r="A1152" s="11">
        <v>1148</v>
      </c>
      <c r="B1152" s="11"/>
      <c r="C1152" s="11"/>
      <c r="D1152" s="12"/>
      <c r="E1152" s="11"/>
      <c r="F1152" s="11" t="s">
        <v>3104</v>
      </c>
      <c r="G1152" s="12"/>
      <c r="H1152" s="13" t="s">
        <v>561</v>
      </c>
      <c r="I1152" s="13" t="s">
        <v>3105</v>
      </c>
      <c r="J1152" s="12"/>
      <c r="K1152" s="11"/>
      <c r="L1152" s="13"/>
      <c r="M1152" s="13"/>
      <c r="N1152" s="19"/>
      <c r="O1152" s="19"/>
      <c r="P1152" s="18"/>
      <c r="Q1152" s="13"/>
      <c r="R1152" s="19"/>
      <c r="S1152" s="19"/>
      <c r="T1152" s="24"/>
      <c r="U1152" s="11"/>
      <c r="V1152" s="24"/>
      <c r="W1152" s="11"/>
      <c r="X1152" s="11"/>
    </row>
    <row r="1153" s="2" customFormat="1" ht="26" customHeight="1" spans="1:24">
      <c r="A1153" s="11">
        <v>1149</v>
      </c>
      <c r="B1153" s="11"/>
      <c r="C1153" s="11"/>
      <c r="D1153" s="12"/>
      <c r="E1153" s="11"/>
      <c r="F1153" s="11" t="s">
        <v>3106</v>
      </c>
      <c r="G1153" s="12"/>
      <c r="H1153" s="13" t="s">
        <v>601</v>
      </c>
      <c r="I1153" s="13" t="s">
        <v>3107</v>
      </c>
      <c r="J1153" s="12"/>
      <c r="K1153" s="11"/>
      <c r="L1153" s="13"/>
      <c r="M1153" s="13"/>
      <c r="N1153" s="19"/>
      <c r="O1153" s="19"/>
      <c r="P1153" s="18"/>
      <c r="Q1153" s="13"/>
      <c r="R1153" s="19"/>
      <c r="S1153" s="19"/>
      <c r="T1153" s="24"/>
      <c r="U1153" s="11"/>
      <c r="V1153" s="24"/>
      <c r="W1153" s="11"/>
      <c r="X1153" s="11"/>
    </row>
    <row r="1154" s="2" customFormat="1" ht="26" customHeight="1" spans="1:24">
      <c r="A1154" s="11">
        <v>1150</v>
      </c>
      <c r="B1154" s="11" t="s">
        <v>467</v>
      </c>
      <c r="C1154" s="11" t="s">
        <v>254</v>
      </c>
      <c r="D1154" s="12">
        <v>2</v>
      </c>
      <c r="E1154" s="11" t="s">
        <v>3108</v>
      </c>
      <c r="F1154" s="11" t="s">
        <v>3108</v>
      </c>
      <c r="G1154" s="12">
        <v>6</v>
      </c>
      <c r="H1154" s="13" t="s">
        <v>43</v>
      </c>
      <c r="I1154" s="152" t="s">
        <v>3109</v>
      </c>
      <c r="J1154" s="12">
        <f>SUM(K1154:N1154)</f>
        <v>150</v>
      </c>
      <c r="K1154" s="11">
        <v>144.78</v>
      </c>
      <c r="L1154" s="13">
        <v>5.22</v>
      </c>
      <c r="M1154" s="11"/>
      <c r="N1154" s="19"/>
      <c r="O1154" s="19"/>
      <c r="P1154" s="18">
        <v>44579</v>
      </c>
      <c r="Q1154" s="13" t="s">
        <v>3110</v>
      </c>
      <c r="R1154" s="19"/>
      <c r="S1154" s="19"/>
      <c r="T1154" s="24">
        <v>2022</v>
      </c>
      <c r="U1154" s="23" t="s">
        <v>472</v>
      </c>
      <c r="V1154" s="24" t="s">
        <v>50</v>
      </c>
      <c r="W1154" s="11"/>
      <c r="X1154" s="23"/>
    </row>
    <row r="1155" s="2" customFormat="1" ht="26" customHeight="1" spans="1:24">
      <c r="A1155" s="11">
        <v>1151</v>
      </c>
      <c r="B1155" s="11"/>
      <c r="C1155" s="11"/>
      <c r="D1155" s="12"/>
      <c r="E1155" s="11"/>
      <c r="F1155" s="11" t="s">
        <v>3111</v>
      </c>
      <c r="G1155" s="12"/>
      <c r="H1155" s="13" t="s">
        <v>474</v>
      </c>
      <c r="I1155" s="13" t="s">
        <v>3112</v>
      </c>
      <c r="J1155" s="12"/>
      <c r="K1155" s="11"/>
      <c r="L1155" s="13"/>
      <c r="M1155" s="13"/>
      <c r="N1155" s="19"/>
      <c r="O1155" s="19"/>
      <c r="P1155" s="18"/>
      <c r="Q1155" s="13"/>
      <c r="R1155" s="19"/>
      <c r="S1155" s="19"/>
      <c r="T1155" s="24"/>
      <c r="U1155" s="11"/>
      <c r="V1155" s="24"/>
      <c r="W1155" s="11"/>
      <c r="X1155" s="11"/>
    </row>
    <row r="1156" s="2" customFormat="1" ht="26" customHeight="1" spans="1:24">
      <c r="A1156" s="11">
        <v>1152</v>
      </c>
      <c r="B1156" s="11"/>
      <c r="C1156" s="11"/>
      <c r="D1156" s="12"/>
      <c r="E1156" s="11"/>
      <c r="F1156" s="11" t="s">
        <v>3113</v>
      </c>
      <c r="G1156" s="12"/>
      <c r="H1156" s="13" t="s">
        <v>561</v>
      </c>
      <c r="I1156" s="13" t="s">
        <v>3114</v>
      </c>
      <c r="J1156" s="12"/>
      <c r="K1156" s="11"/>
      <c r="L1156" s="13"/>
      <c r="M1156" s="13"/>
      <c r="N1156" s="19"/>
      <c r="O1156" s="19"/>
      <c r="P1156" s="18"/>
      <c r="Q1156" s="13"/>
      <c r="R1156" s="19"/>
      <c r="S1156" s="19"/>
      <c r="T1156" s="24"/>
      <c r="U1156" s="11"/>
      <c r="V1156" s="24"/>
      <c r="W1156" s="11"/>
      <c r="X1156" s="11"/>
    </row>
    <row r="1157" s="2" customFormat="1" ht="26" customHeight="1" spans="1:24">
      <c r="A1157" s="11">
        <v>1153</v>
      </c>
      <c r="B1157" s="11"/>
      <c r="C1157" s="11"/>
      <c r="D1157" s="12"/>
      <c r="E1157" s="11"/>
      <c r="F1157" s="11" t="s">
        <v>3115</v>
      </c>
      <c r="G1157" s="12"/>
      <c r="H1157" s="13" t="s">
        <v>601</v>
      </c>
      <c r="I1157" s="13" t="s">
        <v>3116</v>
      </c>
      <c r="J1157" s="12"/>
      <c r="K1157" s="11"/>
      <c r="L1157" s="13"/>
      <c r="M1157" s="13"/>
      <c r="N1157" s="19"/>
      <c r="O1157" s="19"/>
      <c r="P1157" s="18"/>
      <c r="Q1157" s="13"/>
      <c r="R1157" s="19"/>
      <c r="S1157" s="19"/>
      <c r="T1157" s="24"/>
      <c r="U1157" s="11"/>
      <c r="V1157" s="24"/>
      <c r="W1157" s="11"/>
      <c r="X1157" s="11"/>
    </row>
    <row r="1158" s="2" customFormat="1" ht="26" customHeight="1" spans="1:24">
      <c r="A1158" s="11">
        <v>1154</v>
      </c>
      <c r="B1158" s="11"/>
      <c r="C1158" s="11"/>
      <c r="D1158" s="12"/>
      <c r="E1158" s="11"/>
      <c r="F1158" s="11" t="s">
        <v>3117</v>
      </c>
      <c r="G1158" s="12"/>
      <c r="H1158" s="13" t="s">
        <v>566</v>
      </c>
      <c r="I1158" s="13" t="s">
        <v>3118</v>
      </c>
      <c r="J1158" s="12"/>
      <c r="K1158" s="11"/>
      <c r="L1158" s="13"/>
      <c r="M1158" s="13"/>
      <c r="N1158" s="19"/>
      <c r="O1158" s="19"/>
      <c r="P1158" s="18"/>
      <c r="Q1158" s="13"/>
      <c r="R1158" s="19"/>
      <c r="S1158" s="19"/>
      <c r="T1158" s="24"/>
      <c r="U1158" s="11"/>
      <c r="V1158" s="24"/>
      <c r="W1158" s="11"/>
      <c r="X1158" s="11"/>
    </row>
    <row r="1159" s="2" customFormat="1" ht="26" customHeight="1" spans="1:24">
      <c r="A1159" s="11">
        <v>1155</v>
      </c>
      <c r="B1159" s="11"/>
      <c r="C1159" s="11"/>
      <c r="D1159" s="12"/>
      <c r="E1159" s="11"/>
      <c r="F1159" s="11" t="s">
        <v>3119</v>
      </c>
      <c r="G1159" s="12"/>
      <c r="H1159" s="13" t="s">
        <v>497</v>
      </c>
      <c r="I1159" s="13" t="s">
        <v>3120</v>
      </c>
      <c r="J1159" s="12"/>
      <c r="K1159" s="11"/>
      <c r="L1159" s="13"/>
      <c r="M1159" s="13"/>
      <c r="N1159" s="19"/>
      <c r="O1159" s="19"/>
      <c r="P1159" s="18"/>
      <c r="Q1159" s="13"/>
      <c r="R1159" s="19"/>
      <c r="S1159" s="19"/>
      <c r="T1159" s="24"/>
      <c r="U1159" s="11"/>
      <c r="V1159" s="24"/>
      <c r="W1159" s="11"/>
      <c r="X1159" s="11"/>
    </row>
    <row r="1160" s="2" customFormat="1" ht="26" customHeight="1" spans="1:24">
      <c r="A1160" s="11">
        <v>1156</v>
      </c>
      <c r="B1160" s="11" t="s">
        <v>467</v>
      </c>
      <c r="C1160" s="11" t="s">
        <v>75</v>
      </c>
      <c r="D1160" s="12">
        <v>30</v>
      </c>
      <c r="E1160" s="11" t="s">
        <v>3121</v>
      </c>
      <c r="F1160" s="30" t="s">
        <v>3121</v>
      </c>
      <c r="G1160" s="12">
        <v>8</v>
      </c>
      <c r="H1160" s="13" t="s">
        <v>43</v>
      </c>
      <c r="I1160" s="31" t="s">
        <v>3122</v>
      </c>
      <c r="J1160" s="12">
        <f>SUM(K1160:N1160)</f>
        <v>150</v>
      </c>
      <c r="K1160" s="11">
        <v>105.11</v>
      </c>
      <c r="L1160" s="13">
        <v>44.89</v>
      </c>
      <c r="M1160" s="11"/>
      <c r="N1160" s="19"/>
      <c r="O1160" s="19"/>
      <c r="P1160" s="18">
        <v>44579</v>
      </c>
      <c r="Q1160" s="13" t="s">
        <v>3123</v>
      </c>
      <c r="R1160" s="19"/>
      <c r="S1160" s="19"/>
      <c r="T1160" s="24">
        <v>2022</v>
      </c>
      <c r="U1160" s="23" t="s">
        <v>472</v>
      </c>
      <c r="V1160" s="24" t="s">
        <v>50</v>
      </c>
      <c r="W1160" s="11"/>
      <c r="X1160" s="23"/>
    </row>
    <row r="1161" s="2" customFormat="1" ht="26" customHeight="1" spans="1:24">
      <c r="A1161" s="11">
        <v>1157</v>
      </c>
      <c r="B1161" s="11"/>
      <c r="C1161" s="11"/>
      <c r="D1161" s="12"/>
      <c r="E1161" s="11"/>
      <c r="F1161" s="30" t="s">
        <v>3124</v>
      </c>
      <c r="G1161" s="12"/>
      <c r="H1161" s="13" t="s">
        <v>675</v>
      </c>
      <c r="I1161" s="31" t="s">
        <v>3125</v>
      </c>
      <c r="J1161" s="12"/>
      <c r="K1161" s="11"/>
      <c r="L1161" s="13"/>
      <c r="M1161" s="13"/>
      <c r="N1161" s="19"/>
      <c r="O1161" s="19"/>
      <c r="P1161" s="18"/>
      <c r="Q1161" s="13"/>
      <c r="R1161" s="19"/>
      <c r="S1161" s="19"/>
      <c r="T1161" s="24"/>
      <c r="U1161" s="11"/>
      <c r="V1161" s="24"/>
      <c r="W1161" s="11"/>
      <c r="X1161" s="11"/>
    </row>
    <row r="1162" s="2" customFormat="1" ht="26" customHeight="1" spans="1:24">
      <c r="A1162" s="11">
        <v>1158</v>
      </c>
      <c r="B1162" s="11"/>
      <c r="C1162" s="11"/>
      <c r="D1162" s="12"/>
      <c r="E1162" s="11"/>
      <c r="F1162" s="30" t="s">
        <v>3126</v>
      </c>
      <c r="G1162" s="12"/>
      <c r="H1162" s="13" t="s">
        <v>477</v>
      </c>
      <c r="I1162" s="31" t="s">
        <v>3127</v>
      </c>
      <c r="J1162" s="12"/>
      <c r="K1162" s="11"/>
      <c r="L1162" s="13"/>
      <c r="M1162" s="13"/>
      <c r="N1162" s="19"/>
      <c r="O1162" s="19"/>
      <c r="P1162" s="18"/>
      <c r="Q1162" s="13"/>
      <c r="R1162" s="19"/>
      <c r="S1162" s="19"/>
      <c r="T1162" s="24"/>
      <c r="U1162" s="11"/>
      <c r="V1162" s="24"/>
      <c r="W1162" s="11"/>
      <c r="X1162" s="11"/>
    </row>
    <row r="1163" s="2" customFormat="1" ht="26" customHeight="1" spans="1:24">
      <c r="A1163" s="11">
        <v>1159</v>
      </c>
      <c r="B1163" s="11"/>
      <c r="C1163" s="11"/>
      <c r="D1163" s="12"/>
      <c r="E1163" s="11"/>
      <c r="F1163" s="30" t="s">
        <v>3128</v>
      </c>
      <c r="G1163" s="12"/>
      <c r="H1163" s="13" t="s">
        <v>533</v>
      </c>
      <c r="I1163" s="31" t="s">
        <v>3129</v>
      </c>
      <c r="J1163" s="12"/>
      <c r="K1163" s="11"/>
      <c r="L1163" s="13"/>
      <c r="M1163" s="13"/>
      <c r="N1163" s="19"/>
      <c r="O1163" s="19"/>
      <c r="P1163" s="18"/>
      <c r="Q1163" s="13"/>
      <c r="R1163" s="19"/>
      <c r="S1163" s="19"/>
      <c r="T1163" s="24"/>
      <c r="U1163" s="11"/>
      <c r="V1163" s="24"/>
      <c r="W1163" s="11"/>
      <c r="X1163" s="11"/>
    </row>
    <row r="1164" s="2" customFormat="1" ht="26" customHeight="1" spans="1:24">
      <c r="A1164" s="11">
        <v>1160</v>
      </c>
      <c r="B1164" s="11"/>
      <c r="C1164" s="11"/>
      <c r="D1164" s="12"/>
      <c r="E1164" s="11"/>
      <c r="F1164" s="30" t="s">
        <v>3130</v>
      </c>
      <c r="G1164" s="12"/>
      <c r="H1164" s="13" t="s">
        <v>1156</v>
      </c>
      <c r="I1164" s="31" t="s">
        <v>3131</v>
      </c>
      <c r="J1164" s="12"/>
      <c r="K1164" s="11"/>
      <c r="L1164" s="13"/>
      <c r="M1164" s="13"/>
      <c r="N1164" s="19"/>
      <c r="O1164" s="19"/>
      <c r="P1164" s="18"/>
      <c r="Q1164" s="13"/>
      <c r="R1164" s="19"/>
      <c r="S1164" s="19"/>
      <c r="T1164" s="24"/>
      <c r="U1164" s="11"/>
      <c r="V1164" s="24"/>
      <c r="W1164" s="11"/>
      <c r="X1164" s="11"/>
    </row>
    <row r="1165" s="2" customFormat="1" ht="26" customHeight="1" spans="1:24">
      <c r="A1165" s="11">
        <v>1161</v>
      </c>
      <c r="B1165" s="11"/>
      <c r="C1165" s="11"/>
      <c r="D1165" s="12"/>
      <c r="E1165" s="11"/>
      <c r="F1165" s="30" t="s">
        <v>1233</v>
      </c>
      <c r="G1165" s="12"/>
      <c r="H1165" s="13" t="s">
        <v>538</v>
      </c>
      <c r="I1165" s="31" t="s">
        <v>3132</v>
      </c>
      <c r="J1165" s="12"/>
      <c r="K1165" s="11"/>
      <c r="L1165" s="13"/>
      <c r="M1165" s="13"/>
      <c r="N1165" s="19"/>
      <c r="O1165" s="19"/>
      <c r="P1165" s="18"/>
      <c r="Q1165" s="13"/>
      <c r="R1165" s="19"/>
      <c r="S1165" s="19"/>
      <c r="T1165" s="24"/>
      <c r="U1165" s="11"/>
      <c r="V1165" s="24"/>
      <c r="W1165" s="11"/>
      <c r="X1165" s="11"/>
    </row>
    <row r="1166" s="2" customFormat="1" ht="26" customHeight="1" spans="1:24">
      <c r="A1166" s="11">
        <v>1162</v>
      </c>
      <c r="B1166" s="11"/>
      <c r="C1166" s="11"/>
      <c r="D1166" s="12"/>
      <c r="E1166" s="11"/>
      <c r="F1166" s="30" t="s">
        <v>3133</v>
      </c>
      <c r="G1166" s="12"/>
      <c r="H1166" s="13" t="s">
        <v>510</v>
      </c>
      <c r="I1166" s="31" t="s">
        <v>3134</v>
      </c>
      <c r="J1166" s="12"/>
      <c r="K1166" s="11"/>
      <c r="L1166" s="13"/>
      <c r="M1166" s="13"/>
      <c r="N1166" s="19"/>
      <c r="O1166" s="19"/>
      <c r="P1166" s="18"/>
      <c r="Q1166" s="13"/>
      <c r="R1166" s="19"/>
      <c r="S1166" s="19"/>
      <c r="T1166" s="24"/>
      <c r="U1166" s="11"/>
      <c r="V1166" s="24"/>
      <c r="W1166" s="11"/>
      <c r="X1166" s="11"/>
    </row>
    <row r="1167" s="2" customFormat="1" ht="26" customHeight="1" spans="1:24">
      <c r="A1167" s="11">
        <v>1163</v>
      </c>
      <c r="B1167" s="11"/>
      <c r="C1167" s="11"/>
      <c r="D1167" s="12"/>
      <c r="E1167" s="11"/>
      <c r="F1167" s="30" t="s">
        <v>3135</v>
      </c>
      <c r="G1167" s="12"/>
      <c r="H1167" s="13" t="s">
        <v>510</v>
      </c>
      <c r="I1167" s="31" t="s">
        <v>3136</v>
      </c>
      <c r="J1167" s="12"/>
      <c r="K1167" s="11"/>
      <c r="L1167" s="13"/>
      <c r="M1167" s="13"/>
      <c r="N1167" s="19"/>
      <c r="O1167" s="19"/>
      <c r="P1167" s="18"/>
      <c r="Q1167" s="13"/>
      <c r="R1167" s="19"/>
      <c r="S1167" s="19"/>
      <c r="T1167" s="24"/>
      <c r="U1167" s="11"/>
      <c r="V1167" s="24"/>
      <c r="W1167" s="11"/>
      <c r="X1167" s="11"/>
    </row>
    <row r="1168" s="2" customFormat="1" ht="26" customHeight="1" spans="1:24">
      <c r="A1168" s="11">
        <v>1164</v>
      </c>
      <c r="B1168" s="11" t="s">
        <v>467</v>
      </c>
      <c r="C1168" s="11" t="s">
        <v>75</v>
      </c>
      <c r="D1168" s="12">
        <v>12</v>
      </c>
      <c r="E1168" s="11" t="s">
        <v>3137</v>
      </c>
      <c r="F1168" s="11" t="s">
        <v>3137</v>
      </c>
      <c r="G1168" s="12">
        <v>6</v>
      </c>
      <c r="H1168" s="13" t="s">
        <v>43</v>
      </c>
      <c r="I1168" s="13" t="s">
        <v>3138</v>
      </c>
      <c r="J1168" s="12">
        <f>SUM(K1168:N1168)</f>
        <v>140</v>
      </c>
      <c r="K1168" s="11">
        <v>115.68</v>
      </c>
      <c r="L1168" s="13">
        <v>24.32</v>
      </c>
      <c r="M1168" s="11"/>
      <c r="N1168" s="19"/>
      <c r="O1168" s="19"/>
      <c r="P1168" s="18">
        <v>44579</v>
      </c>
      <c r="Q1168" s="13" t="s">
        <v>3139</v>
      </c>
      <c r="R1168" s="19"/>
      <c r="S1168" s="19"/>
      <c r="T1168" s="24">
        <v>2022</v>
      </c>
      <c r="U1168" s="23" t="s">
        <v>472</v>
      </c>
      <c r="V1168" s="24" t="s">
        <v>50</v>
      </c>
      <c r="W1168" s="11"/>
      <c r="X1168" s="23"/>
    </row>
    <row r="1169" s="2" customFormat="1" ht="26" customHeight="1" spans="1:24">
      <c r="A1169" s="11">
        <v>1165</v>
      </c>
      <c r="B1169" s="11"/>
      <c r="C1169" s="11"/>
      <c r="D1169" s="12"/>
      <c r="E1169" s="11"/>
      <c r="F1169" s="11" t="s">
        <v>3140</v>
      </c>
      <c r="G1169" s="12"/>
      <c r="H1169" s="13" t="s">
        <v>474</v>
      </c>
      <c r="I1169" s="13" t="s">
        <v>3141</v>
      </c>
      <c r="J1169" s="12"/>
      <c r="K1169" s="11"/>
      <c r="L1169" s="13"/>
      <c r="M1169" s="13"/>
      <c r="N1169" s="19"/>
      <c r="O1169" s="19"/>
      <c r="P1169" s="18"/>
      <c r="Q1169" s="13"/>
      <c r="R1169" s="19"/>
      <c r="S1169" s="19"/>
      <c r="T1169" s="24"/>
      <c r="U1169" s="11"/>
      <c r="V1169" s="24"/>
      <c r="W1169" s="11"/>
      <c r="X1169" s="11"/>
    </row>
    <row r="1170" s="2" customFormat="1" ht="26" customHeight="1" spans="1:24">
      <c r="A1170" s="11">
        <v>1166</v>
      </c>
      <c r="B1170" s="11"/>
      <c r="C1170" s="11"/>
      <c r="D1170" s="12"/>
      <c r="E1170" s="11"/>
      <c r="F1170" s="11" t="s">
        <v>3142</v>
      </c>
      <c r="G1170" s="12"/>
      <c r="H1170" s="13" t="s">
        <v>477</v>
      </c>
      <c r="I1170" s="13" t="s">
        <v>3143</v>
      </c>
      <c r="J1170" s="12"/>
      <c r="K1170" s="11"/>
      <c r="L1170" s="13"/>
      <c r="M1170" s="13"/>
      <c r="N1170" s="19"/>
      <c r="O1170" s="19"/>
      <c r="P1170" s="18"/>
      <c r="Q1170" s="13"/>
      <c r="R1170" s="19"/>
      <c r="S1170" s="19"/>
      <c r="T1170" s="24"/>
      <c r="U1170" s="11"/>
      <c r="V1170" s="24"/>
      <c r="W1170" s="11"/>
      <c r="X1170" s="11"/>
    </row>
    <row r="1171" s="2" customFormat="1" ht="26" customHeight="1" spans="1:24">
      <c r="A1171" s="11">
        <v>1167</v>
      </c>
      <c r="B1171" s="11"/>
      <c r="C1171" s="11"/>
      <c r="D1171" s="12"/>
      <c r="E1171" s="11"/>
      <c r="F1171" s="11" t="s">
        <v>3144</v>
      </c>
      <c r="G1171" s="12"/>
      <c r="H1171" s="13" t="s">
        <v>533</v>
      </c>
      <c r="I1171" s="13" t="s">
        <v>3145</v>
      </c>
      <c r="J1171" s="12"/>
      <c r="K1171" s="11"/>
      <c r="L1171" s="13"/>
      <c r="M1171" s="13"/>
      <c r="N1171" s="19"/>
      <c r="O1171" s="19"/>
      <c r="P1171" s="18"/>
      <c r="Q1171" s="13"/>
      <c r="R1171" s="19"/>
      <c r="S1171" s="19"/>
      <c r="T1171" s="24"/>
      <c r="U1171" s="11"/>
      <c r="V1171" s="24"/>
      <c r="W1171" s="11"/>
      <c r="X1171" s="11"/>
    </row>
    <row r="1172" s="2" customFormat="1" ht="26" customHeight="1" spans="1:24">
      <c r="A1172" s="11">
        <v>1168</v>
      </c>
      <c r="B1172" s="11"/>
      <c r="C1172" s="11"/>
      <c r="D1172" s="12"/>
      <c r="E1172" s="11"/>
      <c r="F1172" s="11" t="s">
        <v>3146</v>
      </c>
      <c r="G1172" s="12"/>
      <c r="H1172" s="13" t="s">
        <v>510</v>
      </c>
      <c r="I1172" s="13" t="s">
        <v>3147</v>
      </c>
      <c r="J1172" s="12"/>
      <c r="K1172" s="11"/>
      <c r="L1172" s="13"/>
      <c r="M1172" s="13"/>
      <c r="N1172" s="19"/>
      <c r="O1172" s="19"/>
      <c r="P1172" s="18"/>
      <c r="Q1172" s="13"/>
      <c r="R1172" s="19"/>
      <c r="S1172" s="19"/>
      <c r="T1172" s="24"/>
      <c r="U1172" s="11"/>
      <c r="V1172" s="24"/>
      <c r="W1172" s="11"/>
      <c r="X1172" s="11"/>
    </row>
    <row r="1173" s="2" customFormat="1" ht="26" customHeight="1" spans="1:24">
      <c r="A1173" s="11">
        <v>1169</v>
      </c>
      <c r="B1173" s="11"/>
      <c r="C1173" s="11"/>
      <c r="D1173" s="12"/>
      <c r="E1173" s="11"/>
      <c r="F1173" s="11" t="s">
        <v>3148</v>
      </c>
      <c r="G1173" s="12"/>
      <c r="H1173" s="13" t="s">
        <v>538</v>
      </c>
      <c r="I1173" s="13" t="s">
        <v>3149</v>
      </c>
      <c r="J1173" s="12"/>
      <c r="K1173" s="11"/>
      <c r="L1173" s="13"/>
      <c r="M1173" s="13"/>
      <c r="N1173" s="19"/>
      <c r="O1173" s="19"/>
      <c r="P1173" s="18"/>
      <c r="Q1173" s="13"/>
      <c r="R1173" s="19"/>
      <c r="S1173" s="19"/>
      <c r="T1173" s="24"/>
      <c r="U1173" s="11"/>
      <c r="V1173" s="24"/>
      <c r="W1173" s="11"/>
      <c r="X1173" s="11"/>
    </row>
    <row r="1174" s="2" customFormat="1" ht="26" customHeight="1" spans="1:24">
      <c r="A1174" s="11">
        <v>1170</v>
      </c>
      <c r="B1174" s="11" t="s">
        <v>467</v>
      </c>
      <c r="C1174" s="11" t="s">
        <v>75</v>
      </c>
      <c r="D1174" s="12">
        <v>31</v>
      </c>
      <c r="E1174" s="11" t="s">
        <v>3150</v>
      </c>
      <c r="F1174" s="11" t="s">
        <v>3150</v>
      </c>
      <c r="G1174" s="12">
        <v>4</v>
      </c>
      <c r="H1174" s="13" t="s">
        <v>43</v>
      </c>
      <c r="I1174" s="152" t="s">
        <v>3151</v>
      </c>
      <c r="J1174" s="12">
        <f>SUM(K1174:N1174)</f>
        <v>120</v>
      </c>
      <c r="K1174" s="11">
        <v>25.57</v>
      </c>
      <c r="L1174" s="13">
        <v>94.43</v>
      </c>
      <c r="M1174" s="11"/>
      <c r="N1174" s="19"/>
      <c r="O1174" s="19"/>
      <c r="P1174" s="18">
        <v>44579</v>
      </c>
      <c r="Q1174" s="13" t="s">
        <v>3152</v>
      </c>
      <c r="R1174" s="19"/>
      <c r="S1174" s="19"/>
      <c r="T1174" s="24">
        <v>2022</v>
      </c>
      <c r="U1174" s="23" t="s">
        <v>472</v>
      </c>
      <c r="V1174" s="24" t="s">
        <v>50</v>
      </c>
      <c r="W1174" s="11"/>
      <c r="X1174" s="23"/>
    </row>
    <row r="1175" s="2" customFormat="1" ht="26" customHeight="1" spans="1:24">
      <c r="A1175" s="11">
        <v>1171</v>
      </c>
      <c r="B1175" s="11"/>
      <c r="C1175" s="11"/>
      <c r="D1175" s="12"/>
      <c r="E1175" s="11"/>
      <c r="F1175" s="11" t="s">
        <v>3153</v>
      </c>
      <c r="G1175" s="12"/>
      <c r="H1175" s="13" t="s">
        <v>675</v>
      </c>
      <c r="I1175" s="13" t="s">
        <v>3154</v>
      </c>
      <c r="J1175" s="12"/>
      <c r="K1175" s="11"/>
      <c r="L1175" s="13"/>
      <c r="M1175" s="13"/>
      <c r="N1175" s="19"/>
      <c r="O1175" s="19"/>
      <c r="P1175" s="18"/>
      <c r="Q1175" s="13"/>
      <c r="R1175" s="19"/>
      <c r="S1175" s="19"/>
      <c r="T1175" s="24"/>
      <c r="U1175" s="11"/>
      <c r="V1175" s="24"/>
      <c r="W1175" s="11"/>
      <c r="X1175" s="11"/>
    </row>
    <row r="1176" s="2" customFormat="1" ht="26" customHeight="1" spans="1:24">
      <c r="A1176" s="11">
        <v>1172</v>
      </c>
      <c r="B1176" s="11"/>
      <c r="C1176" s="11"/>
      <c r="D1176" s="12"/>
      <c r="E1176" s="11"/>
      <c r="F1176" s="11" t="s">
        <v>3155</v>
      </c>
      <c r="G1176" s="12"/>
      <c r="H1176" s="13" t="s">
        <v>477</v>
      </c>
      <c r="I1176" s="13" t="s">
        <v>3156</v>
      </c>
      <c r="J1176" s="12"/>
      <c r="K1176" s="11"/>
      <c r="L1176" s="13"/>
      <c r="M1176" s="13"/>
      <c r="N1176" s="19"/>
      <c r="O1176" s="19"/>
      <c r="P1176" s="18"/>
      <c r="Q1176" s="13"/>
      <c r="R1176" s="19"/>
      <c r="S1176" s="19"/>
      <c r="T1176" s="24"/>
      <c r="U1176" s="11"/>
      <c r="V1176" s="24"/>
      <c r="W1176" s="11"/>
      <c r="X1176" s="11"/>
    </row>
    <row r="1177" s="2" customFormat="1" ht="26" customHeight="1" spans="1:24">
      <c r="A1177" s="11">
        <v>1173</v>
      </c>
      <c r="B1177" s="11"/>
      <c r="C1177" s="11"/>
      <c r="D1177" s="12"/>
      <c r="E1177" s="11"/>
      <c r="F1177" s="11" t="s">
        <v>3157</v>
      </c>
      <c r="G1177" s="12"/>
      <c r="H1177" s="13" t="s">
        <v>1156</v>
      </c>
      <c r="I1177" s="13" t="s">
        <v>3158</v>
      </c>
      <c r="J1177" s="12"/>
      <c r="K1177" s="11"/>
      <c r="L1177" s="13"/>
      <c r="M1177" s="13"/>
      <c r="N1177" s="19"/>
      <c r="O1177" s="19"/>
      <c r="P1177" s="18"/>
      <c r="Q1177" s="13"/>
      <c r="R1177" s="19"/>
      <c r="S1177" s="19"/>
      <c r="T1177" s="24"/>
      <c r="U1177" s="11"/>
      <c r="V1177" s="24"/>
      <c r="W1177" s="11"/>
      <c r="X1177" s="11"/>
    </row>
    <row r="1178" s="2" customFormat="1" ht="26" customHeight="1" spans="1:24">
      <c r="A1178" s="11">
        <v>1174</v>
      </c>
      <c r="B1178" s="11" t="s">
        <v>467</v>
      </c>
      <c r="C1178" s="11" t="s">
        <v>75</v>
      </c>
      <c r="D1178" s="12">
        <v>4</v>
      </c>
      <c r="E1178" s="11" t="s">
        <v>3159</v>
      </c>
      <c r="F1178" s="11" t="s">
        <v>3159</v>
      </c>
      <c r="G1178" s="12">
        <v>6</v>
      </c>
      <c r="H1178" s="13" t="s">
        <v>43</v>
      </c>
      <c r="I1178" s="152" t="s">
        <v>3160</v>
      </c>
      <c r="J1178" s="12">
        <f>SUM(K1178:N1178)</f>
        <v>150</v>
      </c>
      <c r="K1178" s="11">
        <v>150</v>
      </c>
      <c r="L1178" s="13"/>
      <c r="M1178" s="11"/>
      <c r="N1178" s="19"/>
      <c r="O1178" s="19"/>
      <c r="P1178" s="18">
        <v>44579</v>
      </c>
      <c r="Q1178" s="13" t="s">
        <v>3161</v>
      </c>
      <c r="R1178" s="19"/>
      <c r="S1178" s="19"/>
      <c r="T1178" s="24">
        <v>2022</v>
      </c>
      <c r="U1178" s="23" t="s">
        <v>472</v>
      </c>
      <c r="V1178" s="24" t="s">
        <v>58</v>
      </c>
      <c r="W1178" s="11"/>
      <c r="X1178" s="23"/>
    </row>
    <row r="1179" s="2" customFormat="1" ht="26" customHeight="1" spans="1:24">
      <c r="A1179" s="11">
        <v>1175</v>
      </c>
      <c r="B1179" s="11"/>
      <c r="C1179" s="11"/>
      <c r="D1179" s="12"/>
      <c r="E1179" s="11"/>
      <c r="F1179" s="11" t="s">
        <v>3162</v>
      </c>
      <c r="G1179" s="12"/>
      <c r="H1179" s="13" t="s">
        <v>675</v>
      </c>
      <c r="I1179" s="13" t="s">
        <v>3163</v>
      </c>
      <c r="J1179" s="12"/>
      <c r="K1179" s="11"/>
      <c r="L1179" s="13"/>
      <c r="M1179" s="13"/>
      <c r="N1179" s="19"/>
      <c r="O1179" s="19"/>
      <c r="P1179" s="18"/>
      <c r="Q1179" s="13"/>
      <c r="R1179" s="19"/>
      <c r="S1179" s="19"/>
      <c r="T1179" s="24"/>
      <c r="U1179" s="11"/>
      <c r="V1179" s="24"/>
      <c r="W1179" s="11"/>
      <c r="X1179" s="11"/>
    </row>
    <row r="1180" s="2" customFormat="1" ht="26" customHeight="1" spans="1:24">
      <c r="A1180" s="11">
        <v>1176</v>
      </c>
      <c r="B1180" s="11"/>
      <c r="C1180" s="11"/>
      <c r="D1180" s="12"/>
      <c r="E1180" s="11"/>
      <c r="F1180" s="11" t="s">
        <v>3164</v>
      </c>
      <c r="G1180" s="12"/>
      <c r="H1180" s="13" t="s">
        <v>566</v>
      </c>
      <c r="I1180" s="13" t="s">
        <v>3165</v>
      </c>
      <c r="J1180" s="12"/>
      <c r="K1180" s="11"/>
      <c r="L1180" s="13"/>
      <c r="M1180" s="13"/>
      <c r="N1180" s="19"/>
      <c r="O1180" s="19"/>
      <c r="P1180" s="18"/>
      <c r="Q1180" s="13"/>
      <c r="R1180" s="19"/>
      <c r="S1180" s="19"/>
      <c r="T1180" s="24"/>
      <c r="U1180" s="11"/>
      <c r="V1180" s="24"/>
      <c r="W1180" s="11"/>
      <c r="X1180" s="11"/>
    </row>
    <row r="1181" s="2" customFormat="1" ht="26" customHeight="1" spans="1:24">
      <c r="A1181" s="11">
        <v>1177</v>
      </c>
      <c r="B1181" s="11"/>
      <c r="C1181" s="11"/>
      <c r="D1181" s="12"/>
      <c r="E1181" s="11"/>
      <c r="F1181" s="11" t="s">
        <v>3166</v>
      </c>
      <c r="G1181" s="12"/>
      <c r="H1181" s="13" t="s">
        <v>497</v>
      </c>
      <c r="I1181" s="13" t="s">
        <v>3167</v>
      </c>
      <c r="J1181" s="12"/>
      <c r="K1181" s="11"/>
      <c r="L1181" s="13"/>
      <c r="M1181" s="13"/>
      <c r="N1181" s="19"/>
      <c r="O1181" s="19"/>
      <c r="P1181" s="18"/>
      <c r="Q1181" s="13"/>
      <c r="R1181" s="19"/>
      <c r="S1181" s="19"/>
      <c r="T1181" s="24"/>
      <c r="U1181" s="11"/>
      <c r="V1181" s="24"/>
      <c r="W1181" s="11"/>
      <c r="X1181" s="11"/>
    </row>
    <row r="1182" s="2" customFormat="1" ht="26" customHeight="1" spans="1:24">
      <c r="A1182" s="11">
        <v>1178</v>
      </c>
      <c r="B1182" s="11"/>
      <c r="C1182" s="11"/>
      <c r="D1182" s="12"/>
      <c r="E1182" s="11"/>
      <c r="F1182" s="11" t="s">
        <v>3168</v>
      </c>
      <c r="G1182" s="12"/>
      <c r="H1182" s="13" t="s">
        <v>477</v>
      </c>
      <c r="I1182" s="13" t="s">
        <v>3169</v>
      </c>
      <c r="J1182" s="12"/>
      <c r="K1182" s="11"/>
      <c r="L1182" s="13"/>
      <c r="M1182" s="13"/>
      <c r="N1182" s="19"/>
      <c r="O1182" s="19"/>
      <c r="P1182" s="18"/>
      <c r="Q1182" s="13"/>
      <c r="R1182" s="19"/>
      <c r="S1182" s="19"/>
      <c r="T1182" s="24"/>
      <c r="U1182" s="11"/>
      <c r="V1182" s="24"/>
      <c r="W1182" s="11"/>
      <c r="X1182" s="11"/>
    </row>
    <row r="1183" s="2" customFormat="1" ht="26" customHeight="1" spans="1:24">
      <c r="A1183" s="11">
        <v>1179</v>
      </c>
      <c r="B1183" s="11"/>
      <c r="C1183" s="11"/>
      <c r="D1183" s="12"/>
      <c r="E1183" s="11"/>
      <c r="F1183" s="11" t="s">
        <v>3170</v>
      </c>
      <c r="G1183" s="12"/>
      <c r="H1183" s="13" t="s">
        <v>500</v>
      </c>
      <c r="I1183" s="13" t="s">
        <v>3171</v>
      </c>
      <c r="J1183" s="12"/>
      <c r="K1183" s="11"/>
      <c r="L1183" s="13"/>
      <c r="M1183" s="13"/>
      <c r="N1183" s="19"/>
      <c r="O1183" s="19"/>
      <c r="P1183" s="18"/>
      <c r="Q1183" s="13"/>
      <c r="R1183" s="19"/>
      <c r="S1183" s="19"/>
      <c r="T1183" s="24"/>
      <c r="U1183" s="11"/>
      <c r="V1183" s="24"/>
      <c r="W1183" s="11"/>
      <c r="X1183" s="11"/>
    </row>
    <row r="1184" s="2" customFormat="1" ht="26" customHeight="1" spans="1:24">
      <c r="A1184" s="11">
        <v>1180</v>
      </c>
      <c r="B1184" s="11" t="s">
        <v>467</v>
      </c>
      <c r="C1184" s="11" t="s">
        <v>53</v>
      </c>
      <c r="D1184" s="12">
        <v>1</v>
      </c>
      <c r="E1184" s="11" t="s">
        <v>3172</v>
      </c>
      <c r="F1184" s="11" t="s">
        <v>3172</v>
      </c>
      <c r="G1184" s="12">
        <v>6</v>
      </c>
      <c r="H1184" s="13" t="s">
        <v>43</v>
      </c>
      <c r="I1184" s="13" t="s">
        <v>3173</v>
      </c>
      <c r="J1184" s="12">
        <f>SUM(K1184:N1184)</f>
        <v>120</v>
      </c>
      <c r="K1184" s="11">
        <v>49.1</v>
      </c>
      <c r="L1184" s="13">
        <v>70.9</v>
      </c>
      <c r="M1184" s="11"/>
      <c r="N1184" s="19"/>
      <c r="O1184" s="19"/>
      <c r="P1184" s="18">
        <v>44579</v>
      </c>
      <c r="Q1184" s="13" t="s">
        <v>3174</v>
      </c>
      <c r="R1184" s="19"/>
      <c r="S1184" s="19"/>
      <c r="T1184" s="24">
        <v>2022</v>
      </c>
      <c r="U1184" s="23" t="s">
        <v>472</v>
      </c>
      <c r="V1184" s="24" t="s">
        <v>50</v>
      </c>
      <c r="W1184" s="11"/>
      <c r="X1184" s="23"/>
    </row>
    <row r="1185" s="2" customFormat="1" ht="26" customHeight="1" spans="1:24">
      <c r="A1185" s="11">
        <v>1181</v>
      </c>
      <c r="B1185" s="11"/>
      <c r="C1185" s="11"/>
      <c r="D1185" s="12"/>
      <c r="E1185" s="11"/>
      <c r="F1185" s="11" t="s">
        <v>3175</v>
      </c>
      <c r="G1185" s="12"/>
      <c r="H1185" s="13" t="s">
        <v>474</v>
      </c>
      <c r="I1185" s="13" t="s">
        <v>3176</v>
      </c>
      <c r="J1185" s="12"/>
      <c r="K1185" s="11"/>
      <c r="L1185" s="13"/>
      <c r="M1185" s="13"/>
      <c r="N1185" s="19"/>
      <c r="O1185" s="19"/>
      <c r="P1185" s="18"/>
      <c r="Q1185" s="13"/>
      <c r="R1185" s="19"/>
      <c r="S1185" s="19"/>
      <c r="T1185" s="24"/>
      <c r="U1185" s="11"/>
      <c r="V1185" s="24"/>
      <c r="W1185" s="11"/>
      <c r="X1185" s="11"/>
    </row>
    <row r="1186" s="2" customFormat="1" ht="26" customHeight="1" spans="1:24">
      <c r="A1186" s="11">
        <v>1182</v>
      </c>
      <c r="B1186" s="11"/>
      <c r="C1186" s="11"/>
      <c r="D1186" s="12"/>
      <c r="E1186" s="11"/>
      <c r="F1186" s="11" t="s">
        <v>3177</v>
      </c>
      <c r="G1186" s="12"/>
      <c r="H1186" s="13" t="s">
        <v>561</v>
      </c>
      <c r="I1186" s="13" t="s">
        <v>3178</v>
      </c>
      <c r="J1186" s="12"/>
      <c r="K1186" s="11"/>
      <c r="L1186" s="13"/>
      <c r="M1186" s="13"/>
      <c r="N1186" s="19"/>
      <c r="O1186" s="19"/>
      <c r="P1186" s="18"/>
      <c r="Q1186" s="13"/>
      <c r="R1186" s="19"/>
      <c r="S1186" s="19"/>
      <c r="T1186" s="24"/>
      <c r="U1186" s="11"/>
      <c r="V1186" s="24"/>
      <c r="W1186" s="11"/>
      <c r="X1186" s="11"/>
    </row>
    <row r="1187" s="2" customFormat="1" ht="26" customHeight="1" spans="1:24">
      <c r="A1187" s="11">
        <v>1183</v>
      </c>
      <c r="B1187" s="11"/>
      <c r="C1187" s="11"/>
      <c r="D1187" s="12"/>
      <c r="E1187" s="11"/>
      <c r="F1187" s="11" t="s">
        <v>3179</v>
      </c>
      <c r="G1187" s="12"/>
      <c r="H1187" s="13" t="s">
        <v>601</v>
      </c>
      <c r="I1187" s="13" t="s">
        <v>3180</v>
      </c>
      <c r="J1187" s="12"/>
      <c r="K1187" s="11"/>
      <c r="L1187" s="13"/>
      <c r="M1187" s="13"/>
      <c r="N1187" s="19"/>
      <c r="O1187" s="19"/>
      <c r="P1187" s="18"/>
      <c r="Q1187" s="13"/>
      <c r="R1187" s="19"/>
      <c r="S1187" s="19"/>
      <c r="T1187" s="24"/>
      <c r="U1187" s="11"/>
      <c r="V1187" s="24"/>
      <c r="W1187" s="11"/>
      <c r="X1187" s="11"/>
    </row>
    <row r="1188" s="2" customFormat="1" ht="26" customHeight="1" spans="1:24">
      <c r="A1188" s="11">
        <v>1184</v>
      </c>
      <c r="B1188" s="11"/>
      <c r="C1188" s="11"/>
      <c r="D1188" s="12"/>
      <c r="E1188" s="11"/>
      <c r="F1188" s="11" t="s">
        <v>3181</v>
      </c>
      <c r="G1188" s="12"/>
      <c r="H1188" s="13" t="s">
        <v>566</v>
      </c>
      <c r="I1188" s="13" t="s">
        <v>3182</v>
      </c>
      <c r="J1188" s="12"/>
      <c r="K1188" s="11"/>
      <c r="L1188" s="13"/>
      <c r="M1188" s="13"/>
      <c r="N1188" s="19"/>
      <c r="O1188" s="19"/>
      <c r="P1188" s="18"/>
      <c r="Q1188" s="13"/>
      <c r="R1188" s="19"/>
      <c r="S1188" s="19"/>
      <c r="T1188" s="24"/>
      <c r="U1188" s="11"/>
      <c r="V1188" s="24"/>
      <c r="W1188" s="11"/>
      <c r="X1188" s="11"/>
    </row>
    <row r="1189" s="2" customFormat="1" ht="26" customHeight="1" spans="1:24">
      <c r="A1189" s="11">
        <v>1185</v>
      </c>
      <c r="B1189" s="11"/>
      <c r="C1189" s="11"/>
      <c r="D1189" s="12"/>
      <c r="E1189" s="11"/>
      <c r="F1189" s="11" t="s">
        <v>3183</v>
      </c>
      <c r="G1189" s="12"/>
      <c r="H1189" s="13" t="s">
        <v>497</v>
      </c>
      <c r="I1189" s="13" t="s">
        <v>3184</v>
      </c>
      <c r="J1189" s="12"/>
      <c r="K1189" s="11"/>
      <c r="L1189" s="13"/>
      <c r="M1189" s="13"/>
      <c r="N1189" s="19"/>
      <c r="O1189" s="19"/>
      <c r="P1189" s="18"/>
      <c r="Q1189" s="13"/>
      <c r="R1189" s="19"/>
      <c r="S1189" s="19"/>
      <c r="T1189" s="24"/>
      <c r="U1189" s="11"/>
      <c r="V1189" s="24"/>
      <c r="W1189" s="11"/>
      <c r="X1189" s="11"/>
    </row>
    <row r="1190" s="2" customFormat="1" ht="26" customHeight="1" spans="1:24">
      <c r="A1190" s="11">
        <v>1186</v>
      </c>
      <c r="B1190" s="11" t="s">
        <v>467</v>
      </c>
      <c r="C1190" s="11" t="s">
        <v>53</v>
      </c>
      <c r="D1190" s="12">
        <v>3</v>
      </c>
      <c r="E1190" s="11" t="s">
        <v>3185</v>
      </c>
      <c r="F1190" s="11" t="s">
        <v>3185</v>
      </c>
      <c r="G1190" s="12">
        <v>4</v>
      </c>
      <c r="H1190" s="13" t="s">
        <v>43</v>
      </c>
      <c r="I1190" s="13" t="s">
        <v>3186</v>
      </c>
      <c r="J1190" s="12">
        <f>SUM(K1190:N1190)</f>
        <v>110</v>
      </c>
      <c r="K1190" s="11">
        <v>99.02</v>
      </c>
      <c r="L1190" s="13">
        <v>10.98</v>
      </c>
      <c r="M1190" s="11"/>
      <c r="N1190" s="19"/>
      <c r="O1190" s="19"/>
      <c r="P1190" s="18">
        <v>44579</v>
      </c>
      <c r="Q1190" s="13" t="s">
        <v>3187</v>
      </c>
      <c r="R1190" s="19"/>
      <c r="S1190" s="19"/>
      <c r="T1190" s="24">
        <v>2022</v>
      </c>
      <c r="U1190" s="23" t="s">
        <v>472</v>
      </c>
      <c r="V1190" s="24" t="s">
        <v>50</v>
      </c>
      <c r="W1190" s="11"/>
      <c r="X1190" s="23"/>
    </row>
    <row r="1191" s="2" customFormat="1" ht="26" customHeight="1" spans="1:24">
      <c r="A1191" s="11">
        <v>1187</v>
      </c>
      <c r="B1191" s="11"/>
      <c r="C1191" s="11"/>
      <c r="D1191" s="12"/>
      <c r="E1191" s="11"/>
      <c r="F1191" s="11" t="s">
        <v>3188</v>
      </c>
      <c r="G1191" s="12"/>
      <c r="H1191" s="13" t="s">
        <v>474</v>
      </c>
      <c r="I1191" s="13" t="s">
        <v>3189</v>
      </c>
      <c r="J1191" s="12"/>
      <c r="K1191" s="11"/>
      <c r="L1191" s="13"/>
      <c r="M1191" s="13"/>
      <c r="N1191" s="19"/>
      <c r="O1191" s="19"/>
      <c r="P1191" s="18"/>
      <c r="Q1191" s="13"/>
      <c r="R1191" s="19"/>
      <c r="S1191" s="19"/>
      <c r="T1191" s="24"/>
      <c r="U1191" s="11"/>
      <c r="V1191" s="24"/>
      <c r="W1191" s="11"/>
      <c r="X1191" s="11"/>
    </row>
    <row r="1192" s="2" customFormat="1" ht="26" customHeight="1" spans="1:24">
      <c r="A1192" s="11">
        <v>1188</v>
      </c>
      <c r="B1192" s="11"/>
      <c r="C1192" s="11"/>
      <c r="D1192" s="12"/>
      <c r="E1192" s="11"/>
      <c r="F1192" s="11" t="s">
        <v>3190</v>
      </c>
      <c r="G1192" s="12"/>
      <c r="H1192" s="13" t="s">
        <v>561</v>
      </c>
      <c r="I1192" s="13" t="s">
        <v>3191</v>
      </c>
      <c r="J1192" s="12"/>
      <c r="K1192" s="11"/>
      <c r="L1192" s="13"/>
      <c r="M1192" s="13"/>
      <c r="N1192" s="19"/>
      <c r="O1192" s="19"/>
      <c r="P1192" s="18"/>
      <c r="Q1192" s="13"/>
      <c r="R1192" s="19"/>
      <c r="S1192" s="19"/>
      <c r="T1192" s="24"/>
      <c r="U1192" s="11"/>
      <c r="V1192" s="24"/>
      <c r="W1192" s="11"/>
      <c r="X1192" s="11"/>
    </row>
    <row r="1193" s="2" customFormat="1" ht="26" customHeight="1" spans="1:24">
      <c r="A1193" s="11">
        <v>1189</v>
      </c>
      <c r="B1193" s="11"/>
      <c r="C1193" s="11"/>
      <c r="D1193" s="12"/>
      <c r="E1193" s="11"/>
      <c r="F1193" s="11" t="s">
        <v>3192</v>
      </c>
      <c r="G1193" s="12"/>
      <c r="H1193" s="13" t="s">
        <v>538</v>
      </c>
      <c r="I1193" s="13" t="s">
        <v>3193</v>
      </c>
      <c r="J1193" s="12"/>
      <c r="K1193" s="11"/>
      <c r="L1193" s="13"/>
      <c r="M1193" s="13"/>
      <c r="N1193" s="19"/>
      <c r="O1193" s="19"/>
      <c r="P1193" s="18"/>
      <c r="Q1193" s="13"/>
      <c r="R1193" s="19"/>
      <c r="S1193" s="19"/>
      <c r="T1193" s="24"/>
      <c r="U1193" s="11"/>
      <c r="V1193" s="24"/>
      <c r="W1193" s="11"/>
      <c r="X1193" s="11"/>
    </row>
    <row r="1194" s="2" customFormat="1" ht="26" customHeight="1" spans="1:24">
      <c r="A1194" s="11">
        <v>1190</v>
      </c>
      <c r="B1194" s="11" t="s">
        <v>467</v>
      </c>
      <c r="C1194" s="11" t="s">
        <v>53</v>
      </c>
      <c r="D1194" s="12">
        <v>12</v>
      </c>
      <c r="E1194" s="11" t="s">
        <v>3194</v>
      </c>
      <c r="F1194" s="11" t="s">
        <v>3194</v>
      </c>
      <c r="G1194" s="12">
        <v>4</v>
      </c>
      <c r="H1194" s="13" t="s">
        <v>43</v>
      </c>
      <c r="I1194" s="13" t="s">
        <v>3195</v>
      </c>
      <c r="J1194" s="12">
        <f>SUM(K1194:N1194)</f>
        <v>110</v>
      </c>
      <c r="K1194" s="11">
        <v>52.15</v>
      </c>
      <c r="L1194" s="13">
        <v>57.85</v>
      </c>
      <c r="M1194" s="11"/>
      <c r="N1194" s="19"/>
      <c r="O1194" s="19"/>
      <c r="P1194" s="18">
        <v>44579</v>
      </c>
      <c r="Q1194" s="13" t="s">
        <v>3196</v>
      </c>
      <c r="R1194" s="19"/>
      <c r="S1194" s="19"/>
      <c r="T1194" s="24">
        <v>2022</v>
      </c>
      <c r="U1194" s="23" t="s">
        <v>472</v>
      </c>
      <c r="V1194" s="24" t="s">
        <v>50</v>
      </c>
      <c r="W1194" s="11"/>
      <c r="X1194" s="23"/>
    </row>
    <row r="1195" s="2" customFormat="1" ht="26" customHeight="1" spans="1:24">
      <c r="A1195" s="11">
        <v>1191</v>
      </c>
      <c r="B1195" s="11"/>
      <c r="C1195" s="11"/>
      <c r="D1195" s="12"/>
      <c r="E1195" s="11"/>
      <c r="F1195" s="11" t="s">
        <v>3197</v>
      </c>
      <c r="G1195" s="12"/>
      <c r="H1195" s="13" t="s">
        <v>474</v>
      </c>
      <c r="I1195" s="13" t="s">
        <v>3198</v>
      </c>
      <c r="J1195" s="12"/>
      <c r="K1195" s="11"/>
      <c r="L1195" s="13"/>
      <c r="M1195" s="13"/>
      <c r="N1195" s="19"/>
      <c r="O1195" s="19"/>
      <c r="P1195" s="18"/>
      <c r="Q1195" s="13"/>
      <c r="R1195" s="19"/>
      <c r="S1195" s="19"/>
      <c r="T1195" s="24"/>
      <c r="U1195" s="11"/>
      <c r="V1195" s="24"/>
      <c r="W1195" s="11"/>
      <c r="X1195" s="11"/>
    </row>
    <row r="1196" s="2" customFormat="1" ht="26" customHeight="1" spans="1:24">
      <c r="A1196" s="11">
        <v>1192</v>
      </c>
      <c r="B1196" s="11"/>
      <c r="C1196" s="11"/>
      <c r="D1196" s="12"/>
      <c r="E1196" s="11"/>
      <c r="F1196" s="11" t="s">
        <v>3199</v>
      </c>
      <c r="G1196" s="12"/>
      <c r="H1196" s="13" t="s">
        <v>601</v>
      </c>
      <c r="I1196" s="13" t="s">
        <v>3200</v>
      </c>
      <c r="J1196" s="12"/>
      <c r="K1196" s="11"/>
      <c r="L1196" s="13"/>
      <c r="M1196" s="13"/>
      <c r="N1196" s="19"/>
      <c r="O1196" s="19"/>
      <c r="P1196" s="18"/>
      <c r="Q1196" s="13"/>
      <c r="R1196" s="19"/>
      <c r="S1196" s="19"/>
      <c r="T1196" s="24"/>
      <c r="U1196" s="11"/>
      <c r="V1196" s="24"/>
      <c r="W1196" s="11"/>
      <c r="X1196" s="11"/>
    </row>
    <row r="1197" s="2" customFormat="1" ht="26" customHeight="1" spans="1:24">
      <c r="A1197" s="11">
        <v>1193</v>
      </c>
      <c r="B1197" s="11"/>
      <c r="C1197" s="11"/>
      <c r="D1197" s="12"/>
      <c r="E1197" s="11"/>
      <c r="F1197" s="11" t="s">
        <v>3201</v>
      </c>
      <c r="G1197" s="12"/>
      <c r="H1197" s="13" t="s">
        <v>561</v>
      </c>
      <c r="I1197" s="13" t="s">
        <v>3202</v>
      </c>
      <c r="J1197" s="12"/>
      <c r="K1197" s="11"/>
      <c r="L1197" s="13"/>
      <c r="M1197" s="13"/>
      <c r="N1197" s="19"/>
      <c r="O1197" s="19"/>
      <c r="P1197" s="18"/>
      <c r="Q1197" s="13"/>
      <c r="R1197" s="19"/>
      <c r="S1197" s="19"/>
      <c r="T1197" s="24"/>
      <c r="U1197" s="11"/>
      <c r="V1197" s="24"/>
      <c r="W1197" s="11"/>
      <c r="X1197" s="11"/>
    </row>
    <row r="1198" s="2" customFormat="1" ht="26" customHeight="1" spans="1:24">
      <c r="A1198" s="11">
        <v>1194</v>
      </c>
      <c r="B1198" s="11" t="s">
        <v>467</v>
      </c>
      <c r="C1198" s="11" t="s">
        <v>53</v>
      </c>
      <c r="D1198" s="12">
        <v>3</v>
      </c>
      <c r="E1198" s="11" t="s">
        <v>3203</v>
      </c>
      <c r="F1198" s="11" t="s">
        <v>3203</v>
      </c>
      <c r="G1198" s="12">
        <v>5</v>
      </c>
      <c r="H1198" s="13" t="s">
        <v>43</v>
      </c>
      <c r="I1198" s="152" t="s">
        <v>3204</v>
      </c>
      <c r="J1198" s="12">
        <f>SUM(K1198:N1198)</f>
        <v>71</v>
      </c>
      <c r="K1198" s="11">
        <v>23.9</v>
      </c>
      <c r="L1198" s="13">
        <v>47.1</v>
      </c>
      <c r="M1198" s="11"/>
      <c r="N1198" s="19"/>
      <c r="O1198" s="19"/>
      <c r="P1198" s="18">
        <v>44579</v>
      </c>
      <c r="Q1198" s="13" t="s">
        <v>3205</v>
      </c>
      <c r="R1198" s="19"/>
      <c r="S1198" s="19"/>
      <c r="T1198" s="24">
        <v>2022</v>
      </c>
      <c r="U1198" s="23" t="s">
        <v>472</v>
      </c>
      <c r="V1198" s="24" t="s">
        <v>50</v>
      </c>
      <c r="W1198" s="11"/>
      <c r="X1198" s="23" t="s">
        <v>3027</v>
      </c>
    </row>
    <row r="1199" s="2" customFormat="1" ht="26" customHeight="1" spans="1:24">
      <c r="A1199" s="11">
        <v>1195</v>
      </c>
      <c r="B1199" s="11"/>
      <c r="C1199" s="11"/>
      <c r="D1199" s="12"/>
      <c r="E1199" s="11"/>
      <c r="F1199" s="11" t="s">
        <v>3206</v>
      </c>
      <c r="G1199" s="12"/>
      <c r="H1199" s="13" t="s">
        <v>474</v>
      </c>
      <c r="I1199" s="13" t="s">
        <v>3207</v>
      </c>
      <c r="J1199" s="12"/>
      <c r="K1199" s="11"/>
      <c r="L1199" s="13"/>
      <c r="M1199" s="13"/>
      <c r="N1199" s="19"/>
      <c r="O1199" s="19"/>
      <c r="P1199" s="18"/>
      <c r="Q1199" s="13"/>
      <c r="R1199" s="19"/>
      <c r="S1199" s="19"/>
      <c r="T1199" s="24"/>
      <c r="U1199" s="11"/>
      <c r="V1199" s="24"/>
      <c r="W1199" s="11"/>
      <c r="X1199" s="11"/>
    </row>
    <row r="1200" s="2" customFormat="1" ht="26" customHeight="1" spans="1:24">
      <c r="A1200" s="11">
        <v>1196</v>
      </c>
      <c r="B1200" s="11"/>
      <c r="C1200" s="11"/>
      <c r="D1200" s="12"/>
      <c r="E1200" s="11"/>
      <c r="F1200" s="11" t="s">
        <v>3208</v>
      </c>
      <c r="G1200" s="12"/>
      <c r="H1200" s="13" t="s">
        <v>497</v>
      </c>
      <c r="I1200" s="13" t="s">
        <v>3209</v>
      </c>
      <c r="J1200" s="12"/>
      <c r="K1200" s="11"/>
      <c r="L1200" s="13"/>
      <c r="M1200" s="13"/>
      <c r="N1200" s="19"/>
      <c r="O1200" s="19"/>
      <c r="P1200" s="18"/>
      <c r="Q1200" s="13"/>
      <c r="R1200" s="19"/>
      <c r="S1200" s="19"/>
      <c r="T1200" s="24"/>
      <c r="U1200" s="11"/>
      <c r="V1200" s="24"/>
      <c r="W1200" s="11"/>
      <c r="X1200" s="11"/>
    </row>
    <row r="1201" s="2" customFormat="1" ht="26" customHeight="1" spans="1:24">
      <c r="A1201" s="11">
        <v>1197</v>
      </c>
      <c r="B1201" s="11"/>
      <c r="C1201" s="11"/>
      <c r="D1201" s="12"/>
      <c r="E1201" s="11"/>
      <c r="F1201" s="11" t="s">
        <v>3210</v>
      </c>
      <c r="G1201" s="12"/>
      <c r="H1201" s="13" t="s">
        <v>601</v>
      </c>
      <c r="I1201" s="13" t="s">
        <v>3211</v>
      </c>
      <c r="J1201" s="12"/>
      <c r="K1201" s="11"/>
      <c r="L1201" s="13"/>
      <c r="M1201" s="13"/>
      <c r="N1201" s="19"/>
      <c r="O1201" s="19"/>
      <c r="P1201" s="18"/>
      <c r="Q1201" s="13"/>
      <c r="R1201" s="19"/>
      <c r="S1201" s="19"/>
      <c r="T1201" s="24"/>
      <c r="U1201" s="11"/>
      <c r="V1201" s="24"/>
      <c r="W1201" s="11"/>
      <c r="X1201" s="11"/>
    </row>
    <row r="1202" s="2" customFormat="1" ht="26" customHeight="1" spans="1:24">
      <c r="A1202" s="11">
        <v>1198</v>
      </c>
      <c r="B1202" s="11"/>
      <c r="C1202" s="11"/>
      <c r="D1202" s="12"/>
      <c r="E1202" s="11"/>
      <c r="F1202" s="11" t="s">
        <v>3212</v>
      </c>
      <c r="G1202" s="12"/>
      <c r="H1202" s="13" t="s">
        <v>561</v>
      </c>
      <c r="I1202" s="13" t="s">
        <v>3213</v>
      </c>
      <c r="J1202" s="12"/>
      <c r="K1202" s="11"/>
      <c r="L1202" s="13"/>
      <c r="M1202" s="13"/>
      <c r="N1202" s="19"/>
      <c r="O1202" s="19"/>
      <c r="P1202" s="18"/>
      <c r="Q1202" s="13"/>
      <c r="R1202" s="19"/>
      <c r="S1202" s="19"/>
      <c r="T1202" s="24"/>
      <c r="U1202" s="11"/>
      <c r="V1202" s="24"/>
      <c r="W1202" s="11"/>
      <c r="X1202" s="11"/>
    </row>
    <row r="1203" s="2" customFormat="1" ht="26" customHeight="1" spans="1:24">
      <c r="A1203" s="11">
        <v>1199</v>
      </c>
      <c r="B1203" s="11" t="s">
        <v>467</v>
      </c>
      <c r="C1203" s="11" t="s">
        <v>3214</v>
      </c>
      <c r="D1203" s="12">
        <v>7</v>
      </c>
      <c r="E1203" s="11" t="s">
        <v>3215</v>
      </c>
      <c r="F1203" s="11" t="s">
        <v>3215</v>
      </c>
      <c r="G1203" s="12">
        <v>5</v>
      </c>
      <c r="H1203" s="13" t="s">
        <v>43</v>
      </c>
      <c r="I1203" s="13" t="s">
        <v>3216</v>
      </c>
      <c r="J1203" s="12">
        <f>SUM(K1203:N1203)</f>
        <v>120</v>
      </c>
      <c r="K1203" s="11"/>
      <c r="L1203" s="13">
        <v>120</v>
      </c>
      <c r="M1203" s="11"/>
      <c r="N1203" s="19"/>
      <c r="O1203" s="19"/>
      <c r="P1203" s="18">
        <v>44579</v>
      </c>
      <c r="Q1203" s="13" t="s">
        <v>3217</v>
      </c>
      <c r="R1203" s="19"/>
      <c r="S1203" s="19"/>
      <c r="T1203" s="24">
        <v>2022</v>
      </c>
      <c r="U1203" s="23" t="s">
        <v>472</v>
      </c>
      <c r="V1203" s="24" t="s">
        <v>45</v>
      </c>
      <c r="W1203" s="11"/>
      <c r="X1203" s="23"/>
    </row>
    <row r="1204" s="2" customFormat="1" ht="26" customHeight="1" spans="1:24">
      <c r="A1204" s="11">
        <v>1200</v>
      </c>
      <c r="B1204" s="11"/>
      <c r="C1204" s="11"/>
      <c r="D1204" s="12"/>
      <c r="E1204" s="11"/>
      <c r="F1204" s="11" t="s">
        <v>3218</v>
      </c>
      <c r="G1204" s="12"/>
      <c r="H1204" s="13" t="s">
        <v>3219</v>
      </c>
      <c r="I1204" s="13" t="s">
        <v>3220</v>
      </c>
      <c r="J1204" s="12"/>
      <c r="K1204" s="11"/>
      <c r="L1204" s="13"/>
      <c r="M1204" s="13"/>
      <c r="N1204" s="19"/>
      <c r="O1204" s="19"/>
      <c r="P1204" s="18"/>
      <c r="Q1204" s="13"/>
      <c r="R1204" s="19"/>
      <c r="S1204" s="19"/>
      <c r="T1204" s="24"/>
      <c r="U1204" s="11"/>
      <c r="V1204" s="24"/>
      <c r="W1204" s="11"/>
      <c r="X1204" s="11"/>
    </row>
    <row r="1205" s="2" customFormat="1" ht="26" customHeight="1" spans="1:24">
      <c r="A1205" s="11">
        <v>1201</v>
      </c>
      <c r="B1205" s="11"/>
      <c r="C1205" s="11"/>
      <c r="D1205" s="12"/>
      <c r="E1205" s="11"/>
      <c r="F1205" s="11" t="s">
        <v>3221</v>
      </c>
      <c r="G1205" s="12"/>
      <c r="H1205" s="13" t="s">
        <v>566</v>
      </c>
      <c r="I1205" s="13" t="s">
        <v>3222</v>
      </c>
      <c r="J1205" s="12"/>
      <c r="K1205" s="11"/>
      <c r="L1205" s="13"/>
      <c r="M1205" s="13"/>
      <c r="N1205" s="19"/>
      <c r="O1205" s="19"/>
      <c r="P1205" s="18"/>
      <c r="Q1205" s="13"/>
      <c r="R1205" s="19"/>
      <c r="S1205" s="19"/>
      <c r="T1205" s="24"/>
      <c r="U1205" s="11"/>
      <c r="V1205" s="24"/>
      <c r="W1205" s="11"/>
      <c r="X1205" s="11"/>
    </row>
    <row r="1206" s="2" customFormat="1" ht="26" customHeight="1" spans="1:24">
      <c r="A1206" s="11">
        <v>1202</v>
      </c>
      <c r="B1206" s="11"/>
      <c r="C1206" s="11"/>
      <c r="D1206" s="12"/>
      <c r="E1206" s="11"/>
      <c r="F1206" s="11" t="s">
        <v>3223</v>
      </c>
      <c r="G1206" s="12"/>
      <c r="H1206" s="13" t="s">
        <v>497</v>
      </c>
      <c r="I1206" s="13" t="s">
        <v>3224</v>
      </c>
      <c r="J1206" s="12"/>
      <c r="K1206" s="11"/>
      <c r="L1206" s="13"/>
      <c r="M1206" s="13"/>
      <c r="N1206" s="19"/>
      <c r="O1206" s="19"/>
      <c r="P1206" s="18"/>
      <c r="Q1206" s="13"/>
      <c r="R1206" s="19"/>
      <c r="S1206" s="19"/>
      <c r="T1206" s="24"/>
      <c r="U1206" s="11"/>
      <c r="V1206" s="24"/>
      <c r="W1206" s="11"/>
      <c r="X1206" s="11"/>
    </row>
    <row r="1207" s="2" customFormat="1" ht="26" customHeight="1" spans="1:24">
      <c r="A1207" s="11">
        <v>1203</v>
      </c>
      <c r="B1207" s="11"/>
      <c r="C1207" s="11"/>
      <c r="D1207" s="12"/>
      <c r="E1207" s="11"/>
      <c r="F1207" s="11" t="s">
        <v>3225</v>
      </c>
      <c r="G1207" s="12"/>
      <c r="H1207" s="13" t="s">
        <v>2741</v>
      </c>
      <c r="I1207" s="13" t="s">
        <v>3226</v>
      </c>
      <c r="J1207" s="12"/>
      <c r="K1207" s="11"/>
      <c r="L1207" s="13"/>
      <c r="M1207" s="13"/>
      <c r="N1207" s="19"/>
      <c r="O1207" s="19"/>
      <c r="P1207" s="18"/>
      <c r="Q1207" s="13"/>
      <c r="R1207" s="19"/>
      <c r="S1207" s="19"/>
      <c r="T1207" s="24"/>
      <c r="U1207" s="11"/>
      <c r="V1207" s="24"/>
      <c r="W1207" s="11"/>
      <c r="X1207" s="11"/>
    </row>
    <row r="1208" s="2" customFormat="1" ht="26" customHeight="1" spans="1:24">
      <c r="A1208" s="11">
        <v>1204</v>
      </c>
      <c r="B1208" s="11" t="s">
        <v>467</v>
      </c>
      <c r="C1208" s="11" t="s">
        <v>3214</v>
      </c>
      <c r="D1208" s="12">
        <v>11</v>
      </c>
      <c r="E1208" s="11" t="s">
        <v>3227</v>
      </c>
      <c r="F1208" s="11" t="s">
        <v>3227</v>
      </c>
      <c r="G1208" s="12">
        <v>5</v>
      </c>
      <c r="H1208" s="13" t="s">
        <v>43</v>
      </c>
      <c r="I1208" s="13" t="s">
        <v>3228</v>
      </c>
      <c r="J1208" s="12">
        <f>SUM(K1208:N1208)</f>
        <v>150</v>
      </c>
      <c r="K1208" s="11">
        <v>150</v>
      </c>
      <c r="L1208" s="13"/>
      <c r="M1208" s="11"/>
      <c r="N1208" s="19"/>
      <c r="O1208" s="19"/>
      <c r="P1208" s="18">
        <v>44579</v>
      </c>
      <c r="Q1208" s="13" t="s">
        <v>3229</v>
      </c>
      <c r="R1208" s="19"/>
      <c r="S1208" s="19"/>
      <c r="T1208" s="24">
        <v>2022</v>
      </c>
      <c r="U1208" s="23" t="s">
        <v>472</v>
      </c>
      <c r="V1208" s="24" t="s">
        <v>58</v>
      </c>
      <c r="W1208" s="11"/>
      <c r="X1208" s="23"/>
    </row>
    <row r="1209" s="2" customFormat="1" ht="26" customHeight="1" spans="1:24">
      <c r="A1209" s="11">
        <v>1205</v>
      </c>
      <c r="B1209" s="11"/>
      <c r="C1209" s="11"/>
      <c r="D1209" s="12"/>
      <c r="E1209" s="11"/>
      <c r="F1209" s="11" t="s">
        <v>3230</v>
      </c>
      <c r="G1209" s="12"/>
      <c r="H1209" s="13" t="s">
        <v>474</v>
      </c>
      <c r="I1209" s="13" t="s">
        <v>3231</v>
      </c>
      <c r="J1209" s="12"/>
      <c r="K1209" s="11"/>
      <c r="L1209" s="13"/>
      <c r="M1209" s="13"/>
      <c r="N1209" s="19"/>
      <c r="O1209" s="19"/>
      <c r="P1209" s="18"/>
      <c r="Q1209" s="13"/>
      <c r="R1209" s="19"/>
      <c r="S1209" s="19"/>
      <c r="T1209" s="24"/>
      <c r="U1209" s="11"/>
      <c r="V1209" s="24"/>
      <c r="W1209" s="11"/>
      <c r="X1209" s="11"/>
    </row>
    <row r="1210" s="2" customFormat="1" ht="26" customHeight="1" spans="1:24">
      <c r="A1210" s="11">
        <v>1206</v>
      </c>
      <c r="B1210" s="11"/>
      <c r="C1210" s="11"/>
      <c r="D1210" s="12"/>
      <c r="E1210" s="11"/>
      <c r="F1210" s="11" t="s">
        <v>3232</v>
      </c>
      <c r="G1210" s="12"/>
      <c r="H1210" s="13" t="s">
        <v>561</v>
      </c>
      <c r="I1210" s="13" t="s">
        <v>3233</v>
      </c>
      <c r="J1210" s="12"/>
      <c r="K1210" s="11"/>
      <c r="L1210" s="13"/>
      <c r="M1210" s="13"/>
      <c r="N1210" s="19"/>
      <c r="O1210" s="19"/>
      <c r="P1210" s="18"/>
      <c r="Q1210" s="13"/>
      <c r="R1210" s="19"/>
      <c r="S1210" s="19"/>
      <c r="T1210" s="24"/>
      <c r="U1210" s="11"/>
      <c r="V1210" s="24"/>
      <c r="W1210" s="11"/>
      <c r="X1210" s="11"/>
    </row>
    <row r="1211" s="2" customFormat="1" ht="26" customHeight="1" spans="1:24">
      <c r="A1211" s="11">
        <v>1207</v>
      </c>
      <c r="B1211" s="11"/>
      <c r="C1211" s="11"/>
      <c r="D1211" s="12"/>
      <c r="E1211" s="11"/>
      <c r="F1211" s="11" t="s">
        <v>3234</v>
      </c>
      <c r="G1211" s="12"/>
      <c r="H1211" s="13" t="s">
        <v>538</v>
      </c>
      <c r="I1211" s="13" t="s">
        <v>3235</v>
      </c>
      <c r="J1211" s="12"/>
      <c r="K1211" s="11"/>
      <c r="L1211" s="13"/>
      <c r="M1211" s="13"/>
      <c r="N1211" s="19"/>
      <c r="O1211" s="19"/>
      <c r="P1211" s="18"/>
      <c r="Q1211" s="13"/>
      <c r="R1211" s="19"/>
      <c r="S1211" s="19"/>
      <c r="T1211" s="24"/>
      <c r="U1211" s="11"/>
      <c r="V1211" s="24"/>
      <c r="W1211" s="11"/>
      <c r="X1211" s="11"/>
    </row>
    <row r="1212" s="2" customFormat="1" ht="26" customHeight="1" spans="1:24">
      <c r="A1212" s="11">
        <v>1208</v>
      </c>
      <c r="B1212" s="11"/>
      <c r="C1212" s="11"/>
      <c r="D1212" s="12"/>
      <c r="E1212" s="11"/>
      <c r="F1212" s="11" t="s">
        <v>3236</v>
      </c>
      <c r="G1212" s="12"/>
      <c r="H1212" s="13" t="s">
        <v>500</v>
      </c>
      <c r="I1212" s="13" t="s">
        <v>3237</v>
      </c>
      <c r="J1212" s="12"/>
      <c r="K1212" s="11"/>
      <c r="L1212" s="13"/>
      <c r="M1212" s="13"/>
      <c r="N1212" s="19"/>
      <c r="O1212" s="19"/>
      <c r="P1212" s="18"/>
      <c r="Q1212" s="13"/>
      <c r="R1212" s="19"/>
      <c r="S1212" s="19"/>
      <c r="T1212" s="24"/>
      <c r="U1212" s="11"/>
      <c r="V1212" s="24"/>
      <c r="W1212" s="11"/>
      <c r="X1212" s="11"/>
    </row>
    <row r="1213" s="2" customFormat="1" ht="26" customHeight="1" spans="1:24">
      <c r="A1213" s="11">
        <v>1209</v>
      </c>
      <c r="B1213" s="11" t="s">
        <v>467</v>
      </c>
      <c r="C1213" s="11" t="s">
        <v>3214</v>
      </c>
      <c r="D1213" s="12">
        <v>8</v>
      </c>
      <c r="E1213" s="11" t="s">
        <v>3238</v>
      </c>
      <c r="F1213" s="30" t="s">
        <v>3238</v>
      </c>
      <c r="G1213" s="12">
        <v>8</v>
      </c>
      <c r="H1213" s="13" t="s">
        <v>43</v>
      </c>
      <c r="I1213" s="31" t="s">
        <v>3239</v>
      </c>
      <c r="J1213" s="12">
        <f>SUM(K1213:N1213)</f>
        <v>150</v>
      </c>
      <c r="K1213" s="11">
        <v>139.3</v>
      </c>
      <c r="L1213" s="13">
        <v>10.7</v>
      </c>
      <c r="M1213" s="11"/>
      <c r="N1213" s="19"/>
      <c r="O1213" s="19"/>
      <c r="P1213" s="18">
        <v>44579</v>
      </c>
      <c r="Q1213" s="13" t="s">
        <v>3240</v>
      </c>
      <c r="R1213" s="19"/>
      <c r="S1213" s="19"/>
      <c r="T1213" s="24">
        <v>2022</v>
      </c>
      <c r="U1213" s="23" t="s">
        <v>472</v>
      </c>
      <c r="V1213" s="24" t="s">
        <v>50</v>
      </c>
      <c r="W1213" s="11"/>
      <c r="X1213" s="23"/>
    </row>
    <row r="1214" s="2" customFormat="1" ht="26" customHeight="1" spans="1:24">
      <c r="A1214" s="11">
        <v>1210</v>
      </c>
      <c r="B1214" s="11"/>
      <c r="C1214" s="11"/>
      <c r="D1214" s="12"/>
      <c r="E1214" s="11"/>
      <c r="F1214" s="30" t="s">
        <v>2959</v>
      </c>
      <c r="G1214" s="12"/>
      <c r="H1214" s="13" t="s">
        <v>474</v>
      </c>
      <c r="I1214" s="31" t="s">
        <v>3241</v>
      </c>
      <c r="J1214" s="12"/>
      <c r="K1214" s="11"/>
      <c r="L1214" s="13"/>
      <c r="M1214" s="13"/>
      <c r="N1214" s="19"/>
      <c r="O1214" s="19"/>
      <c r="P1214" s="18"/>
      <c r="Q1214" s="13"/>
      <c r="R1214" s="19"/>
      <c r="S1214" s="19"/>
      <c r="T1214" s="24"/>
      <c r="U1214" s="11"/>
      <c r="V1214" s="24"/>
      <c r="W1214" s="11"/>
      <c r="X1214" s="11"/>
    </row>
    <row r="1215" s="2" customFormat="1" ht="26" customHeight="1" spans="1:24">
      <c r="A1215" s="11">
        <v>1211</v>
      </c>
      <c r="B1215" s="11"/>
      <c r="C1215" s="11"/>
      <c r="D1215" s="12"/>
      <c r="E1215" s="11"/>
      <c r="F1215" s="30" t="s">
        <v>3242</v>
      </c>
      <c r="G1215" s="12"/>
      <c r="H1215" s="13" t="s">
        <v>561</v>
      </c>
      <c r="I1215" s="31" t="s">
        <v>3243</v>
      </c>
      <c r="J1215" s="12"/>
      <c r="K1215" s="11"/>
      <c r="L1215" s="13"/>
      <c r="M1215" s="13"/>
      <c r="N1215" s="19"/>
      <c r="O1215" s="19"/>
      <c r="P1215" s="18"/>
      <c r="Q1215" s="13"/>
      <c r="R1215" s="19"/>
      <c r="S1215" s="19"/>
      <c r="T1215" s="24"/>
      <c r="U1215" s="11"/>
      <c r="V1215" s="24"/>
      <c r="W1215" s="11"/>
      <c r="X1215" s="11"/>
    </row>
    <row r="1216" s="2" customFormat="1" ht="26" customHeight="1" spans="1:24">
      <c r="A1216" s="11">
        <v>1212</v>
      </c>
      <c r="B1216" s="11"/>
      <c r="C1216" s="11"/>
      <c r="D1216" s="12"/>
      <c r="E1216" s="11"/>
      <c r="F1216" s="30" t="s">
        <v>3244</v>
      </c>
      <c r="G1216" s="12"/>
      <c r="H1216" s="13" t="s">
        <v>613</v>
      </c>
      <c r="I1216" s="31" t="s">
        <v>3245</v>
      </c>
      <c r="J1216" s="12"/>
      <c r="K1216" s="11"/>
      <c r="L1216" s="13"/>
      <c r="M1216" s="13"/>
      <c r="N1216" s="19"/>
      <c r="O1216" s="19"/>
      <c r="P1216" s="18"/>
      <c r="Q1216" s="13"/>
      <c r="R1216" s="19"/>
      <c r="S1216" s="19"/>
      <c r="T1216" s="24"/>
      <c r="U1216" s="11"/>
      <c r="V1216" s="24"/>
      <c r="W1216" s="11"/>
      <c r="X1216" s="11"/>
    </row>
    <row r="1217" s="2" customFormat="1" ht="26" customHeight="1" spans="1:24">
      <c r="A1217" s="11">
        <v>1213</v>
      </c>
      <c r="B1217" s="11"/>
      <c r="C1217" s="11"/>
      <c r="D1217" s="12"/>
      <c r="E1217" s="11"/>
      <c r="F1217" s="30" t="s">
        <v>3246</v>
      </c>
      <c r="G1217" s="12"/>
      <c r="H1217" s="13" t="s">
        <v>561</v>
      </c>
      <c r="I1217" s="31" t="s">
        <v>3247</v>
      </c>
      <c r="J1217" s="12"/>
      <c r="K1217" s="11"/>
      <c r="L1217" s="13"/>
      <c r="M1217" s="13"/>
      <c r="N1217" s="19"/>
      <c r="O1217" s="19"/>
      <c r="P1217" s="18"/>
      <c r="Q1217" s="13"/>
      <c r="R1217" s="19"/>
      <c r="S1217" s="19"/>
      <c r="T1217" s="24"/>
      <c r="U1217" s="11"/>
      <c r="V1217" s="24"/>
      <c r="W1217" s="11"/>
      <c r="X1217" s="11"/>
    </row>
    <row r="1218" s="2" customFormat="1" ht="26" customHeight="1" spans="1:24">
      <c r="A1218" s="11">
        <v>1214</v>
      </c>
      <c r="B1218" s="11"/>
      <c r="C1218" s="11"/>
      <c r="D1218" s="12"/>
      <c r="E1218" s="11"/>
      <c r="F1218" s="30" t="s">
        <v>3248</v>
      </c>
      <c r="G1218" s="12"/>
      <c r="H1218" s="13" t="s">
        <v>613</v>
      </c>
      <c r="I1218" s="31" t="s">
        <v>3249</v>
      </c>
      <c r="J1218" s="12"/>
      <c r="K1218" s="11"/>
      <c r="L1218" s="13"/>
      <c r="M1218" s="13"/>
      <c r="N1218" s="19"/>
      <c r="O1218" s="19"/>
      <c r="P1218" s="18"/>
      <c r="Q1218" s="13"/>
      <c r="R1218" s="19"/>
      <c r="S1218" s="19"/>
      <c r="T1218" s="24"/>
      <c r="U1218" s="11"/>
      <c r="V1218" s="24"/>
      <c r="W1218" s="11"/>
      <c r="X1218" s="11"/>
    </row>
    <row r="1219" s="2" customFormat="1" ht="26" customHeight="1" spans="1:24">
      <c r="A1219" s="11">
        <v>1215</v>
      </c>
      <c r="B1219" s="11"/>
      <c r="C1219" s="11"/>
      <c r="D1219" s="12"/>
      <c r="E1219" s="11"/>
      <c r="F1219" s="30" t="s">
        <v>3250</v>
      </c>
      <c r="G1219" s="12"/>
      <c r="H1219" s="13" t="s">
        <v>538</v>
      </c>
      <c r="I1219" s="31" t="s">
        <v>3251</v>
      </c>
      <c r="J1219" s="12"/>
      <c r="K1219" s="11"/>
      <c r="L1219" s="13"/>
      <c r="M1219" s="13"/>
      <c r="N1219" s="19"/>
      <c r="O1219" s="19"/>
      <c r="P1219" s="18"/>
      <c r="Q1219" s="13"/>
      <c r="R1219" s="19"/>
      <c r="S1219" s="19"/>
      <c r="T1219" s="24"/>
      <c r="U1219" s="11"/>
      <c r="V1219" s="24"/>
      <c r="W1219" s="11"/>
      <c r="X1219" s="11"/>
    </row>
    <row r="1220" s="2" customFormat="1" ht="26" customHeight="1" spans="1:24">
      <c r="A1220" s="11">
        <v>1216</v>
      </c>
      <c r="B1220" s="11"/>
      <c r="C1220" s="11"/>
      <c r="D1220" s="12"/>
      <c r="E1220" s="11"/>
      <c r="F1220" s="30" t="s">
        <v>3252</v>
      </c>
      <c r="G1220" s="12"/>
      <c r="H1220" s="13" t="s">
        <v>510</v>
      </c>
      <c r="I1220" s="31" t="s">
        <v>3253</v>
      </c>
      <c r="J1220" s="12"/>
      <c r="K1220" s="11"/>
      <c r="L1220" s="13"/>
      <c r="M1220" s="13"/>
      <c r="N1220" s="19"/>
      <c r="O1220" s="19"/>
      <c r="P1220" s="18"/>
      <c r="Q1220" s="13"/>
      <c r="R1220" s="19"/>
      <c r="S1220" s="19"/>
      <c r="T1220" s="24"/>
      <c r="U1220" s="11"/>
      <c r="V1220" s="24"/>
      <c r="W1220" s="11"/>
      <c r="X1220" s="11"/>
    </row>
    <row r="1221" s="2" customFormat="1" ht="26" customHeight="1" spans="1:24">
      <c r="A1221" s="11">
        <v>1217</v>
      </c>
      <c r="B1221" s="11" t="s">
        <v>467</v>
      </c>
      <c r="C1221" s="11" t="s">
        <v>3214</v>
      </c>
      <c r="D1221" s="12">
        <v>8</v>
      </c>
      <c r="E1221" s="11" t="s">
        <v>3254</v>
      </c>
      <c r="F1221" s="11" t="s">
        <v>3254</v>
      </c>
      <c r="G1221" s="12">
        <v>5</v>
      </c>
      <c r="H1221" s="13" t="s">
        <v>43</v>
      </c>
      <c r="I1221" s="13" t="s">
        <v>3255</v>
      </c>
      <c r="J1221" s="12">
        <f>SUM(K1221:N1221)</f>
        <v>150</v>
      </c>
      <c r="K1221" s="11">
        <v>74.34</v>
      </c>
      <c r="L1221" s="13">
        <v>75.66</v>
      </c>
      <c r="M1221" s="11"/>
      <c r="N1221" s="19"/>
      <c r="O1221" s="19"/>
      <c r="P1221" s="18">
        <v>44579</v>
      </c>
      <c r="Q1221" s="13" t="s">
        <v>3256</v>
      </c>
      <c r="R1221" s="19"/>
      <c r="S1221" s="19"/>
      <c r="T1221" s="24">
        <v>2022</v>
      </c>
      <c r="U1221" s="23" t="s">
        <v>472</v>
      </c>
      <c r="V1221" s="24" t="s">
        <v>50</v>
      </c>
      <c r="W1221" s="11"/>
      <c r="X1221" s="23"/>
    </row>
    <row r="1222" s="2" customFormat="1" ht="26" customHeight="1" spans="1:24">
      <c r="A1222" s="11">
        <v>1218</v>
      </c>
      <c r="B1222" s="11"/>
      <c r="C1222" s="11"/>
      <c r="D1222" s="12"/>
      <c r="E1222" s="11"/>
      <c r="F1222" s="11" t="s">
        <v>3257</v>
      </c>
      <c r="G1222" s="12"/>
      <c r="H1222" s="13" t="s">
        <v>474</v>
      </c>
      <c r="I1222" s="13" t="s">
        <v>3258</v>
      </c>
      <c r="J1222" s="12"/>
      <c r="K1222" s="11"/>
      <c r="L1222" s="13"/>
      <c r="M1222" s="13"/>
      <c r="N1222" s="19"/>
      <c r="O1222" s="19"/>
      <c r="P1222" s="18"/>
      <c r="Q1222" s="13"/>
      <c r="R1222" s="19"/>
      <c r="S1222" s="19"/>
      <c r="T1222" s="24"/>
      <c r="U1222" s="11"/>
      <c r="V1222" s="24"/>
      <c r="W1222" s="11"/>
      <c r="X1222" s="11"/>
    </row>
    <row r="1223" s="2" customFormat="1" ht="26" customHeight="1" spans="1:24">
      <c r="A1223" s="11">
        <v>1219</v>
      </c>
      <c r="B1223" s="11"/>
      <c r="C1223" s="11"/>
      <c r="D1223" s="12"/>
      <c r="E1223" s="11"/>
      <c r="F1223" s="11" t="s">
        <v>3259</v>
      </c>
      <c r="G1223" s="12"/>
      <c r="H1223" s="13" t="s">
        <v>533</v>
      </c>
      <c r="I1223" s="13" t="s">
        <v>3260</v>
      </c>
      <c r="J1223" s="12"/>
      <c r="K1223" s="11"/>
      <c r="L1223" s="13"/>
      <c r="M1223" s="13"/>
      <c r="N1223" s="19"/>
      <c r="O1223" s="19"/>
      <c r="P1223" s="18"/>
      <c r="Q1223" s="13"/>
      <c r="R1223" s="19"/>
      <c r="S1223" s="19"/>
      <c r="T1223" s="24"/>
      <c r="U1223" s="11"/>
      <c r="V1223" s="24"/>
      <c r="W1223" s="11"/>
      <c r="X1223" s="11"/>
    </row>
    <row r="1224" s="2" customFormat="1" ht="26" customHeight="1" spans="1:24">
      <c r="A1224" s="11">
        <v>1220</v>
      </c>
      <c r="B1224" s="11"/>
      <c r="C1224" s="11"/>
      <c r="D1224" s="12"/>
      <c r="E1224" s="11"/>
      <c r="F1224" s="11" t="s">
        <v>3261</v>
      </c>
      <c r="G1224" s="12"/>
      <c r="H1224" s="13" t="s">
        <v>538</v>
      </c>
      <c r="I1224" s="13" t="s">
        <v>3262</v>
      </c>
      <c r="J1224" s="12"/>
      <c r="K1224" s="11"/>
      <c r="L1224" s="13"/>
      <c r="M1224" s="13"/>
      <c r="N1224" s="19"/>
      <c r="O1224" s="19"/>
      <c r="P1224" s="18"/>
      <c r="Q1224" s="13"/>
      <c r="R1224" s="19"/>
      <c r="S1224" s="19"/>
      <c r="T1224" s="24"/>
      <c r="U1224" s="11"/>
      <c r="V1224" s="24"/>
      <c r="W1224" s="11"/>
      <c r="X1224" s="11"/>
    </row>
    <row r="1225" s="2" customFormat="1" ht="26" customHeight="1" spans="1:24">
      <c r="A1225" s="11">
        <v>1221</v>
      </c>
      <c r="B1225" s="11"/>
      <c r="C1225" s="11"/>
      <c r="D1225" s="12"/>
      <c r="E1225" s="11"/>
      <c r="F1225" s="11" t="s">
        <v>3263</v>
      </c>
      <c r="G1225" s="12"/>
      <c r="H1225" s="13" t="s">
        <v>538</v>
      </c>
      <c r="I1225" s="13" t="s">
        <v>3264</v>
      </c>
      <c r="J1225" s="12"/>
      <c r="K1225" s="11"/>
      <c r="L1225" s="13"/>
      <c r="M1225" s="13"/>
      <c r="N1225" s="19"/>
      <c r="O1225" s="19"/>
      <c r="P1225" s="18"/>
      <c r="Q1225" s="13"/>
      <c r="R1225" s="19"/>
      <c r="S1225" s="19"/>
      <c r="T1225" s="24"/>
      <c r="U1225" s="11"/>
      <c r="V1225" s="24"/>
      <c r="W1225" s="11"/>
      <c r="X1225" s="11"/>
    </row>
    <row r="1226" s="2" customFormat="1" ht="26" customHeight="1" spans="1:24">
      <c r="A1226" s="11">
        <v>1222</v>
      </c>
      <c r="B1226" s="11" t="s">
        <v>467</v>
      </c>
      <c r="C1226" s="11" t="s">
        <v>432</v>
      </c>
      <c r="D1226" s="12">
        <v>4</v>
      </c>
      <c r="E1226" s="11" t="s">
        <v>3265</v>
      </c>
      <c r="F1226" s="11" t="s">
        <v>3265</v>
      </c>
      <c r="G1226" s="12">
        <v>6</v>
      </c>
      <c r="H1226" s="13" t="s">
        <v>43</v>
      </c>
      <c r="I1226" s="13" t="s">
        <v>3266</v>
      </c>
      <c r="J1226" s="12">
        <f>SUM(K1226:N1226)</f>
        <v>100</v>
      </c>
      <c r="K1226" s="11">
        <v>58.2</v>
      </c>
      <c r="L1226" s="13">
        <v>41.8</v>
      </c>
      <c r="M1226" s="11"/>
      <c r="N1226" s="19"/>
      <c r="O1226" s="19"/>
      <c r="P1226" s="18">
        <v>44579</v>
      </c>
      <c r="Q1226" s="13" t="s">
        <v>3267</v>
      </c>
      <c r="R1226" s="19"/>
      <c r="S1226" s="19"/>
      <c r="T1226" s="24">
        <v>2022</v>
      </c>
      <c r="U1226" s="23" t="s">
        <v>472</v>
      </c>
      <c r="V1226" s="24" t="s">
        <v>50</v>
      </c>
      <c r="W1226" s="11"/>
      <c r="X1226" s="23"/>
    </row>
    <row r="1227" s="2" customFormat="1" ht="26" customHeight="1" spans="1:24">
      <c r="A1227" s="11">
        <v>1223</v>
      </c>
      <c r="B1227" s="11"/>
      <c r="C1227" s="11"/>
      <c r="D1227" s="12"/>
      <c r="E1227" s="11"/>
      <c r="F1227" s="11" t="s">
        <v>3268</v>
      </c>
      <c r="G1227" s="12"/>
      <c r="H1227" s="13" t="s">
        <v>566</v>
      </c>
      <c r="I1227" s="13" t="s">
        <v>3269</v>
      </c>
      <c r="J1227" s="12"/>
      <c r="K1227" s="11"/>
      <c r="L1227" s="13"/>
      <c r="M1227" s="13"/>
      <c r="N1227" s="19"/>
      <c r="O1227" s="19"/>
      <c r="P1227" s="18"/>
      <c r="Q1227" s="13"/>
      <c r="R1227" s="19"/>
      <c r="S1227" s="19"/>
      <c r="T1227" s="24"/>
      <c r="U1227" s="11"/>
      <c r="V1227" s="24"/>
      <c r="W1227" s="11"/>
      <c r="X1227" s="11"/>
    </row>
    <row r="1228" s="2" customFormat="1" ht="26" customHeight="1" spans="1:24">
      <c r="A1228" s="11">
        <v>1224</v>
      </c>
      <c r="B1228" s="11"/>
      <c r="C1228" s="11"/>
      <c r="D1228" s="12"/>
      <c r="E1228" s="11"/>
      <c r="F1228" s="11" t="s">
        <v>3270</v>
      </c>
      <c r="G1228" s="12"/>
      <c r="H1228" s="13" t="s">
        <v>497</v>
      </c>
      <c r="I1228" s="13" t="s">
        <v>3271</v>
      </c>
      <c r="J1228" s="12"/>
      <c r="K1228" s="11"/>
      <c r="L1228" s="13"/>
      <c r="M1228" s="13"/>
      <c r="N1228" s="19"/>
      <c r="O1228" s="19"/>
      <c r="P1228" s="18"/>
      <c r="Q1228" s="13"/>
      <c r="R1228" s="19"/>
      <c r="S1228" s="19"/>
      <c r="T1228" s="24"/>
      <c r="U1228" s="11"/>
      <c r="V1228" s="24"/>
      <c r="W1228" s="11"/>
      <c r="X1228" s="11"/>
    </row>
    <row r="1229" s="2" customFormat="1" ht="26" customHeight="1" spans="1:24">
      <c r="A1229" s="11">
        <v>1225</v>
      </c>
      <c r="B1229" s="11"/>
      <c r="C1229" s="11"/>
      <c r="D1229" s="12"/>
      <c r="E1229" s="11"/>
      <c r="F1229" s="11" t="s">
        <v>3272</v>
      </c>
      <c r="G1229" s="12"/>
      <c r="H1229" s="13" t="s">
        <v>474</v>
      </c>
      <c r="I1229" s="13" t="s">
        <v>3273</v>
      </c>
      <c r="J1229" s="12"/>
      <c r="K1229" s="11"/>
      <c r="L1229" s="13"/>
      <c r="M1229" s="13"/>
      <c r="N1229" s="19"/>
      <c r="O1229" s="19"/>
      <c r="P1229" s="18"/>
      <c r="Q1229" s="13"/>
      <c r="R1229" s="19"/>
      <c r="S1229" s="19"/>
      <c r="T1229" s="24"/>
      <c r="U1229" s="11"/>
      <c r="V1229" s="24"/>
      <c r="W1229" s="11"/>
      <c r="X1229" s="11"/>
    </row>
    <row r="1230" s="2" customFormat="1" ht="26" customHeight="1" spans="1:24">
      <c r="A1230" s="11">
        <v>1226</v>
      </c>
      <c r="B1230" s="11"/>
      <c r="C1230" s="11"/>
      <c r="D1230" s="12"/>
      <c r="E1230" s="11"/>
      <c r="F1230" s="11" t="s">
        <v>3274</v>
      </c>
      <c r="G1230" s="12"/>
      <c r="H1230" s="13" t="s">
        <v>561</v>
      </c>
      <c r="I1230" s="13" t="s">
        <v>3275</v>
      </c>
      <c r="J1230" s="12"/>
      <c r="K1230" s="11"/>
      <c r="L1230" s="13"/>
      <c r="M1230" s="13"/>
      <c r="N1230" s="19"/>
      <c r="O1230" s="19"/>
      <c r="P1230" s="18"/>
      <c r="Q1230" s="13"/>
      <c r="R1230" s="19"/>
      <c r="S1230" s="19"/>
      <c r="T1230" s="24"/>
      <c r="U1230" s="11"/>
      <c r="V1230" s="24"/>
      <c r="W1230" s="11"/>
      <c r="X1230" s="11"/>
    </row>
    <row r="1231" s="2" customFormat="1" ht="26" customHeight="1" spans="1:24">
      <c r="A1231" s="11">
        <v>1227</v>
      </c>
      <c r="B1231" s="11"/>
      <c r="C1231" s="11"/>
      <c r="D1231" s="12"/>
      <c r="E1231" s="11"/>
      <c r="F1231" s="11" t="s">
        <v>3276</v>
      </c>
      <c r="G1231" s="12"/>
      <c r="H1231" s="13" t="s">
        <v>561</v>
      </c>
      <c r="I1231" s="13" t="s">
        <v>3277</v>
      </c>
      <c r="J1231" s="12"/>
      <c r="K1231" s="11"/>
      <c r="L1231" s="13"/>
      <c r="M1231" s="13"/>
      <c r="N1231" s="19"/>
      <c r="O1231" s="19"/>
      <c r="P1231" s="18"/>
      <c r="Q1231" s="13"/>
      <c r="R1231" s="19"/>
      <c r="S1231" s="19"/>
      <c r="T1231" s="24"/>
      <c r="U1231" s="11"/>
      <c r="V1231" s="24"/>
      <c r="W1231" s="11"/>
      <c r="X1231" s="11"/>
    </row>
    <row r="1232" s="2" customFormat="1" ht="26" customHeight="1" spans="1:24">
      <c r="A1232" s="11">
        <v>1228</v>
      </c>
      <c r="B1232" s="11" t="s">
        <v>467</v>
      </c>
      <c r="C1232" s="11" t="s">
        <v>432</v>
      </c>
      <c r="D1232" s="12">
        <v>4</v>
      </c>
      <c r="E1232" s="11" t="s">
        <v>3278</v>
      </c>
      <c r="F1232" s="11" t="s">
        <v>3278</v>
      </c>
      <c r="G1232" s="12">
        <v>7</v>
      </c>
      <c r="H1232" s="13" t="s">
        <v>43</v>
      </c>
      <c r="I1232" s="13" t="s">
        <v>3279</v>
      </c>
      <c r="J1232" s="12">
        <f>SUM(K1232:N1232)</f>
        <v>110</v>
      </c>
      <c r="K1232" s="11">
        <v>73.4</v>
      </c>
      <c r="L1232" s="13">
        <v>36.6</v>
      </c>
      <c r="M1232" s="11"/>
      <c r="N1232" s="19"/>
      <c r="O1232" s="19"/>
      <c r="P1232" s="18">
        <v>44579</v>
      </c>
      <c r="Q1232" s="13" t="s">
        <v>3280</v>
      </c>
      <c r="R1232" s="19"/>
      <c r="S1232" s="19"/>
      <c r="T1232" s="24">
        <v>2022</v>
      </c>
      <c r="U1232" s="23" t="s">
        <v>472</v>
      </c>
      <c r="V1232" s="24" t="s">
        <v>50</v>
      </c>
      <c r="W1232" s="11"/>
      <c r="X1232" s="23"/>
    </row>
    <row r="1233" s="2" customFormat="1" ht="26" customHeight="1" spans="1:24">
      <c r="A1233" s="11">
        <v>1229</v>
      </c>
      <c r="B1233" s="11"/>
      <c r="C1233" s="11"/>
      <c r="D1233" s="12"/>
      <c r="E1233" s="11"/>
      <c r="F1233" s="11" t="s">
        <v>3281</v>
      </c>
      <c r="G1233" s="12"/>
      <c r="H1233" s="13" t="s">
        <v>474</v>
      </c>
      <c r="I1233" s="13" t="s">
        <v>3282</v>
      </c>
      <c r="J1233" s="12"/>
      <c r="K1233" s="11"/>
      <c r="L1233" s="13"/>
      <c r="M1233" s="13"/>
      <c r="N1233" s="19"/>
      <c r="O1233" s="19"/>
      <c r="P1233" s="18"/>
      <c r="Q1233" s="13"/>
      <c r="R1233" s="19"/>
      <c r="S1233" s="19"/>
      <c r="T1233" s="24"/>
      <c r="U1233" s="11"/>
      <c r="V1233" s="24"/>
      <c r="W1233" s="11"/>
      <c r="X1233" s="11"/>
    </row>
    <row r="1234" s="2" customFormat="1" ht="26" customHeight="1" spans="1:24">
      <c r="A1234" s="11">
        <v>1230</v>
      </c>
      <c r="B1234" s="11"/>
      <c r="C1234" s="11"/>
      <c r="D1234" s="12"/>
      <c r="E1234" s="11"/>
      <c r="F1234" s="11" t="s">
        <v>3283</v>
      </c>
      <c r="G1234" s="12"/>
      <c r="H1234" s="13" t="s">
        <v>561</v>
      </c>
      <c r="I1234" s="13" t="s">
        <v>3284</v>
      </c>
      <c r="J1234" s="12"/>
      <c r="K1234" s="11"/>
      <c r="L1234" s="13"/>
      <c r="M1234" s="13"/>
      <c r="N1234" s="19"/>
      <c r="O1234" s="19"/>
      <c r="P1234" s="18"/>
      <c r="Q1234" s="13"/>
      <c r="R1234" s="19"/>
      <c r="S1234" s="19"/>
      <c r="T1234" s="24"/>
      <c r="U1234" s="11"/>
      <c r="V1234" s="24"/>
      <c r="W1234" s="11"/>
      <c r="X1234" s="11"/>
    </row>
    <row r="1235" s="2" customFormat="1" ht="26" customHeight="1" spans="1:24">
      <c r="A1235" s="11">
        <v>1231</v>
      </c>
      <c r="B1235" s="11"/>
      <c r="C1235" s="11"/>
      <c r="D1235" s="12"/>
      <c r="E1235" s="11"/>
      <c r="F1235" s="11" t="s">
        <v>1429</v>
      </c>
      <c r="G1235" s="12"/>
      <c r="H1235" s="13" t="s">
        <v>533</v>
      </c>
      <c r="I1235" s="13" t="s">
        <v>3285</v>
      </c>
      <c r="J1235" s="12"/>
      <c r="K1235" s="11"/>
      <c r="L1235" s="13"/>
      <c r="M1235" s="13"/>
      <c r="N1235" s="19"/>
      <c r="O1235" s="19"/>
      <c r="P1235" s="18"/>
      <c r="Q1235" s="13"/>
      <c r="R1235" s="19"/>
      <c r="S1235" s="19"/>
      <c r="T1235" s="24"/>
      <c r="U1235" s="11"/>
      <c r="V1235" s="24"/>
      <c r="W1235" s="11"/>
      <c r="X1235" s="11"/>
    </row>
    <row r="1236" s="2" customFormat="1" ht="26" customHeight="1" spans="1:24">
      <c r="A1236" s="11">
        <v>1232</v>
      </c>
      <c r="B1236" s="11"/>
      <c r="C1236" s="11"/>
      <c r="D1236" s="12"/>
      <c r="E1236" s="11"/>
      <c r="F1236" s="11" t="s">
        <v>3286</v>
      </c>
      <c r="G1236" s="12"/>
      <c r="H1236" s="13" t="s">
        <v>510</v>
      </c>
      <c r="I1236" s="13" t="s">
        <v>3287</v>
      </c>
      <c r="J1236" s="12"/>
      <c r="K1236" s="11"/>
      <c r="L1236" s="13"/>
      <c r="M1236" s="13"/>
      <c r="N1236" s="19"/>
      <c r="O1236" s="19"/>
      <c r="P1236" s="18"/>
      <c r="Q1236" s="13"/>
      <c r="R1236" s="19"/>
      <c r="S1236" s="19"/>
      <c r="T1236" s="24"/>
      <c r="U1236" s="11"/>
      <c r="V1236" s="24"/>
      <c r="W1236" s="11"/>
      <c r="X1236" s="11"/>
    </row>
    <row r="1237" s="2" customFormat="1" ht="26" customHeight="1" spans="1:24">
      <c r="A1237" s="11">
        <v>1233</v>
      </c>
      <c r="B1237" s="11"/>
      <c r="C1237" s="11"/>
      <c r="D1237" s="12"/>
      <c r="E1237" s="11"/>
      <c r="F1237" s="11" t="s">
        <v>3288</v>
      </c>
      <c r="G1237" s="12"/>
      <c r="H1237" s="13" t="s">
        <v>510</v>
      </c>
      <c r="I1237" s="13" t="s">
        <v>3289</v>
      </c>
      <c r="J1237" s="12"/>
      <c r="K1237" s="11"/>
      <c r="L1237" s="13"/>
      <c r="M1237" s="13"/>
      <c r="N1237" s="19"/>
      <c r="O1237" s="19"/>
      <c r="P1237" s="18"/>
      <c r="Q1237" s="13"/>
      <c r="R1237" s="19"/>
      <c r="S1237" s="19"/>
      <c r="T1237" s="24"/>
      <c r="U1237" s="11"/>
      <c r="V1237" s="24"/>
      <c r="W1237" s="11"/>
      <c r="X1237" s="11"/>
    </row>
    <row r="1238" s="2" customFormat="1" ht="26" customHeight="1" spans="1:24">
      <c r="A1238" s="11">
        <v>1234</v>
      </c>
      <c r="B1238" s="11"/>
      <c r="C1238" s="11"/>
      <c r="D1238" s="12"/>
      <c r="E1238" s="11"/>
      <c r="F1238" s="11" t="s">
        <v>3290</v>
      </c>
      <c r="G1238" s="12"/>
      <c r="H1238" s="13" t="s">
        <v>538</v>
      </c>
      <c r="I1238" s="13" t="s">
        <v>3291</v>
      </c>
      <c r="J1238" s="12"/>
      <c r="K1238" s="11"/>
      <c r="L1238" s="13"/>
      <c r="M1238" s="13"/>
      <c r="N1238" s="19"/>
      <c r="O1238" s="19"/>
      <c r="P1238" s="18"/>
      <c r="Q1238" s="13"/>
      <c r="R1238" s="19"/>
      <c r="S1238" s="19"/>
      <c r="T1238" s="24"/>
      <c r="U1238" s="11"/>
      <c r="V1238" s="24"/>
      <c r="W1238" s="11"/>
      <c r="X1238" s="11"/>
    </row>
    <row r="1239" s="2" customFormat="1" ht="26" customHeight="1" spans="1:24">
      <c r="A1239" s="11">
        <v>1235</v>
      </c>
      <c r="B1239" s="11" t="s">
        <v>467</v>
      </c>
      <c r="C1239" s="11" t="s">
        <v>432</v>
      </c>
      <c r="D1239" s="12">
        <v>4</v>
      </c>
      <c r="E1239" s="11" t="s">
        <v>3292</v>
      </c>
      <c r="F1239" s="11" t="s">
        <v>3292</v>
      </c>
      <c r="G1239" s="12">
        <v>1</v>
      </c>
      <c r="H1239" s="12" t="s">
        <v>43</v>
      </c>
      <c r="I1239" s="152" t="s">
        <v>3293</v>
      </c>
      <c r="J1239" s="12">
        <f>SUM(K1239:N1239)</f>
        <v>75</v>
      </c>
      <c r="K1239" s="11">
        <v>70</v>
      </c>
      <c r="L1239" s="13">
        <v>5</v>
      </c>
      <c r="M1239" s="11"/>
      <c r="N1239" s="19"/>
      <c r="O1239" s="19"/>
      <c r="P1239" s="18">
        <v>44579</v>
      </c>
      <c r="Q1239" s="13" t="s">
        <v>3294</v>
      </c>
      <c r="R1239" s="19"/>
      <c r="S1239" s="19"/>
      <c r="T1239" s="24">
        <v>2022</v>
      </c>
      <c r="U1239" s="23" t="s">
        <v>472</v>
      </c>
      <c r="V1239" s="24" t="s">
        <v>50</v>
      </c>
      <c r="W1239" s="11"/>
      <c r="X1239" s="23"/>
    </row>
    <row r="1240" s="2" customFormat="1" ht="26" customHeight="1" spans="1:24">
      <c r="A1240" s="11">
        <v>1236</v>
      </c>
      <c r="B1240" s="11" t="s">
        <v>467</v>
      </c>
      <c r="C1240" s="11" t="s">
        <v>432</v>
      </c>
      <c r="D1240" s="12">
        <v>4</v>
      </c>
      <c r="E1240" s="11" t="s">
        <v>3295</v>
      </c>
      <c r="F1240" s="11" t="s">
        <v>3295</v>
      </c>
      <c r="G1240" s="12">
        <v>2</v>
      </c>
      <c r="H1240" s="13" t="s">
        <v>43</v>
      </c>
      <c r="I1240" s="152" t="s">
        <v>3296</v>
      </c>
      <c r="J1240" s="12">
        <f>SUM(K1240:N1240)</f>
        <v>75</v>
      </c>
      <c r="K1240" s="11">
        <v>70</v>
      </c>
      <c r="L1240" s="13">
        <v>5</v>
      </c>
      <c r="M1240" s="11"/>
      <c r="N1240" s="19"/>
      <c r="O1240" s="19"/>
      <c r="P1240" s="18">
        <v>44579</v>
      </c>
      <c r="Q1240" s="13" t="s">
        <v>3297</v>
      </c>
      <c r="R1240" s="19"/>
      <c r="S1240" s="19"/>
      <c r="T1240" s="24">
        <v>2022</v>
      </c>
      <c r="U1240" s="23" t="s">
        <v>472</v>
      </c>
      <c r="V1240" s="24" t="s">
        <v>50</v>
      </c>
      <c r="W1240" s="11"/>
      <c r="X1240" s="23"/>
    </row>
    <row r="1241" s="2" customFormat="1" ht="26" customHeight="1" spans="1:24">
      <c r="A1241" s="11">
        <v>1237</v>
      </c>
      <c r="B1241" s="11"/>
      <c r="C1241" s="11"/>
      <c r="D1241" s="12"/>
      <c r="E1241" s="11"/>
      <c r="F1241" s="11" t="s">
        <v>3298</v>
      </c>
      <c r="G1241" s="12"/>
      <c r="H1241" s="13" t="s">
        <v>561</v>
      </c>
      <c r="I1241" s="13" t="s">
        <v>3299</v>
      </c>
      <c r="J1241" s="12"/>
      <c r="K1241" s="11"/>
      <c r="L1241" s="13"/>
      <c r="M1241" s="13"/>
      <c r="N1241" s="19"/>
      <c r="O1241" s="19"/>
      <c r="P1241" s="18"/>
      <c r="Q1241" s="13"/>
      <c r="R1241" s="19"/>
      <c r="S1241" s="19"/>
      <c r="T1241" s="24"/>
      <c r="U1241" s="11"/>
      <c r="V1241" s="24"/>
      <c r="W1241" s="11"/>
      <c r="X1241" s="11"/>
    </row>
    <row r="1242" s="2" customFormat="1" ht="26" customHeight="1" spans="1:24">
      <c r="A1242" s="11">
        <v>1238</v>
      </c>
      <c r="B1242" s="11" t="s">
        <v>467</v>
      </c>
      <c r="C1242" s="11" t="s">
        <v>88</v>
      </c>
      <c r="D1242" s="12">
        <v>10</v>
      </c>
      <c r="E1242" s="11" t="s">
        <v>3300</v>
      </c>
      <c r="F1242" s="11" t="s">
        <v>3300</v>
      </c>
      <c r="G1242" s="12">
        <v>1</v>
      </c>
      <c r="H1242" s="12" t="s">
        <v>43</v>
      </c>
      <c r="I1242" s="13" t="s">
        <v>3301</v>
      </c>
      <c r="J1242" s="12">
        <f>SUM(K1242:N1242)</f>
        <v>108</v>
      </c>
      <c r="K1242" s="11"/>
      <c r="L1242" s="13">
        <v>108</v>
      </c>
      <c r="M1242" s="11"/>
      <c r="N1242" s="19"/>
      <c r="O1242" s="19"/>
      <c r="P1242" s="18">
        <v>44615</v>
      </c>
      <c r="Q1242" s="13" t="s">
        <v>3302</v>
      </c>
      <c r="R1242" s="19" t="s">
        <v>3303</v>
      </c>
      <c r="S1242" s="19"/>
      <c r="T1242" s="24">
        <v>2022</v>
      </c>
      <c r="U1242" s="23" t="s">
        <v>472</v>
      </c>
      <c r="V1242" s="24" t="s">
        <v>45</v>
      </c>
      <c r="W1242" s="11"/>
      <c r="X1242" s="23"/>
    </row>
    <row r="1243" s="2" customFormat="1" ht="26" customHeight="1" spans="1:24">
      <c r="A1243" s="11">
        <v>1239</v>
      </c>
      <c r="B1243" s="11" t="s">
        <v>467</v>
      </c>
      <c r="C1243" s="11" t="s">
        <v>3304</v>
      </c>
      <c r="D1243" s="12">
        <v>23</v>
      </c>
      <c r="E1243" s="11" t="s">
        <v>3305</v>
      </c>
      <c r="F1243" s="30" t="s">
        <v>3305</v>
      </c>
      <c r="G1243" s="12">
        <v>7</v>
      </c>
      <c r="H1243" s="32" t="s">
        <v>43</v>
      </c>
      <c r="I1243" s="155" t="s">
        <v>3306</v>
      </c>
      <c r="J1243" s="12">
        <f>SUM(K1243:N1243)</f>
        <v>105</v>
      </c>
      <c r="K1243" s="11">
        <v>103.6</v>
      </c>
      <c r="L1243" s="13">
        <v>1.40000000000001</v>
      </c>
      <c r="M1243" s="11"/>
      <c r="N1243" s="19"/>
      <c r="O1243" s="19"/>
      <c r="P1243" s="18">
        <v>44615</v>
      </c>
      <c r="Q1243" s="13" t="s">
        <v>3307</v>
      </c>
      <c r="R1243" s="19">
        <v>13808534112</v>
      </c>
      <c r="S1243" s="19"/>
      <c r="T1243" s="24">
        <v>2022</v>
      </c>
      <c r="U1243" s="23" t="s">
        <v>472</v>
      </c>
      <c r="V1243" s="24" t="s">
        <v>50</v>
      </c>
      <c r="W1243" s="11"/>
      <c r="X1243" s="23"/>
    </row>
    <row r="1244" s="2" customFormat="1" ht="26" customHeight="1" spans="1:24">
      <c r="A1244" s="11">
        <v>1240</v>
      </c>
      <c r="B1244" s="11"/>
      <c r="C1244" s="11"/>
      <c r="D1244" s="12"/>
      <c r="E1244" s="11"/>
      <c r="F1244" s="30" t="s">
        <v>3308</v>
      </c>
      <c r="G1244" s="12"/>
      <c r="H1244" s="32" t="s">
        <v>474</v>
      </c>
      <c r="I1244" s="30" t="s">
        <v>3309</v>
      </c>
      <c r="J1244" s="12"/>
      <c r="K1244" s="11"/>
      <c r="L1244" s="13"/>
      <c r="M1244" s="11"/>
      <c r="N1244" s="19"/>
      <c r="O1244" s="19"/>
      <c r="P1244" s="18"/>
      <c r="Q1244" s="13"/>
      <c r="R1244" s="19"/>
      <c r="S1244" s="19"/>
      <c r="T1244" s="24"/>
      <c r="U1244" s="23"/>
      <c r="V1244" s="24"/>
      <c r="W1244" s="11"/>
      <c r="X1244" s="23"/>
    </row>
    <row r="1245" s="2" customFormat="1" ht="26" customHeight="1" spans="1:24">
      <c r="A1245" s="11">
        <v>1241</v>
      </c>
      <c r="B1245" s="11"/>
      <c r="C1245" s="11"/>
      <c r="D1245" s="12"/>
      <c r="E1245" s="11"/>
      <c r="F1245" s="30" t="s">
        <v>3310</v>
      </c>
      <c r="G1245" s="12"/>
      <c r="H1245" s="32" t="s">
        <v>561</v>
      </c>
      <c r="I1245" s="155" t="s">
        <v>3311</v>
      </c>
      <c r="J1245" s="12"/>
      <c r="K1245" s="11"/>
      <c r="L1245" s="13"/>
      <c r="M1245" s="13"/>
      <c r="N1245" s="19"/>
      <c r="O1245" s="19"/>
      <c r="P1245" s="18"/>
      <c r="Q1245" s="13"/>
      <c r="R1245" s="19"/>
      <c r="S1245" s="19"/>
      <c r="T1245" s="24"/>
      <c r="U1245" s="11"/>
      <c r="V1245" s="24"/>
      <c r="W1245" s="11"/>
      <c r="X1245" s="11"/>
    </row>
    <row r="1246" s="2" customFormat="1" ht="26" customHeight="1" spans="1:24">
      <c r="A1246" s="11">
        <v>1242</v>
      </c>
      <c r="B1246" s="11"/>
      <c r="C1246" s="11"/>
      <c r="D1246" s="12"/>
      <c r="E1246" s="11"/>
      <c r="F1246" s="30" t="s">
        <v>3312</v>
      </c>
      <c r="G1246" s="12"/>
      <c r="H1246" s="32" t="s">
        <v>561</v>
      </c>
      <c r="I1246" s="155" t="s">
        <v>3313</v>
      </c>
      <c r="J1246" s="12"/>
      <c r="K1246" s="11"/>
      <c r="L1246" s="13"/>
      <c r="M1246" s="13"/>
      <c r="N1246" s="19"/>
      <c r="O1246" s="19"/>
      <c r="P1246" s="18"/>
      <c r="Q1246" s="13"/>
      <c r="R1246" s="19"/>
      <c r="S1246" s="19"/>
      <c r="T1246" s="24"/>
      <c r="U1246" s="11"/>
      <c r="V1246" s="24"/>
      <c r="W1246" s="11"/>
      <c r="X1246" s="11"/>
    </row>
    <row r="1247" s="2" customFormat="1" ht="26" customHeight="1" spans="1:24">
      <c r="A1247" s="11">
        <v>1243</v>
      </c>
      <c r="B1247" s="11"/>
      <c r="C1247" s="11"/>
      <c r="D1247" s="12"/>
      <c r="E1247" s="11"/>
      <c r="F1247" s="30" t="s">
        <v>3314</v>
      </c>
      <c r="G1247" s="12"/>
      <c r="H1247" s="32" t="s">
        <v>566</v>
      </c>
      <c r="I1247" s="155" t="s">
        <v>3315</v>
      </c>
      <c r="J1247" s="12"/>
      <c r="K1247" s="11"/>
      <c r="L1247" s="13"/>
      <c r="M1247" s="13"/>
      <c r="N1247" s="19"/>
      <c r="O1247" s="19"/>
      <c r="P1247" s="18"/>
      <c r="Q1247" s="13"/>
      <c r="R1247" s="19"/>
      <c r="S1247" s="19"/>
      <c r="T1247" s="24"/>
      <c r="U1247" s="11"/>
      <c r="V1247" s="24"/>
      <c r="W1247" s="11"/>
      <c r="X1247" s="11"/>
    </row>
    <row r="1248" s="2" customFormat="1" ht="26" customHeight="1" spans="1:24">
      <c r="A1248" s="11">
        <v>1244</v>
      </c>
      <c r="B1248" s="11"/>
      <c r="C1248" s="11"/>
      <c r="D1248" s="12"/>
      <c r="E1248" s="11"/>
      <c r="F1248" s="30" t="s">
        <v>2891</v>
      </c>
      <c r="G1248" s="12"/>
      <c r="H1248" s="32" t="s">
        <v>497</v>
      </c>
      <c r="I1248" s="30" t="s">
        <v>3316</v>
      </c>
      <c r="J1248" s="12"/>
      <c r="K1248" s="11"/>
      <c r="L1248" s="13"/>
      <c r="M1248" s="13"/>
      <c r="N1248" s="19"/>
      <c r="O1248" s="19"/>
      <c r="P1248" s="18"/>
      <c r="Q1248" s="13"/>
      <c r="R1248" s="19"/>
      <c r="S1248" s="19"/>
      <c r="T1248" s="24"/>
      <c r="U1248" s="11"/>
      <c r="V1248" s="24"/>
      <c r="W1248" s="11"/>
      <c r="X1248" s="11"/>
    </row>
    <row r="1249" s="2" customFormat="1" ht="26" customHeight="1" spans="1:24">
      <c r="A1249" s="11">
        <v>1245</v>
      </c>
      <c r="B1249" s="11"/>
      <c r="C1249" s="11"/>
      <c r="D1249" s="12"/>
      <c r="E1249" s="11"/>
      <c r="F1249" s="30" t="s">
        <v>3317</v>
      </c>
      <c r="G1249" s="12"/>
      <c r="H1249" s="32" t="s">
        <v>561</v>
      </c>
      <c r="I1249" s="155" t="s">
        <v>3318</v>
      </c>
      <c r="J1249" s="12"/>
      <c r="K1249" s="11"/>
      <c r="L1249" s="13"/>
      <c r="M1249" s="13"/>
      <c r="N1249" s="19"/>
      <c r="O1249" s="19"/>
      <c r="P1249" s="18"/>
      <c r="Q1249" s="13"/>
      <c r="R1249" s="19"/>
      <c r="S1249" s="19"/>
      <c r="T1249" s="24"/>
      <c r="U1249" s="11"/>
      <c r="V1249" s="24"/>
      <c r="W1249" s="11"/>
      <c r="X1249" s="11"/>
    </row>
    <row r="1250" s="2" customFormat="1" ht="26" customHeight="1" spans="1:24">
      <c r="A1250" s="11">
        <v>1246</v>
      </c>
      <c r="B1250" s="11" t="s">
        <v>467</v>
      </c>
      <c r="C1250" s="11" t="s">
        <v>3304</v>
      </c>
      <c r="D1250" s="12">
        <v>23</v>
      </c>
      <c r="E1250" s="11" t="s">
        <v>3319</v>
      </c>
      <c r="F1250" s="30" t="s">
        <v>3319</v>
      </c>
      <c r="G1250" s="12">
        <v>3</v>
      </c>
      <c r="H1250" s="32" t="s">
        <v>43</v>
      </c>
      <c r="I1250" s="155" t="s">
        <v>3320</v>
      </c>
      <c r="J1250" s="12">
        <f>SUM(K1250:N1250)</f>
        <v>100</v>
      </c>
      <c r="K1250" s="11">
        <v>68.4</v>
      </c>
      <c r="L1250" s="13">
        <v>31.6</v>
      </c>
      <c r="M1250" s="11"/>
      <c r="N1250" s="19"/>
      <c r="O1250" s="19"/>
      <c r="P1250" s="18">
        <v>44615</v>
      </c>
      <c r="Q1250" s="13" t="s">
        <v>3321</v>
      </c>
      <c r="R1250" s="19">
        <v>15060054123</v>
      </c>
      <c r="S1250" s="19"/>
      <c r="T1250" s="24">
        <v>2022</v>
      </c>
      <c r="U1250" s="23" t="s">
        <v>472</v>
      </c>
      <c r="V1250" s="24" t="s">
        <v>50</v>
      </c>
      <c r="W1250" s="11"/>
      <c r="X1250" s="23"/>
    </row>
    <row r="1251" s="2" customFormat="1" ht="26" customHeight="1" spans="1:24">
      <c r="A1251" s="11">
        <v>1247</v>
      </c>
      <c r="B1251" s="11"/>
      <c r="C1251" s="11"/>
      <c r="D1251" s="12"/>
      <c r="E1251" s="11"/>
      <c r="F1251" s="30" t="s">
        <v>3322</v>
      </c>
      <c r="G1251" s="12"/>
      <c r="H1251" s="32" t="s">
        <v>474</v>
      </c>
      <c r="I1251" s="155" t="s">
        <v>3323</v>
      </c>
      <c r="J1251" s="12"/>
      <c r="K1251" s="11"/>
      <c r="L1251" s="13"/>
      <c r="M1251" s="13"/>
      <c r="N1251" s="19"/>
      <c r="O1251" s="19"/>
      <c r="P1251" s="18"/>
      <c r="Q1251" s="13"/>
      <c r="R1251" s="19"/>
      <c r="S1251" s="19"/>
      <c r="T1251" s="24"/>
      <c r="U1251" s="11"/>
      <c r="V1251" s="24"/>
      <c r="W1251" s="11"/>
      <c r="X1251" s="11"/>
    </row>
    <row r="1252" s="2" customFormat="1" ht="26" customHeight="1" spans="1:24">
      <c r="A1252" s="11">
        <v>1248</v>
      </c>
      <c r="B1252" s="11"/>
      <c r="C1252" s="11"/>
      <c r="D1252" s="12"/>
      <c r="E1252" s="11"/>
      <c r="F1252" s="30" t="s">
        <v>3324</v>
      </c>
      <c r="G1252" s="12"/>
      <c r="H1252" s="32" t="s">
        <v>561</v>
      </c>
      <c r="I1252" s="155" t="s">
        <v>3325</v>
      </c>
      <c r="J1252" s="12"/>
      <c r="K1252" s="11"/>
      <c r="L1252" s="13"/>
      <c r="M1252" s="13"/>
      <c r="N1252" s="19"/>
      <c r="O1252" s="19"/>
      <c r="P1252" s="18"/>
      <c r="Q1252" s="13"/>
      <c r="R1252" s="19"/>
      <c r="S1252" s="19"/>
      <c r="T1252" s="24"/>
      <c r="U1252" s="11"/>
      <c r="V1252" s="24"/>
      <c r="W1252" s="11"/>
      <c r="X1252" s="11"/>
    </row>
    <row r="1253" s="2" customFormat="1" ht="26" customHeight="1" spans="1:24">
      <c r="A1253" s="11">
        <v>1249</v>
      </c>
      <c r="B1253" s="11" t="s">
        <v>467</v>
      </c>
      <c r="C1253" s="11" t="s">
        <v>3304</v>
      </c>
      <c r="D1253" s="12">
        <v>23</v>
      </c>
      <c r="E1253" s="11" t="s">
        <v>3326</v>
      </c>
      <c r="F1253" s="30" t="s">
        <v>3326</v>
      </c>
      <c r="G1253" s="12">
        <v>5</v>
      </c>
      <c r="H1253" s="32" t="s">
        <v>43</v>
      </c>
      <c r="I1253" s="155" t="s">
        <v>3327</v>
      </c>
      <c r="J1253" s="12">
        <f>SUM(K1253:N1253)</f>
        <v>105</v>
      </c>
      <c r="K1253" s="11">
        <v>100</v>
      </c>
      <c r="L1253" s="13">
        <v>5</v>
      </c>
      <c r="M1253" s="11"/>
      <c r="N1253" s="19"/>
      <c r="O1253" s="19"/>
      <c r="P1253" s="18">
        <v>44615</v>
      </c>
      <c r="Q1253" s="13" t="s">
        <v>3328</v>
      </c>
      <c r="R1253" s="19">
        <v>18859534988</v>
      </c>
      <c r="S1253" s="19"/>
      <c r="T1253" s="24">
        <v>2022</v>
      </c>
      <c r="U1253" s="23" t="s">
        <v>472</v>
      </c>
      <c r="V1253" s="24" t="s">
        <v>50</v>
      </c>
      <c r="W1253" s="11"/>
      <c r="X1253" s="23"/>
    </row>
    <row r="1254" s="2" customFormat="1" ht="26" customHeight="1" spans="1:24">
      <c r="A1254" s="11">
        <v>1250</v>
      </c>
      <c r="B1254" s="11"/>
      <c r="C1254" s="11"/>
      <c r="D1254" s="12"/>
      <c r="E1254" s="11"/>
      <c r="F1254" s="30" t="s">
        <v>3329</v>
      </c>
      <c r="G1254" s="12"/>
      <c r="H1254" s="32" t="s">
        <v>474</v>
      </c>
      <c r="I1254" s="155" t="s">
        <v>3330</v>
      </c>
      <c r="J1254" s="12"/>
      <c r="K1254" s="11"/>
      <c r="L1254" s="13"/>
      <c r="M1254" s="13"/>
      <c r="N1254" s="19"/>
      <c r="O1254" s="19"/>
      <c r="P1254" s="18"/>
      <c r="Q1254" s="13"/>
      <c r="R1254" s="19"/>
      <c r="S1254" s="19"/>
      <c r="T1254" s="24"/>
      <c r="U1254" s="11"/>
      <c r="V1254" s="24"/>
      <c r="W1254" s="11"/>
      <c r="X1254" s="11"/>
    </row>
    <row r="1255" s="2" customFormat="1" ht="26" customHeight="1" spans="1:24">
      <c r="A1255" s="11">
        <v>1251</v>
      </c>
      <c r="B1255" s="11"/>
      <c r="C1255" s="11"/>
      <c r="D1255" s="12"/>
      <c r="E1255" s="11"/>
      <c r="F1255" s="30" t="s">
        <v>3331</v>
      </c>
      <c r="G1255" s="12"/>
      <c r="H1255" s="32" t="s">
        <v>561</v>
      </c>
      <c r="I1255" s="155" t="s">
        <v>3332</v>
      </c>
      <c r="J1255" s="12"/>
      <c r="K1255" s="11"/>
      <c r="L1255" s="13"/>
      <c r="M1255" s="13"/>
      <c r="N1255" s="19"/>
      <c r="O1255" s="19"/>
      <c r="P1255" s="18"/>
      <c r="Q1255" s="13"/>
      <c r="R1255" s="19"/>
      <c r="S1255" s="19"/>
      <c r="T1255" s="24"/>
      <c r="U1255" s="11"/>
      <c r="V1255" s="24"/>
      <c r="W1255" s="11"/>
      <c r="X1255" s="11"/>
    </row>
    <row r="1256" s="2" customFormat="1" ht="26" customHeight="1" spans="1:24">
      <c r="A1256" s="11">
        <v>1252</v>
      </c>
      <c r="B1256" s="11"/>
      <c r="C1256" s="11"/>
      <c r="D1256" s="12"/>
      <c r="E1256" s="11"/>
      <c r="F1256" s="30" t="s">
        <v>3333</v>
      </c>
      <c r="G1256" s="12"/>
      <c r="H1256" s="32" t="s">
        <v>561</v>
      </c>
      <c r="I1256" s="155" t="s">
        <v>3334</v>
      </c>
      <c r="J1256" s="12"/>
      <c r="K1256" s="11"/>
      <c r="L1256" s="13"/>
      <c r="M1256" s="13"/>
      <c r="N1256" s="19"/>
      <c r="O1256" s="19"/>
      <c r="P1256" s="18"/>
      <c r="Q1256" s="13"/>
      <c r="R1256" s="19"/>
      <c r="S1256" s="19"/>
      <c r="T1256" s="24"/>
      <c r="U1256" s="11"/>
      <c r="V1256" s="24"/>
      <c r="W1256" s="11"/>
      <c r="X1256" s="11"/>
    </row>
    <row r="1257" s="2" customFormat="1" ht="26" customHeight="1" spans="1:24">
      <c r="A1257" s="11">
        <v>1253</v>
      </c>
      <c r="B1257" s="11"/>
      <c r="C1257" s="11"/>
      <c r="D1257" s="12"/>
      <c r="E1257" s="11"/>
      <c r="F1257" s="30" t="s">
        <v>3335</v>
      </c>
      <c r="G1257" s="12"/>
      <c r="H1257" s="32" t="s">
        <v>601</v>
      </c>
      <c r="I1257" s="155" t="s">
        <v>3336</v>
      </c>
      <c r="J1257" s="12"/>
      <c r="K1257" s="11"/>
      <c r="L1257" s="13"/>
      <c r="M1257" s="13"/>
      <c r="N1257" s="19"/>
      <c r="O1257" s="19"/>
      <c r="P1257" s="18"/>
      <c r="Q1257" s="13"/>
      <c r="R1257" s="19"/>
      <c r="S1257" s="19"/>
      <c r="T1257" s="24"/>
      <c r="U1257" s="11"/>
      <c r="V1257" s="24"/>
      <c r="W1257" s="11"/>
      <c r="X1257" s="11"/>
    </row>
    <row r="1258" s="2" customFormat="1" ht="26" customHeight="1" spans="1:24">
      <c r="A1258" s="11">
        <v>1254</v>
      </c>
      <c r="B1258" s="11" t="s">
        <v>467</v>
      </c>
      <c r="C1258" s="11" t="s">
        <v>3304</v>
      </c>
      <c r="D1258" s="12">
        <v>23</v>
      </c>
      <c r="E1258" s="11" t="s">
        <v>3337</v>
      </c>
      <c r="F1258" s="30" t="s">
        <v>3337</v>
      </c>
      <c r="G1258" s="12">
        <v>5</v>
      </c>
      <c r="H1258" s="32" t="s">
        <v>43</v>
      </c>
      <c r="I1258" s="155" t="s">
        <v>3338</v>
      </c>
      <c r="J1258" s="12">
        <f>SUM(K1258:N1258)</f>
        <v>100</v>
      </c>
      <c r="K1258" s="11">
        <v>68.4</v>
      </c>
      <c r="L1258" s="13">
        <v>31.6</v>
      </c>
      <c r="M1258" s="11"/>
      <c r="N1258" s="19"/>
      <c r="O1258" s="19"/>
      <c r="P1258" s="18">
        <v>44615</v>
      </c>
      <c r="Q1258" s="13" t="s">
        <v>3339</v>
      </c>
      <c r="R1258" s="19">
        <v>13959981688</v>
      </c>
      <c r="S1258" s="19"/>
      <c r="T1258" s="24">
        <v>2022</v>
      </c>
      <c r="U1258" s="23" t="s">
        <v>472</v>
      </c>
      <c r="V1258" s="24" t="s">
        <v>50</v>
      </c>
      <c r="W1258" s="11"/>
      <c r="X1258" s="23"/>
    </row>
    <row r="1259" s="2" customFormat="1" ht="26" customHeight="1" spans="1:24">
      <c r="A1259" s="11">
        <v>1255</v>
      </c>
      <c r="B1259" s="11"/>
      <c r="C1259" s="11"/>
      <c r="D1259" s="12"/>
      <c r="E1259" s="11"/>
      <c r="F1259" s="30" t="s">
        <v>3340</v>
      </c>
      <c r="G1259" s="12"/>
      <c r="H1259" s="32" t="s">
        <v>474</v>
      </c>
      <c r="I1259" s="155" t="s">
        <v>3341</v>
      </c>
      <c r="J1259" s="12"/>
      <c r="K1259" s="11"/>
      <c r="L1259" s="13"/>
      <c r="M1259" s="13"/>
      <c r="N1259" s="19"/>
      <c r="O1259" s="19"/>
      <c r="P1259" s="18"/>
      <c r="Q1259" s="13"/>
      <c r="R1259" s="19"/>
      <c r="S1259" s="19"/>
      <c r="T1259" s="24"/>
      <c r="U1259" s="11"/>
      <c r="V1259" s="24"/>
      <c r="W1259" s="11"/>
      <c r="X1259" s="11"/>
    </row>
    <row r="1260" s="2" customFormat="1" ht="26" customHeight="1" spans="1:24">
      <c r="A1260" s="11">
        <v>1256</v>
      </c>
      <c r="B1260" s="11"/>
      <c r="C1260" s="11"/>
      <c r="D1260" s="12"/>
      <c r="E1260" s="11"/>
      <c r="F1260" s="30" t="s">
        <v>3342</v>
      </c>
      <c r="G1260" s="12"/>
      <c r="H1260" s="32" t="s">
        <v>561</v>
      </c>
      <c r="I1260" s="155" t="s">
        <v>3343</v>
      </c>
      <c r="J1260" s="12"/>
      <c r="K1260" s="11"/>
      <c r="L1260" s="13"/>
      <c r="M1260" s="13"/>
      <c r="N1260" s="19"/>
      <c r="O1260" s="19"/>
      <c r="P1260" s="18"/>
      <c r="Q1260" s="13"/>
      <c r="R1260" s="19"/>
      <c r="S1260" s="19"/>
      <c r="T1260" s="24"/>
      <c r="U1260" s="11"/>
      <c r="V1260" s="24"/>
      <c r="W1260" s="11"/>
      <c r="X1260" s="11"/>
    </row>
    <row r="1261" s="2" customFormat="1" ht="26" customHeight="1" spans="1:24">
      <c r="A1261" s="11">
        <v>1257</v>
      </c>
      <c r="B1261" s="11"/>
      <c r="C1261" s="11"/>
      <c r="D1261" s="12"/>
      <c r="E1261" s="11"/>
      <c r="F1261" s="30" t="s">
        <v>3344</v>
      </c>
      <c r="G1261" s="12"/>
      <c r="H1261" s="32" t="s">
        <v>601</v>
      </c>
      <c r="I1261" s="155" t="s">
        <v>3345</v>
      </c>
      <c r="J1261" s="12"/>
      <c r="K1261" s="11"/>
      <c r="L1261" s="13"/>
      <c r="M1261" s="13"/>
      <c r="N1261" s="19"/>
      <c r="O1261" s="19"/>
      <c r="P1261" s="18"/>
      <c r="Q1261" s="13"/>
      <c r="R1261" s="19"/>
      <c r="S1261" s="19"/>
      <c r="T1261" s="24"/>
      <c r="U1261" s="11"/>
      <c r="V1261" s="24"/>
      <c r="W1261" s="11"/>
      <c r="X1261" s="11"/>
    </row>
    <row r="1262" s="2" customFormat="1" ht="26" customHeight="1" spans="1:24">
      <c r="A1262" s="11">
        <v>1258</v>
      </c>
      <c r="B1262" s="11"/>
      <c r="C1262" s="11"/>
      <c r="D1262" s="12"/>
      <c r="E1262" s="11"/>
      <c r="F1262" s="30" t="s">
        <v>3346</v>
      </c>
      <c r="G1262" s="12"/>
      <c r="H1262" s="32" t="s">
        <v>497</v>
      </c>
      <c r="I1262" s="155" t="s">
        <v>3347</v>
      </c>
      <c r="J1262" s="12"/>
      <c r="K1262" s="11"/>
      <c r="L1262" s="13"/>
      <c r="M1262" s="13"/>
      <c r="N1262" s="19"/>
      <c r="O1262" s="19"/>
      <c r="P1262" s="18"/>
      <c r="Q1262" s="13"/>
      <c r="R1262" s="19"/>
      <c r="S1262" s="19"/>
      <c r="T1262" s="24"/>
      <c r="U1262" s="11"/>
      <c r="V1262" s="24"/>
      <c r="W1262" s="11"/>
      <c r="X1262" s="11"/>
    </row>
    <row r="1263" s="2" customFormat="1" ht="26" customHeight="1" spans="1:24">
      <c r="A1263" s="11">
        <v>1259</v>
      </c>
      <c r="B1263" s="11" t="s">
        <v>467</v>
      </c>
      <c r="C1263" s="11" t="s">
        <v>468</v>
      </c>
      <c r="D1263" s="12">
        <v>9</v>
      </c>
      <c r="E1263" s="11" t="s">
        <v>3348</v>
      </c>
      <c r="F1263" s="30" t="s">
        <v>3348</v>
      </c>
      <c r="G1263" s="12">
        <v>5</v>
      </c>
      <c r="H1263" s="11" t="s">
        <v>43</v>
      </c>
      <c r="I1263" s="155" t="s">
        <v>3349</v>
      </c>
      <c r="J1263" s="12">
        <f>SUM(K1263:N1263)</f>
        <v>100</v>
      </c>
      <c r="K1263" s="11">
        <v>100</v>
      </c>
      <c r="L1263" s="13"/>
      <c r="M1263" s="11"/>
      <c r="N1263" s="19"/>
      <c r="O1263" s="19"/>
      <c r="P1263" s="18">
        <v>44676</v>
      </c>
      <c r="Q1263" s="13" t="s">
        <v>3350</v>
      </c>
      <c r="R1263" s="19">
        <v>13959262380</v>
      </c>
      <c r="S1263" s="19"/>
      <c r="T1263" s="24">
        <v>2022</v>
      </c>
      <c r="U1263" s="23" t="s">
        <v>472</v>
      </c>
      <c r="V1263" s="24" t="s">
        <v>58</v>
      </c>
      <c r="W1263" s="11"/>
      <c r="X1263" s="23"/>
    </row>
    <row r="1264" s="2" customFormat="1" ht="26" customHeight="1" spans="1:24">
      <c r="A1264" s="11">
        <v>1260</v>
      </c>
      <c r="B1264" s="11"/>
      <c r="C1264" s="11"/>
      <c r="D1264" s="12"/>
      <c r="E1264" s="11"/>
      <c r="F1264" s="30" t="s">
        <v>3351</v>
      </c>
      <c r="G1264" s="12"/>
      <c r="H1264" s="11" t="s">
        <v>474</v>
      </c>
      <c r="I1264" s="155" t="s">
        <v>3352</v>
      </c>
      <c r="J1264" s="12"/>
      <c r="K1264" s="11"/>
      <c r="L1264" s="13"/>
      <c r="M1264" s="13"/>
      <c r="N1264" s="19"/>
      <c r="O1264" s="19"/>
      <c r="P1264" s="18"/>
      <c r="Q1264" s="13"/>
      <c r="R1264" s="19"/>
      <c r="S1264" s="19"/>
      <c r="T1264" s="24"/>
      <c r="U1264" s="11"/>
      <c r="V1264" s="24"/>
      <c r="W1264" s="11"/>
      <c r="X1264" s="11"/>
    </row>
    <row r="1265" s="2" customFormat="1" ht="26" customHeight="1" spans="1:24">
      <c r="A1265" s="11">
        <v>1261</v>
      </c>
      <c r="B1265" s="11"/>
      <c r="C1265" s="11"/>
      <c r="D1265" s="12"/>
      <c r="E1265" s="11"/>
      <c r="F1265" s="30" t="s">
        <v>3353</v>
      </c>
      <c r="G1265" s="12"/>
      <c r="H1265" s="11" t="s">
        <v>589</v>
      </c>
      <c r="I1265" s="155" t="s">
        <v>3354</v>
      </c>
      <c r="J1265" s="12"/>
      <c r="K1265" s="11"/>
      <c r="L1265" s="13"/>
      <c r="M1265" s="13"/>
      <c r="N1265" s="19"/>
      <c r="O1265" s="19"/>
      <c r="P1265" s="18"/>
      <c r="Q1265" s="13"/>
      <c r="R1265" s="19"/>
      <c r="S1265" s="19"/>
      <c r="T1265" s="24"/>
      <c r="U1265" s="11"/>
      <c r="V1265" s="24"/>
      <c r="W1265" s="11"/>
      <c r="X1265" s="11"/>
    </row>
    <row r="1266" s="2" customFormat="1" ht="26" customHeight="1" spans="1:24">
      <c r="A1266" s="11">
        <v>1262</v>
      </c>
      <c r="B1266" s="11"/>
      <c r="C1266" s="11"/>
      <c r="D1266" s="12"/>
      <c r="E1266" s="11"/>
      <c r="F1266" s="30" t="s">
        <v>3355</v>
      </c>
      <c r="G1266" s="12"/>
      <c r="H1266" s="11" t="s">
        <v>513</v>
      </c>
      <c r="I1266" s="155" t="s">
        <v>3356</v>
      </c>
      <c r="J1266" s="12"/>
      <c r="K1266" s="11"/>
      <c r="L1266" s="13"/>
      <c r="M1266" s="13"/>
      <c r="N1266" s="19"/>
      <c r="O1266" s="19"/>
      <c r="P1266" s="18"/>
      <c r="Q1266" s="13"/>
      <c r="R1266" s="19"/>
      <c r="S1266" s="19"/>
      <c r="T1266" s="24"/>
      <c r="U1266" s="11"/>
      <c r="V1266" s="24"/>
      <c r="W1266" s="11"/>
      <c r="X1266" s="11"/>
    </row>
    <row r="1267" s="2" customFormat="1" ht="26" customHeight="1" spans="1:24">
      <c r="A1267" s="11">
        <v>1263</v>
      </c>
      <c r="B1267" s="11"/>
      <c r="C1267" s="11"/>
      <c r="D1267" s="12"/>
      <c r="E1267" s="11"/>
      <c r="F1267" s="30" t="s">
        <v>3357</v>
      </c>
      <c r="G1267" s="12"/>
      <c r="H1267" s="11" t="s">
        <v>497</v>
      </c>
      <c r="I1267" s="155" t="s">
        <v>3358</v>
      </c>
      <c r="J1267" s="12"/>
      <c r="K1267" s="11"/>
      <c r="L1267" s="13"/>
      <c r="M1267" s="13"/>
      <c r="N1267" s="19"/>
      <c r="O1267" s="19"/>
      <c r="P1267" s="18"/>
      <c r="Q1267" s="13"/>
      <c r="R1267" s="19"/>
      <c r="S1267" s="19"/>
      <c r="T1267" s="24"/>
      <c r="U1267" s="11"/>
      <c r="V1267" s="24"/>
      <c r="W1267" s="11"/>
      <c r="X1267" s="11"/>
    </row>
    <row r="1268" s="2" customFormat="1" ht="26" customHeight="1" spans="1:24">
      <c r="A1268" s="11">
        <v>1264</v>
      </c>
      <c r="B1268" s="11" t="s">
        <v>467</v>
      </c>
      <c r="C1268" s="11" t="s">
        <v>468</v>
      </c>
      <c r="D1268" s="12">
        <v>9</v>
      </c>
      <c r="E1268" s="11" t="s">
        <v>3359</v>
      </c>
      <c r="F1268" s="30" t="s">
        <v>3359</v>
      </c>
      <c r="G1268" s="12">
        <v>7</v>
      </c>
      <c r="H1268" s="33" t="s">
        <v>43</v>
      </c>
      <c r="I1268" s="155" t="s">
        <v>3360</v>
      </c>
      <c r="J1268" s="12">
        <f>SUM(K1268:N1268)</f>
        <v>115</v>
      </c>
      <c r="K1268" s="11">
        <v>31.52</v>
      </c>
      <c r="L1268" s="13">
        <v>83.48</v>
      </c>
      <c r="M1268" s="11"/>
      <c r="N1268" s="19"/>
      <c r="O1268" s="19"/>
      <c r="P1268" s="18">
        <v>44676</v>
      </c>
      <c r="Q1268" s="13" t="s">
        <v>3361</v>
      </c>
      <c r="R1268" s="19">
        <v>13799260209</v>
      </c>
      <c r="S1268" s="19"/>
      <c r="T1268" s="24">
        <v>2022</v>
      </c>
      <c r="U1268" s="23" t="s">
        <v>472</v>
      </c>
      <c r="V1268" s="24" t="s">
        <v>50</v>
      </c>
      <c r="W1268" s="11"/>
      <c r="X1268" s="23"/>
    </row>
    <row r="1269" s="2" customFormat="1" ht="26" customHeight="1" spans="1:24">
      <c r="A1269" s="11">
        <v>1265</v>
      </c>
      <c r="B1269" s="11"/>
      <c r="C1269" s="11"/>
      <c r="D1269" s="12"/>
      <c r="E1269" s="11"/>
      <c r="F1269" s="30" t="s">
        <v>3362</v>
      </c>
      <c r="G1269" s="12"/>
      <c r="H1269" s="34" t="s">
        <v>474</v>
      </c>
      <c r="I1269" s="155" t="s">
        <v>3363</v>
      </c>
      <c r="J1269" s="12"/>
      <c r="K1269" s="11"/>
      <c r="L1269" s="13"/>
      <c r="M1269" s="13"/>
      <c r="N1269" s="19"/>
      <c r="O1269" s="19"/>
      <c r="P1269" s="18"/>
      <c r="Q1269" s="13"/>
      <c r="R1269" s="19"/>
      <c r="S1269" s="19"/>
      <c r="T1269" s="24"/>
      <c r="U1269" s="11"/>
      <c r="V1269" s="24"/>
      <c r="W1269" s="11"/>
      <c r="X1269" s="11"/>
    </row>
    <row r="1270" s="2" customFormat="1" ht="26" customHeight="1" spans="1:24">
      <c r="A1270" s="11">
        <v>1266</v>
      </c>
      <c r="B1270" s="11"/>
      <c r="C1270" s="11"/>
      <c r="D1270" s="12"/>
      <c r="E1270" s="11"/>
      <c r="F1270" s="30" t="s">
        <v>3364</v>
      </c>
      <c r="G1270" s="12"/>
      <c r="H1270" s="33" t="s">
        <v>513</v>
      </c>
      <c r="I1270" s="155" t="s">
        <v>3365</v>
      </c>
      <c r="J1270" s="12"/>
      <c r="K1270" s="11"/>
      <c r="L1270" s="13"/>
      <c r="M1270" s="13"/>
      <c r="N1270" s="19"/>
      <c r="O1270" s="19"/>
      <c r="P1270" s="18"/>
      <c r="Q1270" s="13"/>
      <c r="R1270" s="19"/>
      <c r="S1270" s="19"/>
      <c r="T1270" s="24"/>
      <c r="U1270" s="11"/>
      <c r="V1270" s="24"/>
      <c r="W1270" s="11"/>
      <c r="X1270" s="11"/>
    </row>
    <row r="1271" s="2" customFormat="1" ht="26" customHeight="1" spans="1:24">
      <c r="A1271" s="11">
        <v>1267</v>
      </c>
      <c r="B1271" s="11"/>
      <c r="C1271" s="11"/>
      <c r="D1271" s="12"/>
      <c r="E1271" s="11"/>
      <c r="F1271" s="30" t="s">
        <v>3366</v>
      </c>
      <c r="G1271" s="12"/>
      <c r="H1271" s="33" t="s">
        <v>533</v>
      </c>
      <c r="I1271" s="155" t="s">
        <v>3367</v>
      </c>
      <c r="J1271" s="12"/>
      <c r="K1271" s="11"/>
      <c r="L1271" s="13"/>
      <c r="M1271" s="13"/>
      <c r="N1271" s="19"/>
      <c r="O1271" s="19"/>
      <c r="P1271" s="18"/>
      <c r="Q1271" s="13"/>
      <c r="R1271" s="19"/>
      <c r="S1271" s="19"/>
      <c r="T1271" s="24"/>
      <c r="U1271" s="11"/>
      <c r="V1271" s="24"/>
      <c r="W1271" s="11"/>
      <c r="X1271" s="11"/>
    </row>
    <row r="1272" s="2" customFormat="1" ht="26" customHeight="1" spans="1:24">
      <c r="A1272" s="11">
        <v>1268</v>
      </c>
      <c r="B1272" s="11"/>
      <c r="C1272" s="11"/>
      <c r="D1272" s="12"/>
      <c r="E1272" s="11"/>
      <c r="F1272" s="30" t="s">
        <v>3368</v>
      </c>
      <c r="G1272" s="12"/>
      <c r="H1272" s="33" t="s">
        <v>538</v>
      </c>
      <c r="I1272" s="156" t="s">
        <v>3369</v>
      </c>
      <c r="J1272" s="12"/>
      <c r="K1272" s="11"/>
      <c r="L1272" s="13"/>
      <c r="M1272" s="13"/>
      <c r="N1272" s="19"/>
      <c r="O1272" s="19"/>
      <c r="P1272" s="18"/>
      <c r="Q1272" s="13"/>
      <c r="R1272" s="19"/>
      <c r="S1272" s="19"/>
      <c r="T1272" s="24"/>
      <c r="U1272" s="11"/>
      <c r="V1272" s="24"/>
      <c r="W1272" s="11"/>
      <c r="X1272" s="11"/>
    </row>
    <row r="1273" s="2" customFormat="1" ht="26" customHeight="1" spans="1:24">
      <c r="A1273" s="11">
        <v>1269</v>
      </c>
      <c r="B1273" s="11"/>
      <c r="C1273" s="11"/>
      <c r="D1273" s="12"/>
      <c r="E1273" s="11"/>
      <c r="F1273" s="30" t="s">
        <v>3370</v>
      </c>
      <c r="G1273" s="12"/>
      <c r="H1273" s="33" t="s">
        <v>538</v>
      </c>
      <c r="I1273" s="155" t="s">
        <v>3371</v>
      </c>
      <c r="J1273" s="12"/>
      <c r="K1273" s="11"/>
      <c r="L1273" s="13"/>
      <c r="M1273" s="13"/>
      <c r="N1273" s="19"/>
      <c r="O1273" s="19"/>
      <c r="P1273" s="18"/>
      <c r="Q1273" s="13"/>
      <c r="R1273" s="19"/>
      <c r="S1273" s="19"/>
      <c r="T1273" s="24"/>
      <c r="U1273" s="11"/>
      <c r="V1273" s="24"/>
      <c r="W1273" s="11"/>
      <c r="X1273" s="11"/>
    </row>
    <row r="1274" s="2" customFormat="1" ht="26" customHeight="1" spans="1:24">
      <c r="A1274" s="11">
        <v>1270</v>
      </c>
      <c r="B1274" s="11"/>
      <c r="C1274" s="11"/>
      <c r="D1274" s="12"/>
      <c r="E1274" s="11"/>
      <c r="F1274" s="30" t="s">
        <v>3372</v>
      </c>
      <c r="G1274" s="12"/>
      <c r="H1274" s="33" t="s">
        <v>510</v>
      </c>
      <c r="I1274" s="155" t="s">
        <v>3373</v>
      </c>
      <c r="J1274" s="12"/>
      <c r="K1274" s="11"/>
      <c r="L1274" s="13"/>
      <c r="M1274" s="13"/>
      <c r="N1274" s="19"/>
      <c r="O1274" s="19"/>
      <c r="P1274" s="18"/>
      <c r="Q1274" s="13"/>
      <c r="R1274" s="19"/>
      <c r="S1274" s="19"/>
      <c r="T1274" s="24"/>
      <c r="U1274" s="11"/>
      <c r="V1274" s="24"/>
      <c r="W1274" s="11"/>
      <c r="X1274" s="11"/>
    </row>
    <row r="1275" s="2" customFormat="1" ht="26" customHeight="1" spans="1:24">
      <c r="A1275" s="11">
        <v>1271</v>
      </c>
      <c r="B1275" s="11" t="s">
        <v>467</v>
      </c>
      <c r="C1275" s="11" t="s">
        <v>88</v>
      </c>
      <c r="D1275" s="12">
        <v>21</v>
      </c>
      <c r="E1275" s="11" t="s">
        <v>3374</v>
      </c>
      <c r="F1275" s="11" t="s">
        <v>3374</v>
      </c>
      <c r="G1275" s="12">
        <v>4</v>
      </c>
      <c r="H1275" s="12" t="s">
        <v>43</v>
      </c>
      <c r="I1275" s="152" t="s">
        <v>3375</v>
      </c>
      <c r="J1275" s="12">
        <f>SUM(K1275:N1275)</f>
        <v>120</v>
      </c>
      <c r="K1275" s="11">
        <v>78.97</v>
      </c>
      <c r="L1275" s="13">
        <v>41.03</v>
      </c>
      <c r="M1275" s="11"/>
      <c r="N1275" s="19"/>
      <c r="O1275" s="19"/>
      <c r="P1275" s="18">
        <v>44676</v>
      </c>
      <c r="Q1275" s="13" t="s">
        <v>3376</v>
      </c>
      <c r="R1275" s="19">
        <v>13788516395</v>
      </c>
      <c r="S1275" s="19"/>
      <c r="T1275" s="24">
        <v>2022</v>
      </c>
      <c r="U1275" s="23" t="s">
        <v>472</v>
      </c>
      <c r="V1275" s="24" t="s">
        <v>50</v>
      </c>
      <c r="W1275" s="11"/>
      <c r="X1275" s="23"/>
    </row>
    <row r="1276" s="2" customFormat="1" ht="26" customHeight="1" spans="1:24">
      <c r="A1276" s="11">
        <v>1272</v>
      </c>
      <c r="B1276" s="11"/>
      <c r="C1276" s="11"/>
      <c r="D1276" s="12"/>
      <c r="E1276" s="11"/>
      <c r="F1276" s="11" t="s">
        <v>3377</v>
      </c>
      <c r="G1276" s="12"/>
      <c r="H1276" s="12" t="s">
        <v>561</v>
      </c>
      <c r="I1276" s="152" t="s">
        <v>3378</v>
      </c>
      <c r="J1276" s="12"/>
      <c r="K1276" s="11"/>
      <c r="L1276" s="13"/>
      <c r="M1276" s="13"/>
      <c r="N1276" s="19"/>
      <c r="O1276" s="19"/>
      <c r="P1276" s="18"/>
      <c r="Q1276" s="13"/>
      <c r="R1276" s="19"/>
      <c r="S1276" s="19"/>
      <c r="T1276" s="24"/>
      <c r="U1276" s="11"/>
      <c r="V1276" s="24"/>
      <c r="W1276" s="11"/>
      <c r="X1276" s="11"/>
    </row>
    <row r="1277" s="2" customFormat="1" ht="26" customHeight="1" spans="1:24">
      <c r="A1277" s="11">
        <v>1273</v>
      </c>
      <c r="B1277" s="11"/>
      <c r="C1277" s="11"/>
      <c r="D1277" s="12"/>
      <c r="E1277" s="11"/>
      <c r="F1277" s="11" t="s">
        <v>3379</v>
      </c>
      <c r="G1277" s="12"/>
      <c r="H1277" s="12" t="s">
        <v>601</v>
      </c>
      <c r="I1277" s="152" t="s">
        <v>3380</v>
      </c>
      <c r="J1277" s="12"/>
      <c r="K1277" s="11"/>
      <c r="L1277" s="13"/>
      <c r="M1277" s="13"/>
      <c r="N1277" s="19"/>
      <c r="O1277" s="19"/>
      <c r="P1277" s="18"/>
      <c r="Q1277" s="13"/>
      <c r="R1277" s="19"/>
      <c r="S1277" s="19"/>
      <c r="T1277" s="24"/>
      <c r="U1277" s="11"/>
      <c r="V1277" s="24"/>
      <c r="W1277" s="11"/>
      <c r="X1277" s="11"/>
    </row>
    <row r="1278" s="2" customFormat="1" ht="26" customHeight="1" spans="1:24">
      <c r="A1278" s="11">
        <v>1274</v>
      </c>
      <c r="B1278" s="11"/>
      <c r="C1278" s="11"/>
      <c r="D1278" s="12"/>
      <c r="E1278" s="11"/>
      <c r="F1278" s="11" t="s">
        <v>3381</v>
      </c>
      <c r="G1278" s="12"/>
      <c r="H1278" s="12" t="s">
        <v>497</v>
      </c>
      <c r="I1278" s="152" t="s">
        <v>3382</v>
      </c>
      <c r="J1278" s="12"/>
      <c r="K1278" s="11"/>
      <c r="L1278" s="13"/>
      <c r="M1278" s="13"/>
      <c r="N1278" s="19"/>
      <c r="O1278" s="19"/>
      <c r="P1278" s="18"/>
      <c r="Q1278" s="13"/>
      <c r="R1278" s="19"/>
      <c r="S1278" s="19"/>
      <c r="T1278" s="24"/>
      <c r="U1278" s="11"/>
      <c r="V1278" s="24"/>
      <c r="W1278" s="11"/>
      <c r="X1278" s="11"/>
    </row>
    <row r="1279" s="2" customFormat="1" ht="26" customHeight="1" spans="1:24">
      <c r="A1279" s="11">
        <v>1275</v>
      </c>
      <c r="B1279" s="11" t="s">
        <v>467</v>
      </c>
      <c r="C1279" s="11" t="s">
        <v>88</v>
      </c>
      <c r="D1279" s="12">
        <v>12</v>
      </c>
      <c r="E1279" s="11" t="s">
        <v>3383</v>
      </c>
      <c r="F1279" s="11" t="s">
        <v>3383</v>
      </c>
      <c r="G1279" s="12">
        <v>3</v>
      </c>
      <c r="H1279" s="12" t="s">
        <v>43</v>
      </c>
      <c r="I1279" s="152" t="s">
        <v>3384</v>
      </c>
      <c r="J1279" s="12">
        <f>SUM(K1279:N1279)</f>
        <v>110</v>
      </c>
      <c r="K1279" s="11">
        <v>107.3</v>
      </c>
      <c r="L1279" s="13">
        <v>2.7</v>
      </c>
      <c r="M1279" s="11"/>
      <c r="N1279" s="19"/>
      <c r="O1279" s="19"/>
      <c r="P1279" s="18">
        <v>44676</v>
      </c>
      <c r="Q1279" s="13" t="s">
        <v>3385</v>
      </c>
      <c r="R1279" s="19">
        <v>13067189593</v>
      </c>
      <c r="S1279" s="19"/>
      <c r="T1279" s="24">
        <v>2022</v>
      </c>
      <c r="U1279" s="23" t="s">
        <v>472</v>
      </c>
      <c r="V1279" s="24" t="s">
        <v>50</v>
      </c>
      <c r="W1279" s="11"/>
      <c r="X1279" s="23"/>
    </row>
    <row r="1280" s="2" customFormat="1" ht="26" customHeight="1" spans="1:24">
      <c r="A1280" s="11">
        <v>1276</v>
      </c>
      <c r="B1280" s="11"/>
      <c r="C1280" s="11"/>
      <c r="D1280" s="12"/>
      <c r="E1280" s="11"/>
      <c r="F1280" s="11" t="s">
        <v>3386</v>
      </c>
      <c r="G1280" s="12"/>
      <c r="H1280" s="12" t="s">
        <v>601</v>
      </c>
      <c r="I1280" s="152" t="s">
        <v>3387</v>
      </c>
      <c r="J1280" s="12"/>
      <c r="K1280" s="11"/>
      <c r="L1280" s="13"/>
      <c r="M1280" s="13"/>
      <c r="N1280" s="19"/>
      <c r="O1280" s="19"/>
      <c r="P1280" s="18"/>
      <c r="Q1280" s="13"/>
      <c r="R1280" s="19"/>
      <c r="S1280" s="19"/>
      <c r="T1280" s="24"/>
      <c r="U1280" s="11"/>
      <c r="V1280" s="24"/>
      <c r="W1280" s="11"/>
      <c r="X1280" s="11"/>
    </row>
    <row r="1281" s="2" customFormat="1" ht="26" customHeight="1" spans="1:24">
      <c r="A1281" s="11">
        <v>1277</v>
      </c>
      <c r="B1281" s="11"/>
      <c r="C1281" s="11"/>
      <c r="D1281" s="12"/>
      <c r="E1281" s="11"/>
      <c r="F1281" s="11" t="s">
        <v>3388</v>
      </c>
      <c r="G1281" s="12"/>
      <c r="H1281" s="12" t="s">
        <v>561</v>
      </c>
      <c r="I1281" s="152" t="s">
        <v>3389</v>
      </c>
      <c r="J1281" s="12"/>
      <c r="K1281" s="11"/>
      <c r="L1281" s="13"/>
      <c r="M1281" s="13"/>
      <c r="N1281" s="19"/>
      <c r="O1281" s="19"/>
      <c r="P1281" s="18"/>
      <c r="Q1281" s="13"/>
      <c r="R1281" s="19"/>
      <c r="S1281" s="19"/>
      <c r="T1281" s="24"/>
      <c r="U1281" s="11"/>
      <c r="V1281" s="24"/>
      <c r="W1281" s="11"/>
      <c r="X1281" s="11"/>
    </row>
    <row r="1282" s="2" customFormat="1" ht="26" customHeight="1" spans="1:24">
      <c r="A1282" s="11">
        <v>1278</v>
      </c>
      <c r="B1282" s="11" t="s">
        <v>467</v>
      </c>
      <c r="C1282" s="11" t="s">
        <v>3037</v>
      </c>
      <c r="D1282" s="12">
        <v>11</v>
      </c>
      <c r="E1282" s="11" t="s">
        <v>3390</v>
      </c>
      <c r="F1282" s="11" t="s">
        <v>3390</v>
      </c>
      <c r="G1282" s="12">
        <v>3</v>
      </c>
      <c r="H1282" s="12" t="s">
        <v>43</v>
      </c>
      <c r="I1282" s="152" t="s">
        <v>3391</v>
      </c>
      <c r="J1282" s="12">
        <f>SUM(K1282:N1282)</f>
        <v>100</v>
      </c>
      <c r="K1282" s="11">
        <v>89.3</v>
      </c>
      <c r="L1282" s="13">
        <v>10.7</v>
      </c>
      <c r="M1282" s="11"/>
      <c r="N1282" s="19"/>
      <c r="O1282" s="19"/>
      <c r="P1282" s="18">
        <v>44676</v>
      </c>
      <c r="Q1282" s="13" t="s">
        <v>3392</v>
      </c>
      <c r="R1282" s="19">
        <v>13808534386</v>
      </c>
      <c r="S1282" s="19"/>
      <c r="T1282" s="24">
        <v>2022</v>
      </c>
      <c r="U1282" s="23" t="s">
        <v>472</v>
      </c>
      <c r="V1282" s="24" t="s">
        <v>50</v>
      </c>
      <c r="W1282" s="11"/>
      <c r="X1282" s="23"/>
    </row>
    <row r="1283" s="2" customFormat="1" ht="26" customHeight="1" spans="1:24">
      <c r="A1283" s="11">
        <v>1279</v>
      </c>
      <c r="B1283" s="11"/>
      <c r="C1283" s="11"/>
      <c r="D1283" s="12"/>
      <c r="E1283" s="11"/>
      <c r="F1283" s="11" t="s">
        <v>3393</v>
      </c>
      <c r="G1283" s="12"/>
      <c r="H1283" s="12" t="s">
        <v>474</v>
      </c>
      <c r="I1283" s="152" t="s">
        <v>3394</v>
      </c>
      <c r="J1283" s="12"/>
      <c r="K1283" s="11"/>
      <c r="L1283" s="13"/>
      <c r="M1283" s="13"/>
      <c r="N1283" s="19"/>
      <c r="O1283" s="19"/>
      <c r="P1283" s="18"/>
      <c r="Q1283" s="13"/>
      <c r="R1283" s="19"/>
      <c r="S1283" s="19"/>
      <c r="T1283" s="24"/>
      <c r="U1283" s="11"/>
      <c r="V1283" s="24"/>
      <c r="W1283" s="11"/>
      <c r="X1283" s="11"/>
    </row>
    <row r="1284" s="2" customFormat="1" ht="26" customHeight="1" spans="1:24">
      <c r="A1284" s="11">
        <v>1280</v>
      </c>
      <c r="B1284" s="11"/>
      <c r="C1284" s="11"/>
      <c r="D1284" s="12"/>
      <c r="E1284" s="11"/>
      <c r="F1284" s="11" t="s">
        <v>3395</v>
      </c>
      <c r="G1284" s="12"/>
      <c r="H1284" s="12" t="s">
        <v>561</v>
      </c>
      <c r="I1284" s="152" t="s">
        <v>3396</v>
      </c>
      <c r="J1284" s="12"/>
      <c r="K1284" s="11"/>
      <c r="L1284" s="13"/>
      <c r="M1284" s="13"/>
      <c r="N1284" s="19"/>
      <c r="O1284" s="19"/>
      <c r="P1284" s="18"/>
      <c r="Q1284" s="13"/>
      <c r="R1284" s="19"/>
      <c r="S1284" s="19"/>
      <c r="T1284" s="24"/>
      <c r="U1284" s="11"/>
      <c r="V1284" s="24"/>
      <c r="W1284" s="11"/>
      <c r="X1284" s="11"/>
    </row>
    <row r="1285" s="2" customFormat="1" ht="26" customHeight="1" spans="1:24">
      <c r="A1285" s="11">
        <v>1281</v>
      </c>
      <c r="B1285" s="11" t="s">
        <v>467</v>
      </c>
      <c r="C1285" s="11" t="s">
        <v>3037</v>
      </c>
      <c r="D1285" s="12">
        <v>11</v>
      </c>
      <c r="E1285" s="11" t="s">
        <v>3397</v>
      </c>
      <c r="F1285" s="11" t="s">
        <v>3397</v>
      </c>
      <c r="G1285" s="12">
        <v>4</v>
      </c>
      <c r="H1285" s="12" t="s">
        <v>43</v>
      </c>
      <c r="I1285" s="152" t="s">
        <v>3398</v>
      </c>
      <c r="J1285" s="12">
        <f>SUM(K1285:N1285)</f>
        <v>100</v>
      </c>
      <c r="K1285" s="11">
        <v>51.61</v>
      </c>
      <c r="L1285" s="13">
        <v>48.39</v>
      </c>
      <c r="M1285" s="11"/>
      <c r="N1285" s="19"/>
      <c r="O1285" s="19"/>
      <c r="P1285" s="18">
        <v>44676</v>
      </c>
      <c r="Q1285" s="13" t="s">
        <v>3399</v>
      </c>
      <c r="R1285" s="19">
        <v>18205965112</v>
      </c>
      <c r="S1285" s="19"/>
      <c r="T1285" s="24">
        <v>2022</v>
      </c>
      <c r="U1285" s="23" t="s">
        <v>472</v>
      </c>
      <c r="V1285" s="24" t="s">
        <v>50</v>
      </c>
      <c r="W1285" s="11"/>
      <c r="X1285" s="23"/>
    </row>
    <row r="1286" s="2" customFormat="1" ht="26" customHeight="1" spans="1:24">
      <c r="A1286" s="11">
        <v>1282</v>
      </c>
      <c r="B1286" s="11"/>
      <c r="C1286" s="11"/>
      <c r="D1286" s="12"/>
      <c r="E1286" s="11"/>
      <c r="F1286" s="11" t="s">
        <v>3400</v>
      </c>
      <c r="G1286" s="12"/>
      <c r="H1286" s="12" t="s">
        <v>474</v>
      </c>
      <c r="I1286" s="152" t="s">
        <v>3401</v>
      </c>
      <c r="J1286" s="12"/>
      <c r="K1286" s="11"/>
      <c r="L1286" s="13"/>
      <c r="M1286" s="13"/>
      <c r="N1286" s="19"/>
      <c r="O1286" s="19"/>
      <c r="P1286" s="18"/>
      <c r="Q1286" s="13"/>
      <c r="R1286" s="19"/>
      <c r="S1286" s="19"/>
      <c r="T1286" s="24"/>
      <c r="U1286" s="11"/>
      <c r="V1286" s="24"/>
      <c r="W1286" s="11"/>
      <c r="X1286" s="11"/>
    </row>
    <row r="1287" s="2" customFormat="1" ht="26" customHeight="1" spans="1:24">
      <c r="A1287" s="11">
        <v>1283</v>
      </c>
      <c r="B1287" s="11"/>
      <c r="C1287" s="11"/>
      <c r="D1287" s="12"/>
      <c r="E1287" s="11"/>
      <c r="F1287" s="11" t="s">
        <v>3402</v>
      </c>
      <c r="G1287" s="12"/>
      <c r="H1287" s="12" t="s">
        <v>561</v>
      </c>
      <c r="I1287" s="152" t="s">
        <v>3403</v>
      </c>
      <c r="J1287" s="12"/>
      <c r="K1287" s="11"/>
      <c r="L1287" s="13"/>
      <c r="M1287" s="13"/>
      <c r="N1287" s="19"/>
      <c r="O1287" s="19"/>
      <c r="P1287" s="18"/>
      <c r="Q1287" s="13"/>
      <c r="R1287" s="19"/>
      <c r="S1287" s="19"/>
      <c r="T1287" s="24"/>
      <c r="U1287" s="11"/>
      <c r="V1287" s="24"/>
      <c r="W1287" s="11"/>
      <c r="X1287" s="11"/>
    </row>
    <row r="1288" s="2" customFormat="1" ht="26" customHeight="1" spans="1:24">
      <c r="A1288" s="11">
        <v>1284</v>
      </c>
      <c r="B1288" s="11"/>
      <c r="C1288" s="11"/>
      <c r="D1288" s="12"/>
      <c r="E1288" s="11"/>
      <c r="F1288" s="11" t="s">
        <v>3404</v>
      </c>
      <c r="G1288" s="12"/>
      <c r="H1288" s="12" t="s">
        <v>561</v>
      </c>
      <c r="I1288" s="152" t="s">
        <v>3405</v>
      </c>
      <c r="J1288" s="12"/>
      <c r="K1288" s="11"/>
      <c r="L1288" s="13"/>
      <c r="M1288" s="13"/>
      <c r="N1288" s="19"/>
      <c r="O1288" s="19"/>
      <c r="P1288" s="18"/>
      <c r="Q1288" s="13"/>
      <c r="R1288" s="19"/>
      <c r="S1288" s="19"/>
      <c r="T1288" s="24"/>
      <c r="U1288" s="11"/>
      <c r="V1288" s="24"/>
      <c r="W1288" s="11"/>
      <c r="X1288" s="11"/>
    </row>
    <row r="1289" s="2" customFormat="1" ht="26" customHeight="1" spans="1:24">
      <c r="A1289" s="11">
        <v>1285</v>
      </c>
      <c r="B1289" s="11" t="s">
        <v>467</v>
      </c>
      <c r="C1289" s="11" t="s">
        <v>254</v>
      </c>
      <c r="D1289" s="12">
        <v>6</v>
      </c>
      <c r="E1289" s="11" t="s">
        <v>3406</v>
      </c>
      <c r="F1289" s="30" t="s">
        <v>3406</v>
      </c>
      <c r="G1289" s="12">
        <v>4</v>
      </c>
      <c r="H1289" s="12" t="s">
        <v>43</v>
      </c>
      <c r="I1289" s="152" t="s">
        <v>3407</v>
      </c>
      <c r="J1289" s="12">
        <f>SUM(K1289:N1289)</f>
        <v>120</v>
      </c>
      <c r="K1289" s="11">
        <v>52.24</v>
      </c>
      <c r="L1289" s="13">
        <v>67.76</v>
      </c>
      <c r="M1289" s="11"/>
      <c r="N1289" s="19"/>
      <c r="O1289" s="19"/>
      <c r="P1289" s="18">
        <v>44676</v>
      </c>
      <c r="Q1289" s="13" t="s">
        <v>3408</v>
      </c>
      <c r="R1289" s="19">
        <v>13205009596</v>
      </c>
      <c r="S1289" s="19"/>
      <c r="T1289" s="24">
        <v>2022</v>
      </c>
      <c r="U1289" s="23" t="s">
        <v>472</v>
      </c>
      <c r="V1289" s="24" t="s">
        <v>50</v>
      </c>
      <c r="W1289" s="11"/>
      <c r="X1289" s="23"/>
    </row>
    <row r="1290" s="2" customFormat="1" ht="26" customHeight="1" spans="1:24">
      <c r="A1290" s="11">
        <v>1286</v>
      </c>
      <c r="B1290" s="11"/>
      <c r="C1290" s="11"/>
      <c r="D1290" s="12"/>
      <c r="E1290" s="11"/>
      <c r="F1290" s="30" t="s">
        <v>3409</v>
      </c>
      <c r="G1290" s="12"/>
      <c r="H1290" s="12" t="s">
        <v>474</v>
      </c>
      <c r="I1290" s="152" t="s">
        <v>3410</v>
      </c>
      <c r="J1290" s="12"/>
      <c r="K1290" s="11"/>
      <c r="L1290" s="13"/>
      <c r="M1290" s="13"/>
      <c r="N1290" s="19"/>
      <c r="O1290" s="19"/>
      <c r="P1290" s="18"/>
      <c r="Q1290" s="13"/>
      <c r="R1290" s="19"/>
      <c r="S1290" s="19"/>
      <c r="T1290" s="24"/>
      <c r="U1290" s="11"/>
      <c r="V1290" s="24"/>
      <c r="W1290" s="11"/>
      <c r="X1290" s="11"/>
    </row>
    <row r="1291" s="2" customFormat="1" ht="26" customHeight="1" spans="1:24">
      <c r="A1291" s="11">
        <v>1287</v>
      </c>
      <c r="B1291" s="11"/>
      <c r="C1291" s="11"/>
      <c r="D1291" s="12"/>
      <c r="E1291" s="11"/>
      <c r="F1291" s="30" t="s">
        <v>3411</v>
      </c>
      <c r="G1291" s="12"/>
      <c r="H1291" s="12" t="s">
        <v>513</v>
      </c>
      <c r="I1291" s="152" t="s">
        <v>3412</v>
      </c>
      <c r="J1291" s="12"/>
      <c r="K1291" s="11"/>
      <c r="L1291" s="13"/>
      <c r="M1291" s="13"/>
      <c r="N1291" s="19"/>
      <c r="O1291" s="19"/>
      <c r="P1291" s="18"/>
      <c r="Q1291" s="13"/>
      <c r="R1291" s="19"/>
      <c r="S1291" s="19"/>
      <c r="T1291" s="24"/>
      <c r="U1291" s="11"/>
      <c r="V1291" s="24"/>
      <c r="W1291" s="11"/>
      <c r="X1291" s="11"/>
    </row>
    <row r="1292" s="2" customFormat="1" ht="26" customHeight="1" spans="1:24">
      <c r="A1292" s="11">
        <v>1288</v>
      </c>
      <c r="B1292" s="11"/>
      <c r="C1292" s="11"/>
      <c r="D1292" s="12"/>
      <c r="E1292" s="11"/>
      <c r="F1292" s="30" t="s">
        <v>3413</v>
      </c>
      <c r="G1292" s="12"/>
      <c r="H1292" s="12" t="s">
        <v>589</v>
      </c>
      <c r="I1292" s="152" t="s">
        <v>3414</v>
      </c>
      <c r="J1292" s="12"/>
      <c r="K1292" s="11"/>
      <c r="L1292" s="13"/>
      <c r="M1292" s="13"/>
      <c r="N1292" s="19"/>
      <c r="O1292" s="19"/>
      <c r="P1292" s="18"/>
      <c r="Q1292" s="13"/>
      <c r="R1292" s="19"/>
      <c r="S1292" s="19"/>
      <c r="T1292" s="24"/>
      <c r="U1292" s="11"/>
      <c r="V1292" s="24"/>
      <c r="W1292" s="11"/>
      <c r="X1292" s="11"/>
    </row>
    <row r="1293" s="2" customFormat="1" ht="26" customHeight="1" spans="1:24">
      <c r="A1293" s="11">
        <v>1289</v>
      </c>
      <c r="B1293" s="11" t="s">
        <v>467</v>
      </c>
      <c r="C1293" s="11" t="s">
        <v>254</v>
      </c>
      <c r="D1293" s="12">
        <v>6</v>
      </c>
      <c r="E1293" s="11" t="s">
        <v>3415</v>
      </c>
      <c r="F1293" s="30" t="s">
        <v>3415</v>
      </c>
      <c r="G1293" s="12">
        <v>3</v>
      </c>
      <c r="H1293" s="12" t="s">
        <v>43</v>
      </c>
      <c r="I1293" s="152" t="s">
        <v>3416</v>
      </c>
      <c r="J1293" s="12">
        <f>SUM(K1293:N1293)</f>
        <v>110</v>
      </c>
      <c r="K1293" s="11">
        <v>97.93</v>
      </c>
      <c r="L1293" s="13">
        <v>12.07</v>
      </c>
      <c r="M1293" s="11"/>
      <c r="N1293" s="19"/>
      <c r="O1293" s="19"/>
      <c r="P1293" s="18">
        <v>44676</v>
      </c>
      <c r="Q1293" s="13" t="s">
        <v>3417</v>
      </c>
      <c r="R1293" s="19">
        <v>13525639068</v>
      </c>
      <c r="S1293" s="19"/>
      <c r="T1293" s="24">
        <v>2022</v>
      </c>
      <c r="U1293" s="23" t="s">
        <v>472</v>
      </c>
      <c r="V1293" s="24" t="s">
        <v>50</v>
      </c>
      <c r="W1293" s="11"/>
      <c r="X1293" s="23"/>
    </row>
    <row r="1294" s="2" customFormat="1" ht="26" customHeight="1" spans="1:24">
      <c r="A1294" s="11">
        <v>1290</v>
      </c>
      <c r="B1294" s="11"/>
      <c r="C1294" s="11"/>
      <c r="D1294" s="12"/>
      <c r="E1294" s="11"/>
      <c r="F1294" s="30" t="s">
        <v>3418</v>
      </c>
      <c r="G1294" s="12"/>
      <c r="H1294" s="12" t="s">
        <v>566</v>
      </c>
      <c r="I1294" s="152" t="s">
        <v>3419</v>
      </c>
      <c r="J1294" s="12"/>
      <c r="K1294" s="11"/>
      <c r="L1294" s="13"/>
      <c r="M1294" s="13"/>
      <c r="N1294" s="19"/>
      <c r="O1294" s="19"/>
      <c r="P1294" s="18"/>
      <c r="Q1294" s="13"/>
      <c r="R1294" s="19"/>
      <c r="S1294" s="19"/>
      <c r="T1294" s="24"/>
      <c r="U1294" s="11"/>
      <c r="V1294" s="24"/>
      <c r="W1294" s="11"/>
      <c r="X1294" s="11"/>
    </row>
    <row r="1295" s="2" customFormat="1" ht="26" customHeight="1" spans="1:24">
      <c r="A1295" s="11">
        <v>1291</v>
      </c>
      <c r="B1295" s="11"/>
      <c r="C1295" s="11"/>
      <c r="D1295" s="12"/>
      <c r="E1295" s="11"/>
      <c r="F1295" s="30" t="s">
        <v>3420</v>
      </c>
      <c r="G1295" s="12"/>
      <c r="H1295" s="12" t="s">
        <v>497</v>
      </c>
      <c r="I1295" s="152" t="s">
        <v>3421</v>
      </c>
      <c r="J1295" s="12"/>
      <c r="K1295" s="11"/>
      <c r="L1295" s="13"/>
      <c r="M1295" s="13"/>
      <c r="N1295" s="19"/>
      <c r="O1295" s="19"/>
      <c r="P1295" s="18"/>
      <c r="Q1295" s="13"/>
      <c r="R1295" s="19"/>
      <c r="S1295" s="19"/>
      <c r="T1295" s="24"/>
      <c r="U1295" s="11"/>
      <c r="V1295" s="24"/>
      <c r="W1295" s="11"/>
      <c r="X1295" s="11"/>
    </row>
    <row r="1296" s="2" customFormat="1" ht="26" customHeight="1" spans="1:24">
      <c r="A1296" s="11">
        <v>1292</v>
      </c>
      <c r="B1296" s="11" t="s">
        <v>467</v>
      </c>
      <c r="C1296" s="11" t="s">
        <v>3304</v>
      </c>
      <c r="D1296" s="12">
        <v>5</v>
      </c>
      <c r="E1296" s="11" t="s">
        <v>3422</v>
      </c>
      <c r="F1296" s="11" t="s">
        <v>3422</v>
      </c>
      <c r="G1296" s="12">
        <v>1</v>
      </c>
      <c r="H1296" s="12" t="s">
        <v>43</v>
      </c>
      <c r="I1296" s="152" t="s">
        <v>3423</v>
      </c>
      <c r="J1296" s="12">
        <f>SUM(K1296:N1296)</f>
        <v>80</v>
      </c>
      <c r="K1296" s="11"/>
      <c r="L1296" s="13">
        <v>80</v>
      </c>
      <c r="M1296" s="11"/>
      <c r="N1296" s="19"/>
      <c r="O1296" s="19"/>
      <c r="P1296" s="18">
        <v>44676</v>
      </c>
      <c r="Q1296" s="13" t="s">
        <v>3424</v>
      </c>
      <c r="R1296" s="19">
        <v>18965844367</v>
      </c>
      <c r="S1296" s="19"/>
      <c r="T1296" s="24">
        <v>2022</v>
      </c>
      <c r="U1296" s="23" t="s">
        <v>472</v>
      </c>
      <c r="V1296" s="24" t="s">
        <v>45</v>
      </c>
      <c r="W1296" s="11"/>
      <c r="X1296" s="23"/>
    </row>
    <row r="1297" s="2" customFormat="1" ht="26" customHeight="1" spans="1:24">
      <c r="A1297" s="11">
        <v>1293</v>
      </c>
      <c r="B1297" s="11" t="s">
        <v>467</v>
      </c>
      <c r="C1297" s="11" t="s">
        <v>3304</v>
      </c>
      <c r="D1297" s="12">
        <v>5</v>
      </c>
      <c r="E1297" s="11" t="s">
        <v>3425</v>
      </c>
      <c r="F1297" s="11" t="s">
        <v>3425</v>
      </c>
      <c r="G1297" s="12">
        <v>1</v>
      </c>
      <c r="H1297" s="12" t="s">
        <v>43</v>
      </c>
      <c r="I1297" s="152" t="s">
        <v>3426</v>
      </c>
      <c r="J1297" s="12">
        <f>SUM(K1297:N1297)</f>
        <v>110</v>
      </c>
      <c r="K1297" s="11">
        <v>107.2</v>
      </c>
      <c r="L1297" s="13">
        <v>2.8</v>
      </c>
      <c r="M1297" s="11"/>
      <c r="N1297" s="19"/>
      <c r="O1297" s="19"/>
      <c r="P1297" s="18">
        <v>44676</v>
      </c>
      <c r="Q1297" s="13" t="s">
        <v>3427</v>
      </c>
      <c r="R1297" s="19">
        <v>13636939267</v>
      </c>
      <c r="S1297" s="19"/>
      <c r="T1297" s="24">
        <v>2022</v>
      </c>
      <c r="U1297" s="23" t="s">
        <v>472</v>
      </c>
      <c r="V1297" s="24" t="s">
        <v>50</v>
      </c>
      <c r="W1297" s="11"/>
      <c r="X1297" s="23"/>
    </row>
    <row r="1298" s="2" customFormat="1" ht="26" customHeight="1" spans="1:24">
      <c r="A1298" s="11">
        <v>1294</v>
      </c>
      <c r="B1298" s="11" t="s">
        <v>467</v>
      </c>
      <c r="C1298" s="11" t="s">
        <v>3304</v>
      </c>
      <c r="D1298" s="12">
        <v>5</v>
      </c>
      <c r="E1298" s="11" t="s">
        <v>3428</v>
      </c>
      <c r="F1298" s="30" t="s">
        <v>3428</v>
      </c>
      <c r="G1298" s="12">
        <v>3</v>
      </c>
      <c r="H1298" s="11" t="s">
        <v>43</v>
      </c>
      <c r="I1298" s="155" t="s">
        <v>3429</v>
      </c>
      <c r="J1298" s="12">
        <f>SUM(K1298:N1298)</f>
        <v>110</v>
      </c>
      <c r="K1298" s="11">
        <v>110</v>
      </c>
      <c r="L1298" s="13"/>
      <c r="M1298" s="11"/>
      <c r="N1298" s="19"/>
      <c r="O1298" s="19"/>
      <c r="P1298" s="18">
        <v>44676</v>
      </c>
      <c r="Q1298" s="13" t="s">
        <v>3430</v>
      </c>
      <c r="R1298" s="19">
        <v>15260355073</v>
      </c>
      <c r="S1298" s="19"/>
      <c r="T1298" s="24">
        <v>2022</v>
      </c>
      <c r="U1298" s="23" t="s">
        <v>472</v>
      </c>
      <c r="V1298" s="24" t="s">
        <v>58</v>
      </c>
      <c r="W1298" s="11"/>
      <c r="X1298" s="23"/>
    </row>
    <row r="1299" s="2" customFormat="1" ht="26" customHeight="1" spans="1:24">
      <c r="A1299" s="11">
        <v>1295</v>
      </c>
      <c r="B1299" s="11"/>
      <c r="C1299" s="11"/>
      <c r="D1299" s="12"/>
      <c r="E1299" s="11"/>
      <c r="F1299" s="30" t="s">
        <v>3431</v>
      </c>
      <c r="G1299" s="12"/>
      <c r="H1299" s="11" t="s">
        <v>474</v>
      </c>
      <c r="I1299" s="155" t="s">
        <v>3432</v>
      </c>
      <c r="J1299" s="12"/>
      <c r="K1299" s="11"/>
      <c r="L1299" s="13"/>
      <c r="M1299" s="13"/>
      <c r="N1299" s="19"/>
      <c r="O1299" s="19"/>
      <c r="P1299" s="18"/>
      <c r="Q1299" s="13"/>
      <c r="R1299" s="19"/>
      <c r="S1299" s="19"/>
      <c r="T1299" s="24"/>
      <c r="U1299" s="11"/>
      <c r="V1299" s="24"/>
      <c r="W1299" s="11"/>
      <c r="X1299" s="11"/>
    </row>
    <row r="1300" s="2" customFormat="1" ht="26" customHeight="1" spans="1:24">
      <c r="A1300" s="11">
        <v>1296</v>
      </c>
      <c r="B1300" s="11"/>
      <c r="C1300" s="11"/>
      <c r="D1300" s="12"/>
      <c r="E1300" s="11"/>
      <c r="F1300" s="30" t="s">
        <v>3433</v>
      </c>
      <c r="G1300" s="12"/>
      <c r="H1300" s="11" t="s">
        <v>561</v>
      </c>
      <c r="I1300" s="155" t="s">
        <v>3434</v>
      </c>
      <c r="J1300" s="12"/>
      <c r="K1300" s="11"/>
      <c r="L1300" s="13"/>
      <c r="M1300" s="13"/>
      <c r="N1300" s="19"/>
      <c r="O1300" s="19"/>
      <c r="P1300" s="18"/>
      <c r="Q1300" s="13"/>
      <c r="R1300" s="19"/>
      <c r="S1300" s="19"/>
      <c r="T1300" s="24"/>
      <c r="U1300" s="11"/>
      <c r="V1300" s="24"/>
      <c r="W1300" s="11"/>
      <c r="X1300" s="11"/>
    </row>
    <row r="1301" s="2" customFormat="1" ht="26" customHeight="1" spans="1:24">
      <c r="A1301" s="11">
        <v>1297</v>
      </c>
      <c r="B1301" s="11" t="s">
        <v>467</v>
      </c>
      <c r="C1301" s="11" t="s">
        <v>3304</v>
      </c>
      <c r="D1301" s="12">
        <v>29</v>
      </c>
      <c r="E1301" s="11" t="s">
        <v>3435</v>
      </c>
      <c r="F1301" s="11" t="s">
        <v>3435</v>
      </c>
      <c r="G1301" s="12">
        <v>1</v>
      </c>
      <c r="H1301" s="12" t="s">
        <v>43</v>
      </c>
      <c r="I1301" s="152" t="s">
        <v>3436</v>
      </c>
      <c r="J1301" s="12">
        <f>SUM(K1301:N1301)</f>
        <v>100</v>
      </c>
      <c r="K1301" s="11">
        <v>100</v>
      </c>
      <c r="L1301" s="13"/>
      <c r="M1301" s="11"/>
      <c r="N1301" s="19"/>
      <c r="O1301" s="19"/>
      <c r="P1301" s="18">
        <v>44676</v>
      </c>
      <c r="Q1301" s="13" t="s">
        <v>3437</v>
      </c>
      <c r="R1301" s="19">
        <v>18965696400</v>
      </c>
      <c r="S1301" s="19"/>
      <c r="T1301" s="24">
        <v>2022</v>
      </c>
      <c r="U1301" s="23" t="s">
        <v>472</v>
      </c>
      <c r="V1301" s="24" t="s">
        <v>58</v>
      </c>
      <c r="W1301" s="11"/>
      <c r="X1301" s="23"/>
    </row>
    <row r="1302" s="2" customFormat="1" ht="26" customHeight="1" spans="1:24">
      <c r="A1302" s="11">
        <v>1298</v>
      </c>
      <c r="B1302" s="11" t="s">
        <v>467</v>
      </c>
      <c r="C1302" s="11" t="s">
        <v>3304</v>
      </c>
      <c r="D1302" s="12">
        <v>29</v>
      </c>
      <c r="E1302" s="11" t="s">
        <v>3438</v>
      </c>
      <c r="F1302" s="30" t="s">
        <v>3438</v>
      </c>
      <c r="G1302" s="12">
        <v>2</v>
      </c>
      <c r="H1302" s="33" t="s">
        <v>43</v>
      </c>
      <c r="I1302" s="155" t="s">
        <v>3439</v>
      </c>
      <c r="J1302" s="12">
        <f>SUM(K1302:N1302)</f>
        <v>100</v>
      </c>
      <c r="K1302" s="11">
        <v>75.38</v>
      </c>
      <c r="L1302" s="13">
        <v>24.62</v>
      </c>
      <c r="M1302" s="11"/>
      <c r="N1302" s="19"/>
      <c r="O1302" s="19"/>
      <c r="P1302" s="18">
        <v>44676</v>
      </c>
      <c r="Q1302" s="13" t="s">
        <v>3440</v>
      </c>
      <c r="R1302" s="19">
        <v>13959736520</v>
      </c>
      <c r="S1302" s="19"/>
      <c r="T1302" s="24">
        <v>2022</v>
      </c>
      <c r="U1302" s="23" t="s">
        <v>472</v>
      </c>
      <c r="V1302" s="24" t="s">
        <v>50</v>
      </c>
      <c r="W1302" s="11"/>
      <c r="X1302" s="23"/>
    </row>
    <row r="1303" s="2" customFormat="1" ht="26" customHeight="1" spans="1:24">
      <c r="A1303" s="11">
        <v>1299</v>
      </c>
      <c r="B1303" s="11"/>
      <c r="C1303" s="11"/>
      <c r="D1303" s="12"/>
      <c r="E1303" s="11"/>
      <c r="F1303" s="30" t="s">
        <v>3441</v>
      </c>
      <c r="G1303" s="12"/>
      <c r="H1303" s="33" t="s">
        <v>474</v>
      </c>
      <c r="I1303" s="155" t="s">
        <v>3442</v>
      </c>
      <c r="J1303" s="12"/>
      <c r="K1303" s="11"/>
      <c r="L1303" s="13"/>
      <c r="M1303" s="13"/>
      <c r="N1303" s="19"/>
      <c r="O1303" s="19"/>
      <c r="P1303" s="18"/>
      <c r="Q1303" s="13"/>
      <c r="R1303" s="19"/>
      <c r="S1303" s="19"/>
      <c r="T1303" s="24"/>
      <c r="U1303" s="11"/>
      <c r="V1303" s="24"/>
      <c r="W1303" s="11"/>
      <c r="X1303" s="11"/>
    </row>
    <row r="1304" s="2" customFormat="1" ht="26" customHeight="1" spans="1:24">
      <c r="A1304" s="11">
        <v>1300</v>
      </c>
      <c r="B1304" s="11" t="s">
        <v>467</v>
      </c>
      <c r="C1304" s="11" t="s">
        <v>2669</v>
      </c>
      <c r="D1304" s="12">
        <v>3</v>
      </c>
      <c r="E1304" s="11" t="s">
        <v>3443</v>
      </c>
      <c r="F1304" s="30" t="s">
        <v>3443</v>
      </c>
      <c r="G1304" s="12">
        <v>5</v>
      </c>
      <c r="H1304" s="33" t="s">
        <v>43</v>
      </c>
      <c r="I1304" s="30" t="s">
        <v>3444</v>
      </c>
      <c r="J1304" s="12">
        <f>SUM(K1304:N1304)</f>
        <v>114</v>
      </c>
      <c r="K1304" s="11">
        <v>110.98</v>
      </c>
      <c r="L1304" s="13">
        <v>3.02</v>
      </c>
      <c r="M1304" s="11"/>
      <c r="N1304" s="19"/>
      <c r="O1304" s="19"/>
      <c r="P1304" s="18">
        <v>44676</v>
      </c>
      <c r="Q1304" s="13" t="s">
        <v>3445</v>
      </c>
      <c r="R1304" s="19">
        <v>13625985488</v>
      </c>
      <c r="S1304" s="19"/>
      <c r="T1304" s="24">
        <v>2022</v>
      </c>
      <c r="U1304" s="23" t="s">
        <v>472</v>
      </c>
      <c r="V1304" s="24" t="s">
        <v>50</v>
      </c>
      <c r="W1304" s="11"/>
      <c r="X1304" s="23" t="s">
        <v>3446</v>
      </c>
    </row>
    <row r="1305" s="2" customFormat="1" ht="26" customHeight="1" spans="1:24">
      <c r="A1305" s="11">
        <v>1301</v>
      </c>
      <c r="B1305" s="11"/>
      <c r="C1305" s="11"/>
      <c r="D1305" s="12"/>
      <c r="E1305" s="11"/>
      <c r="F1305" s="30" t="s">
        <v>3447</v>
      </c>
      <c r="G1305" s="12"/>
      <c r="H1305" s="33" t="s">
        <v>474</v>
      </c>
      <c r="I1305" s="30" t="s">
        <v>3448</v>
      </c>
      <c r="J1305" s="12"/>
      <c r="K1305" s="11"/>
      <c r="L1305" s="13"/>
      <c r="M1305" s="13"/>
      <c r="N1305" s="19"/>
      <c r="O1305" s="19"/>
      <c r="P1305" s="18"/>
      <c r="Q1305" s="13"/>
      <c r="R1305" s="19"/>
      <c r="S1305" s="19"/>
      <c r="T1305" s="24"/>
      <c r="U1305" s="11"/>
      <c r="V1305" s="24"/>
      <c r="W1305" s="11"/>
      <c r="X1305" s="11"/>
    </row>
    <row r="1306" s="2" customFormat="1" ht="26" customHeight="1" spans="1:24">
      <c r="A1306" s="11">
        <v>1302</v>
      </c>
      <c r="B1306" s="11"/>
      <c r="C1306" s="11"/>
      <c r="D1306" s="12"/>
      <c r="E1306" s="11"/>
      <c r="F1306" s="30" t="s">
        <v>3449</v>
      </c>
      <c r="G1306" s="12"/>
      <c r="H1306" s="33" t="s">
        <v>497</v>
      </c>
      <c r="I1306" s="155" t="s">
        <v>3450</v>
      </c>
      <c r="J1306" s="12"/>
      <c r="K1306" s="11"/>
      <c r="L1306" s="13"/>
      <c r="M1306" s="13"/>
      <c r="N1306" s="19"/>
      <c r="O1306" s="19"/>
      <c r="P1306" s="18"/>
      <c r="Q1306" s="13"/>
      <c r="R1306" s="19"/>
      <c r="S1306" s="19"/>
      <c r="T1306" s="24"/>
      <c r="U1306" s="11"/>
      <c r="V1306" s="24"/>
      <c r="W1306" s="11"/>
      <c r="X1306" s="11"/>
    </row>
    <row r="1307" s="2" customFormat="1" ht="26" customHeight="1" spans="1:24">
      <c r="A1307" s="11">
        <v>1303</v>
      </c>
      <c r="B1307" s="11"/>
      <c r="C1307" s="11"/>
      <c r="D1307" s="12"/>
      <c r="E1307" s="11"/>
      <c r="F1307" s="30" t="s">
        <v>3451</v>
      </c>
      <c r="G1307" s="12"/>
      <c r="H1307" s="33" t="s">
        <v>566</v>
      </c>
      <c r="I1307" s="155" t="s">
        <v>3452</v>
      </c>
      <c r="J1307" s="12"/>
      <c r="K1307" s="11"/>
      <c r="L1307" s="13"/>
      <c r="M1307" s="13"/>
      <c r="N1307" s="19"/>
      <c r="O1307" s="19"/>
      <c r="P1307" s="18"/>
      <c r="Q1307" s="13"/>
      <c r="R1307" s="19"/>
      <c r="S1307" s="19"/>
      <c r="T1307" s="24"/>
      <c r="U1307" s="11"/>
      <c r="V1307" s="24"/>
      <c r="W1307" s="11"/>
      <c r="X1307" s="11"/>
    </row>
    <row r="1308" s="2" customFormat="1" ht="26" customHeight="1" spans="1:24">
      <c r="A1308" s="11">
        <v>1304</v>
      </c>
      <c r="B1308" s="11"/>
      <c r="C1308" s="11"/>
      <c r="D1308" s="12"/>
      <c r="E1308" s="11"/>
      <c r="F1308" s="30" t="s">
        <v>3453</v>
      </c>
      <c r="G1308" s="12"/>
      <c r="H1308" s="33" t="s">
        <v>561</v>
      </c>
      <c r="I1308" s="155" t="s">
        <v>3454</v>
      </c>
      <c r="J1308" s="12"/>
      <c r="K1308" s="11"/>
      <c r="L1308" s="13"/>
      <c r="M1308" s="13"/>
      <c r="N1308" s="19"/>
      <c r="O1308" s="19"/>
      <c r="P1308" s="18"/>
      <c r="Q1308" s="13"/>
      <c r="R1308" s="19"/>
      <c r="S1308" s="19"/>
      <c r="T1308" s="24"/>
      <c r="U1308" s="11"/>
      <c r="V1308" s="24"/>
      <c r="W1308" s="11"/>
      <c r="X1308" s="11"/>
    </row>
    <row r="1309" s="2" customFormat="1" ht="26" customHeight="1" spans="1:24">
      <c r="A1309" s="11">
        <v>1305</v>
      </c>
      <c r="B1309" s="11" t="s">
        <v>467</v>
      </c>
      <c r="C1309" s="11" t="s">
        <v>2394</v>
      </c>
      <c r="D1309" s="12">
        <v>10</v>
      </c>
      <c r="E1309" s="11" t="s">
        <v>3455</v>
      </c>
      <c r="F1309" s="30" t="s">
        <v>3455</v>
      </c>
      <c r="G1309" s="12">
        <v>6</v>
      </c>
      <c r="H1309" s="33" t="s">
        <v>43</v>
      </c>
      <c r="I1309" s="155" t="s">
        <v>3456</v>
      </c>
      <c r="J1309" s="12">
        <f>SUM(K1309:N1309)</f>
        <v>150</v>
      </c>
      <c r="K1309" s="11">
        <v>91</v>
      </c>
      <c r="L1309" s="13">
        <v>59</v>
      </c>
      <c r="M1309" s="11"/>
      <c r="N1309" s="19"/>
      <c r="O1309" s="19"/>
      <c r="P1309" s="18">
        <v>44676</v>
      </c>
      <c r="Q1309" s="13" t="s">
        <v>3457</v>
      </c>
      <c r="R1309" s="19">
        <v>13774836800</v>
      </c>
      <c r="S1309" s="19"/>
      <c r="T1309" s="24">
        <v>2022</v>
      </c>
      <c r="U1309" s="23" t="s">
        <v>472</v>
      </c>
      <c r="V1309" s="24" t="s">
        <v>50</v>
      </c>
      <c r="W1309" s="11"/>
      <c r="X1309" s="23"/>
    </row>
    <row r="1310" s="2" customFormat="1" ht="26" customHeight="1" spans="1:24">
      <c r="A1310" s="11">
        <v>1306</v>
      </c>
      <c r="B1310" s="11"/>
      <c r="C1310" s="11"/>
      <c r="D1310" s="12"/>
      <c r="E1310" s="11"/>
      <c r="F1310" s="30" t="s">
        <v>3458</v>
      </c>
      <c r="G1310" s="12"/>
      <c r="H1310" s="33" t="s">
        <v>474</v>
      </c>
      <c r="I1310" s="155" t="s">
        <v>3459</v>
      </c>
      <c r="J1310" s="12"/>
      <c r="K1310" s="11"/>
      <c r="L1310" s="13"/>
      <c r="M1310" s="13"/>
      <c r="N1310" s="19"/>
      <c r="O1310" s="19"/>
      <c r="P1310" s="18"/>
      <c r="Q1310" s="13"/>
      <c r="R1310" s="19"/>
      <c r="S1310" s="19"/>
      <c r="T1310" s="24"/>
      <c r="U1310" s="11"/>
      <c r="V1310" s="24"/>
      <c r="W1310" s="11"/>
      <c r="X1310" s="11"/>
    </row>
    <row r="1311" s="2" customFormat="1" ht="26" customHeight="1" spans="1:24">
      <c r="A1311" s="11">
        <v>1307</v>
      </c>
      <c r="B1311" s="11"/>
      <c r="C1311" s="11"/>
      <c r="D1311" s="12"/>
      <c r="E1311" s="11"/>
      <c r="F1311" s="30" t="s">
        <v>3460</v>
      </c>
      <c r="G1311" s="12"/>
      <c r="H1311" s="33" t="s">
        <v>477</v>
      </c>
      <c r="I1311" s="155" t="s">
        <v>3461</v>
      </c>
      <c r="J1311" s="12"/>
      <c r="K1311" s="11"/>
      <c r="L1311" s="13"/>
      <c r="M1311" s="13"/>
      <c r="N1311" s="19"/>
      <c r="O1311" s="19"/>
      <c r="P1311" s="18"/>
      <c r="Q1311" s="13"/>
      <c r="R1311" s="19"/>
      <c r="S1311" s="19"/>
      <c r="T1311" s="24"/>
      <c r="U1311" s="11"/>
      <c r="V1311" s="24"/>
      <c r="W1311" s="11"/>
      <c r="X1311" s="11"/>
    </row>
    <row r="1312" s="2" customFormat="1" ht="26" customHeight="1" spans="1:24">
      <c r="A1312" s="11">
        <v>1308</v>
      </c>
      <c r="B1312" s="11"/>
      <c r="C1312" s="11"/>
      <c r="D1312" s="12"/>
      <c r="E1312" s="11"/>
      <c r="F1312" s="30" t="s">
        <v>3462</v>
      </c>
      <c r="G1312" s="12"/>
      <c r="H1312" s="33" t="s">
        <v>533</v>
      </c>
      <c r="I1312" s="155" t="s">
        <v>3463</v>
      </c>
      <c r="J1312" s="12"/>
      <c r="K1312" s="11"/>
      <c r="L1312" s="13"/>
      <c r="M1312" s="13"/>
      <c r="N1312" s="19"/>
      <c r="O1312" s="19"/>
      <c r="P1312" s="18"/>
      <c r="Q1312" s="13"/>
      <c r="R1312" s="19"/>
      <c r="S1312" s="19"/>
      <c r="T1312" s="24"/>
      <c r="U1312" s="11"/>
      <c r="V1312" s="24"/>
      <c r="W1312" s="11"/>
      <c r="X1312" s="11"/>
    </row>
    <row r="1313" s="2" customFormat="1" ht="26" customHeight="1" spans="1:24">
      <c r="A1313" s="11">
        <v>1309</v>
      </c>
      <c r="B1313" s="11"/>
      <c r="C1313" s="11"/>
      <c r="D1313" s="12"/>
      <c r="E1313" s="11"/>
      <c r="F1313" s="30" t="s">
        <v>3464</v>
      </c>
      <c r="G1313" s="12"/>
      <c r="H1313" s="33" t="s">
        <v>589</v>
      </c>
      <c r="I1313" s="155" t="s">
        <v>3465</v>
      </c>
      <c r="J1313" s="12"/>
      <c r="K1313" s="11"/>
      <c r="L1313" s="13"/>
      <c r="M1313" s="13"/>
      <c r="N1313" s="19"/>
      <c r="O1313" s="19"/>
      <c r="P1313" s="18"/>
      <c r="Q1313" s="13"/>
      <c r="R1313" s="19"/>
      <c r="S1313" s="19"/>
      <c r="T1313" s="24"/>
      <c r="U1313" s="11"/>
      <c r="V1313" s="24"/>
      <c r="W1313" s="11"/>
      <c r="X1313" s="11"/>
    </row>
    <row r="1314" s="2" customFormat="1" ht="26" customHeight="1" spans="1:24">
      <c r="A1314" s="11">
        <v>1310</v>
      </c>
      <c r="B1314" s="11"/>
      <c r="C1314" s="11"/>
      <c r="D1314" s="12"/>
      <c r="E1314" s="11"/>
      <c r="F1314" s="30" t="s">
        <v>3466</v>
      </c>
      <c r="G1314" s="12"/>
      <c r="H1314" s="33" t="s">
        <v>538</v>
      </c>
      <c r="I1314" s="155" t="s">
        <v>3467</v>
      </c>
      <c r="J1314" s="12"/>
      <c r="K1314" s="11"/>
      <c r="L1314" s="13"/>
      <c r="M1314" s="13"/>
      <c r="N1314" s="19"/>
      <c r="O1314" s="19"/>
      <c r="P1314" s="18"/>
      <c r="Q1314" s="13"/>
      <c r="R1314" s="19"/>
      <c r="S1314" s="19"/>
      <c r="T1314" s="24"/>
      <c r="U1314" s="11"/>
      <c r="V1314" s="24"/>
      <c r="W1314" s="11"/>
      <c r="X1314" s="11"/>
    </row>
    <row r="1315" s="2" customFormat="1" ht="26" customHeight="1" spans="1:24">
      <c r="A1315" s="11">
        <v>1311</v>
      </c>
      <c r="B1315" s="11" t="s">
        <v>467</v>
      </c>
      <c r="C1315" s="11" t="s">
        <v>2394</v>
      </c>
      <c r="D1315" s="12">
        <v>9</v>
      </c>
      <c r="E1315" s="11" t="s">
        <v>3468</v>
      </c>
      <c r="F1315" s="30" t="s">
        <v>3468</v>
      </c>
      <c r="G1315" s="12">
        <v>6</v>
      </c>
      <c r="H1315" s="33" t="s">
        <v>43</v>
      </c>
      <c r="I1315" s="155" t="s">
        <v>3469</v>
      </c>
      <c r="J1315" s="12">
        <f>SUM(K1315:N1315)</f>
        <v>150</v>
      </c>
      <c r="K1315" s="11">
        <v>120</v>
      </c>
      <c r="L1315" s="13">
        <v>30</v>
      </c>
      <c r="M1315" s="11"/>
      <c r="N1315" s="19"/>
      <c r="O1315" s="19"/>
      <c r="P1315" s="18">
        <v>44676</v>
      </c>
      <c r="Q1315" s="13" t="s">
        <v>3470</v>
      </c>
      <c r="R1315" s="19">
        <v>13599737706</v>
      </c>
      <c r="S1315" s="19"/>
      <c r="T1315" s="24">
        <v>2022</v>
      </c>
      <c r="U1315" s="23" t="s">
        <v>472</v>
      </c>
      <c r="V1315" s="24" t="s">
        <v>50</v>
      </c>
      <c r="W1315" s="11"/>
      <c r="X1315" s="23"/>
    </row>
    <row r="1316" s="2" customFormat="1" ht="26" customHeight="1" spans="1:24">
      <c r="A1316" s="11">
        <v>1312</v>
      </c>
      <c r="B1316" s="11"/>
      <c r="C1316" s="11"/>
      <c r="D1316" s="12"/>
      <c r="E1316" s="11"/>
      <c r="F1316" s="30" t="s">
        <v>3471</v>
      </c>
      <c r="G1316" s="12"/>
      <c r="H1316" s="33" t="s">
        <v>474</v>
      </c>
      <c r="I1316" s="155" t="s">
        <v>3472</v>
      </c>
      <c r="J1316" s="12"/>
      <c r="K1316" s="11"/>
      <c r="L1316" s="13"/>
      <c r="M1316" s="13"/>
      <c r="N1316" s="19"/>
      <c r="O1316" s="19"/>
      <c r="P1316" s="18"/>
      <c r="Q1316" s="13"/>
      <c r="R1316" s="19"/>
      <c r="S1316" s="19"/>
      <c r="T1316" s="24"/>
      <c r="U1316" s="11"/>
      <c r="V1316" s="24"/>
      <c r="W1316" s="11"/>
      <c r="X1316" s="11"/>
    </row>
    <row r="1317" s="2" customFormat="1" ht="26" customHeight="1" spans="1:24">
      <c r="A1317" s="11">
        <v>1313</v>
      </c>
      <c r="B1317" s="11"/>
      <c r="C1317" s="11"/>
      <c r="D1317" s="12"/>
      <c r="E1317" s="11"/>
      <c r="F1317" s="30" t="s">
        <v>3473</v>
      </c>
      <c r="G1317" s="12"/>
      <c r="H1317" s="33" t="s">
        <v>477</v>
      </c>
      <c r="I1317" s="155" t="s">
        <v>3474</v>
      </c>
      <c r="J1317" s="12"/>
      <c r="K1317" s="11"/>
      <c r="L1317" s="13"/>
      <c r="M1317" s="13"/>
      <c r="N1317" s="19"/>
      <c r="O1317" s="19"/>
      <c r="P1317" s="18"/>
      <c r="Q1317" s="13"/>
      <c r="R1317" s="19"/>
      <c r="S1317" s="19"/>
      <c r="T1317" s="24"/>
      <c r="U1317" s="11"/>
      <c r="V1317" s="24"/>
      <c r="W1317" s="11"/>
      <c r="X1317" s="11"/>
    </row>
    <row r="1318" s="2" customFormat="1" ht="26" customHeight="1" spans="1:24">
      <c r="A1318" s="11">
        <v>1314</v>
      </c>
      <c r="B1318" s="11"/>
      <c r="C1318" s="11"/>
      <c r="D1318" s="12"/>
      <c r="E1318" s="11"/>
      <c r="F1318" s="30" t="s">
        <v>3475</v>
      </c>
      <c r="G1318" s="12"/>
      <c r="H1318" s="33" t="s">
        <v>533</v>
      </c>
      <c r="I1318" s="155" t="s">
        <v>3476</v>
      </c>
      <c r="J1318" s="12"/>
      <c r="K1318" s="11"/>
      <c r="L1318" s="13"/>
      <c r="M1318" s="13"/>
      <c r="N1318" s="19"/>
      <c r="O1318" s="19"/>
      <c r="P1318" s="18"/>
      <c r="Q1318" s="13"/>
      <c r="R1318" s="19"/>
      <c r="S1318" s="19"/>
      <c r="T1318" s="24"/>
      <c r="U1318" s="11"/>
      <c r="V1318" s="24"/>
      <c r="W1318" s="11"/>
      <c r="X1318" s="11"/>
    </row>
    <row r="1319" s="2" customFormat="1" ht="26" customHeight="1" spans="1:24">
      <c r="A1319" s="11">
        <v>1315</v>
      </c>
      <c r="B1319" s="11"/>
      <c r="C1319" s="11"/>
      <c r="D1319" s="12"/>
      <c r="E1319" s="11"/>
      <c r="F1319" s="30" t="s">
        <v>3477</v>
      </c>
      <c r="G1319" s="12"/>
      <c r="H1319" s="33" t="s">
        <v>538</v>
      </c>
      <c r="I1319" s="155" t="s">
        <v>3478</v>
      </c>
      <c r="J1319" s="12"/>
      <c r="K1319" s="11"/>
      <c r="L1319" s="13"/>
      <c r="M1319" s="13"/>
      <c r="N1319" s="19"/>
      <c r="O1319" s="19"/>
      <c r="P1319" s="18"/>
      <c r="Q1319" s="13"/>
      <c r="R1319" s="19"/>
      <c r="S1319" s="19"/>
      <c r="T1319" s="24"/>
      <c r="U1319" s="11"/>
      <c r="V1319" s="24"/>
      <c r="W1319" s="11"/>
      <c r="X1319" s="11"/>
    </row>
    <row r="1320" s="2" customFormat="1" ht="26" customHeight="1" spans="1:24">
      <c r="A1320" s="11">
        <v>1316</v>
      </c>
      <c r="B1320" s="11"/>
      <c r="C1320" s="11"/>
      <c r="D1320" s="12"/>
      <c r="E1320" s="11"/>
      <c r="F1320" s="30" t="s">
        <v>3479</v>
      </c>
      <c r="G1320" s="12"/>
      <c r="H1320" s="33" t="s">
        <v>510</v>
      </c>
      <c r="I1320" s="30" t="s">
        <v>3480</v>
      </c>
      <c r="J1320" s="12"/>
      <c r="K1320" s="11"/>
      <c r="L1320" s="13"/>
      <c r="M1320" s="13"/>
      <c r="N1320" s="19"/>
      <c r="O1320" s="19"/>
      <c r="P1320" s="18"/>
      <c r="Q1320" s="13"/>
      <c r="R1320" s="19"/>
      <c r="S1320" s="19"/>
      <c r="T1320" s="24"/>
      <c r="U1320" s="11"/>
      <c r="V1320" s="24"/>
      <c r="W1320" s="11"/>
      <c r="X1320" s="11"/>
    </row>
    <row r="1321" s="2" customFormat="1" ht="26" customHeight="1" spans="1:24">
      <c r="A1321" s="11">
        <v>1317</v>
      </c>
      <c r="B1321" s="11" t="s">
        <v>467</v>
      </c>
      <c r="C1321" s="11" t="s">
        <v>126</v>
      </c>
      <c r="D1321" s="12">
        <v>4</v>
      </c>
      <c r="E1321" s="11" t="s">
        <v>3481</v>
      </c>
      <c r="F1321" s="11" t="s">
        <v>3481</v>
      </c>
      <c r="G1321" s="12">
        <v>6</v>
      </c>
      <c r="H1321" s="12" t="s">
        <v>43</v>
      </c>
      <c r="I1321" s="152" t="s">
        <v>3482</v>
      </c>
      <c r="J1321" s="12">
        <f>SUM(K1321:N1321)</f>
        <v>110</v>
      </c>
      <c r="K1321" s="11">
        <v>76.66</v>
      </c>
      <c r="L1321" s="13">
        <v>33.34</v>
      </c>
      <c r="M1321" s="11"/>
      <c r="N1321" s="19"/>
      <c r="O1321" s="19"/>
      <c r="P1321" s="18">
        <v>44676</v>
      </c>
      <c r="Q1321" s="13" t="s">
        <v>3483</v>
      </c>
      <c r="R1321" s="19">
        <v>13657713242</v>
      </c>
      <c r="S1321" s="19"/>
      <c r="T1321" s="24">
        <v>2022</v>
      </c>
      <c r="U1321" s="23" t="s">
        <v>472</v>
      </c>
      <c r="V1321" s="24" t="s">
        <v>50</v>
      </c>
      <c r="W1321" s="11"/>
      <c r="X1321" s="23"/>
    </row>
    <row r="1322" s="2" customFormat="1" ht="26" customHeight="1" spans="1:24">
      <c r="A1322" s="11">
        <v>1318</v>
      </c>
      <c r="B1322" s="11"/>
      <c r="C1322" s="11"/>
      <c r="D1322" s="12"/>
      <c r="E1322" s="11"/>
      <c r="F1322" s="11" t="s">
        <v>3484</v>
      </c>
      <c r="G1322" s="12"/>
      <c r="H1322" s="12" t="s">
        <v>474</v>
      </c>
      <c r="I1322" s="152" t="s">
        <v>3485</v>
      </c>
      <c r="J1322" s="12"/>
      <c r="K1322" s="11"/>
      <c r="L1322" s="13"/>
      <c r="M1322" s="13"/>
      <c r="N1322" s="19"/>
      <c r="O1322" s="19"/>
      <c r="P1322" s="18"/>
      <c r="Q1322" s="13"/>
      <c r="R1322" s="19"/>
      <c r="S1322" s="19"/>
      <c r="T1322" s="24"/>
      <c r="U1322" s="11"/>
      <c r="V1322" s="24"/>
      <c r="W1322" s="11"/>
      <c r="X1322" s="11"/>
    </row>
    <row r="1323" s="2" customFormat="1" ht="26" customHeight="1" spans="1:24">
      <c r="A1323" s="11">
        <v>1319</v>
      </c>
      <c r="B1323" s="11"/>
      <c r="C1323" s="11"/>
      <c r="D1323" s="12"/>
      <c r="E1323" s="11"/>
      <c r="F1323" s="11" t="s">
        <v>3486</v>
      </c>
      <c r="G1323" s="12"/>
      <c r="H1323" s="12" t="s">
        <v>561</v>
      </c>
      <c r="I1323" s="152" t="s">
        <v>3487</v>
      </c>
      <c r="J1323" s="12"/>
      <c r="K1323" s="11"/>
      <c r="L1323" s="13"/>
      <c r="M1323" s="13"/>
      <c r="N1323" s="19"/>
      <c r="O1323" s="19"/>
      <c r="P1323" s="18"/>
      <c r="Q1323" s="13"/>
      <c r="R1323" s="19"/>
      <c r="S1323" s="19"/>
      <c r="T1323" s="24"/>
      <c r="U1323" s="11"/>
      <c r="V1323" s="24"/>
      <c r="W1323" s="11"/>
      <c r="X1323" s="11"/>
    </row>
    <row r="1324" s="2" customFormat="1" ht="26" customHeight="1" spans="1:24">
      <c r="A1324" s="11">
        <v>1320</v>
      </c>
      <c r="B1324" s="11"/>
      <c r="C1324" s="11"/>
      <c r="D1324" s="12"/>
      <c r="E1324" s="11"/>
      <c r="F1324" s="11" t="s">
        <v>3488</v>
      </c>
      <c r="G1324" s="12"/>
      <c r="H1324" s="12" t="s">
        <v>601</v>
      </c>
      <c r="I1324" s="152" t="s">
        <v>3489</v>
      </c>
      <c r="J1324" s="12"/>
      <c r="K1324" s="11"/>
      <c r="L1324" s="13"/>
      <c r="M1324" s="13"/>
      <c r="N1324" s="19"/>
      <c r="O1324" s="19"/>
      <c r="P1324" s="18"/>
      <c r="Q1324" s="13"/>
      <c r="R1324" s="19"/>
      <c r="S1324" s="19"/>
      <c r="T1324" s="24"/>
      <c r="U1324" s="11"/>
      <c r="V1324" s="24"/>
      <c r="W1324" s="11"/>
      <c r="X1324" s="11"/>
    </row>
    <row r="1325" s="2" customFormat="1" ht="26" customHeight="1" spans="1:24">
      <c r="A1325" s="11">
        <v>1321</v>
      </c>
      <c r="B1325" s="11"/>
      <c r="C1325" s="11"/>
      <c r="D1325" s="12"/>
      <c r="E1325" s="11"/>
      <c r="F1325" s="11" t="s">
        <v>3490</v>
      </c>
      <c r="G1325" s="12"/>
      <c r="H1325" s="12" t="s">
        <v>566</v>
      </c>
      <c r="I1325" s="152" t="s">
        <v>3491</v>
      </c>
      <c r="J1325" s="12"/>
      <c r="K1325" s="11"/>
      <c r="L1325" s="13"/>
      <c r="M1325" s="13"/>
      <c r="N1325" s="19"/>
      <c r="O1325" s="19"/>
      <c r="P1325" s="18"/>
      <c r="Q1325" s="13"/>
      <c r="R1325" s="19"/>
      <c r="S1325" s="19"/>
      <c r="T1325" s="24"/>
      <c r="U1325" s="11"/>
      <c r="V1325" s="24"/>
      <c r="W1325" s="11"/>
      <c r="X1325" s="11"/>
    </row>
    <row r="1326" s="2" customFormat="1" ht="26" customHeight="1" spans="1:24">
      <c r="A1326" s="11">
        <v>1322</v>
      </c>
      <c r="B1326" s="11"/>
      <c r="C1326" s="11"/>
      <c r="D1326" s="12"/>
      <c r="E1326" s="11"/>
      <c r="F1326" s="11" t="s">
        <v>3492</v>
      </c>
      <c r="G1326" s="12"/>
      <c r="H1326" s="12" t="s">
        <v>497</v>
      </c>
      <c r="I1326" s="152" t="s">
        <v>3493</v>
      </c>
      <c r="J1326" s="12"/>
      <c r="K1326" s="11"/>
      <c r="L1326" s="13"/>
      <c r="M1326" s="13"/>
      <c r="N1326" s="19"/>
      <c r="O1326" s="19"/>
      <c r="P1326" s="18"/>
      <c r="Q1326" s="13"/>
      <c r="R1326" s="19"/>
      <c r="S1326" s="19"/>
      <c r="T1326" s="24"/>
      <c r="U1326" s="11"/>
      <c r="V1326" s="24"/>
      <c r="W1326" s="11"/>
      <c r="X1326" s="11"/>
    </row>
    <row r="1327" s="2" customFormat="1" ht="26" customHeight="1" spans="1:24">
      <c r="A1327" s="11">
        <v>1323</v>
      </c>
      <c r="B1327" s="11" t="s">
        <v>467</v>
      </c>
      <c r="C1327" s="11" t="s">
        <v>126</v>
      </c>
      <c r="D1327" s="12">
        <v>4</v>
      </c>
      <c r="E1327" s="11" t="s">
        <v>3494</v>
      </c>
      <c r="F1327" s="11" t="s">
        <v>3494</v>
      </c>
      <c r="G1327" s="12">
        <v>5</v>
      </c>
      <c r="H1327" s="12" t="s">
        <v>43</v>
      </c>
      <c r="I1327" s="152" t="s">
        <v>3495</v>
      </c>
      <c r="J1327" s="12">
        <f>SUM(K1327:N1327)</f>
        <v>120</v>
      </c>
      <c r="K1327" s="11">
        <v>91.5</v>
      </c>
      <c r="L1327" s="13">
        <v>28.5</v>
      </c>
      <c r="M1327" s="11"/>
      <c r="N1327" s="19"/>
      <c r="O1327" s="19"/>
      <c r="P1327" s="18">
        <v>44676</v>
      </c>
      <c r="Q1327" s="13" t="s">
        <v>3496</v>
      </c>
      <c r="R1327" s="19">
        <v>13774833953</v>
      </c>
      <c r="S1327" s="19"/>
      <c r="T1327" s="24">
        <v>2022</v>
      </c>
      <c r="U1327" s="23" t="s">
        <v>472</v>
      </c>
      <c r="V1327" s="24" t="s">
        <v>50</v>
      </c>
      <c r="W1327" s="11"/>
      <c r="X1327" s="23"/>
    </row>
    <row r="1328" s="2" customFormat="1" ht="26" customHeight="1" spans="1:24">
      <c r="A1328" s="11">
        <v>1324</v>
      </c>
      <c r="B1328" s="11"/>
      <c r="C1328" s="11"/>
      <c r="D1328" s="12"/>
      <c r="E1328" s="11"/>
      <c r="F1328" s="11" t="s">
        <v>3497</v>
      </c>
      <c r="G1328" s="12"/>
      <c r="H1328" s="12" t="s">
        <v>474</v>
      </c>
      <c r="I1328" s="152" t="s">
        <v>3498</v>
      </c>
      <c r="J1328" s="12"/>
      <c r="K1328" s="11"/>
      <c r="L1328" s="13"/>
      <c r="M1328" s="13"/>
      <c r="N1328" s="19"/>
      <c r="O1328" s="19"/>
      <c r="P1328" s="18"/>
      <c r="Q1328" s="13"/>
      <c r="R1328" s="19"/>
      <c r="S1328" s="19"/>
      <c r="T1328" s="24"/>
      <c r="U1328" s="11"/>
      <c r="V1328" s="24"/>
      <c r="W1328" s="11"/>
      <c r="X1328" s="11"/>
    </row>
    <row r="1329" s="2" customFormat="1" ht="26" customHeight="1" spans="1:24">
      <c r="A1329" s="11">
        <v>1325</v>
      </c>
      <c r="B1329" s="11"/>
      <c r="C1329" s="11"/>
      <c r="D1329" s="12"/>
      <c r="E1329" s="11"/>
      <c r="F1329" s="11" t="s">
        <v>3499</v>
      </c>
      <c r="G1329" s="12"/>
      <c r="H1329" s="12" t="s">
        <v>561</v>
      </c>
      <c r="I1329" s="152" t="s">
        <v>3500</v>
      </c>
      <c r="J1329" s="12"/>
      <c r="K1329" s="11"/>
      <c r="L1329" s="13"/>
      <c r="M1329" s="13"/>
      <c r="N1329" s="19"/>
      <c r="O1329" s="19"/>
      <c r="P1329" s="18"/>
      <c r="Q1329" s="13"/>
      <c r="R1329" s="19"/>
      <c r="S1329" s="19"/>
      <c r="T1329" s="24"/>
      <c r="U1329" s="11"/>
      <c r="V1329" s="24"/>
      <c r="W1329" s="11"/>
      <c r="X1329" s="11"/>
    </row>
    <row r="1330" s="2" customFormat="1" ht="26" customHeight="1" spans="1:24">
      <c r="A1330" s="11">
        <v>1326</v>
      </c>
      <c r="B1330" s="11"/>
      <c r="C1330" s="11"/>
      <c r="D1330" s="12"/>
      <c r="E1330" s="11"/>
      <c r="F1330" s="11" t="s">
        <v>3501</v>
      </c>
      <c r="G1330" s="12"/>
      <c r="H1330" s="12" t="s">
        <v>589</v>
      </c>
      <c r="I1330" s="152" t="s">
        <v>3502</v>
      </c>
      <c r="J1330" s="12"/>
      <c r="K1330" s="11"/>
      <c r="L1330" s="13"/>
      <c r="M1330" s="13"/>
      <c r="N1330" s="19"/>
      <c r="O1330" s="19"/>
      <c r="P1330" s="18"/>
      <c r="Q1330" s="13"/>
      <c r="R1330" s="19"/>
      <c r="S1330" s="19"/>
      <c r="T1330" s="24"/>
      <c r="U1330" s="11"/>
      <c r="V1330" s="24"/>
      <c r="W1330" s="11"/>
      <c r="X1330" s="11"/>
    </row>
    <row r="1331" s="2" customFormat="1" ht="26" customHeight="1" spans="1:24">
      <c r="A1331" s="11">
        <v>1327</v>
      </c>
      <c r="B1331" s="11"/>
      <c r="C1331" s="11"/>
      <c r="D1331" s="12"/>
      <c r="E1331" s="11"/>
      <c r="F1331" s="11" t="s">
        <v>3503</v>
      </c>
      <c r="G1331" s="12"/>
      <c r="H1331" s="12" t="s">
        <v>561</v>
      </c>
      <c r="I1331" s="152" t="s">
        <v>3504</v>
      </c>
      <c r="J1331" s="12"/>
      <c r="K1331" s="11"/>
      <c r="L1331" s="13"/>
      <c r="M1331" s="13"/>
      <c r="N1331" s="19"/>
      <c r="O1331" s="19"/>
      <c r="P1331" s="18"/>
      <c r="Q1331" s="13"/>
      <c r="R1331" s="19"/>
      <c r="S1331" s="19"/>
      <c r="T1331" s="24"/>
      <c r="U1331" s="11"/>
      <c r="V1331" s="24"/>
      <c r="W1331" s="11"/>
      <c r="X1331" s="11"/>
    </row>
    <row r="1332" s="2" customFormat="1" ht="26" customHeight="1" spans="1:24">
      <c r="A1332" s="11">
        <v>1328</v>
      </c>
      <c r="B1332" s="11" t="s">
        <v>467</v>
      </c>
      <c r="C1332" s="11" t="s">
        <v>126</v>
      </c>
      <c r="D1332" s="12">
        <v>7</v>
      </c>
      <c r="E1332" s="11" t="s">
        <v>3505</v>
      </c>
      <c r="F1332" s="11" t="s">
        <v>3505</v>
      </c>
      <c r="G1332" s="12">
        <v>6</v>
      </c>
      <c r="H1332" s="12" t="s">
        <v>43</v>
      </c>
      <c r="I1332" s="152" t="s">
        <v>3506</v>
      </c>
      <c r="J1332" s="12">
        <f>SUM(K1332:N1332)</f>
        <v>120</v>
      </c>
      <c r="K1332" s="11">
        <v>59.28</v>
      </c>
      <c r="L1332" s="13">
        <v>60.72</v>
      </c>
      <c r="M1332" s="11"/>
      <c r="N1332" s="19"/>
      <c r="O1332" s="19"/>
      <c r="P1332" s="18">
        <v>44676</v>
      </c>
      <c r="Q1332" s="13" t="s">
        <v>3507</v>
      </c>
      <c r="R1332" s="19">
        <v>13675909822</v>
      </c>
      <c r="S1332" s="19"/>
      <c r="T1332" s="24">
        <v>2022</v>
      </c>
      <c r="U1332" s="23" t="s">
        <v>472</v>
      </c>
      <c r="V1332" s="24" t="s">
        <v>50</v>
      </c>
      <c r="W1332" s="11"/>
      <c r="X1332" s="23"/>
    </row>
    <row r="1333" s="2" customFormat="1" ht="26" customHeight="1" spans="1:24">
      <c r="A1333" s="11">
        <v>1329</v>
      </c>
      <c r="B1333" s="11"/>
      <c r="C1333" s="11"/>
      <c r="D1333" s="12"/>
      <c r="E1333" s="11"/>
      <c r="F1333" s="11" t="s">
        <v>3508</v>
      </c>
      <c r="G1333" s="12"/>
      <c r="H1333" s="12" t="s">
        <v>497</v>
      </c>
      <c r="I1333" s="152" t="s">
        <v>3509</v>
      </c>
      <c r="J1333" s="12"/>
      <c r="K1333" s="11"/>
      <c r="L1333" s="13"/>
      <c r="M1333" s="13"/>
      <c r="N1333" s="19"/>
      <c r="O1333" s="19"/>
      <c r="P1333" s="18"/>
      <c r="Q1333" s="13"/>
      <c r="R1333" s="19"/>
      <c r="S1333" s="19"/>
      <c r="T1333" s="24"/>
      <c r="U1333" s="11"/>
      <c r="V1333" s="24"/>
      <c r="W1333" s="11"/>
      <c r="X1333" s="11"/>
    </row>
    <row r="1334" s="2" customFormat="1" ht="26" customHeight="1" spans="1:24">
      <c r="A1334" s="11">
        <v>1330</v>
      </c>
      <c r="B1334" s="11"/>
      <c r="C1334" s="11"/>
      <c r="D1334" s="12"/>
      <c r="E1334" s="11"/>
      <c r="F1334" s="11" t="s">
        <v>3510</v>
      </c>
      <c r="G1334" s="12"/>
      <c r="H1334" s="12" t="s">
        <v>566</v>
      </c>
      <c r="I1334" s="152" t="s">
        <v>3511</v>
      </c>
      <c r="J1334" s="12"/>
      <c r="K1334" s="11"/>
      <c r="L1334" s="13"/>
      <c r="M1334" s="13"/>
      <c r="N1334" s="19"/>
      <c r="O1334" s="19"/>
      <c r="P1334" s="18"/>
      <c r="Q1334" s="13"/>
      <c r="R1334" s="19"/>
      <c r="S1334" s="19"/>
      <c r="T1334" s="24"/>
      <c r="U1334" s="11"/>
      <c r="V1334" s="24"/>
      <c r="W1334" s="11"/>
      <c r="X1334" s="11"/>
    </row>
    <row r="1335" s="2" customFormat="1" ht="26" customHeight="1" spans="1:24">
      <c r="A1335" s="11">
        <v>1331</v>
      </c>
      <c r="B1335" s="11"/>
      <c r="C1335" s="11"/>
      <c r="D1335" s="12"/>
      <c r="E1335" s="11"/>
      <c r="F1335" s="11" t="s">
        <v>3512</v>
      </c>
      <c r="G1335" s="12"/>
      <c r="H1335" s="12" t="s">
        <v>477</v>
      </c>
      <c r="I1335" s="152" t="s">
        <v>3513</v>
      </c>
      <c r="J1335" s="12"/>
      <c r="K1335" s="11"/>
      <c r="L1335" s="13"/>
      <c r="M1335" s="13"/>
      <c r="N1335" s="19"/>
      <c r="O1335" s="19"/>
      <c r="P1335" s="18"/>
      <c r="Q1335" s="13"/>
      <c r="R1335" s="19"/>
      <c r="S1335" s="19"/>
      <c r="T1335" s="24"/>
      <c r="U1335" s="11"/>
      <c r="V1335" s="24"/>
      <c r="W1335" s="11"/>
      <c r="X1335" s="11"/>
    </row>
    <row r="1336" s="2" customFormat="1" ht="26" customHeight="1" spans="1:24">
      <c r="A1336" s="11">
        <v>1332</v>
      </c>
      <c r="B1336" s="11"/>
      <c r="C1336" s="11"/>
      <c r="D1336" s="12"/>
      <c r="E1336" s="11"/>
      <c r="F1336" s="11" t="s">
        <v>3514</v>
      </c>
      <c r="G1336" s="12"/>
      <c r="H1336" s="12" t="s">
        <v>474</v>
      </c>
      <c r="I1336" s="152" t="s">
        <v>3515</v>
      </c>
      <c r="J1336" s="12"/>
      <c r="K1336" s="11"/>
      <c r="L1336" s="13"/>
      <c r="M1336" s="13"/>
      <c r="N1336" s="19"/>
      <c r="O1336" s="19"/>
      <c r="P1336" s="18"/>
      <c r="Q1336" s="13"/>
      <c r="R1336" s="19"/>
      <c r="S1336" s="19"/>
      <c r="T1336" s="24"/>
      <c r="U1336" s="11"/>
      <c r="V1336" s="24"/>
      <c r="W1336" s="11"/>
      <c r="X1336" s="11"/>
    </row>
    <row r="1337" s="2" customFormat="1" ht="26" customHeight="1" spans="1:24">
      <c r="A1337" s="11">
        <v>1333</v>
      </c>
      <c r="B1337" s="11"/>
      <c r="C1337" s="11"/>
      <c r="D1337" s="12"/>
      <c r="E1337" s="11"/>
      <c r="F1337" s="11" t="s">
        <v>3516</v>
      </c>
      <c r="G1337" s="12"/>
      <c r="H1337" s="12" t="s">
        <v>500</v>
      </c>
      <c r="I1337" s="152" t="s">
        <v>3517</v>
      </c>
      <c r="J1337" s="12"/>
      <c r="K1337" s="11"/>
      <c r="L1337" s="13"/>
      <c r="M1337" s="13"/>
      <c r="N1337" s="19"/>
      <c r="O1337" s="19"/>
      <c r="P1337" s="18"/>
      <c r="Q1337" s="13"/>
      <c r="R1337" s="19"/>
      <c r="S1337" s="19"/>
      <c r="T1337" s="24"/>
      <c r="U1337" s="11"/>
      <c r="V1337" s="24"/>
      <c r="W1337" s="11"/>
      <c r="X1337" s="11"/>
    </row>
    <row r="1338" s="2" customFormat="1" ht="26" customHeight="1" spans="1:24">
      <c r="A1338" s="11">
        <v>1334</v>
      </c>
      <c r="B1338" s="11" t="s">
        <v>467</v>
      </c>
      <c r="C1338" s="11" t="s">
        <v>3304</v>
      </c>
      <c r="D1338" s="12">
        <v>20</v>
      </c>
      <c r="E1338" s="11" t="s">
        <v>3518</v>
      </c>
      <c r="F1338" s="11" t="s">
        <v>3518</v>
      </c>
      <c r="G1338" s="12">
        <v>4</v>
      </c>
      <c r="H1338" s="11" t="s">
        <v>43</v>
      </c>
      <c r="I1338" s="155" t="s">
        <v>3519</v>
      </c>
      <c r="J1338" s="12">
        <f>SUM(K1338:N1338)</f>
        <v>140</v>
      </c>
      <c r="K1338" s="11">
        <v>140</v>
      </c>
      <c r="L1338" s="13"/>
      <c r="M1338" s="11"/>
      <c r="N1338" s="19"/>
      <c r="O1338" s="19"/>
      <c r="P1338" s="18">
        <v>44699</v>
      </c>
      <c r="Q1338" s="13" t="s">
        <v>3520</v>
      </c>
      <c r="R1338" s="19">
        <v>13489333448</v>
      </c>
      <c r="S1338" s="19"/>
      <c r="T1338" s="24">
        <v>2022</v>
      </c>
      <c r="U1338" s="23" t="s">
        <v>472</v>
      </c>
      <c r="V1338" s="24" t="s">
        <v>58</v>
      </c>
      <c r="W1338" s="11"/>
      <c r="X1338" s="23"/>
    </row>
    <row r="1339" s="2" customFormat="1" ht="26" customHeight="1" spans="1:24">
      <c r="A1339" s="11">
        <v>1335</v>
      </c>
      <c r="B1339" s="11"/>
      <c r="C1339" s="11"/>
      <c r="D1339" s="12"/>
      <c r="E1339" s="11"/>
      <c r="F1339" s="11" t="s">
        <v>3521</v>
      </c>
      <c r="G1339" s="12"/>
      <c r="H1339" s="33" t="s">
        <v>474</v>
      </c>
      <c r="I1339" s="156" t="s">
        <v>3522</v>
      </c>
      <c r="J1339" s="12"/>
      <c r="K1339" s="11"/>
      <c r="L1339" s="13"/>
      <c r="M1339" s="13"/>
      <c r="N1339" s="19"/>
      <c r="O1339" s="19"/>
      <c r="P1339" s="18"/>
      <c r="Q1339" s="13"/>
      <c r="R1339" s="19"/>
      <c r="S1339" s="19"/>
      <c r="T1339" s="24"/>
      <c r="U1339" s="11"/>
      <c r="V1339" s="24"/>
      <c r="W1339" s="11"/>
      <c r="X1339" s="11"/>
    </row>
    <row r="1340" s="2" customFormat="1" ht="26" customHeight="1" spans="1:24">
      <c r="A1340" s="11">
        <v>1336</v>
      </c>
      <c r="B1340" s="11"/>
      <c r="C1340" s="11"/>
      <c r="D1340" s="12"/>
      <c r="E1340" s="11"/>
      <c r="F1340" s="11" t="s">
        <v>3523</v>
      </c>
      <c r="G1340" s="12"/>
      <c r="H1340" s="33" t="s">
        <v>561</v>
      </c>
      <c r="I1340" s="33" t="s">
        <v>3524</v>
      </c>
      <c r="J1340" s="12"/>
      <c r="K1340" s="11"/>
      <c r="L1340" s="13"/>
      <c r="M1340" s="13"/>
      <c r="N1340" s="19"/>
      <c r="O1340" s="19"/>
      <c r="P1340" s="18"/>
      <c r="Q1340" s="13"/>
      <c r="R1340" s="19"/>
      <c r="S1340" s="19"/>
      <c r="T1340" s="24"/>
      <c r="U1340" s="11"/>
      <c r="V1340" s="24"/>
      <c r="W1340" s="11"/>
      <c r="X1340" s="11"/>
    </row>
    <row r="1341" s="2" customFormat="1" ht="26" customHeight="1" spans="1:24">
      <c r="A1341" s="11">
        <v>1337</v>
      </c>
      <c r="B1341" s="11"/>
      <c r="C1341" s="11"/>
      <c r="D1341" s="12"/>
      <c r="E1341" s="11"/>
      <c r="F1341" s="11" t="s">
        <v>3525</v>
      </c>
      <c r="G1341" s="12"/>
      <c r="H1341" s="33" t="s">
        <v>566</v>
      </c>
      <c r="I1341" s="156" t="s">
        <v>3526</v>
      </c>
      <c r="J1341" s="12"/>
      <c r="K1341" s="11"/>
      <c r="L1341" s="13"/>
      <c r="M1341" s="13"/>
      <c r="N1341" s="19"/>
      <c r="O1341" s="19"/>
      <c r="P1341" s="18"/>
      <c r="Q1341" s="13"/>
      <c r="R1341" s="19"/>
      <c r="S1341" s="19"/>
      <c r="T1341" s="24"/>
      <c r="U1341" s="11"/>
      <c r="V1341" s="24"/>
      <c r="W1341" s="11"/>
      <c r="X1341" s="11"/>
    </row>
    <row r="1342" s="2" customFormat="1" ht="26" customHeight="1" spans="1:24">
      <c r="A1342" s="11">
        <v>1338</v>
      </c>
      <c r="B1342" s="11" t="s">
        <v>467</v>
      </c>
      <c r="C1342" s="11" t="s">
        <v>3037</v>
      </c>
      <c r="D1342" s="12">
        <v>2</v>
      </c>
      <c r="E1342" s="11" t="s">
        <v>3527</v>
      </c>
      <c r="F1342" s="30" t="s">
        <v>3527</v>
      </c>
      <c r="G1342" s="12">
        <v>4</v>
      </c>
      <c r="H1342" s="33" t="s">
        <v>43</v>
      </c>
      <c r="I1342" s="155" t="s">
        <v>3528</v>
      </c>
      <c r="J1342" s="12">
        <f>SUM(K1342:N1342)</f>
        <v>135.9</v>
      </c>
      <c r="K1342" s="11">
        <v>95.17</v>
      </c>
      <c r="L1342" s="13">
        <v>40.73</v>
      </c>
      <c r="M1342" s="11"/>
      <c r="N1342" s="19"/>
      <c r="O1342" s="19"/>
      <c r="P1342" s="18">
        <v>44706</v>
      </c>
      <c r="Q1342" s="13" t="s">
        <v>3529</v>
      </c>
      <c r="R1342" s="19">
        <v>18050997535</v>
      </c>
      <c r="S1342" s="19"/>
      <c r="T1342" s="24">
        <v>2022</v>
      </c>
      <c r="U1342" s="23" t="s">
        <v>472</v>
      </c>
      <c r="V1342" s="24" t="s">
        <v>50</v>
      </c>
      <c r="W1342" s="11"/>
      <c r="X1342" s="23"/>
    </row>
    <row r="1343" s="2" customFormat="1" ht="26" customHeight="1" spans="1:24">
      <c r="A1343" s="11">
        <v>1339</v>
      </c>
      <c r="B1343" s="11"/>
      <c r="C1343" s="11"/>
      <c r="D1343" s="12"/>
      <c r="E1343" s="11"/>
      <c r="F1343" s="30" t="s">
        <v>3530</v>
      </c>
      <c r="G1343" s="12"/>
      <c r="H1343" s="33" t="s">
        <v>474</v>
      </c>
      <c r="I1343" s="155" t="s">
        <v>3531</v>
      </c>
      <c r="J1343" s="12"/>
      <c r="K1343" s="11"/>
      <c r="L1343" s="13"/>
      <c r="M1343" s="13"/>
      <c r="N1343" s="19"/>
      <c r="O1343" s="19"/>
      <c r="P1343" s="18"/>
      <c r="Q1343" s="13"/>
      <c r="R1343" s="19"/>
      <c r="S1343" s="19"/>
      <c r="T1343" s="24"/>
      <c r="U1343" s="11"/>
      <c r="V1343" s="24"/>
      <c r="W1343" s="11"/>
      <c r="X1343" s="11"/>
    </row>
    <row r="1344" s="2" customFormat="1" ht="26" customHeight="1" spans="1:24">
      <c r="A1344" s="11">
        <v>1340</v>
      </c>
      <c r="B1344" s="11"/>
      <c r="C1344" s="11"/>
      <c r="D1344" s="12"/>
      <c r="E1344" s="11"/>
      <c r="F1344" s="30" t="s">
        <v>3532</v>
      </c>
      <c r="G1344" s="12"/>
      <c r="H1344" s="33" t="s">
        <v>589</v>
      </c>
      <c r="I1344" s="155" t="s">
        <v>3533</v>
      </c>
      <c r="J1344" s="12"/>
      <c r="K1344" s="11"/>
      <c r="L1344" s="13"/>
      <c r="M1344" s="13"/>
      <c r="N1344" s="19"/>
      <c r="O1344" s="19"/>
      <c r="P1344" s="18"/>
      <c r="Q1344" s="13"/>
      <c r="R1344" s="19"/>
      <c r="S1344" s="19"/>
      <c r="T1344" s="24"/>
      <c r="U1344" s="11"/>
      <c r="V1344" s="24"/>
      <c r="W1344" s="11"/>
      <c r="X1344" s="11"/>
    </row>
    <row r="1345" s="2" customFormat="1" ht="26" customHeight="1" spans="1:24">
      <c r="A1345" s="11">
        <v>1341</v>
      </c>
      <c r="B1345" s="11"/>
      <c r="C1345" s="11"/>
      <c r="D1345" s="12"/>
      <c r="E1345" s="11"/>
      <c r="F1345" s="30" t="s">
        <v>3534</v>
      </c>
      <c r="G1345" s="12"/>
      <c r="H1345" s="33" t="s">
        <v>950</v>
      </c>
      <c r="I1345" s="155" t="s">
        <v>3535</v>
      </c>
      <c r="J1345" s="12"/>
      <c r="K1345" s="11"/>
      <c r="L1345" s="13"/>
      <c r="M1345" s="13"/>
      <c r="N1345" s="19"/>
      <c r="O1345" s="19"/>
      <c r="P1345" s="18"/>
      <c r="Q1345" s="13"/>
      <c r="R1345" s="19"/>
      <c r="S1345" s="19"/>
      <c r="T1345" s="24"/>
      <c r="U1345" s="11"/>
      <c r="V1345" s="24"/>
      <c r="W1345" s="11"/>
      <c r="X1345" s="11"/>
    </row>
    <row r="1346" s="2" customFormat="1" ht="26" customHeight="1" spans="1:24">
      <c r="A1346" s="11">
        <v>1342</v>
      </c>
      <c r="B1346" s="11" t="s">
        <v>467</v>
      </c>
      <c r="C1346" s="11" t="s">
        <v>3037</v>
      </c>
      <c r="D1346" s="12">
        <v>2</v>
      </c>
      <c r="E1346" s="11" t="s">
        <v>3536</v>
      </c>
      <c r="F1346" s="30" t="s">
        <v>3536</v>
      </c>
      <c r="G1346" s="12">
        <v>6</v>
      </c>
      <c r="H1346" s="33" t="s">
        <v>43</v>
      </c>
      <c r="I1346" s="30" t="s">
        <v>3537</v>
      </c>
      <c r="J1346" s="12">
        <f>SUM(K1346:N1346)</f>
        <v>135.9</v>
      </c>
      <c r="K1346" s="11">
        <v>85.86</v>
      </c>
      <c r="L1346" s="13">
        <v>50.04</v>
      </c>
      <c r="M1346" s="11"/>
      <c r="N1346" s="19"/>
      <c r="O1346" s="19"/>
      <c r="P1346" s="18">
        <v>44706</v>
      </c>
      <c r="Q1346" s="13" t="s">
        <v>3538</v>
      </c>
      <c r="R1346" s="19">
        <v>13665920368</v>
      </c>
      <c r="S1346" s="19"/>
      <c r="T1346" s="24">
        <v>2022</v>
      </c>
      <c r="U1346" s="23" t="s">
        <v>472</v>
      </c>
      <c r="V1346" s="24" t="s">
        <v>50</v>
      </c>
      <c r="W1346" s="11"/>
      <c r="X1346" s="23"/>
    </row>
    <row r="1347" s="2" customFormat="1" ht="26" customHeight="1" spans="1:24">
      <c r="A1347" s="11">
        <v>1343</v>
      </c>
      <c r="B1347" s="11"/>
      <c r="C1347" s="11"/>
      <c r="D1347" s="12"/>
      <c r="E1347" s="11"/>
      <c r="F1347" s="30" t="s">
        <v>3539</v>
      </c>
      <c r="G1347" s="12"/>
      <c r="H1347" s="33" t="s">
        <v>474</v>
      </c>
      <c r="I1347" s="155" t="s">
        <v>3540</v>
      </c>
      <c r="J1347" s="12"/>
      <c r="K1347" s="11"/>
      <c r="L1347" s="13"/>
      <c r="M1347" s="13"/>
      <c r="N1347" s="19"/>
      <c r="O1347" s="19"/>
      <c r="P1347" s="18"/>
      <c r="Q1347" s="13"/>
      <c r="R1347" s="19"/>
      <c r="S1347" s="19"/>
      <c r="T1347" s="24"/>
      <c r="U1347" s="11"/>
      <c r="V1347" s="24"/>
      <c r="W1347" s="11"/>
      <c r="X1347" s="11"/>
    </row>
    <row r="1348" s="2" customFormat="1" ht="26" customHeight="1" spans="1:24">
      <c r="A1348" s="11">
        <v>1344</v>
      </c>
      <c r="B1348" s="11"/>
      <c r="C1348" s="11"/>
      <c r="D1348" s="12"/>
      <c r="E1348" s="11"/>
      <c r="F1348" s="30" t="s">
        <v>3541</v>
      </c>
      <c r="G1348" s="12"/>
      <c r="H1348" s="33" t="s">
        <v>561</v>
      </c>
      <c r="I1348" s="155" t="s">
        <v>3542</v>
      </c>
      <c r="J1348" s="12"/>
      <c r="K1348" s="11"/>
      <c r="L1348" s="13"/>
      <c r="M1348" s="13"/>
      <c r="N1348" s="19"/>
      <c r="O1348" s="19"/>
      <c r="P1348" s="18"/>
      <c r="Q1348" s="13"/>
      <c r="R1348" s="19"/>
      <c r="S1348" s="19"/>
      <c r="T1348" s="24"/>
      <c r="U1348" s="11"/>
      <c r="V1348" s="24"/>
      <c r="W1348" s="11"/>
      <c r="X1348" s="11"/>
    </row>
    <row r="1349" s="2" customFormat="1" ht="26" customHeight="1" spans="1:24">
      <c r="A1349" s="11">
        <v>1345</v>
      </c>
      <c r="B1349" s="11"/>
      <c r="C1349" s="11"/>
      <c r="D1349" s="12"/>
      <c r="E1349" s="11"/>
      <c r="F1349" s="30" t="s">
        <v>3543</v>
      </c>
      <c r="G1349" s="12"/>
      <c r="H1349" s="33" t="s">
        <v>561</v>
      </c>
      <c r="I1349" s="155" t="s">
        <v>3544</v>
      </c>
      <c r="J1349" s="12"/>
      <c r="K1349" s="11"/>
      <c r="L1349" s="13"/>
      <c r="M1349" s="13"/>
      <c r="N1349" s="19"/>
      <c r="O1349" s="19"/>
      <c r="P1349" s="18"/>
      <c r="Q1349" s="13"/>
      <c r="R1349" s="19"/>
      <c r="S1349" s="19"/>
      <c r="T1349" s="24"/>
      <c r="U1349" s="11"/>
      <c r="V1349" s="24"/>
      <c r="W1349" s="11"/>
      <c r="X1349" s="11"/>
    </row>
    <row r="1350" s="2" customFormat="1" ht="26" customHeight="1" spans="1:24">
      <c r="A1350" s="11">
        <v>1346</v>
      </c>
      <c r="B1350" s="11"/>
      <c r="C1350" s="11"/>
      <c r="D1350" s="12"/>
      <c r="E1350" s="11"/>
      <c r="F1350" s="30" t="s">
        <v>3545</v>
      </c>
      <c r="G1350" s="12"/>
      <c r="H1350" s="33" t="s">
        <v>533</v>
      </c>
      <c r="I1350" s="155" t="s">
        <v>3546</v>
      </c>
      <c r="J1350" s="12"/>
      <c r="K1350" s="11"/>
      <c r="L1350" s="13"/>
      <c r="M1350" s="13"/>
      <c r="N1350" s="19"/>
      <c r="O1350" s="19"/>
      <c r="P1350" s="18"/>
      <c r="Q1350" s="13"/>
      <c r="R1350" s="19"/>
      <c r="S1350" s="19"/>
      <c r="T1350" s="24"/>
      <c r="U1350" s="11"/>
      <c r="V1350" s="24"/>
      <c r="W1350" s="11"/>
      <c r="X1350" s="11"/>
    </row>
    <row r="1351" s="2" customFormat="1" ht="26" customHeight="1" spans="1:24">
      <c r="A1351" s="11">
        <v>1347</v>
      </c>
      <c r="B1351" s="11"/>
      <c r="C1351" s="11"/>
      <c r="D1351" s="12"/>
      <c r="E1351" s="11"/>
      <c r="F1351" s="30" t="s">
        <v>3547</v>
      </c>
      <c r="G1351" s="12"/>
      <c r="H1351" s="33" t="s">
        <v>538</v>
      </c>
      <c r="I1351" s="155" t="s">
        <v>3548</v>
      </c>
      <c r="J1351" s="12"/>
      <c r="K1351" s="11"/>
      <c r="L1351" s="13"/>
      <c r="M1351" s="13"/>
      <c r="N1351" s="19"/>
      <c r="O1351" s="19"/>
      <c r="P1351" s="18"/>
      <c r="Q1351" s="13"/>
      <c r="R1351" s="19"/>
      <c r="S1351" s="19"/>
      <c r="T1351" s="24"/>
      <c r="U1351" s="11"/>
      <c r="V1351" s="24"/>
      <c r="W1351" s="11"/>
      <c r="X1351" s="11"/>
    </row>
    <row r="1352" s="2" customFormat="1" ht="26" customHeight="1" spans="1:24">
      <c r="A1352" s="11">
        <v>1348</v>
      </c>
      <c r="B1352" s="11" t="s">
        <v>467</v>
      </c>
      <c r="C1352" s="11" t="s">
        <v>3037</v>
      </c>
      <c r="D1352" s="12">
        <v>4</v>
      </c>
      <c r="E1352" s="11" t="s">
        <v>3549</v>
      </c>
      <c r="F1352" s="30" t="s">
        <v>3549</v>
      </c>
      <c r="G1352" s="12">
        <v>6</v>
      </c>
      <c r="H1352" s="33" t="s">
        <v>43</v>
      </c>
      <c r="I1352" s="155" t="s">
        <v>3550</v>
      </c>
      <c r="J1352" s="12">
        <f>SUM(K1352:N1352)</f>
        <v>132.7</v>
      </c>
      <c r="K1352" s="11">
        <v>86.25</v>
      </c>
      <c r="L1352" s="13">
        <v>46.45</v>
      </c>
      <c r="M1352" s="11"/>
      <c r="N1352" s="19"/>
      <c r="O1352" s="19"/>
      <c r="P1352" s="18">
        <v>44706</v>
      </c>
      <c r="Q1352" s="13" t="s">
        <v>3551</v>
      </c>
      <c r="R1352" s="19">
        <v>13305073948</v>
      </c>
      <c r="S1352" s="19"/>
      <c r="T1352" s="24">
        <v>2022</v>
      </c>
      <c r="U1352" s="23" t="s">
        <v>472</v>
      </c>
      <c r="V1352" s="24" t="s">
        <v>50</v>
      </c>
      <c r="W1352" s="11"/>
      <c r="X1352" s="23"/>
    </row>
    <row r="1353" s="2" customFormat="1" ht="26" customHeight="1" spans="1:24">
      <c r="A1353" s="11">
        <v>1349</v>
      </c>
      <c r="B1353" s="11"/>
      <c r="C1353" s="11"/>
      <c r="D1353" s="12"/>
      <c r="E1353" s="11"/>
      <c r="F1353" s="30" t="s">
        <v>3552</v>
      </c>
      <c r="G1353" s="12"/>
      <c r="H1353" s="33" t="s">
        <v>2796</v>
      </c>
      <c r="I1353" s="155" t="s">
        <v>3553</v>
      </c>
      <c r="J1353" s="12"/>
      <c r="K1353" s="11"/>
      <c r="L1353" s="13"/>
      <c r="M1353" s="13"/>
      <c r="N1353" s="19"/>
      <c r="O1353" s="19"/>
      <c r="P1353" s="18"/>
      <c r="Q1353" s="13"/>
      <c r="R1353" s="19"/>
      <c r="S1353" s="19"/>
      <c r="T1353" s="24"/>
      <c r="U1353" s="11"/>
      <c r="V1353" s="24"/>
      <c r="W1353" s="11"/>
      <c r="X1353" s="11"/>
    </row>
    <row r="1354" s="2" customFormat="1" ht="26" customHeight="1" spans="1:24">
      <c r="A1354" s="11">
        <v>1350</v>
      </c>
      <c r="B1354" s="11"/>
      <c r="C1354" s="11"/>
      <c r="D1354" s="12"/>
      <c r="E1354" s="11"/>
      <c r="F1354" s="30" t="s">
        <v>3554</v>
      </c>
      <c r="G1354" s="12"/>
      <c r="H1354" s="33" t="s">
        <v>561</v>
      </c>
      <c r="I1354" s="155" t="s">
        <v>3555</v>
      </c>
      <c r="J1354" s="12"/>
      <c r="K1354" s="11"/>
      <c r="L1354" s="13"/>
      <c r="M1354" s="13"/>
      <c r="N1354" s="19"/>
      <c r="O1354" s="19"/>
      <c r="P1354" s="18"/>
      <c r="Q1354" s="13"/>
      <c r="R1354" s="19"/>
      <c r="S1354" s="19"/>
      <c r="T1354" s="24"/>
      <c r="U1354" s="11"/>
      <c r="V1354" s="24"/>
      <c r="W1354" s="11"/>
      <c r="X1354" s="11"/>
    </row>
    <row r="1355" s="2" customFormat="1" ht="26" customHeight="1" spans="1:24">
      <c r="A1355" s="11">
        <v>1351</v>
      </c>
      <c r="B1355" s="11"/>
      <c r="C1355" s="11"/>
      <c r="D1355" s="12"/>
      <c r="E1355" s="11"/>
      <c r="F1355" s="30" t="s">
        <v>3556</v>
      </c>
      <c r="G1355" s="12"/>
      <c r="H1355" s="33" t="s">
        <v>533</v>
      </c>
      <c r="I1355" s="155" t="s">
        <v>3557</v>
      </c>
      <c r="J1355" s="12"/>
      <c r="K1355" s="11"/>
      <c r="L1355" s="13"/>
      <c r="M1355" s="13"/>
      <c r="N1355" s="19"/>
      <c r="O1355" s="19"/>
      <c r="P1355" s="18"/>
      <c r="Q1355" s="13"/>
      <c r="R1355" s="19"/>
      <c r="S1355" s="19"/>
      <c r="T1355" s="24"/>
      <c r="U1355" s="11"/>
      <c r="V1355" s="24"/>
      <c r="W1355" s="11"/>
      <c r="X1355" s="11"/>
    </row>
    <row r="1356" s="2" customFormat="1" ht="26" customHeight="1" spans="1:24">
      <c r="A1356" s="11">
        <v>1352</v>
      </c>
      <c r="B1356" s="11"/>
      <c r="C1356" s="11"/>
      <c r="D1356" s="12"/>
      <c r="E1356" s="11"/>
      <c r="F1356" s="30" t="s">
        <v>3558</v>
      </c>
      <c r="G1356" s="12"/>
      <c r="H1356" s="33" t="s">
        <v>538</v>
      </c>
      <c r="I1356" s="155" t="s">
        <v>3559</v>
      </c>
      <c r="J1356" s="12"/>
      <c r="K1356" s="11"/>
      <c r="L1356" s="13"/>
      <c r="M1356" s="13"/>
      <c r="N1356" s="19"/>
      <c r="O1356" s="19"/>
      <c r="P1356" s="18"/>
      <c r="Q1356" s="13"/>
      <c r="R1356" s="19"/>
      <c r="S1356" s="19"/>
      <c r="T1356" s="24"/>
      <c r="U1356" s="11"/>
      <c r="V1356" s="24"/>
      <c r="W1356" s="11"/>
      <c r="X1356" s="11"/>
    </row>
    <row r="1357" s="2" customFormat="1" ht="26" customHeight="1" spans="1:24">
      <c r="A1357" s="11">
        <v>1353</v>
      </c>
      <c r="B1357" s="11"/>
      <c r="C1357" s="11"/>
      <c r="D1357" s="12"/>
      <c r="E1357" s="11"/>
      <c r="F1357" s="30" t="s">
        <v>3560</v>
      </c>
      <c r="G1357" s="12"/>
      <c r="H1357" s="33" t="s">
        <v>538</v>
      </c>
      <c r="I1357" s="155" t="s">
        <v>3561</v>
      </c>
      <c r="J1357" s="12"/>
      <c r="K1357" s="11"/>
      <c r="L1357" s="13"/>
      <c r="M1357" s="13"/>
      <c r="N1357" s="19"/>
      <c r="O1357" s="19"/>
      <c r="P1357" s="18"/>
      <c r="Q1357" s="13"/>
      <c r="R1357" s="19"/>
      <c r="S1357" s="19"/>
      <c r="T1357" s="24"/>
      <c r="U1357" s="11"/>
      <c r="V1357" s="24"/>
      <c r="W1357" s="11"/>
      <c r="X1357" s="11"/>
    </row>
    <row r="1358" s="2" customFormat="1" ht="26" customHeight="1" spans="1:24">
      <c r="A1358" s="11">
        <v>1354</v>
      </c>
      <c r="B1358" s="11" t="s">
        <v>467</v>
      </c>
      <c r="C1358" s="11" t="s">
        <v>3037</v>
      </c>
      <c r="D1358" s="12">
        <v>7</v>
      </c>
      <c r="E1358" s="11" t="s">
        <v>3562</v>
      </c>
      <c r="F1358" s="30" t="s">
        <v>3562</v>
      </c>
      <c r="G1358" s="12">
        <v>5</v>
      </c>
      <c r="H1358" s="33" t="s">
        <v>43</v>
      </c>
      <c r="I1358" s="155" t="s">
        <v>3563</v>
      </c>
      <c r="J1358" s="12">
        <f>SUM(K1358:N1358)</f>
        <v>150</v>
      </c>
      <c r="K1358" s="11">
        <v>135.9</v>
      </c>
      <c r="L1358" s="13">
        <v>14.1</v>
      </c>
      <c r="M1358" s="11"/>
      <c r="N1358" s="19"/>
      <c r="O1358" s="19"/>
      <c r="P1358" s="18">
        <v>44706</v>
      </c>
      <c r="Q1358" s="13" t="s">
        <v>3564</v>
      </c>
      <c r="R1358" s="19">
        <v>13629675610</v>
      </c>
      <c r="S1358" s="19"/>
      <c r="T1358" s="24">
        <v>2022</v>
      </c>
      <c r="U1358" s="23" t="s">
        <v>472</v>
      </c>
      <c r="V1358" s="24" t="s">
        <v>50</v>
      </c>
      <c r="W1358" s="11"/>
      <c r="X1358" s="23"/>
    </row>
    <row r="1359" s="2" customFormat="1" ht="26" customHeight="1" spans="1:24">
      <c r="A1359" s="11">
        <v>1355</v>
      </c>
      <c r="B1359" s="11"/>
      <c r="C1359" s="11"/>
      <c r="D1359" s="12"/>
      <c r="E1359" s="11"/>
      <c r="F1359" s="30" t="s">
        <v>3565</v>
      </c>
      <c r="G1359" s="12"/>
      <c r="H1359" s="33" t="s">
        <v>474</v>
      </c>
      <c r="I1359" s="155" t="s">
        <v>3566</v>
      </c>
      <c r="J1359" s="12"/>
      <c r="K1359" s="11"/>
      <c r="L1359" s="13"/>
      <c r="M1359" s="13"/>
      <c r="N1359" s="19"/>
      <c r="O1359" s="19"/>
      <c r="P1359" s="18"/>
      <c r="Q1359" s="13"/>
      <c r="R1359" s="19"/>
      <c r="S1359" s="19"/>
      <c r="T1359" s="24"/>
      <c r="U1359" s="11"/>
      <c r="V1359" s="24"/>
      <c r="W1359" s="11"/>
      <c r="X1359" s="11"/>
    </row>
    <row r="1360" s="2" customFormat="1" ht="26" customHeight="1" spans="1:24">
      <c r="A1360" s="11">
        <v>1356</v>
      </c>
      <c r="B1360" s="11"/>
      <c r="C1360" s="11"/>
      <c r="D1360" s="12"/>
      <c r="E1360" s="11"/>
      <c r="F1360" s="30" t="s">
        <v>3567</v>
      </c>
      <c r="G1360" s="12"/>
      <c r="H1360" s="33" t="s">
        <v>561</v>
      </c>
      <c r="I1360" s="155" t="s">
        <v>3568</v>
      </c>
      <c r="J1360" s="12"/>
      <c r="K1360" s="11"/>
      <c r="L1360" s="13"/>
      <c r="M1360" s="13"/>
      <c r="N1360" s="19"/>
      <c r="O1360" s="19"/>
      <c r="P1360" s="18"/>
      <c r="Q1360" s="13"/>
      <c r="R1360" s="19"/>
      <c r="S1360" s="19"/>
      <c r="T1360" s="24"/>
      <c r="U1360" s="11"/>
      <c r="V1360" s="24"/>
      <c r="W1360" s="11"/>
      <c r="X1360" s="11"/>
    </row>
    <row r="1361" s="2" customFormat="1" ht="26" customHeight="1" spans="1:24">
      <c r="A1361" s="11">
        <v>1357</v>
      </c>
      <c r="B1361" s="11"/>
      <c r="C1361" s="11"/>
      <c r="D1361" s="12"/>
      <c r="E1361" s="11"/>
      <c r="F1361" s="30" t="s">
        <v>3569</v>
      </c>
      <c r="G1361" s="12"/>
      <c r="H1361" s="33" t="s">
        <v>533</v>
      </c>
      <c r="I1361" s="155" t="s">
        <v>3570</v>
      </c>
      <c r="J1361" s="12"/>
      <c r="K1361" s="11"/>
      <c r="L1361" s="13"/>
      <c r="M1361" s="13"/>
      <c r="N1361" s="19"/>
      <c r="O1361" s="19"/>
      <c r="P1361" s="18"/>
      <c r="Q1361" s="13"/>
      <c r="R1361" s="19"/>
      <c r="S1361" s="19"/>
      <c r="T1361" s="24"/>
      <c r="U1361" s="11"/>
      <c r="V1361" s="24"/>
      <c r="W1361" s="11"/>
      <c r="X1361" s="11"/>
    </row>
    <row r="1362" s="2" customFormat="1" ht="26" customHeight="1" spans="1:24">
      <c r="A1362" s="11">
        <v>1358</v>
      </c>
      <c r="B1362" s="11"/>
      <c r="C1362" s="11"/>
      <c r="D1362" s="12"/>
      <c r="E1362" s="11"/>
      <c r="F1362" s="30" t="s">
        <v>3571</v>
      </c>
      <c r="G1362" s="12"/>
      <c r="H1362" s="33" t="s">
        <v>538</v>
      </c>
      <c r="I1362" s="30" t="s">
        <v>3572</v>
      </c>
      <c r="J1362" s="12"/>
      <c r="K1362" s="11"/>
      <c r="L1362" s="13"/>
      <c r="M1362" s="13"/>
      <c r="N1362" s="19"/>
      <c r="O1362" s="19"/>
      <c r="P1362" s="18"/>
      <c r="Q1362" s="13"/>
      <c r="R1362" s="19"/>
      <c r="S1362" s="19"/>
      <c r="T1362" s="24"/>
      <c r="U1362" s="11"/>
      <c r="V1362" s="24"/>
      <c r="W1362" s="11"/>
      <c r="X1362" s="11"/>
    </row>
    <row r="1363" s="2" customFormat="1" ht="26" customHeight="1" spans="1:24">
      <c r="A1363" s="11">
        <v>1359</v>
      </c>
      <c r="B1363" s="11" t="s">
        <v>467</v>
      </c>
      <c r="C1363" s="11" t="s">
        <v>75</v>
      </c>
      <c r="D1363" s="12">
        <v>16</v>
      </c>
      <c r="E1363" s="11" t="s">
        <v>3573</v>
      </c>
      <c r="F1363" s="30" t="s">
        <v>3573</v>
      </c>
      <c r="G1363" s="12">
        <v>3</v>
      </c>
      <c r="H1363" s="11" t="s">
        <v>43</v>
      </c>
      <c r="I1363" s="155" t="s">
        <v>3574</v>
      </c>
      <c r="J1363" s="12">
        <f>SUM(K1363:N1363)</f>
        <v>87</v>
      </c>
      <c r="K1363" s="11">
        <v>69.25</v>
      </c>
      <c r="L1363" s="13">
        <v>17.75</v>
      </c>
      <c r="M1363" s="11"/>
      <c r="N1363" s="19"/>
      <c r="O1363" s="19"/>
      <c r="P1363" s="18">
        <v>44784</v>
      </c>
      <c r="Q1363" s="13" t="s">
        <v>3575</v>
      </c>
      <c r="R1363" s="19" t="s">
        <v>3576</v>
      </c>
      <c r="S1363" s="19"/>
      <c r="T1363" s="24">
        <v>2022</v>
      </c>
      <c r="U1363" s="23" t="s">
        <v>472</v>
      </c>
      <c r="V1363" s="24" t="s">
        <v>50</v>
      </c>
      <c r="W1363" s="11"/>
      <c r="X1363" s="35" t="s">
        <v>3027</v>
      </c>
    </row>
    <row r="1364" s="2" customFormat="1" ht="26" customHeight="1" spans="1:24">
      <c r="A1364" s="11">
        <v>1360</v>
      </c>
      <c r="B1364" s="11"/>
      <c r="C1364" s="11"/>
      <c r="D1364" s="12"/>
      <c r="E1364" s="11"/>
      <c r="F1364" s="30" t="s">
        <v>3577</v>
      </c>
      <c r="G1364" s="12"/>
      <c r="H1364" s="11" t="s">
        <v>474</v>
      </c>
      <c r="I1364" s="155" t="s">
        <v>3578</v>
      </c>
      <c r="J1364" s="12"/>
      <c r="K1364" s="11"/>
      <c r="L1364" s="13"/>
      <c r="M1364" s="13"/>
      <c r="N1364" s="19"/>
      <c r="O1364" s="19"/>
      <c r="P1364" s="18"/>
      <c r="Q1364" s="13"/>
      <c r="R1364" s="19"/>
      <c r="S1364" s="19"/>
      <c r="T1364" s="24"/>
      <c r="U1364" s="11"/>
      <c r="V1364" s="24"/>
      <c r="W1364" s="11"/>
      <c r="X1364" s="11"/>
    </row>
    <row r="1365" s="2" customFormat="1" ht="26" customHeight="1" spans="1:24">
      <c r="A1365" s="11">
        <v>1361</v>
      </c>
      <c r="B1365" s="11"/>
      <c r="C1365" s="11"/>
      <c r="D1365" s="12"/>
      <c r="E1365" s="11"/>
      <c r="F1365" s="30" t="s">
        <v>3579</v>
      </c>
      <c r="G1365" s="12"/>
      <c r="H1365" s="11" t="s">
        <v>561</v>
      </c>
      <c r="I1365" s="155" t="s">
        <v>3580</v>
      </c>
      <c r="J1365" s="12"/>
      <c r="K1365" s="11"/>
      <c r="L1365" s="13"/>
      <c r="M1365" s="13"/>
      <c r="N1365" s="19"/>
      <c r="O1365" s="19"/>
      <c r="P1365" s="18"/>
      <c r="Q1365" s="13"/>
      <c r="R1365" s="19"/>
      <c r="S1365" s="19"/>
      <c r="T1365" s="24"/>
      <c r="U1365" s="11"/>
      <c r="V1365" s="24"/>
      <c r="W1365" s="11"/>
      <c r="X1365" s="11"/>
    </row>
    <row r="1366" s="2" customFormat="1" ht="26" customHeight="1" spans="1:24">
      <c r="A1366" s="11">
        <v>1362</v>
      </c>
      <c r="B1366" s="11" t="s">
        <v>467</v>
      </c>
      <c r="C1366" s="11" t="s">
        <v>75</v>
      </c>
      <c r="D1366" s="12">
        <v>16</v>
      </c>
      <c r="E1366" s="11" t="s">
        <v>3581</v>
      </c>
      <c r="F1366" s="11" t="s">
        <v>3581</v>
      </c>
      <c r="G1366" s="12">
        <v>1</v>
      </c>
      <c r="H1366" s="12" t="s">
        <v>43</v>
      </c>
      <c r="I1366" s="152" t="s">
        <v>3582</v>
      </c>
      <c r="J1366" s="12">
        <f>SUM(K1366:N1366)</f>
        <v>88</v>
      </c>
      <c r="K1366" s="11">
        <v>69.25</v>
      </c>
      <c r="L1366" s="13">
        <v>18.75</v>
      </c>
      <c r="M1366" s="11"/>
      <c r="N1366" s="19"/>
      <c r="O1366" s="19"/>
      <c r="P1366" s="18">
        <v>44784</v>
      </c>
      <c r="Q1366" s="13" t="s">
        <v>3583</v>
      </c>
      <c r="R1366" s="19">
        <v>0</v>
      </c>
      <c r="S1366" s="19"/>
      <c r="T1366" s="24">
        <v>2022</v>
      </c>
      <c r="U1366" s="23" t="s">
        <v>472</v>
      </c>
      <c r="V1366" s="24" t="s">
        <v>50</v>
      </c>
      <c r="W1366" s="11"/>
      <c r="X1366" s="23"/>
    </row>
    <row r="1367" s="2" customFormat="1" ht="26" customHeight="1" spans="1:24">
      <c r="A1367" s="11">
        <v>1363</v>
      </c>
      <c r="B1367" s="11" t="s">
        <v>467</v>
      </c>
      <c r="C1367" s="11" t="s">
        <v>3214</v>
      </c>
      <c r="D1367" s="12">
        <v>4</v>
      </c>
      <c r="E1367" s="11" t="s">
        <v>3584</v>
      </c>
      <c r="F1367" s="30" t="s">
        <v>3584</v>
      </c>
      <c r="G1367" s="12">
        <v>4</v>
      </c>
      <c r="H1367" s="11" t="s">
        <v>43</v>
      </c>
      <c r="I1367" s="30" t="s">
        <v>3585</v>
      </c>
      <c r="J1367" s="12">
        <f>SUM(K1367:N1367)</f>
        <v>110</v>
      </c>
      <c r="K1367" s="11">
        <v>81</v>
      </c>
      <c r="L1367" s="13">
        <v>29</v>
      </c>
      <c r="M1367" s="11"/>
      <c r="N1367" s="19"/>
      <c r="O1367" s="19"/>
      <c r="P1367" s="18">
        <v>44784</v>
      </c>
      <c r="Q1367" s="13" t="s">
        <v>3586</v>
      </c>
      <c r="R1367" s="19">
        <v>15959952848</v>
      </c>
      <c r="S1367" s="19"/>
      <c r="T1367" s="24">
        <v>2022</v>
      </c>
      <c r="U1367" s="23" t="s">
        <v>472</v>
      </c>
      <c r="V1367" s="24" t="s">
        <v>50</v>
      </c>
      <c r="W1367" s="11"/>
      <c r="X1367" s="23"/>
    </row>
    <row r="1368" s="2" customFormat="1" ht="26" customHeight="1" spans="1:24">
      <c r="A1368" s="11">
        <v>1364</v>
      </c>
      <c r="B1368" s="11"/>
      <c r="C1368" s="11"/>
      <c r="D1368" s="12"/>
      <c r="E1368" s="11"/>
      <c r="F1368" s="24" t="s">
        <v>3587</v>
      </c>
      <c r="G1368" s="12"/>
      <c r="H1368" s="33" t="s">
        <v>474</v>
      </c>
      <c r="I1368" s="33" t="s">
        <v>3588</v>
      </c>
      <c r="J1368" s="12"/>
      <c r="K1368" s="11"/>
      <c r="L1368" s="13"/>
      <c r="M1368" s="13"/>
      <c r="N1368" s="19"/>
      <c r="O1368" s="19"/>
      <c r="P1368" s="18"/>
      <c r="Q1368" s="13"/>
      <c r="R1368" s="19"/>
      <c r="S1368" s="19"/>
      <c r="T1368" s="24"/>
      <c r="U1368" s="11"/>
      <c r="V1368" s="24"/>
      <c r="W1368" s="11"/>
      <c r="X1368" s="11"/>
    </row>
    <row r="1369" s="2" customFormat="1" ht="26" customHeight="1" spans="1:24">
      <c r="A1369" s="11">
        <v>1365</v>
      </c>
      <c r="B1369" s="11"/>
      <c r="C1369" s="11"/>
      <c r="D1369" s="12"/>
      <c r="E1369" s="11"/>
      <c r="F1369" s="24" t="s">
        <v>3589</v>
      </c>
      <c r="G1369" s="12"/>
      <c r="H1369" s="33" t="s">
        <v>561</v>
      </c>
      <c r="I1369" s="156" t="s">
        <v>3590</v>
      </c>
      <c r="J1369" s="12"/>
      <c r="K1369" s="11"/>
      <c r="L1369" s="13"/>
      <c r="M1369" s="13"/>
      <c r="N1369" s="19"/>
      <c r="O1369" s="19"/>
      <c r="P1369" s="18"/>
      <c r="Q1369" s="13"/>
      <c r="R1369" s="19"/>
      <c r="S1369" s="19"/>
      <c r="T1369" s="24"/>
      <c r="U1369" s="11"/>
      <c r="V1369" s="24"/>
      <c r="W1369" s="11"/>
      <c r="X1369" s="11"/>
    </row>
    <row r="1370" s="2" customFormat="1" ht="26" customHeight="1" spans="1:24">
      <c r="A1370" s="11">
        <v>1366</v>
      </c>
      <c r="B1370" s="11"/>
      <c r="C1370" s="11"/>
      <c r="D1370" s="12"/>
      <c r="E1370" s="11"/>
      <c r="F1370" s="24" t="s">
        <v>3591</v>
      </c>
      <c r="G1370" s="12"/>
      <c r="H1370" s="33" t="s">
        <v>601</v>
      </c>
      <c r="I1370" s="156" t="s">
        <v>3592</v>
      </c>
      <c r="J1370" s="12"/>
      <c r="K1370" s="11"/>
      <c r="L1370" s="13"/>
      <c r="M1370" s="13"/>
      <c r="N1370" s="19"/>
      <c r="O1370" s="19"/>
      <c r="P1370" s="18"/>
      <c r="Q1370" s="13"/>
      <c r="R1370" s="19"/>
      <c r="S1370" s="19"/>
      <c r="T1370" s="24"/>
      <c r="U1370" s="11"/>
      <c r="V1370" s="24"/>
      <c r="W1370" s="11"/>
      <c r="X1370" s="11"/>
    </row>
    <row r="1371" s="2" customFormat="1" ht="26" customHeight="1" spans="1:24">
      <c r="A1371" s="11">
        <v>1367</v>
      </c>
      <c r="B1371" s="11" t="s">
        <v>467</v>
      </c>
      <c r="C1371" s="11" t="s">
        <v>3214</v>
      </c>
      <c r="D1371" s="12">
        <v>4</v>
      </c>
      <c r="E1371" s="11" t="s">
        <v>3593</v>
      </c>
      <c r="F1371" s="30" t="s">
        <v>3593</v>
      </c>
      <c r="G1371" s="12">
        <v>3</v>
      </c>
      <c r="H1371" s="11" t="s">
        <v>43</v>
      </c>
      <c r="I1371" s="155" t="s">
        <v>3594</v>
      </c>
      <c r="J1371" s="12">
        <f>SUM(K1371:N1371)</f>
        <v>110</v>
      </c>
      <c r="K1371" s="11">
        <v>62</v>
      </c>
      <c r="L1371" s="13">
        <v>48</v>
      </c>
      <c r="M1371" s="11"/>
      <c r="N1371" s="19"/>
      <c r="O1371" s="19"/>
      <c r="P1371" s="18">
        <v>44784</v>
      </c>
      <c r="Q1371" s="13" t="s">
        <v>3595</v>
      </c>
      <c r="R1371" s="19">
        <v>13559418778</v>
      </c>
      <c r="S1371" s="19"/>
      <c r="T1371" s="24">
        <v>2022</v>
      </c>
      <c r="U1371" s="23" t="s">
        <v>472</v>
      </c>
      <c r="V1371" s="24" t="s">
        <v>50</v>
      </c>
      <c r="W1371" s="11"/>
      <c r="X1371" s="23"/>
    </row>
    <row r="1372" s="2" customFormat="1" ht="26" customHeight="1" spans="1:24">
      <c r="A1372" s="11">
        <v>1368</v>
      </c>
      <c r="B1372" s="11"/>
      <c r="C1372" s="11"/>
      <c r="D1372" s="12"/>
      <c r="E1372" s="11"/>
      <c r="F1372" s="30" t="s">
        <v>3596</v>
      </c>
      <c r="G1372" s="12"/>
      <c r="H1372" s="11" t="s">
        <v>601</v>
      </c>
      <c r="I1372" s="155" t="s">
        <v>3597</v>
      </c>
      <c r="J1372" s="12"/>
      <c r="K1372" s="11"/>
      <c r="L1372" s="13"/>
      <c r="M1372" s="13"/>
      <c r="N1372" s="19"/>
      <c r="O1372" s="19"/>
      <c r="P1372" s="18"/>
      <c r="Q1372" s="13"/>
      <c r="R1372" s="19"/>
      <c r="S1372" s="19"/>
      <c r="T1372" s="24"/>
      <c r="U1372" s="11"/>
      <c r="V1372" s="24"/>
      <c r="W1372" s="11"/>
      <c r="X1372" s="11"/>
    </row>
    <row r="1373" s="2" customFormat="1" ht="26" customHeight="1" spans="1:24">
      <c r="A1373" s="11">
        <v>1369</v>
      </c>
      <c r="B1373" s="11"/>
      <c r="C1373" s="11"/>
      <c r="D1373" s="12"/>
      <c r="E1373" s="11"/>
      <c r="F1373" s="30" t="s">
        <v>3598</v>
      </c>
      <c r="G1373" s="12"/>
      <c r="H1373" s="11" t="s">
        <v>566</v>
      </c>
      <c r="I1373" s="155" t="s">
        <v>3599</v>
      </c>
      <c r="J1373" s="12"/>
      <c r="K1373" s="11"/>
      <c r="L1373" s="13"/>
      <c r="M1373" s="13"/>
      <c r="N1373" s="19"/>
      <c r="O1373" s="19"/>
      <c r="P1373" s="18"/>
      <c r="Q1373" s="13"/>
      <c r="R1373" s="19"/>
      <c r="S1373" s="19"/>
      <c r="T1373" s="24"/>
      <c r="U1373" s="11"/>
      <c r="V1373" s="24"/>
      <c r="W1373" s="11"/>
      <c r="X1373" s="11"/>
    </row>
    <row r="1374" s="2" customFormat="1" ht="26" customHeight="1" spans="1:24">
      <c r="A1374" s="11">
        <v>1370</v>
      </c>
      <c r="B1374" s="11" t="s">
        <v>467</v>
      </c>
      <c r="C1374" s="11" t="s">
        <v>3214</v>
      </c>
      <c r="D1374" s="12">
        <v>4</v>
      </c>
      <c r="E1374" s="11" t="s">
        <v>3600</v>
      </c>
      <c r="F1374" s="30" t="s">
        <v>3600</v>
      </c>
      <c r="G1374" s="12">
        <v>3</v>
      </c>
      <c r="H1374" s="11" t="s">
        <v>43</v>
      </c>
      <c r="I1374" s="155" t="s">
        <v>3601</v>
      </c>
      <c r="J1374" s="12">
        <f>SUM(K1374:N1374)</f>
        <v>110</v>
      </c>
      <c r="K1374" s="11">
        <v>100</v>
      </c>
      <c r="L1374" s="13">
        <v>10</v>
      </c>
      <c r="M1374" s="11"/>
      <c r="N1374" s="19"/>
      <c r="O1374" s="19"/>
      <c r="P1374" s="18">
        <v>44784</v>
      </c>
      <c r="Q1374" s="13" t="s">
        <v>3602</v>
      </c>
      <c r="R1374" s="19">
        <v>13559418778</v>
      </c>
      <c r="S1374" s="19"/>
      <c r="T1374" s="24">
        <v>2022</v>
      </c>
      <c r="U1374" s="23" t="s">
        <v>472</v>
      </c>
      <c r="V1374" s="24" t="s">
        <v>50</v>
      </c>
      <c r="W1374" s="11"/>
      <c r="X1374" s="23"/>
    </row>
    <row r="1375" s="2" customFormat="1" ht="26" customHeight="1" spans="1:24">
      <c r="A1375" s="11">
        <v>1371</v>
      </c>
      <c r="B1375" s="11"/>
      <c r="C1375" s="11"/>
      <c r="D1375" s="12"/>
      <c r="E1375" s="11"/>
      <c r="F1375" s="30" t="s">
        <v>3603</v>
      </c>
      <c r="G1375" s="12"/>
      <c r="H1375" s="11" t="s">
        <v>474</v>
      </c>
      <c r="I1375" s="155" t="s">
        <v>3604</v>
      </c>
      <c r="J1375" s="12"/>
      <c r="K1375" s="11"/>
      <c r="L1375" s="13"/>
      <c r="M1375" s="13"/>
      <c r="N1375" s="19"/>
      <c r="O1375" s="19"/>
      <c r="P1375" s="18"/>
      <c r="Q1375" s="13"/>
      <c r="R1375" s="19"/>
      <c r="S1375" s="19"/>
      <c r="T1375" s="24"/>
      <c r="U1375" s="11"/>
      <c r="V1375" s="24"/>
      <c r="W1375" s="11"/>
      <c r="X1375" s="11"/>
    </row>
    <row r="1376" s="2" customFormat="1" ht="26" customHeight="1" spans="1:24">
      <c r="A1376" s="11">
        <v>1372</v>
      </c>
      <c r="B1376" s="11"/>
      <c r="C1376" s="11"/>
      <c r="D1376" s="12"/>
      <c r="E1376" s="11"/>
      <c r="F1376" s="30" t="s">
        <v>2253</v>
      </c>
      <c r="G1376" s="12"/>
      <c r="H1376" s="11" t="s">
        <v>497</v>
      </c>
      <c r="I1376" s="155" t="s">
        <v>3605</v>
      </c>
      <c r="J1376" s="12"/>
      <c r="K1376" s="11"/>
      <c r="L1376" s="13"/>
      <c r="M1376" s="13"/>
      <c r="N1376" s="19"/>
      <c r="O1376" s="19"/>
      <c r="P1376" s="18"/>
      <c r="Q1376" s="13"/>
      <c r="R1376" s="19"/>
      <c r="S1376" s="19"/>
      <c r="T1376" s="24"/>
      <c r="U1376" s="11"/>
      <c r="V1376" s="24"/>
      <c r="W1376" s="11"/>
      <c r="X1376" s="11"/>
    </row>
    <row r="1377" s="2" customFormat="1" ht="26" customHeight="1" spans="1:24">
      <c r="A1377" s="11">
        <v>1373</v>
      </c>
      <c r="B1377" s="11" t="s">
        <v>467</v>
      </c>
      <c r="C1377" s="11" t="s">
        <v>2669</v>
      </c>
      <c r="D1377" s="12">
        <v>3</v>
      </c>
      <c r="E1377" s="11" t="s">
        <v>3606</v>
      </c>
      <c r="F1377" s="30" t="s">
        <v>3606</v>
      </c>
      <c r="G1377" s="12">
        <v>5</v>
      </c>
      <c r="H1377" s="11" t="s">
        <v>43</v>
      </c>
      <c r="I1377" s="30" t="s">
        <v>3607</v>
      </c>
      <c r="J1377" s="12">
        <f>SUM(K1377:N1377)</f>
        <v>114</v>
      </c>
      <c r="K1377" s="11">
        <v>114</v>
      </c>
      <c r="L1377" s="13"/>
      <c r="M1377" s="11"/>
      <c r="N1377" s="19"/>
      <c r="O1377" s="19"/>
      <c r="P1377" s="18">
        <v>44784</v>
      </c>
      <c r="Q1377" s="13" t="s">
        <v>3608</v>
      </c>
      <c r="R1377" s="19">
        <v>15902214988</v>
      </c>
      <c r="S1377" s="19"/>
      <c r="T1377" s="24">
        <v>2022</v>
      </c>
      <c r="U1377" s="23" t="s">
        <v>472</v>
      </c>
      <c r="V1377" s="24" t="s">
        <v>58</v>
      </c>
      <c r="W1377" s="11"/>
      <c r="X1377" s="23"/>
    </row>
    <row r="1378" s="2" customFormat="1" ht="26" customHeight="1" spans="1:24">
      <c r="A1378" s="11">
        <v>1374</v>
      </c>
      <c r="B1378" s="11"/>
      <c r="C1378" s="11"/>
      <c r="D1378" s="12"/>
      <c r="E1378" s="11"/>
      <c r="F1378" s="30" t="s">
        <v>3609</v>
      </c>
      <c r="G1378" s="12"/>
      <c r="H1378" s="11" t="s">
        <v>519</v>
      </c>
      <c r="I1378" s="155" t="s">
        <v>3610</v>
      </c>
      <c r="J1378" s="12"/>
      <c r="K1378" s="11"/>
      <c r="L1378" s="13"/>
      <c r="M1378" s="13"/>
      <c r="N1378" s="19"/>
      <c r="O1378" s="19"/>
      <c r="P1378" s="18"/>
      <c r="Q1378" s="13"/>
      <c r="R1378" s="19"/>
      <c r="S1378" s="19"/>
      <c r="T1378" s="24"/>
      <c r="U1378" s="11"/>
      <c r="V1378" s="24"/>
      <c r="W1378" s="11"/>
      <c r="X1378" s="11"/>
    </row>
    <row r="1379" s="2" customFormat="1" ht="26" customHeight="1" spans="1:24">
      <c r="A1379" s="11">
        <v>1375</v>
      </c>
      <c r="B1379" s="11"/>
      <c r="C1379" s="11"/>
      <c r="D1379" s="12"/>
      <c r="E1379" s="11"/>
      <c r="F1379" s="30" t="s">
        <v>3611</v>
      </c>
      <c r="G1379" s="12"/>
      <c r="H1379" s="11" t="s">
        <v>1022</v>
      </c>
      <c r="I1379" s="155" t="s">
        <v>3612</v>
      </c>
      <c r="J1379" s="12"/>
      <c r="K1379" s="11"/>
      <c r="L1379" s="13"/>
      <c r="M1379" s="13"/>
      <c r="N1379" s="19"/>
      <c r="O1379" s="19"/>
      <c r="P1379" s="18"/>
      <c r="Q1379" s="13"/>
      <c r="R1379" s="19"/>
      <c r="S1379" s="19"/>
      <c r="T1379" s="24"/>
      <c r="U1379" s="11"/>
      <c r="V1379" s="24"/>
      <c r="W1379" s="11"/>
      <c r="X1379" s="11"/>
    </row>
    <row r="1380" s="2" customFormat="1" ht="26" customHeight="1" spans="1:24">
      <c r="A1380" s="11">
        <v>1376</v>
      </c>
      <c r="B1380" s="11"/>
      <c r="C1380" s="11"/>
      <c r="D1380" s="12"/>
      <c r="E1380" s="11"/>
      <c r="F1380" s="30" t="s">
        <v>3613</v>
      </c>
      <c r="G1380" s="12"/>
      <c r="H1380" s="11" t="s">
        <v>601</v>
      </c>
      <c r="I1380" s="30" t="s">
        <v>3614</v>
      </c>
      <c r="J1380" s="12"/>
      <c r="K1380" s="11"/>
      <c r="L1380" s="13"/>
      <c r="M1380" s="13"/>
      <c r="N1380" s="19"/>
      <c r="O1380" s="19"/>
      <c r="P1380" s="18"/>
      <c r="Q1380" s="13"/>
      <c r="R1380" s="19"/>
      <c r="S1380" s="19"/>
      <c r="T1380" s="24"/>
      <c r="U1380" s="11"/>
      <c r="V1380" s="24"/>
      <c r="W1380" s="11"/>
      <c r="X1380" s="11"/>
    </row>
    <row r="1381" s="2" customFormat="1" ht="26" customHeight="1" spans="1:24">
      <c r="A1381" s="11">
        <v>1377</v>
      </c>
      <c r="B1381" s="11"/>
      <c r="C1381" s="11"/>
      <c r="D1381" s="12"/>
      <c r="E1381" s="11"/>
      <c r="F1381" s="30" t="s">
        <v>3615</v>
      </c>
      <c r="G1381" s="12"/>
      <c r="H1381" s="11" t="s">
        <v>561</v>
      </c>
      <c r="I1381" s="155" t="s">
        <v>3616</v>
      </c>
      <c r="J1381" s="12"/>
      <c r="K1381" s="11"/>
      <c r="L1381" s="13"/>
      <c r="M1381" s="13"/>
      <c r="N1381" s="19"/>
      <c r="O1381" s="19"/>
      <c r="P1381" s="18"/>
      <c r="Q1381" s="13"/>
      <c r="R1381" s="19"/>
      <c r="S1381" s="19"/>
      <c r="T1381" s="24"/>
      <c r="U1381" s="11"/>
      <c r="V1381" s="24"/>
      <c r="W1381" s="11"/>
      <c r="X1381" s="11"/>
    </row>
    <row r="1382" s="2" customFormat="1" ht="26" customHeight="1" spans="1:24">
      <c r="A1382" s="11">
        <v>1378</v>
      </c>
      <c r="B1382" s="11" t="s">
        <v>467</v>
      </c>
      <c r="C1382" s="11" t="s">
        <v>2669</v>
      </c>
      <c r="D1382" s="12">
        <v>1</v>
      </c>
      <c r="E1382" s="11" t="s">
        <v>3617</v>
      </c>
      <c r="F1382" s="30" t="s">
        <v>3617</v>
      </c>
      <c r="G1382" s="12">
        <v>4</v>
      </c>
      <c r="H1382" s="11" t="s">
        <v>43</v>
      </c>
      <c r="I1382" s="155" t="s">
        <v>3618</v>
      </c>
      <c r="J1382" s="12">
        <f>SUM(K1382:N1382)</f>
        <v>146</v>
      </c>
      <c r="K1382" s="11">
        <v>146</v>
      </c>
      <c r="L1382" s="13"/>
      <c r="M1382" s="11"/>
      <c r="N1382" s="19"/>
      <c r="O1382" s="19"/>
      <c r="P1382" s="18">
        <v>44784</v>
      </c>
      <c r="Q1382" s="13" t="s">
        <v>3619</v>
      </c>
      <c r="R1382" s="19">
        <v>13015889929</v>
      </c>
      <c r="S1382" s="19"/>
      <c r="T1382" s="24">
        <v>2022</v>
      </c>
      <c r="U1382" s="23" t="s">
        <v>472</v>
      </c>
      <c r="V1382" s="24" t="s">
        <v>58</v>
      </c>
      <c r="W1382" s="11"/>
      <c r="X1382" s="23"/>
    </row>
    <row r="1383" s="2" customFormat="1" ht="26" customHeight="1" spans="1:24">
      <c r="A1383" s="11">
        <v>1379</v>
      </c>
      <c r="B1383" s="11"/>
      <c r="C1383" s="11"/>
      <c r="D1383" s="12"/>
      <c r="E1383" s="11"/>
      <c r="F1383" s="24" t="s">
        <v>3620</v>
      </c>
      <c r="G1383" s="12"/>
      <c r="H1383" s="33" t="s">
        <v>566</v>
      </c>
      <c r="I1383" s="156" t="s">
        <v>3621</v>
      </c>
      <c r="J1383" s="12"/>
      <c r="K1383" s="11"/>
      <c r="L1383" s="13"/>
      <c r="M1383" s="13"/>
      <c r="N1383" s="19"/>
      <c r="O1383" s="19"/>
      <c r="P1383" s="18"/>
      <c r="Q1383" s="13"/>
      <c r="R1383" s="19"/>
      <c r="S1383" s="19"/>
      <c r="T1383" s="24"/>
      <c r="U1383" s="11"/>
      <c r="V1383" s="24"/>
      <c r="W1383" s="11"/>
      <c r="X1383" s="11"/>
    </row>
    <row r="1384" s="2" customFormat="1" ht="26" customHeight="1" spans="1:24">
      <c r="A1384" s="11">
        <v>1380</v>
      </c>
      <c r="B1384" s="11"/>
      <c r="C1384" s="11"/>
      <c r="D1384" s="12"/>
      <c r="E1384" s="11"/>
      <c r="F1384" s="24" t="s">
        <v>3622</v>
      </c>
      <c r="G1384" s="12"/>
      <c r="H1384" s="33" t="s">
        <v>1156</v>
      </c>
      <c r="I1384" s="156" t="s">
        <v>3623</v>
      </c>
      <c r="J1384" s="12"/>
      <c r="K1384" s="11"/>
      <c r="L1384" s="13"/>
      <c r="M1384" s="13"/>
      <c r="N1384" s="19"/>
      <c r="O1384" s="19"/>
      <c r="P1384" s="18"/>
      <c r="Q1384" s="13"/>
      <c r="R1384" s="19"/>
      <c r="S1384" s="19"/>
      <c r="T1384" s="24"/>
      <c r="U1384" s="11"/>
      <c r="V1384" s="24"/>
      <c r="W1384" s="11"/>
      <c r="X1384" s="11"/>
    </row>
    <row r="1385" s="2" customFormat="1" ht="26" customHeight="1" spans="1:24">
      <c r="A1385" s="11">
        <v>1381</v>
      </c>
      <c r="B1385" s="11"/>
      <c r="C1385" s="11"/>
      <c r="D1385" s="12"/>
      <c r="E1385" s="11"/>
      <c r="F1385" s="24" t="s">
        <v>3624</v>
      </c>
      <c r="G1385" s="12"/>
      <c r="H1385" s="33" t="s">
        <v>3625</v>
      </c>
      <c r="I1385" s="156" t="s">
        <v>3626</v>
      </c>
      <c r="J1385" s="12"/>
      <c r="K1385" s="11"/>
      <c r="L1385" s="13"/>
      <c r="M1385" s="13"/>
      <c r="N1385" s="19"/>
      <c r="O1385" s="19"/>
      <c r="P1385" s="18"/>
      <c r="Q1385" s="13"/>
      <c r="R1385" s="19"/>
      <c r="S1385" s="19"/>
      <c r="T1385" s="24"/>
      <c r="U1385" s="11"/>
      <c r="V1385" s="24"/>
      <c r="W1385" s="11"/>
      <c r="X1385" s="11"/>
    </row>
    <row r="1386" s="2" customFormat="1" ht="26" customHeight="1" spans="1:24">
      <c r="A1386" s="11">
        <v>1382</v>
      </c>
      <c r="B1386" s="11" t="s">
        <v>467</v>
      </c>
      <c r="C1386" s="11" t="s">
        <v>2669</v>
      </c>
      <c r="D1386" s="12">
        <v>6</v>
      </c>
      <c r="E1386" s="11" t="s">
        <v>146</v>
      </c>
      <c r="F1386" s="30" t="s">
        <v>146</v>
      </c>
      <c r="G1386" s="12">
        <v>5</v>
      </c>
      <c r="H1386" s="11" t="s">
        <v>43</v>
      </c>
      <c r="I1386" s="155" t="s">
        <v>3627</v>
      </c>
      <c r="J1386" s="12">
        <f>SUM(K1386:N1386)</f>
        <v>120</v>
      </c>
      <c r="K1386" s="11">
        <v>107</v>
      </c>
      <c r="L1386" s="13">
        <v>13</v>
      </c>
      <c r="M1386" s="11"/>
      <c r="N1386" s="19"/>
      <c r="O1386" s="19"/>
      <c r="P1386" s="18">
        <v>44784</v>
      </c>
      <c r="Q1386" s="13" t="s">
        <v>3628</v>
      </c>
      <c r="R1386" s="19">
        <v>13074910732</v>
      </c>
      <c r="S1386" s="19"/>
      <c r="T1386" s="24">
        <v>2022</v>
      </c>
      <c r="U1386" s="23" t="s">
        <v>472</v>
      </c>
      <c r="V1386" s="24" t="s">
        <v>50</v>
      </c>
      <c r="W1386" s="11"/>
      <c r="X1386" s="23"/>
    </row>
    <row r="1387" s="2" customFormat="1" ht="26" customHeight="1" spans="1:24">
      <c r="A1387" s="11">
        <v>1383</v>
      </c>
      <c r="B1387" s="11"/>
      <c r="C1387" s="11"/>
      <c r="D1387" s="12"/>
      <c r="E1387" s="11"/>
      <c r="F1387" s="30" t="s">
        <v>3629</v>
      </c>
      <c r="G1387" s="12"/>
      <c r="H1387" s="11" t="s">
        <v>474</v>
      </c>
      <c r="I1387" s="155" t="s">
        <v>3630</v>
      </c>
      <c r="J1387" s="12"/>
      <c r="K1387" s="11"/>
      <c r="L1387" s="13"/>
      <c r="M1387" s="13"/>
      <c r="N1387" s="19"/>
      <c r="O1387" s="19"/>
      <c r="P1387" s="18"/>
      <c r="Q1387" s="13"/>
      <c r="R1387" s="19"/>
      <c r="S1387" s="19"/>
      <c r="T1387" s="24"/>
      <c r="U1387" s="11"/>
      <c r="V1387" s="24"/>
      <c r="W1387" s="11"/>
      <c r="X1387" s="11"/>
    </row>
    <row r="1388" s="2" customFormat="1" ht="26" customHeight="1" spans="1:24">
      <c r="A1388" s="11">
        <v>1384</v>
      </c>
      <c r="B1388" s="11"/>
      <c r="C1388" s="11"/>
      <c r="D1388" s="12"/>
      <c r="E1388" s="11"/>
      <c r="F1388" s="30" t="s">
        <v>3631</v>
      </c>
      <c r="G1388" s="12"/>
      <c r="H1388" s="11" t="s">
        <v>477</v>
      </c>
      <c r="I1388" s="155" t="s">
        <v>3632</v>
      </c>
      <c r="J1388" s="12"/>
      <c r="K1388" s="11"/>
      <c r="L1388" s="13"/>
      <c r="M1388" s="13"/>
      <c r="N1388" s="19"/>
      <c r="O1388" s="19"/>
      <c r="P1388" s="18"/>
      <c r="Q1388" s="13"/>
      <c r="R1388" s="19"/>
      <c r="S1388" s="19"/>
      <c r="T1388" s="24"/>
      <c r="U1388" s="11"/>
      <c r="V1388" s="24"/>
      <c r="W1388" s="11"/>
      <c r="X1388" s="11"/>
    </row>
    <row r="1389" s="2" customFormat="1" ht="26" customHeight="1" spans="1:24">
      <c r="A1389" s="11">
        <v>1385</v>
      </c>
      <c r="B1389" s="11"/>
      <c r="C1389" s="11"/>
      <c r="D1389" s="12"/>
      <c r="E1389" s="11"/>
      <c r="F1389" s="30" t="s">
        <v>3633</v>
      </c>
      <c r="G1389" s="12"/>
      <c r="H1389" s="11" t="s">
        <v>1156</v>
      </c>
      <c r="I1389" s="30" t="s">
        <v>3634</v>
      </c>
      <c r="J1389" s="12"/>
      <c r="K1389" s="11"/>
      <c r="L1389" s="13"/>
      <c r="M1389" s="13"/>
      <c r="N1389" s="19"/>
      <c r="O1389" s="19"/>
      <c r="P1389" s="18"/>
      <c r="Q1389" s="13"/>
      <c r="R1389" s="19"/>
      <c r="S1389" s="19"/>
      <c r="T1389" s="24"/>
      <c r="U1389" s="11"/>
      <c r="V1389" s="24"/>
      <c r="W1389" s="11"/>
      <c r="X1389" s="11"/>
    </row>
    <row r="1390" s="2" customFormat="1" ht="26" customHeight="1" spans="1:24">
      <c r="A1390" s="11">
        <v>1386</v>
      </c>
      <c r="B1390" s="11"/>
      <c r="C1390" s="11"/>
      <c r="D1390" s="12"/>
      <c r="E1390" s="11"/>
      <c r="F1390" s="30" t="s">
        <v>2713</v>
      </c>
      <c r="G1390" s="12"/>
      <c r="H1390" s="11" t="s">
        <v>500</v>
      </c>
      <c r="I1390" s="155" t="s">
        <v>3635</v>
      </c>
      <c r="J1390" s="12"/>
      <c r="K1390" s="11"/>
      <c r="L1390" s="13"/>
      <c r="M1390" s="13"/>
      <c r="N1390" s="19"/>
      <c r="O1390" s="19"/>
      <c r="P1390" s="18"/>
      <c r="Q1390" s="13"/>
      <c r="R1390" s="19"/>
      <c r="S1390" s="19"/>
      <c r="T1390" s="24"/>
      <c r="U1390" s="11"/>
      <c r="V1390" s="24"/>
      <c r="W1390" s="11"/>
      <c r="X1390" s="11"/>
    </row>
    <row r="1391" s="2" customFormat="1" ht="26" customHeight="1" spans="1:24">
      <c r="A1391" s="11">
        <v>1387</v>
      </c>
      <c r="B1391" s="11" t="s">
        <v>467</v>
      </c>
      <c r="C1391" s="11" t="s">
        <v>2394</v>
      </c>
      <c r="D1391" s="12">
        <v>6</v>
      </c>
      <c r="E1391" s="11" t="s">
        <v>3636</v>
      </c>
      <c r="F1391" s="11" t="s">
        <v>3636</v>
      </c>
      <c r="G1391" s="12">
        <v>1</v>
      </c>
      <c r="H1391" s="12" t="s">
        <v>43</v>
      </c>
      <c r="I1391" s="152" t="s">
        <v>3637</v>
      </c>
      <c r="J1391" s="12">
        <f>SUM(K1391:N1391)</f>
        <v>85</v>
      </c>
      <c r="K1391" s="11">
        <v>34</v>
      </c>
      <c r="L1391" s="13">
        <v>51</v>
      </c>
      <c r="M1391" s="11"/>
      <c r="N1391" s="19"/>
      <c r="O1391" s="19"/>
      <c r="P1391" s="18">
        <v>44784</v>
      </c>
      <c r="Q1391" s="13" t="s">
        <v>3638</v>
      </c>
      <c r="R1391" s="19"/>
      <c r="S1391" s="19"/>
      <c r="T1391" s="24">
        <v>2022</v>
      </c>
      <c r="U1391" s="23" t="s">
        <v>472</v>
      </c>
      <c r="V1391" s="24" t="s">
        <v>50</v>
      </c>
      <c r="W1391" s="11"/>
      <c r="X1391" s="23"/>
    </row>
    <row r="1392" s="2" customFormat="1" ht="26" customHeight="1" spans="1:24">
      <c r="A1392" s="11">
        <v>1388</v>
      </c>
      <c r="B1392" s="11" t="s">
        <v>467</v>
      </c>
      <c r="C1392" s="11" t="s">
        <v>126</v>
      </c>
      <c r="D1392" s="12">
        <v>17</v>
      </c>
      <c r="E1392" s="11" t="s">
        <v>3639</v>
      </c>
      <c r="F1392" s="30" t="s">
        <v>3639</v>
      </c>
      <c r="G1392" s="12">
        <v>5</v>
      </c>
      <c r="H1392" s="11" t="s">
        <v>43</v>
      </c>
      <c r="I1392" s="155" t="s">
        <v>3640</v>
      </c>
      <c r="J1392" s="12">
        <f>SUM(K1392:N1392)</f>
        <v>120</v>
      </c>
      <c r="K1392" s="11"/>
      <c r="L1392" s="13">
        <v>120</v>
      </c>
      <c r="M1392" s="11"/>
      <c r="N1392" s="19"/>
      <c r="O1392" s="19"/>
      <c r="P1392" s="18">
        <v>44784</v>
      </c>
      <c r="Q1392" s="13" t="s">
        <v>3641</v>
      </c>
      <c r="R1392" s="19">
        <v>15160707404</v>
      </c>
      <c r="S1392" s="19"/>
      <c r="T1392" s="24">
        <v>2022</v>
      </c>
      <c r="U1392" s="23" t="s">
        <v>472</v>
      </c>
      <c r="V1392" s="24" t="s">
        <v>45</v>
      </c>
      <c r="W1392" s="11"/>
      <c r="X1392" s="23"/>
    </row>
    <row r="1393" s="2" customFormat="1" ht="26" customHeight="1" spans="1:24">
      <c r="A1393" s="11">
        <v>1389</v>
      </c>
      <c r="B1393" s="11"/>
      <c r="C1393" s="11"/>
      <c r="D1393" s="12"/>
      <c r="E1393" s="11"/>
      <c r="F1393" s="30" t="s">
        <v>3642</v>
      </c>
      <c r="G1393" s="12"/>
      <c r="H1393" s="11" t="s">
        <v>561</v>
      </c>
      <c r="I1393" s="155" t="s">
        <v>3643</v>
      </c>
      <c r="J1393" s="12"/>
      <c r="K1393" s="11"/>
      <c r="L1393" s="13"/>
      <c r="M1393" s="13"/>
      <c r="N1393" s="19"/>
      <c r="O1393" s="19"/>
      <c r="P1393" s="18"/>
      <c r="Q1393" s="13"/>
      <c r="R1393" s="19"/>
      <c r="S1393" s="19"/>
      <c r="T1393" s="24"/>
      <c r="U1393" s="11"/>
      <c r="V1393" s="24"/>
      <c r="W1393" s="11"/>
      <c r="X1393" s="11"/>
    </row>
    <row r="1394" s="2" customFormat="1" ht="26" customHeight="1" spans="1:24">
      <c r="A1394" s="11">
        <v>1390</v>
      </c>
      <c r="B1394" s="11"/>
      <c r="C1394" s="11"/>
      <c r="D1394" s="12"/>
      <c r="E1394" s="11"/>
      <c r="F1394" s="30" t="s">
        <v>3644</v>
      </c>
      <c r="G1394" s="12"/>
      <c r="H1394" s="11" t="s">
        <v>589</v>
      </c>
      <c r="I1394" s="155" t="s">
        <v>3645</v>
      </c>
      <c r="J1394" s="12"/>
      <c r="K1394" s="11"/>
      <c r="L1394" s="13"/>
      <c r="M1394" s="13"/>
      <c r="N1394" s="19"/>
      <c r="O1394" s="19"/>
      <c r="P1394" s="18"/>
      <c r="Q1394" s="13"/>
      <c r="R1394" s="19"/>
      <c r="S1394" s="19"/>
      <c r="T1394" s="24"/>
      <c r="U1394" s="11"/>
      <c r="V1394" s="24"/>
      <c r="W1394" s="11"/>
      <c r="X1394" s="11"/>
    </row>
    <row r="1395" s="2" customFormat="1" ht="26" customHeight="1" spans="1:24">
      <c r="A1395" s="11">
        <v>1391</v>
      </c>
      <c r="B1395" s="11"/>
      <c r="C1395" s="11"/>
      <c r="D1395" s="12"/>
      <c r="E1395" s="11"/>
      <c r="F1395" s="30" t="s">
        <v>3646</v>
      </c>
      <c r="G1395" s="12"/>
      <c r="H1395" s="11" t="s">
        <v>589</v>
      </c>
      <c r="I1395" s="155" t="s">
        <v>3647</v>
      </c>
      <c r="J1395" s="12"/>
      <c r="K1395" s="11"/>
      <c r="L1395" s="13"/>
      <c r="M1395" s="13"/>
      <c r="N1395" s="19"/>
      <c r="O1395" s="19"/>
      <c r="P1395" s="18"/>
      <c r="Q1395" s="13"/>
      <c r="R1395" s="19"/>
      <c r="S1395" s="19"/>
      <c r="T1395" s="24"/>
      <c r="U1395" s="11"/>
      <c r="V1395" s="24"/>
      <c r="W1395" s="11"/>
      <c r="X1395" s="11"/>
    </row>
    <row r="1396" s="2" customFormat="1" ht="26" customHeight="1" spans="1:24">
      <c r="A1396" s="11">
        <v>1392</v>
      </c>
      <c r="B1396" s="11"/>
      <c r="C1396" s="11"/>
      <c r="D1396" s="12"/>
      <c r="E1396" s="11"/>
      <c r="F1396" s="30" t="s">
        <v>3648</v>
      </c>
      <c r="G1396" s="12"/>
      <c r="H1396" s="11" t="s">
        <v>474</v>
      </c>
      <c r="I1396" s="155" t="s">
        <v>3649</v>
      </c>
      <c r="J1396" s="12"/>
      <c r="K1396" s="11"/>
      <c r="L1396" s="13"/>
      <c r="M1396" s="13"/>
      <c r="N1396" s="19"/>
      <c r="O1396" s="19"/>
      <c r="P1396" s="18"/>
      <c r="Q1396" s="13"/>
      <c r="R1396" s="19"/>
      <c r="S1396" s="19"/>
      <c r="T1396" s="24"/>
      <c r="U1396" s="11"/>
      <c r="V1396" s="24"/>
      <c r="W1396" s="11"/>
      <c r="X1396" s="11"/>
    </row>
    <row r="1397" s="2" customFormat="1" ht="26" customHeight="1" spans="1:24">
      <c r="A1397" s="11">
        <v>1393</v>
      </c>
      <c r="B1397" s="11" t="s">
        <v>467</v>
      </c>
      <c r="C1397" s="11" t="s">
        <v>126</v>
      </c>
      <c r="D1397" s="12">
        <v>2</v>
      </c>
      <c r="E1397" s="11" t="s">
        <v>3650</v>
      </c>
      <c r="F1397" s="11" t="s">
        <v>3650</v>
      </c>
      <c r="G1397" s="12">
        <v>1</v>
      </c>
      <c r="H1397" s="12" t="s">
        <v>43</v>
      </c>
      <c r="I1397" s="152" t="s">
        <v>3651</v>
      </c>
      <c r="J1397" s="12">
        <f>SUM(K1397:N1397)</f>
        <v>90</v>
      </c>
      <c r="K1397" s="11">
        <v>86</v>
      </c>
      <c r="L1397" s="13">
        <v>4</v>
      </c>
      <c r="M1397" s="11"/>
      <c r="N1397" s="19"/>
      <c r="O1397" s="19"/>
      <c r="P1397" s="18">
        <v>44784</v>
      </c>
      <c r="Q1397" s="13" t="s">
        <v>3652</v>
      </c>
      <c r="R1397" s="19">
        <v>1377466069</v>
      </c>
      <c r="S1397" s="19"/>
      <c r="T1397" s="24">
        <v>2022</v>
      </c>
      <c r="U1397" s="23" t="s">
        <v>472</v>
      </c>
      <c r="V1397" s="24" t="s">
        <v>50</v>
      </c>
      <c r="W1397" s="11"/>
      <c r="X1397" s="23"/>
    </row>
    <row r="1398" s="2" customFormat="1" ht="26" customHeight="1" spans="1:24">
      <c r="A1398" s="11">
        <v>1394</v>
      </c>
      <c r="B1398" s="11" t="s">
        <v>467</v>
      </c>
      <c r="C1398" s="11" t="s">
        <v>126</v>
      </c>
      <c r="D1398" s="12">
        <v>2</v>
      </c>
      <c r="E1398" s="11" t="s">
        <v>3653</v>
      </c>
      <c r="F1398" s="30" t="s">
        <v>3653</v>
      </c>
      <c r="G1398" s="12">
        <v>3</v>
      </c>
      <c r="H1398" s="11" t="s">
        <v>43</v>
      </c>
      <c r="I1398" s="155" t="s">
        <v>3654</v>
      </c>
      <c r="J1398" s="12">
        <f>SUM(K1398:N1398)</f>
        <v>110</v>
      </c>
      <c r="K1398" s="11">
        <v>96.7</v>
      </c>
      <c r="L1398" s="13">
        <v>13.3</v>
      </c>
      <c r="M1398" s="11"/>
      <c r="N1398" s="19"/>
      <c r="O1398" s="19"/>
      <c r="P1398" s="18">
        <v>44784</v>
      </c>
      <c r="Q1398" s="13" t="s">
        <v>3655</v>
      </c>
      <c r="R1398" s="19">
        <v>15392191838</v>
      </c>
      <c r="S1398" s="19"/>
      <c r="T1398" s="24">
        <v>2022</v>
      </c>
      <c r="U1398" s="23" t="s">
        <v>472</v>
      </c>
      <c r="V1398" s="24" t="s">
        <v>50</v>
      </c>
      <c r="W1398" s="11"/>
      <c r="X1398" s="23"/>
    </row>
    <row r="1399" s="2" customFormat="1" ht="26" customHeight="1" spans="1:24">
      <c r="A1399" s="11">
        <v>1395</v>
      </c>
      <c r="B1399" s="11"/>
      <c r="C1399" s="11"/>
      <c r="D1399" s="12"/>
      <c r="E1399" s="11"/>
      <c r="F1399" s="30" t="s">
        <v>3656</v>
      </c>
      <c r="G1399" s="12"/>
      <c r="H1399" s="11" t="s">
        <v>474</v>
      </c>
      <c r="I1399" s="155" t="s">
        <v>3657</v>
      </c>
      <c r="J1399" s="12"/>
      <c r="K1399" s="11"/>
      <c r="L1399" s="13"/>
      <c r="M1399" s="13"/>
      <c r="N1399" s="19"/>
      <c r="O1399" s="19"/>
      <c r="P1399" s="18"/>
      <c r="Q1399" s="13"/>
      <c r="R1399" s="19"/>
      <c r="S1399" s="19"/>
      <c r="T1399" s="24"/>
      <c r="U1399" s="11"/>
      <c r="V1399" s="24"/>
      <c r="W1399" s="11"/>
      <c r="X1399" s="11"/>
    </row>
    <row r="1400" s="2" customFormat="1" ht="26" customHeight="1" spans="1:24">
      <c r="A1400" s="11">
        <v>1396</v>
      </c>
      <c r="B1400" s="11"/>
      <c r="C1400" s="11"/>
      <c r="D1400" s="12"/>
      <c r="E1400" s="11"/>
      <c r="F1400" s="30" t="s">
        <v>3658</v>
      </c>
      <c r="G1400" s="12"/>
      <c r="H1400" s="11" t="s">
        <v>533</v>
      </c>
      <c r="I1400" s="155" t="s">
        <v>3659</v>
      </c>
      <c r="J1400" s="12"/>
      <c r="K1400" s="11"/>
      <c r="L1400" s="13"/>
      <c r="M1400" s="13"/>
      <c r="N1400" s="19"/>
      <c r="O1400" s="19"/>
      <c r="P1400" s="18"/>
      <c r="Q1400" s="13"/>
      <c r="R1400" s="19"/>
      <c r="S1400" s="19"/>
      <c r="T1400" s="24"/>
      <c r="U1400" s="11"/>
      <c r="V1400" s="24"/>
      <c r="W1400" s="11"/>
      <c r="X1400" s="11"/>
    </row>
    <row r="1401" s="2" customFormat="1" ht="26" customHeight="1" spans="1:24">
      <c r="A1401" s="11">
        <v>1397</v>
      </c>
      <c r="B1401" s="11" t="s">
        <v>467</v>
      </c>
      <c r="C1401" s="11" t="s">
        <v>126</v>
      </c>
      <c r="D1401" s="12">
        <v>4</v>
      </c>
      <c r="E1401" s="11" t="s">
        <v>3660</v>
      </c>
      <c r="F1401" s="30" t="s">
        <v>3660</v>
      </c>
      <c r="G1401" s="12">
        <v>5</v>
      </c>
      <c r="H1401" s="11" t="s">
        <v>43</v>
      </c>
      <c r="I1401" s="155" t="s">
        <v>3661</v>
      </c>
      <c r="J1401" s="12">
        <f>SUM(K1401:N1401)</f>
        <v>110</v>
      </c>
      <c r="K1401" s="11">
        <v>74.42</v>
      </c>
      <c r="L1401" s="13">
        <v>35.58</v>
      </c>
      <c r="M1401" s="11"/>
      <c r="N1401" s="19"/>
      <c r="O1401" s="19"/>
      <c r="P1401" s="18">
        <v>44784</v>
      </c>
      <c r="Q1401" s="13" t="s">
        <v>3662</v>
      </c>
      <c r="R1401" s="19">
        <v>13489437328</v>
      </c>
      <c r="S1401" s="19"/>
      <c r="T1401" s="24">
        <v>2022</v>
      </c>
      <c r="U1401" s="23" t="s">
        <v>472</v>
      </c>
      <c r="V1401" s="24" t="s">
        <v>50</v>
      </c>
      <c r="W1401" s="11"/>
      <c r="X1401" s="23"/>
    </row>
    <row r="1402" s="2" customFormat="1" ht="26" customHeight="1" spans="1:24">
      <c r="A1402" s="11">
        <v>1398</v>
      </c>
      <c r="B1402" s="11"/>
      <c r="C1402" s="11"/>
      <c r="D1402" s="12"/>
      <c r="E1402" s="11"/>
      <c r="F1402" s="30" t="s">
        <v>3663</v>
      </c>
      <c r="G1402" s="12"/>
      <c r="H1402" s="11" t="s">
        <v>566</v>
      </c>
      <c r="I1402" s="155" t="s">
        <v>3664</v>
      </c>
      <c r="J1402" s="12"/>
      <c r="K1402" s="11"/>
      <c r="L1402" s="13"/>
      <c r="M1402" s="13"/>
      <c r="N1402" s="19"/>
      <c r="O1402" s="19"/>
      <c r="P1402" s="18"/>
      <c r="Q1402" s="13"/>
      <c r="R1402" s="19"/>
      <c r="S1402" s="19"/>
      <c r="T1402" s="24"/>
      <c r="U1402" s="11"/>
      <c r="V1402" s="24"/>
      <c r="W1402" s="11"/>
      <c r="X1402" s="11"/>
    </row>
    <row r="1403" s="2" customFormat="1" ht="26" customHeight="1" spans="1:24">
      <c r="A1403" s="11">
        <v>1399</v>
      </c>
      <c r="B1403" s="11"/>
      <c r="C1403" s="11"/>
      <c r="D1403" s="12"/>
      <c r="E1403" s="11"/>
      <c r="F1403" s="30" t="s">
        <v>3665</v>
      </c>
      <c r="G1403" s="12"/>
      <c r="H1403" s="11" t="s">
        <v>497</v>
      </c>
      <c r="I1403" s="155" t="s">
        <v>3666</v>
      </c>
      <c r="J1403" s="12"/>
      <c r="K1403" s="11"/>
      <c r="L1403" s="13"/>
      <c r="M1403" s="13"/>
      <c r="N1403" s="19"/>
      <c r="O1403" s="19"/>
      <c r="P1403" s="18"/>
      <c r="Q1403" s="13"/>
      <c r="R1403" s="19"/>
      <c r="S1403" s="19"/>
      <c r="T1403" s="24"/>
      <c r="U1403" s="11"/>
      <c r="V1403" s="24"/>
      <c r="W1403" s="11"/>
      <c r="X1403" s="11"/>
    </row>
    <row r="1404" s="2" customFormat="1" ht="26" customHeight="1" spans="1:24">
      <c r="A1404" s="11">
        <v>1400</v>
      </c>
      <c r="B1404" s="11"/>
      <c r="C1404" s="11"/>
      <c r="D1404" s="12"/>
      <c r="E1404" s="11"/>
      <c r="F1404" s="30" t="s">
        <v>3667</v>
      </c>
      <c r="G1404" s="12"/>
      <c r="H1404" s="11" t="s">
        <v>477</v>
      </c>
      <c r="I1404" s="155" t="s">
        <v>3668</v>
      </c>
      <c r="J1404" s="12"/>
      <c r="K1404" s="11"/>
      <c r="L1404" s="13"/>
      <c r="M1404" s="13"/>
      <c r="N1404" s="19"/>
      <c r="O1404" s="19"/>
      <c r="P1404" s="18"/>
      <c r="Q1404" s="13"/>
      <c r="R1404" s="19"/>
      <c r="S1404" s="19"/>
      <c r="T1404" s="24"/>
      <c r="U1404" s="11"/>
      <c r="V1404" s="24"/>
      <c r="W1404" s="11"/>
      <c r="X1404" s="11"/>
    </row>
    <row r="1405" s="2" customFormat="1" ht="26" customHeight="1" spans="1:24">
      <c r="A1405" s="11">
        <v>1401</v>
      </c>
      <c r="B1405" s="11"/>
      <c r="C1405" s="11"/>
      <c r="D1405" s="12"/>
      <c r="E1405" s="11"/>
      <c r="F1405" s="30" t="s">
        <v>3669</v>
      </c>
      <c r="G1405" s="12"/>
      <c r="H1405" s="11" t="s">
        <v>500</v>
      </c>
      <c r="I1405" s="155" t="s">
        <v>3670</v>
      </c>
      <c r="J1405" s="12"/>
      <c r="K1405" s="11"/>
      <c r="L1405" s="13"/>
      <c r="M1405" s="13"/>
      <c r="N1405" s="19"/>
      <c r="O1405" s="19"/>
      <c r="P1405" s="18"/>
      <c r="Q1405" s="13"/>
      <c r="R1405" s="19"/>
      <c r="S1405" s="19"/>
      <c r="T1405" s="24"/>
      <c r="U1405" s="11"/>
      <c r="V1405" s="24"/>
      <c r="W1405" s="11"/>
      <c r="X1405" s="11"/>
    </row>
    <row r="1406" s="2" customFormat="1" ht="26" customHeight="1" spans="1:24">
      <c r="A1406" s="11">
        <v>1402</v>
      </c>
      <c r="B1406" s="11" t="s">
        <v>467</v>
      </c>
      <c r="C1406" s="11" t="s">
        <v>126</v>
      </c>
      <c r="D1406" s="12">
        <v>16</v>
      </c>
      <c r="E1406" s="11" t="s">
        <v>3671</v>
      </c>
      <c r="F1406" s="30" t="s">
        <v>3671</v>
      </c>
      <c r="G1406" s="12">
        <v>2</v>
      </c>
      <c r="H1406" s="33" t="s">
        <v>43</v>
      </c>
      <c r="I1406" s="155" t="s">
        <v>3672</v>
      </c>
      <c r="J1406" s="12">
        <f>SUM(K1406:N1406)</f>
        <v>110</v>
      </c>
      <c r="K1406" s="11">
        <v>86</v>
      </c>
      <c r="L1406" s="13">
        <v>24</v>
      </c>
      <c r="M1406" s="11"/>
      <c r="N1406" s="19"/>
      <c r="O1406" s="19"/>
      <c r="P1406" s="18">
        <v>44784</v>
      </c>
      <c r="Q1406" s="13" t="s">
        <v>3673</v>
      </c>
      <c r="R1406" s="19">
        <v>15106080898</v>
      </c>
      <c r="S1406" s="19"/>
      <c r="T1406" s="24">
        <v>2022</v>
      </c>
      <c r="U1406" s="23" t="s">
        <v>472</v>
      </c>
      <c r="V1406" s="24" t="s">
        <v>50</v>
      </c>
      <c r="W1406" s="11"/>
      <c r="X1406" s="23"/>
    </row>
    <row r="1407" s="2" customFormat="1" ht="26" customHeight="1" spans="1:24">
      <c r="A1407" s="11">
        <v>1403</v>
      </c>
      <c r="B1407" s="11"/>
      <c r="C1407" s="11"/>
      <c r="D1407" s="12"/>
      <c r="E1407" s="11"/>
      <c r="F1407" s="30" t="s">
        <v>3674</v>
      </c>
      <c r="G1407" s="12"/>
      <c r="H1407" s="33" t="s">
        <v>477</v>
      </c>
      <c r="I1407" s="155" t="s">
        <v>3675</v>
      </c>
      <c r="J1407" s="12"/>
      <c r="K1407" s="11"/>
      <c r="L1407" s="13"/>
      <c r="M1407" s="13"/>
      <c r="N1407" s="19"/>
      <c r="O1407" s="19"/>
      <c r="P1407" s="18"/>
      <c r="Q1407" s="13"/>
      <c r="R1407" s="19"/>
      <c r="S1407" s="19"/>
      <c r="T1407" s="24"/>
      <c r="U1407" s="11"/>
      <c r="V1407" s="24"/>
      <c r="W1407" s="11"/>
      <c r="X1407" s="11"/>
    </row>
    <row r="1408" s="2" customFormat="1" ht="26" customHeight="1" spans="1:24">
      <c r="A1408" s="11">
        <v>1404</v>
      </c>
      <c r="B1408" s="11" t="s">
        <v>467</v>
      </c>
      <c r="C1408" s="11" t="s">
        <v>126</v>
      </c>
      <c r="D1408" s="12">
        <v>17</v>
      </c>
      <c r="E1408" s="11" t="s">
        <v>3676</v>
      </c>
      <c r="F1408" s="30" t="s">
        <v>3676</v>
      </c>
      <c r="G1408" s="12">
        <v>5</v>
      </c>
      <c r="H1408" s="11" t="s">
        <v>43</v>
      </c>
      <c r="I1408" s="155" t="s">
        <v>3677</v>
      </c>
      <c r="J1408" s="12">
        <f>SUM(K1408:N1408)</f>
        <v>120</v>
      </c>
      <c r="K1408" s="11"/>
      <c r="L1408" s="13">
        <v>120</v>
      </c>
      <c r="M1408" s="11"/>
      <c r="N1408" s="19"/>
      <c r="O1408" s="19"/>
      <c r="P1408" s="18">
        <v>44784</v>
      </c>
      <c r="Q1408" s="13" t="s">
        <v>3678</v>
      </c>
      <c r="R1408" s="19"/>
      <c r="S1408" s="19"/>
      <c r="T1408" s="24">
        <v>2022</v>
      </c>
      <c r="U1408" s="23" t="s">
        <v>472</v>
      </c>
      <c r="V1408" s="24" t="s">
        <v>3679</v>
      </c>
      <c r="W1408" s="11"/>
      <c r="X1408" s="23"/>
    </row>
    <row r="1409" s="2" customFormat="1" ht="26" customHeight="1" spans="1:24">
      <c r="A1409" s="11">
        <v>1405</v>
      </c>
      <c r="B1409" s="11"/>
      <c r="C1409" s="11"/>
      <c r="D1409" s="12"/>
      <c r="E1409" s="11"/>
      <c r="F1409" s="30" t="s">
        <v>3680</v>
      </c>
      <c r="G1409" s="12"/>
      <c r="H1409" s="11" t="s">
        <v>474</v>
      </c>
      <c r="I1409" s="155" t="s">
        <v>3681</v>
      </c>
      <c r="J1409" s="12"/>
      <c r="K1409" s="11"/>
      <c r="L1409" s="13"/>
      <c r="M1409" s="13"/>
      <c r="N1409" s="19"/>
      <c r="O1409" s="19"/>
      <c r="P1409" s="18"/>
      <c r="Q1409" s="13"/>
      <c r="R1409" s="19"/>
      <c r="S1409" s="19"/>
      <c r="T1409" s="24"/>
      <c r="U1409" s="11"/>
      <c r="V1409" s="24"/>
      <c r="W1409" s="11"/>
      <c r="X1409" s="11"/>
    </row>
    <row r="1410" s="2" customFormat="1" ht="26" customHeight="1" spans="1:24">
      <c r="A1410" s="11">
        <v>1406</v>
      </c>
      <c r="B1410" s="11"/>
      <c r="C1410" s="11"/>
      <c r="D1410" s="12"/>
      <c r="E1410" s="11"/>
      <c r="F1410" s="30" t="s">
        <v>3682</v>
      </c>
      <c r="G1410" s="12"/>
      <c r="H1410" s="11" t="s">
        <v>497</v>
      </c>
      <c r="I1410" s="155" t="s">
        <v>3683</v>
      </c>
      <c r="J1410" s="12"/>
      <c r="K1410" s="11"/>
      <c r="L1410" s="13"/>
      <c r="M1410" s="13"/>
      <c r="N1410" s="19"/>
      <c r="O1410" s="19"/>
      <c r="P1410" s="18"/>
      <c r="Q1410" s="13"/>
      <c r="R1410" s="19"/>
      <c r="S1410" s="19"/>
      <c r="T1410" s="24"/>
      <c r="U1410" s="11"/>
      <c r="V1410" s="24"/>
      <c r="W1410" s="11"/>
      <c r="X1410" s="11"/>
    </row>
    <row r="1411" s="2" customFormat="1" ht="26" customHeight="1" spans="1:24">
      <c r="A1411" s="11">
        <v>1407</v>
      </c>
      <c r="B1411" s="11"/>
      <c r="C1411" s="11"/>
      <c r="D1411" s="12"/>
      <c r="E1411" s="11"/>
      <c r="F1411" s="30" t="s">
        <v>3684</v>
      </c>
      <c r="G1411" s="12"/>
      <c r="H1411" s="11" t="s">
        <v>513</v>
      </c>
      <c r="I1411" s="155" t="s">
        <v>3685</v>
      </c>
      <c r="J1411" s="12"/>
      <c r="K1411" s="11"/>
      <c r="L1411" s="13"/>
      <c r="M1411" s="13"/>
      <c r="N1411" s="19"/>
      <c r="O1411" s="19"/>
      <c r="P1411" s="18"/>
      <c r="Q1411" s="13"/>
      <c r="R1411" s="19"/>
      <c r="S1411" s="19"/>
      <c r="T1411" s="24"/>
      <c r="U1411" s="11"/>
      <c r="V1411" s="24"/>
      <c r="W1411" s="11"/>
      <c r="X1411" s="11"/>
    </row>
    <row r="1412" s="2" customFormat="1" ht="26" customHeight="1" spans="1:24">
      <c r="A1412" s="11">
        <v>1408</v>
      </c>
      <c r="B1412" s="11"/>
      <c r="C1412" s="11"/>
      <c r="D1412" s="12"/>
      <c r="E1412" s="11"/>
      <c r="F1412" s="30" t="s">
        <v>3686</v>
      </c>
      <c r="G1412" s="12"/>
      <c r="H1412" s="11" t="s">
        <v>589</v>
      </c>
      <c r="I1412" s="155" t="s">
        <v>3687</v>
      </c>
      <c r="J1412" s="12"/>
      <c r="K1412" s="11"/>
      <c r="L1412" s="13"/>
      <c r="M1412" s="13"/>
      <c r="N1412" s="19"/>
      <c r="O1412" s="19"/>
      <c r="P1412" s="18"/>
      <c r="Q1412" s="13"/>
      <c r="R1412" s="19"/>
      <c r="S1412" s="19"/>
      <c r="T1412" s="24"/>
      <c r="U1412" s="11"/>
      <c r="V1412" s="24"/>
      <c r="W1412" s="11"/>
      <c r="X1412" s="11"/>
    </row>
    <row r="1413" s="2" customFormat="1" ht="26" customHeight="1" spans="1:24">
      <c r="A1413" s="11">
        <v>1409</v>
      </c>
      <c r="B1413" s="11" t="s">
        <v>467</v>
      </c>
      <c r="C1413" s="11" t="s">
        <v>126</v>
      </c>
      <c r="D1413" s="12">
        <v>16</v>
      </c>
      <c r="E1413" s="11" t="s">
        <v>3688</v>
      </c>
      <c r="F1413" s="11" t="s">
        <v>3688</v>
      </c>
      <c r="G1413" s="12">
        <v>1</v>
      </c>
      <c r="H1413" s="12" t="s">
        <v>43</v>
      </c>
      <c r="I1413" s="152" t="s">
        <v>3689</v>
      </c>
      <c r="J1413" s="12">
        <f>SUM(K1413:N1413)</f>
        <v>110</v>
      </c>
      <c r="K1413" s="11">
        <v>91.6</v>
      </c>
      <c r="L1413" s="13">
        <v>18.4</v>
      </c>
      <c r="M1413" s="11"/>
      <c r="N1413" s="19"/>
      <c r="O1413" s="19"/>
      <c r="P1413" s="18">
        <v>44784</v>
      </c>
      <c r="Q1413" s="13" t="s">
        <v>3690</v>
      </c>
      <c r="R1413" s="19"/>
      <c r="S1413" s="19"/>
      <c r="T1413" s="24">
        <v>2022</v>
      </c>
      <c r="U1413" s="23" t="s">
        <v>472</v>
      </c>
      <c r="V1413" s="24" t="s">
        <v>50</v>
      </c>
      <c r="W1413" s="11"/>
      <c r="X1413" s="23"/>
    </row>
    <row r="1414" s="2" customFormat="1" ht="26" customHeight="1" spans="1:24">
      <c r="A1414" s="11">
        <v>1410</v>
      </c>
      <c r="B1414" s="11" t="s">
        <v>467</v>
      </c>
      <c r="C1414" s="11" t="s">
        <v>126</v>
      </c>
      <c r="D1414" s="12">
        <v>16</v>
      </c>
      <c r="E1414" s="11" t="s">
        <v>3691</v>
      </c>
      <c r="F1414" s="30" t="s">
        <v>3691</v>
      </c>
      <c r="G1414" s="12">
        <v>4</v>
      </c>
      <c r="H1414" s="11" t="s">
        <v>43</v>
      </c>
      <c r="I1414" s="155" t="s">
        <v>3692</v>
      </c>
      <c r="J1414" s="12">
        <f>SUM(K1414:N1414)</f>
        <v>110</v>
      </c>
      <c r="K1414" s="11">
        <v>91.6</v>
      </c>
      <c r="L1414" s="13">
        <v>18.4</v>
      </c>
      <c r="M1414" s="11"/>
      <c r="N1414" s="19"/>
      <c r="O1414" s="19"/>
      <c r="P1414" s="18">
        <v>44784</v>
      </c>
      <c r="Q1414" s="13" t="s">
        <v>3693</v>
      </c>
      <c r="R1414" s="19"/>
      <c r="S1414" s="19"/>
      <c r="T1414" s="24">
        <v>2022</v>
      </c>
      <c r="U1414" s="23" t="s">
        <v>472</v>
      </c>
      <c r="V1414" s="24" t="s">
        <v>50</v>
      </c>
      <c r="W1414" s="11"/>
      <c r="X1414" s="23"/>
    </row>
    <row r="1415" s="2" customFormat="1" ht="26" customHeight="1" spans="1:24">
      <c r="A1415" s="11">
        <v>1411</v>
      </c>
      <c r="B1415" s="11"/>
      <c r="C1415" s="11"/>
      <c r="D1415" s="12"/>
      <c r="E1415" s="11"/>
      <c r="F1415" s="24" t="s">
        <v>3694</v>
      </c>
      <c r="G1415" s="12"/>
      <c r="H1415" s="33" t="s">
        <v>474</v>
      </c>
      <c r="I1415" s="156" t="s">
        <v>3695</v>
      </c>
      <c r="J1415" s="12"/>
      <c r="K1415" s="11"/>
      <c r="L1415" s="13"/>
      <c r="M1415" s="13"/>
      <c r="N1415" s="19"/>
      <c r="O1415" s="19"/>
      <c r="P1415" s="18"/>
      <c r="Q1415" s="13"/>
      <c r="R1415" s="19"/>
      <c r="S1415" s="19"/>
      <c r="T1415" s="24"/>
      <c r="U1415" s="11"/>
      <c r="V1415" s="24"/>
      <c r="W1415" s="11"/>
      <c r="X1415" s="11"/>
    </row>
    <row r="1416" s="2" customFormat="1" ht="26" customHeight="1" spans="1:24">
      <c r="A1416" s="11">
        <v>1412</v>
      </c>
      <c r="B1416" s="11"/>
      <c r="C1416" s="11"/>
      <c r="D1416" s="12"/>
      <c r="E1416" s="11"/>
      <c r="F1416" s="24" t="s">
        <v>3696</v>
      </c>
      <c r="G1416" s="12"/>
      <c r="H1416" s="33" t="s">
        <v>477</v>
      </c>
      <c r="I1416" s="156" t="s">
        <v>3697</v>
      </c>
      <c r="J1416" s="12"/>
      <c r="K1416" s="11"/>
      <c r="L1416" s="13"/>
      <c r="M1416" s="13"/>
      <c r="N1416" s="19"/>
      <c r="O1416" s="19"/>
      <c r="P1416" s="18"/>
      <c r="Q1416" s="13"/>
      <c r="R1416" s="19"/>
      <c r="S1416" s="19"/>
      <c r="T1416" s="24"/>
      <c r="U1416" s="11"/>
      <c r="V1416" s="24"/>
      <c r="W1416" s="11"/>
      <c r="X1416" s="11"/>
    </row>
    <row r="1417" s="2" customFormat="1" ht="26" customHeight="1" spans="1:24">
      <c r="A1417" s="11">
        <v>1413</v>
      </c>
      <c r="B1417" s="11"/>
      <c r="C1417" s="11"/>
      <c r="D1417" s="12"/>
      <c r="E1417" s="11"/>
      <c r="F1417" s="24" t="s">
        <v>3698</v>
      </c>
      <c r="G1417" s="12"/>
      <c r="H1417" s="33" t="s">
        <v>500</v>
      </c>
      <c r="I1417" s="156" t="s">
        <v>3699</v>
      </c>
      <c r="J1417" s="12"/>
      <c r="K1417" s="11"/>
      <c r="L1417" s="13"/>
      <c r="M1417" s="13"/>
      <c r="N1417" s="19"/>
      <c r="O1417" s="19"/>
      <c r="P1417" s="18"/>
      <c r="Q1417" s="13"/>
      <c r="R1417" s="19"/>
      <c r="S1417" s="19"/>
      <c r="T1417" s="24"/>
      <c r="U1417" s="11"/>
      <c r="V1417" s="24"/>
      <c r="W1417" s="11"/>
      <c r="X1417" s="11"/>
    </row>
    <row r="1418" s="2" customFormat="1" ht="26" customHeight="1" spans="1:24">
      <c r="A1418" s="11">
        <v>1414</v>
      </c>
      <c r="B1418" s="11" t="s">
        <v>467</v>
      </c>
      <c r="C1418" s="11" t="s">
        <v>126</v>
      </c>
      <c r="D1418" s="12">
        <v>10</v>
      </c>
      <c r="E1418" s="11" t="s">
        <v>3700</v>
      </c>
      <c r="F1418" s="30" t="s">
        <v>3700</v>
      </c>
      <c r="G1418" s="12">
        <v>3</v>
      </c>
      <c r="H1418" s="11" t="s">
        <v>43</v>
      </c>
      <c r="I1418" s="155" t="s">
        <v>3701</v>
      </c>
      <c r="J1418" s="12">
        <f>SUM(K1418:N1418)</f>
        <v>110</v>
      </c>
      <c r="K1418" s="11">
        <v>85.77</v>
      </c>
      <c r="L1418" s="13">
        <v>24.23</v>
      </c>
      <c r="M1418" s="11"/>
      <c r="N1418" s="19"/>
      <c r="O1418" s="19"/>
      <c r="P1418" s="18">
        <v>44784</v>
      </c>
      <c r="Q1418" s="13" t="s">
        <v>3702</v>
      </c>
      <c r="R1418" s="19"/>
      <c r="S1418" s="19"/>
      <c r="T1418" s="24">
        <v>2022</v>
      </c>
      <c r="U1418" s="23" t="s">
        <v>472</v>
      </c>
      <c r="V1418" s="24" t="s">
        <v>50</v>
      </c>
      <c r="W1418" s="11"/>
      <c r="X1418" s="23"/>
    </row>
    <row r="1419" s="2" customFormat="1" ht="26" customHeight="1" spans="1:24">
      <c r="A1419" s="11">
        <v>1415</v>
      </c>
      <c r="B1419" s="11"/>
      <c r="C1419" s="11"/>
      <c r="D1419" s="12"/>
      <c r="E1419" s="11"/>
      <c r="F1419" s="30" t="s">
        <v>3703</v>
      </c>
      <c r="G1419" s="12"/>
      <c r="H1419" s="11" t="s">
        <v>995</v>
      </c>
      <c r="I1419" s="155" t="s">
        <v>3704</v>
      </c>
      <c r="J1419" s="12"/>
      <c r="K1419" s="11"/>
      <c r="L1419" s="13"/>
      <c r="M1419" s="13"/>
      <c r="N1419" s="19"/>
      <c r="O1419" s="19"/>
      <c r="P1419" s="18"/>
      <c r="Q1419" s="13"/>
      <c r="R1419" s="19"/>
      <c r="S1419" s="19"/>
      <c r="T1419" s="24"/>
      <c r="U1419" s="11"/>
      <c r="V1419" s="24"/>
      <c r="W1419" s="11"/>
      <c r="X1419" s="11"/>
    </row>
    <row r="1420" s="2" customFormat="1" ht="26" customHeight="1" spans="1:24">
      <c r="A1420" s="11">
        <v>1416</v>
      </c>
      <c r="B1420" s="11"/>
      <c r="C1420" s="11"/>
      <c r="D1420" s="12"/>
      <c r="E1420" s="11"/>
      <c r="F1420" s="30" t="s">
        <v>3705</v>
      </c>
      <c r="G1420" s="12"/>
      <c r="H1420" s="11" t="s">
        <v>1022</v>
      </c>
      <c r="I1420" s="155" t="s">
        <v>3706</v>
      </c>
      <c r="J1420" s="12"/>
      <c r="K1420" s="11"/>
      <c r="L1420" s="13"/>
      <c r="M1420" s="13"/>
      <c r="N1420" s="19"/>
      <c r="O1420" s="19"/>
      <c r="P1420" s="18"/>
      <c r="Q1420" s="13"/>
      <c r="R1420" s="19"/>
      <c r="S1420" s="19"/>
      <c r="T1420" s="24"/>
      <c r="U1420" s="11"/>
      <c r="V1420" s="24"/>
      <c r="W1420" s="11"/>
      <c r="X1420" s="11"/>
    </row>
    <row r="1421" s="2" customFormat="1" ht="26" customHeight="1" spans="1:24">
      <c r="A1421" s="11">
        <v>1417</v>
      </c>
      <c r="B1421" s="11" t="s">
        <v>467</v>
      </c>
      <c r="C1421" s="11" t="s">
        <v>88</v>
      </c>
      <c r="D1421" s="12">
        <v>21</v>
      </c>
      <c r="E1421" s="11" t="s">
        <v>3707</v>
      </c>
      <c r="F1421" s="30" t="s">
        <v>3707</v>
      </c>
      <c r="G1421" s="12">
        <v>4</v>
      </c>
      <c r="H1421" s="11" t="s">
        <v>43</v>
      </c>
      <c r="I1421" s="155" t="s">
        <v>3708</v>
      </c>
      <c r="J1421" s="12">
        <f>SUM(K1421:N1421)</f>
        <v>150</v>
      </c>
      <c r="K1421" s="11">
        <v>48.31</v>
      </c>
      <c r="L1421" s="13">
        <v>101.69</v>
      </c>
      <c r="M1421" s="11"/>
      <c r="N1421" s="19"/>
      <c r="O1421" s="19"/>
      <c r="P1421" s="18">
        <v>44818</v>
      </c>
      <c r="Q1421" s="13" t="s">
        <v>3709</v>
      </c>
      <c r="R1421" s="19">
        <v>13788830265</v>
      </c>
      <c r="S1421" s="19"/>
      <c r="T1421" s="24">
        <v>2022</v>
      </c>
      <c r="U1421" s="23" t="s">
        <v>472</v>
      </c>
      <c r="V1421" s="24" t="s">
        <v>50</v>
      </c>
      <c r="W1421" s="11"/>
      <c r="X1421" s="23"/>
    </row>
    <row r="1422" s="2" customFormat="1" ht="26" customHeight="1" spans="1:24">
      <c r="A1422" s="11">
        <v>1418</v>
      </c>
      <c r="B1422" s="11"/>
      <c r="C1422" s="11"/>
      <c r="D1422" s="12"/>
      <c r="E1422" s="11"/>
      <c r="F1422" s="24" t="s">
        <v>3710</v>
      </c>
      <c r="G1422" s="12"/>
      <c r="H1422" s="33" t="s">
        <v>474</v>
      </c>
      <c r="I1422" s="156" t="s">
        <v>3711</v>
      </c>
      <c r="J1422" s="12"/>
      <c r="K1422" s="11"/>
      <c r="L1422" s="13"/>
      <c r="M1422" s="13"/>
      <c r="N1422" s="19"/>
      <c r="O1422" s="19"/>
      <c r="P1422" s="18"/>
      <c r="Q1422" s="13"/>
      <c r="R1422" s="19"/>
      <c r="S1422" s="19"/>
      <c r="T1422" s="24"/>
      <c r="U1422" s="11"/>
      <c r="V1422" s="24"/>
      <c r="W1422" s="11"/>
      <c r="X1422" s="11"/>
    </row>
    <row r="1423" s="2" customFormat="1" ht="26" customHeight="1" spans="1:24">
      <c r="A1423" s="11">
        <v>1419</v>
      </c>
      <c r="B1423" s="11"/>
      <c r="C1423" s="11"/>
      <c r="D1423" s="12"/>
      <c r="E1423" s="11"/>
      <c r="F1423" s="24" t="s">
        <v>3712</v>
      </c>
      <c r="G1423" s="12"/>
      <c r="H1423" s="33" t="s">
        <v>561</v>
      </c>
      <c r="I1423" s="156" t="s">
        <v>3713</v>
      </c>
      <c r="J1423" s="12"/>
      <c r="K1423" s="11"/>
      <c r="L1423" s="13"/>
      <c r="M1423" s="13"/>
      <c r="N1423" s="19"/>
      <c r="O1423" s="19"/>
      <c r="P1423" s="18"/>
      <c r="Q1423" s="13"/>
      <c r="R1423" s="19"/>
      <c r="S1423" s="19"/>
      <c r="T1423" s="24"/>
      <c r="U1423" s="11"/>
      <c r="V1423" s="24"/>
      <c r="W1423" s="11"/>
      <c r="X1423" s="11"/>
    </row>
    <row r="1424" s="2" customFormat="1" ht="26" customHeight="1" spans="1:24">
      <c r="A1424" s="11">
        <v>1420</v>
      </c>
      <c r="B1424" s="11"/>
      <c r="C1424" s="11"/>
      <c r="D1424" s="12"/>
      <c r="E1424" s="11"/>
      <c r="F1424" s="24" t="s">
        <v>3714</v>
      </c>
      <c r="G1424" s="12"/>
      <c r="H1424" s="33" t="s">
        <v>561</v>
      </c>
      <c r="I1424" s="156" t="s">
        <v>3715</v>
      </c>
      <c r="J1424" s="12"/>
      <c r="K1424" s="11"/>
      <c r="L1424" s="13"/>
      <c r="M1424" s="13"/>
      <c r="N1424" s="19"/>
      <c r="O1424" s="19"/>
      <c r="P1424" s="18"/>
      <c r="Q1424" s="13"/>
      <c r="R1424" s="19"/>
      <c r="S1424" s="19"/>
      <c r="T1424" s="24"/>
      <c r="U1424" s="11"/>
      <c r="V1424" s="24"/>
      <c r="W1424" s="11"/>
      <c r="X1424" s="11"/>
    </row>
    <row r="1425" s="2" customFormat="1" ht="26" customHeight="1" spans="1:24">
      <c r="A1425" s="11">
        <v>1421</v>
      </c>
      <c r="B1425" s="11" t="s">
        <v>467</v>
      </c>
      <c r="C1425" s="11" t="s">
        <v>75</v>
      </c>
      <c r="D1425" s="12">
        <v>14</v>
      </c>
      <c r="E1425" s="11" t="s">
        <v>3716</v>
      </c>
      <c r="F1425" s="30" t="s">
        <v>3716</v>
      </c>
      <c r="G1425" s="12">
        <v>8</v>
      </c>
      <c r="H1425" s="11" t="s">
        <v>43</v>
      </c>
      <c r="I1425" s="155" t="s">
        <v>3717</v>
      </c>
      <c r="J1425" s="12">
        <f>SUM(K1425:N1425)</f>
        <v>140</v>
      </c>
      <c r="K1425" s="11">
        <v>96</v>
      </c>
      <c r="L1425" s="13">
        <v>44</v>
      </c>
      <c r="M1425" s="11"/>
      <c r="N1425" s="19"/>
      <c r="O1425" s="19"/>
      <c r="P1425" s="18">
        <v>44818</v>
      </c>
      <c r="Q1425" s="13" t="s">
        <v>3718</v>
      </c>
      <c r="R1425" s="19">
        <v>13859707709</v>
      </c>
      <c r="S1425" s="19"/>
      <c r="T1425" s="24">
        <v>2022</v>
      </c>
      <c r="U1425" s="23" t="s">
        <v>472</v>
      </c>
      <c r="V1425" s="24" t="s">
        <v>50</v>
      </c>
      <c r="W1425" s="11"/>
      <c r="X1425" s="23"/>
    </row>
    <row r="1426" s="2" customFormat="1" ht="26" customHeight="1" spans="1:24">
      <c r="A1426" s="11">
        <v>1422</v>
      </c>
      <c r="B1426" s="11"/>
      <c r="C1426" s="11"/>
      <c r="D1426" s="12"/>
      <c r="E1426" s="11"/>
      <c r="F1426" s="24" t="s">
        <v>3719</v>
      </c>
      <c r="G1426" s="12"/>
      <c r="H1426" s="33" t="s">
        <v>474</v>
      </c>
      <c r="I1426" s="156" t="s">
        <v>3720</v>
      </c>
      <c r="J1426" s="12"/>
      <c r="K1426" s="11"/>
      <c r="L1426" s="13"/>
      <c r="M1426" s="13"/>
      <c r="N1426" s="19"/>
      <c r="O1426" s="19"/>
      <c r="P1426" s="18"/>
      <c r="Q1426" s="13"/>
      <c r="R1426" s="19"/>
      <c r="S1426" s="19"/>
      <c r="T1426" s="24"/>
      <c r="U1426" s="11"/>
      <c r="V1426" s="24"/>
      <c r="W1426" s="11"/>
      <c r="X1426" s="11"/>
    </row>
    <row r="1427" s="2" customFormat="1" ht="26" customHeight="1" spans="1:24">
      <c r="A1427" s="11">
        <v>1423</v>
      </c>
      <c r="B1427" s="11"/>
      <c r="C1427" s="11"/>
      <c r="D1427" s="12"/>
      <c r="E1427" s="11"/>
      <c r="F1427" s="24" t="s">
        <v>3721</v>
      </c>
      <c r="G1427" s="12"/>
      <c r="H1427" s="33" t="s">
        <v>500</v>
      </c>
      <c r="I1427" s="156" t="s">
        <v>3722</v>
      </c>
      <c r="J1427" s="12"/>
      <c r="K1427" s="11"/>
      <c r="L1427" s="13"/>
      <c r="M1427" s="13"/>
      <c r="N1427" s="19"/>
      <c r="O1427" s="19"/>
      <c r="P1427" s="18"/>
      <c r="Q1427" s="13"/>
      <c r="R1427" s="19"/>
      <c r="S1427" s="19"/>
      <c r="T1427" s="24"/>
      <c r="U1427" s="11"/>
      <c r="V1427" s="24"/>
      <c r="W1427" s="11"/>
      <c r="X1427" s="11"/>
    </row>
    <row r="1428" s="2" customFormat="1" ht="26" customHeight="1" spans="1:24">
      <c r="A1428" s="11">
        <v>1424</v>
      </c>
      <c r="B1428" s="11"/>
      <c r="C1428" s="11"/>
      <c r="D1428" s="12"/>
      <c r="E1428" s="11"/>
      <c r="F1428" s="24" t="s">
        <v>3723</v>
      </c>
      <c r="G1428" s="12"/>
      <c r="H1428" s="33" t="s">
        <v>477</v>
      </c>
      <c r="I1428" s="156" t="s">
        <v>3724</v>
      </c>
      <c r="J1428" s="12"/>
      <c r="K1428" s="11"/>
      <c r="L1428" s="13"/>
      <c r="M1428" s="13"/>
      <c r="N1428" s="19"/>
      <c r="O1428" s="19"/>
      <c r="P1428" s="18"/>
      <c r="Q1428" s="13"/>
      <c r="R1428" s="19"/>
      <c r="S1428" s="19"/>
      <c r="T1428" s="24"/>
      <c r="U1428" s="11"/>
      <c r="V1428" s="24"/>
      <c r="W1428" s="11"/>
      <c r="X1428" s="11"/>
    </row>
    <row r="1429" s="2" customFormat="1" ht="26" customHeight="1" spans="1:24">
      <c r="A1429" s="11">
        <v>1425</v>
      </c>
      <c r="B1429" s="11" t="s">
        <v>467</v>
      </c>
      <c r="C1429" s="11" t="s">
        <v>75</v>
      </c>
      <c r="D1429" s="12">
        <v>15</v>
      </c>
      <c r="E1429" s="11" t="s">
        <v>3725</v>
      </c>
      <c r="F1429" s="11" t="s">
        <v>3725</v>
      </c>
      <c r="G1429" s="12">
        <v>1</v>
      </c>
      <c r="H1429" s="12" t="s">
        <v>43</v>
      </c>
      <c r="I1429" s="152" t="s">
        <v>3726</v>
      </c>
      <c r="J1429" s="12">
        <f>SUM(K1429:N1429)</f>
        <v>50</v>
      </c>
      <c r="K1429" s="11">
        <v>50</v>
      </c>
      <c r="L1429" s="13"/>
      <c r="M1429" s="11"/>
      <c r="N1429" s="19"/>
      <c r="O1429" s="19"/>
      <c r="P1429" s="18">
        <v>44818</v>
      </c>
      <c r="Q1429" s="13" t="s">
        <v>3727</v>
      </c>
      <c r="R1429" s="19">
        <v>13860185989</v>
      </c>
      <c r="S1429" s="19"/>
      <c r="T1429" s="24">
        <v>2022</v>
      </c>
      <c r="U1429" s="23" t="s">
        <v>472</v>
      </c>
      <c r="V1429" s="24" t="s">
        <v>58</v>
      </c>
      <c r="W1429" s="11"/>
      <c r="X1429" s="23"/>
    </row>
    <row r="1430" s="2" customFormat="1" ht="26" customHeight="1" spans="1:24">
      <c r="A1430" s="11">
        <v>1426</v>
      </c>
      <c r="B1430" s="11" t="s">
        <v>467</v>
      </c>
      <c r="C1430" s="11" t="s">
        <v>126</v>
      </c>
      <c r="D1430" s="12">
        <v>12</v>
      </c>
      <c r="E1430" s="11" t="s">
        <v>3728</v>
      </c>
      <c r="F1430" s="30" t="s">
        <v>3728</v>
      </c>
      <c r="G1430" s="12">
        <v>6</v>
      </c>
      <c r="H1430" s="33" t="s">
        <v>43</v>
      </c>
      <c r="I1430" s="155" t="s">
        <v>3729</v>
      </c>
      <c r="J1430" s="12">
        <f>SUM(K1430:N1430)</f>
        <v>143.3</v>
      </c>
      <c r="K1430" s="11">
        <v>128.3</v>
      </c>
      <c r="L1430" s="13">
        <v>15</v>
      </c>
      <c r="M1430" s="11"/>
      <c r="N1430" s="19"/>
      <c r="O1430" s="19"/>
      <c r="P1430" s="18">
        <v>44818</v>
      </c>
      <c r="Q1430" s="13" t="s">
        <v>3730</v>
      </c>
      <c r="R1430" s="19">
        <v>18005058818</v>
      </c>
      <c r="S1430" s="19"/>
      <c r="T1430" s="24">
        <v>2022</v>
      </c>
      <c r="U1430" s="23" t="s">
        <v>472</v>
      </c>
      <c r="V1430" s="24" t="s">
        <v>50</v>
      </c>
      <c r="W1430" s="11"/>
      <c r="X1430" s="23"/>
    </row>
    <row r="1431" s="2" customFormat="1" ht="26" customHeight="1" spans="1:24">
      <c r="A1431" s="11">
        <v>1427</v>
      </c>
      <c r="B1431" s="11"/>
      <c r="C1431" s="11"/>
      <c r="D1431" s="12"/>
      <c r="E1431" s="11"/>
      <c r="F1431" s="30" t="s">
        <v>3731</v>
      </c>
      <c r="G1431" s="12"/>
      <c r="H1431" s="33" t="s">
        <v>3732</v>
      </c>
      <c r="I1431" s="155" t="s">
        <v>3733</v>
      </c>
      <c r="J1431" s="12"/>
      <c r="K1431" s="11"/>
      <c r="L1431" s="13"/>
      <c r="M1431" s="13"/>
      <c r="N1431" s="19"/>
      <c r="O1431" s="19"/>
      <c r="P1431" s="18"/>
      <c r="Q1431" s="13"/>
      <c r="R1431" s="19"/>
      <c r="S1431" s="19"/>
      <c r="T1431" s="24"/>
      <c r="U1431" s="11"/>
      <c r="V1431" s="24"/>
      <c r="W1431" s="11"/>
      <c r="X1431" s="11"/>
    </row>
    <row r="1432" s="2" customFormat="1" ht="26" customHeight="1" spans="1:24">
      <c r="A1432" s="11">
        <v>1428</v>
      </c>
      <c r="B1432" s="11"/>
      <c r="C1432" s="11"/>
      <c r="D1432" s="12"/>
      <c r="E1432" s="11"/>
      <c r="F1432" s="30" t="s">
        <v>3734</v>
      </c>
      <c r="G1432" s="12"/>
      <c r="H1432" s="33" t="s">
        <v>533</v>
      </c>
      <c r="I1432" s="155" t="s">
        <v>3735</v>
      </c>
      <c r="J1432" s="12"/>
      <c r="K1432" s="11"/>
      <c r="L1432" s="13"/>
      <c r="M1432" s="13"/>
      <c r="N1432" s="19"/>
      <c r="O1432" s="19"/>
      <c r="P1432" s="18"/>
      <c r="Q1432" s="13"/>
      <c r="R1432" s="19"/>
      <c r="S1432" s="19"/>
      <c r="T1432" s="24"/>
      <c r="U1432" s="11"/>
      <c r="V1432" s="24"/>
      <c r="W1432" s="11"/>
      <c r="X1432" s="11"/>
    </row>
    <row r="1433" s="2" customFormat="1" ht="26" customHeight="1" spans="1:24">
      <c r="A1433" s="11">
        <v>1429</v>
      </c>
      <c r="B1433" s="11"/>
      <c r="C1433" s="11"/>
      <c r="D1433" s="12"/>
      <c r="E1433" s="11"/>
      <c r="F1433" s="30" t="s">
        <v>3736</v>
      </c>
      <c r="G1433" s="12"/>
      <c r="H1433" s="33" t="s">
        <v>538</v>
      </c>
      <c r="I1433" s="155" t="s">
        <v>3737</v>
      </c>
      <c r="J1433" s="12"/>
      <c r="K1433" s="11"/>
      <c r="L1433" s="13"/>
      <c r="M1433" s="13"/>
      <c r="N1433" s="19"/>
      <c r="O1433" s="19"/>
      <c r="P1433" s="18"/>
      <c r="Q1433" s="13"/>
      <c r="R1433" s="19"/>
      <c r="S1433" s="19"/>
      <c r="T1433" s="24"/>
      <c r="U1433" s="11"/>
      <c r="V1433" s="24"/>
      <c r="W1433" s="11"/>
      <c r="X1433" s="11"/>
    </row>
    <row r="1434" s="2" customFormat="1" ht="26" customHeight="1" spans="1:24">
      <c r="A1434" s="11">
        <v>1430</v>
      </c>
      <c r="B1434" s="11"/>
      <c r="C1434" s="11"/>
      <c r="D1434" s="12"/>
      <c r="E1434" s="11"/>
      <c r="F1434" s="30" t="s">
        <v>3738</v>
      </c>
      <c r="G1434" s="12"/>
      <c r="H1434" s="33" t="s">
        <v>510</v>
      </c>
      <c r="I1434" s="155" t="s">
        <v>3739</v>
      </c>
      <c r="J1434" s="12"/>
      <c r="K1434" s="11"/>
      <c r="L1434" s="13"/>
      <c r="M1434" s="13"/>
      <c r="N1434" s="19"/>
      <c r="O1434" s="19"/>
      <c r="P1434" s="18"/>
      <c r="Q1434" s="13"/>
      <c r="R1434" s="19"/>
      <c r="S1434" s="19"/>
      <c r="T1434" s="24"/>
      <c r="U1434" s="11"/>
      <c r="V1434" s="24"/>
      <c r="W1434" s="11"/>
      <c r="X1434" s="11"/>
    </row>
    <row r="1435" s="2" customFormat="1" ht="26" customHeight="1" spans="1:24">
      <c r="A1435" s="11">
        <v>1431</v>
      </c>
      <c r="B1435" s="11"/>
      <c r="C1435" s="11"/>
      <c r="D1435" s="12"/>
      <c r="E1435" s="11"/>
      <c r="F1435" s="30" t="s">
        <v>3740</v>
      </c>
      <c r="G1435" s="12"/>
      <c r="H1435" s="33" t="s">
        <v>510</v>
      </c>
      <c r="I1435" s="155" t="s">
        <v>3741</v>
      </c>
      <c r="J1435" s="12"/>
      <c r="K1435" s="11"/>
      <c r="L1435" s="13"/>
      <c r="M1435" s="13"/>
      <c r="N1435" s="19"/>
      <c r="O1435" s="19"/>
      <c r="P1435" s="18"/>
      <c r="Q1435" s="13"/>
      <c r="R1435" s="19"/>
      <c r="S1435" s="19"/>
      <c r="T1435" s="24"/>
      <c r="U1435" s="11"/>
      <c r="V1435" s="24"/>
      <c r="W1435" s="11"/>
      <c r="X1435" s="11"/>
    </row>
    <row r="1436" s="2" customFormat="1" ht="26" customHeight="1" spans="1:24">
      <c r="A1436" s="11">
        <v>1432</v>
      </c>
      <c r="B1436" s="11" t="s">
        <v>467</v>
      </c>
      <c r="C1436" s="11" t="s">
        <v>126</v>
      </c>
      <c r="D1436" s="12">
        <v>9</v>
      </c>
      <c r="E1436" s="11" t="s">
        <v>1807</v>
      </c>
      <c r="F1436" s="30" t="s">
        <v>1807</v>
      </c>
      <c r="G1436" s="12">
        <v>5</v>
      </c>
      <c r="H1436" s="11" t="s">
        <v>43</v>
      </c>
      <c r="I1436" s="155" t="s">
        <v>3742</v>
      </c>
      <c r="J1436" s="12">
        <f>SUM(K1436:N1436)</f>
        <v>150</v>
      </c>
      <c r="K1436" s="11">
        <v>150</v>
      </c>
      <c r="L1436" s="13"/>
      <c r="M1436" s="11"/>
      <c r="N1436" s="19"/>
      <c r="O1436" s="19"/>
      <c r="P1436" s="18">
        <v>44818</v>
      </c>
      <c r="Q1436" s="13" t="s">
        <v>3743</v>
      </c>
      <c r="R1436" s="19">
        <v>18805950949</v>
      </c>
      <c r="S1436" s="19"/>
      <c r="T1436" s="24">
        <v>2022</v>
      </c>
      <c r="U1436" s="23" t="s">
        <v>472</v>
      </c>
      <c r="V1436" s="24" t="s">
        <v>58</v>
      </c>
      <c r="W1436" s="11"/>
      <c r="X1436" s="23"/>
    </row>
    <row r="1437" s="2" customFormat="1" ht="26" customHeight="1" spans="1:24">
      <c r="A1437" s="11">
        <v>1433</v>
      </c>
      <c r="B1437" s="11"/>
      <c r="C1437" s="11"/>
      <c r="D1437" s="12"/>
      <c r="E1437" s="11"/>
      <c r="F1437" s="30" t="s">
        <v>959</v>
      </c>
      <c r="G1437" s="12"/>
      <c r="H1437" s="11" t="s">
        <v>561</v>
      </c>
      <c r="I1437" s="155" t="s">
        <v>3744</v>
      </c>
      <c r="J1437" s="12"/>
      <c r="K1437" s="11"/>
      <c r="L1437" s="13"/>
      <c r="M1437" s="13"/>
      <c r="N1437" s="19"/>
      <c r="O1437" s="19"/>
      <c r="P1437" s="18"/>
      <c r="Q1437" s="13"/>
      <c r="R1437" s="19"/>
      <c r="S1437" s="19"/>
      <c r="T1437" s="24"/>
      <c r="U1437" s="11"/>
      <c r="V1437" s="24"/>
      <c r="W1437" s="11"/>
      <c r="X1437" s="11"/>
    </row>
    <row r="1438" s="2" customFormat="1" ht="26" customHeight="1" spans="1:24">
      <c r="A1438" s="11">
        <v>1434</v>
      </c>
      <c r="B1438" s="11"/>
      <c r="C1438" s="11"/>
      <c r="D1438" s="12"/>
      <c r="E1438" s="11"/>
      <c r="F1438" s="30" t="s">
        <v>3745</v>
      </c>
      <c r="G1438" s="12"/>
      <c r="H1438" s="11" t="s">
        <v>533</v>
      </c>
      <c r="I1438" s="155" t="s">
        <v>3746</v>
      </c>
      <c r="J1438" s="12"/>
      <c r="K1438" s="11"/>
      <c r="L1438" s="13"/>
      <c r="M1438" s="13"/>
      <c r="N1438" s="19"/>
      <c r="O1438" s="19"/>
      <c r="P1438" s="18"/>
      <c r="Q1438" s="13"/>
      <c r="R1438" s="19"/>
      <c r="S1438" s="19"/>
      <c r="T1438" s="24"/>
      <c r="U1438" s="11"/>
      <c r="V1438" s="24"/>
      <c r="W1438" s="11"/>
      <c r="X1438" s="11"/>
    </row>
    <row r="1439" s="2" customFormat="1" ht="26" customHeight="1" spans="1:24">
      <c r="A1439" s="11">
        <v>1435</v>
      </c>
      <c r="B1439" s="11"/>
      <c r="C1439" s="11"/>
      <c r="D1439" s="12"/>
      <c r="E1439" s="11"/>
      <c r="F1439" s="30" t="s">
        <v>3747</v>
      </c>
      <c r="G1439" s="12"/>
      <c r="H1439" s="11" t="s">
        <v>538</v>
      </c>
      <c r="I1439" s="155" t="s">
        <v>3748</v>
      </c>
      <c r="J1439" s="12"/>
      <c r="K1439" s="11"/>
      <c r="L1439" s="13"/>
      <c r="M1439" s="13"/>
      <c r="N1439" s="19"/>
      <c r="O1439" s="19"/>
      <c r="P1439" s="18"/>
      <c r="Q1439" s="13"/>
      <c r="R1439" s="19"/>
      <c r="S1439" s="19"/>
      <c r="T1439" s="24"/>
      <c r="U1439" s="11"/>
      <c r="V1439" s="24"/>
      <c r="W1439" s="11"/>
      <c r="X1439" s="11"/>
    </row>
    <row r="1440" s="2" customFormat="1" ht="26" customHeight="1" spans="1:24">
      <c r="A1440" s="11">
        <v>1436</v>
      </c>
      <c r="B1440" s="11"/>
      <c r="C1440" s="11"/>
      <c r="D1440" s="12"/>
      <c r="E1440" s="11"/>
      <c r="F1440" s="30" t="s">
        <v>3749</v>
      </c>
      <c r="G1440" s="12"/>
      <c r="H1440" s="11" t="s">
        <v>510</v>
      </c>
      <c r="I1440" s="155" t="s">
        <v>3750</v>
      </c>
      <c r="J1440" s="12"/>
      <c r="K1440" s="11"/>
      <c r="L1440" s="13"/>
      <c r="M1440" s="13"/>
      <c r="N1440" s="19"/>
      <c r="O1440" s="19"/>
      <c r="P1440" s="18"/>
      <c r="Q1440" s="13"/>
      <c r="R1440" s="19"/>
      <c r="S1440" s="19"/>
      <c r="T1440" s="24"/>
      <c r="U1440" s="11"/>
      <c r="V1440" s="24"/>
      <c r="W1440" s="11"/>
      <c r="X1440" s="11"/>
    </row>
    <row r="1441" s="2" customFormat="1" ht="26" customHeight="1" spans="1:24">
      <c r="A1441" s="11">
        <v>1437</v>
      </c>
      <c r="B1441" s="11" t="s">
        <v>467</v>
      </c>
      <c r="C1441" s="11" t="s">
        <v>62</v>
      </c>
      <c r="D1441" s="12">
        <v>18</v>
      </c>
      <c r="E1441" s="11" t="s">
        <v>626</v>
      </c>
      <c r="F1441" s="11" t="s">
        <v>626</v>
      </c>
      <c r="G1441" s="12">
        <v>1</v>
      </c>
      <c r="H1441" s="12" t="s">
        <v>43</v>
      </c>
      <c r="I1441" s="13" t="s">
        <v>3751</v>
      </c>
      <c r="J1441" s="12">
        <f>SUM(K1441:N1441)</f>
        <v>110</v>
      </c>
      <c r="K1441" s="11">
        <v>110</v>
      </c>
      <c r="L1441" s="13"/>
      <c r="M1441" s="11"/>
      <c r="N1441" s="19"/>
      <c r="O1441" s="19"/>
      <c r="P1441" s="18">
        <v>44851</v>
      </c>
      <c r="Q1441" s="13" t="s">
        <v>3752</v>
      </c>
      <c r="R1441" s="19"/>
      <c r="S1441" s="19"/>
      <c r="T1441" s="24">
        <v>2022</v>
      </c>
      <c r="U1441" s="23" t="s">
        <v>472</v>
      </c>
      <c r="V1441" s="24" t="s">
        <v>58</v>
      </c>
      <c r="W1441" s="11"/>
      <c r="X1441" s="23"/>
    </row>
    <row r="1442" s="2" customFormat="1" ht="26" customHeight="1" spans="1:24">
      <c r="A1442" s="11">
        <v>1438</v>
      </c>
      <c r="B1442" s="11" t="s">
        <v>467</v>
      </c>
      <c r="C1442" s="11" t="s">
        <v>62</v>
      </c>
      <c r="D1442" s="12">
        <v>19</v>
      </c>
      <c r="E1442" s="11" t="s">
        <v>3753</v>
      </c>
      <c r="F1442" s="11" t="s">
        <v>3753</v>
      </c>
      <c r="G1442" s="12">
        <v>4</v>
      </c>
      <c r="H1442" s="14" t="s">
        <v>43</v>
      </c>
      <c r="I1442" s="157" t="s">
        <v>3754</v>
      </c>
      <c r="J1442" s="12">
        <f>SUM(K1442:N1442)</f>
        <v>114</v>
      </c>
      <c r="K1442" s="11">
        <v>59.5</v>
      </c>
      <c r="L1442" s="13">
        <v>54.5</v>
      </c>
      <c r="M1442" s="11"/>
      <c r="N1442" s="19"/>
      <c r="O1442" s="19"/>
      <c r="P1442" s="18">
        <v>44851</v>
      </c>
      <c r="Q1442" s="13" t="s">
        <v>3755</v>
      </c>
      <c r="R1442" s="19"/>
      <c r="S1442" s="19"/>
      <c r="T1442" s="24">
        <v>2022</v>
      </c>
      <c r="U1442" s="23" t="s">
        <v>472</v>
      </c>
      <c r="V1442" s="24" t="s">
        <v>50</v>
      </c>
      <c r="W1442" s="11"/>
      <c r="X1442" s="23"/>
    </row>
    <row r="1443" s="2" customFormat="1" ht="26" customHeight="1" spans="1:24">
      <c r="A1443" s="11">
        <v>1439</v>
      </c>
      <c r="B1443" s="11"/>
      <c r="C1443" s="11"/>
      <c r="D1443" s="12"/>
      <c r="E1443" s="11"/>
      <c r="F1443" s="11" t="s">
        <v>3756</v>
      </c>
      <c r="G1443" s="12"/>
      <c r="H1443" s="14" t="s">
        <v>474</v>
      </c>
      <c r="I1443" s="36" t="s">
        <v>3757</v>
      </c>
      <c r="J1443" s="12"/>
      <c r="K1443" s="11"/>
      <c r="L1443" s="13"/>
      <c r="M1443" s="13"/>
      <c r="N1443" s="19"/>
      <c r="O1443" s="19"/>
      <c r="P1443" s="18"/>
      <c r="Q1443" s="13"/>
      <c r="R1443" s="19"/>
      <c r="S1443" s="19"/>
      <c r="T1443" s="24"/>
      <c r="U1443" s="11"/>
      <c r="V1443" s="24"/>
      <c r="W1443" s="11"/>
      <c r="X1443" s="11"/>
    </row>
    <row r="1444" s="2" customFormat="1" ht="26" customHeight="1" spans="1:24">
      <c r="A1444" s="11">
        <v>1440</v>
      </c>
      <c r="B1444" s="11"/>
      <c r="C1444" s="11"/>
      <c r="D1444" s="12"/>
      <c r="E1444" s="11"/>
      <c r="F1444" s="11" t="s">
        <v>3758</v>
      </c>
      <c r="G1444" s="12"/>
      <c r="H1444" s="14" t="s">
        <v>601</v>
      </c>
      <c r="I1444" s="157" t="s">
        <v>3759</v>
      </c>
      <c r="J1444" s="12"/>
      <c r="K1444" s="11"/>
      <c r="L1444" s="13"/>
      <c r="M1444" s="13"/>
      <c r="N1444" s="19"/>
      <c r="O1444" s="19"/>
      <c r="P1444" s="18"/>
      <c r="Q1444" s="13"/>
      <c r="R1444" s="19"/>
      <c r="S1444" s="19"/>
      <c r="T1444" s="24"/>
      <c r="U1444" s="11"/>
      <c r="V1444" s="24"/>
      <c r="W1444" s="11"/>
      <c r="X1444" s="11"/>
    </row>
    <row r="1445" s="2" customFormat="1" ht="26" customHeight="1" spans="1:24">
      <c r="A1445" s="11">
        <v>1441</v>
      </c>
      <c r="B1445" s="11"/>
      <c r="C1445" s="11"/>
      <c r="D1445" s="12"/>
      <c r="E1445" s="11"/>
      <c r="F1445" s="11" t="s">
        <v>3760</v>
      </c>
      <c r="G1445" s="12"/>
      <c r="H1445" s="14" t="s">
        <v>561</v>
      </c>
      <c r="I1445" s="157" t="s">
        <v>3761</v>
      </c>
      <c r="J1445" s="12"/>
      <c r="K1445" s="11"/>
      <c r="L1445" s="13"/>
      <c r="M1445" s="13"/>
      <c r="N1445" s="19"/>
      <c r="O1445" s="19"/>
      <c r="P1445" s="18"/>
      <c r="Q1445" s="13"/>
      <c r="R1445" s="19"/>
      <c r="S1445" s="19"/>
      <c r="T1445" s="24"/>
      <c r="U1445" s="11"/>
      <c r="V1445" s="24"/>
      <c r="W1445" s="11"/>
      <c r="X1445" s="11"/>
    </row>
    <row r="1446" s="2" customFormat="1" ht="26" customHeight="1" spans="1:24">
      <c r="A1446" s="11">
        <v>1442</v>
      </c>
      <c r="B1446" s="11" t="s">
        <v>467</v>
      </c>
      <c r="C1446" s="11" t="s">
        <v>62</v>
      </c>
      <c r="D1446" s="12">
        <v>10</v>
      </c>
      <c r="E1446" s="11" t="s">
        <v>3762</v>
      </c>
      <c r="F1446" s="11" t="s">
        <v>3762</v>
      </c>
      <c r="G1446" s="12">
        <v>5</v>
      </c>
      <c r="H1446" s="14" t="s">
        <v>43</v>
      </c>
      <c r="I1446" s="157" t="s">
        <v>3763</v>
      </c>
      <c r="J1446" s="12">
        <f>SUM(K1446:N1446)</f>
        <v>128</v>
      </c>
      <c r="K1446" s="11">
        <v>128</v>
      </c>
      <c r="L1446" s="13"/>
      <c r="M1446" s="11"/>
      <c r="N1446" s="19"/>
      <c r="O1446" s="19"/>
      <c r="P1446" s="18">
        <v>44851</v>
      </c>
      <c r="Q1446" s="13" t="s">
        <v>3764</v>
      </c>
      <c r="R1446" s="19"/>
      <c r="S1446" s="19"/>
      <c r="T1446" s="24">
        <v>2022</v>
      </c>
      <c r="U1446" s="23" t="s">
        <v>472</v>
      </c>
      <c r="V1446" s="24" t="s">
        <v>58</v>
      </c>
      <c r="W1446" s="11"/>
      <c r="X1446" s="23"/>
    </row>
    <row r="1447" s="2" customFormat="1" ht="26" customHeight="1" spans="1:24">
      <c r="A1447" s="11">
        <v>1443</v>
      </c>
      <c r="B1447" s="11"/>
      <c r="C1447" s="11"/>
      <c r="D1447" s="12"/>
      <c r="E1447" s="11"/>
      <c r="F1447" s="11" t="s">
        <v>3765</v>
      </c>
      <c r="G1447" s="12"/>
      <c r="H1447" s="14" t="s">
        <v>474</v>
      </c>
      <c r="I1447" s="157" t="s">
        <v>3766</v>
      </c>
      <c r="J1447" s="12"/>
      <c r="K1447" s="11"/>
      <c r="L1447" s="13"/>
      <c r="M1447" s="13"/>
      <c r="N1447" s="19"/>
      <c r="O1447" s="19"/>
      <c r="P1447" s="18"/>
      <c r="Q1447" s="13"/>
      <c r="R1447" s="19"/>
      <c r="S1447" s="19"/>
      <c r="T1447" s="24"/>
      <c r="U1447" s="11"/>
      <c r="V1447" s="24"/>
      <c r="W1447" s="11"/>
      <c r="X1447" s="11"/>
    </row>
    <row r="1448" s="2" customFormat="1" ht="26" customHeight="1" spans="1:24">
      <c r="A1448" s="11">
        <v>1444</v>
      </c>
      <c r="B1448" s="11"/>
      <c r="C1448" s="11"/>
      <c r="D1448" s="12"/>
      <c r="E1448" s="11"/>
      <c r="F1448" s="11" t="s">
        <v>3767</v>
      </c>
      <c r="G1448" s="12"/>
      <c r="H1448" s="14" t="s">
        <v>601</v>
      </c>
      <c r="I1448" s="157" t="s">
        <v>3768</v>
      </c>
      <c r="J1448" s="12"/>
      <c r="K1448" s="11"/>
      <c r="L1448" s="13"/>
      <c r="M1448" s="13"/>
      <c r="N1448" s="19"/>
      <c r="O1448" s="19"/>
      <c r="P1448" s="18"/>
      <c r="Q1448" s="13"/>
      <c r="R1448" s="19"/>
      <c r="S1448" s="19"/>
      <c r="T1448" s="24"/>
      <c r="U1448" s="11"/>
      <c r="V1448" s="24"/>
      <c r="W1448" s="11"/>
      <c r="X1448" s="11"/>
    </row>
    <row r="1449" s="2" customFormat="1" ht="26" customHeight="1" spans="1:24">
      <c r="A1449" s="11">
        <v>1445</v>
      </c>
      <c r="B1449" s="11"/>
      <c r="C1449" s="11"/>
      <c r="D1449" s="12"/>
      <c r="E1449" s="11"/>
      <c r="F1449" s="11" t="s">
        <v>3769</v>
      </c>
      <c r="G1449" s="12"/>
      <c r="H1449" s="14" t="s">
        <v>601</v>
      </c>
      <c r="I1449" s="157" t="s">
        <v>3770</v>
      </c>
      <c r="J1449" s="12"/>
      <c r="K1449" s="11"/>
      <c r="L1449" s="13"/>
      <c r="M1449" s="13"/>
      <c r="N1449" s="19"/>
      <c r="O1449" s="19"/>
      <c r="P1449" s="18"/>
      <c r="Q1449" s="13"/>
      <c r="R1449" s="19"/>
      <c r="S1449" s="19"/>
      <c r="T1449" s="24"/>
      <c r="U1449" s="11"/>
      <c r="V1449" s="24"/>
      <c r="W1449" s="11"/>
      <c r="X1449" s="11"/>
    </row>
    <row r="1450" s="2" customFormat="1" ht="26" customHeight="1" spans="1:24">
      <c r="A1450" s="11">
        <v>1446</v>
      </c>
      <c r="B1450" s="11"/>
      <c r="C1450" s="11"/>
      <c r="D1450" s="12"/>
      <c r="E1450" s="11"/>
      <c r="F1450" s="11" t="s">
        <v>3771</v>
      </c>
      <c r="G1450" s="12"/>
      <c r="H1450" s="14" t="s">
        <v>497</v>
      </c>
      <c r="I1450" s="157" t="s">
        <v>3772</v>
      </c>
      <c r="J1450" s="12"/>
      <c r="K1450" s="11"/>
      <c r="L1450" s="13"/>
      <c r="M1450" s="13"/>
      <c r="N1450" s="19"/>
      <c r="O1450" s="19"/>
      <c r="P1450" s="18"/>
      <c r="Q1450" s="13"/>
      <c r="R1450" s="19"/>
      <c r="S1450" s="19"/>
      <c r="T1450" s="24"/>
      <c r="U1450" s="11"/>
      <c r="V1450" s="24"/>
      <c r="W1450" s="11"/>
      <c r="X1450" s="11"/>
    </row>
    <row r="1451" s="2" customFormat="1" ht="26" customHeight="1" spans="1:24">
      <c r="A1451" s="11">
        <v>1447</v>
      </c>
      <c r="B1451" s="11" t="s">
        <v>467</v>
      </c>
      <c r="C1451" s="11" t="s">
        <v>62</v>
      </c>
      <c r="D1451" s="12">
        <v>19</v>
      </c>
      <c r="E1451" s="11" t="s">
        <v>3773</v>
      </c>
      <c r="F1451" s="11" t="s">
        <v>3773</v>
      </c>
      <c r="G1451" s="12">
        <v>4</v>
      </c>
      <c r="H1451" s="14" t="s">
        <v>43</v>
      </c>
      <c r="I1451" s="157" t="s">
        <v>3774</v>
      </c>
      <c r="J1451" s="12">
        <f>SUM(K1451:N1451)</f>
        <v>110</v>
      </c>
      <c r="K1451" s="11">
        <v>110</v>
      </c>
      <c r="L1451" s="13"/>
      <c r="M1451" s="11"/>
      <c r="N1451" s="19"/>
      <c r="O1451" s="19"/>
      <c r="P1451" s="18">
        <v>44851</v>
      </c>
      <c r="Q1451" s="13" t="s">
        <v>3775</v>
      </c>
      <c r="R1451" s="19"/>
      <c r="S1451" s="19"/>
      <c r="T1451" s="24">
        <v>2022</v>
      </c>
      <c r="U1451" s="23" t="s">
        <v>472</v>
      </c>
      <c r="V1451" s="24" t="s">
        <v>58</v>
      </c>
      <c r="W1451" s="11"/>
      <c r="X1451" s="23"/>
    </row>
    <row r="1452" s="2" customFormat="1" ht="26" customHeight="1" spans="1:24">
      <c r="A1452" s="11">
        <v>1448</v>
      </c>
      <c r="B1452" s="11"/>
      <c r="C1452" s="11"/>
      <c r="D1452" s="12"/>
      <c r="E1452" s="11"/>
      <c r="F1452" s="11" t="s">
        <v>3776</v>
      </c>
      <c r="G1452" s="12"/>
      <c r="H1452" s="14" t="s">
        <v>474</v>
      </c>
      <c r="I1452" s="157" t="s">
        <v>3777</v>
      </c>
      <c r="J1452" s="12"/>
      <c r="K1452" s="11"/>
      <c r="L1452" s="13"/>
      <c r="M1452" s="13"/>
      <c r="N1452" s="19"/>
      <c r="O1452" s="19"/>
      <c r="P1452" s="18"/>
      <c r="Q1452" s="13"/>
      <c r="R1452" s="19"/>
      <c r="S1452" s="19"/>
      <c r="T1452" s="24"/>
      <c r="U1452" s="11"/>
      <c r="V1452" s="24"/>
      <c r="W1452" s="11"/>
      <c r="X1452" s="11"/>
    </row>
    <row r="1453" s="2" customFormat="1" ht="26" customHeight="1" spans="1:24">
      <c r="A1453" s="11">
        <v>1449</v>
      </c>
      <c r="B1453" s="11"/>
      <c r="C1453" s="11"/>
      <c r="D1453" s="12"/>
      <c r="E1453" s="11"/>
      <c r="F1453" s="11" t="s">
        <v>3778</v>
      </c>
      <c r="G1453" s="12"/>
      <c r="H1453" s="14" t="s">
        <v>561</v>
      </c>
      <c r="I1453" s="36" t="s">
        <v>3779</v>
      </c>
      <c r="J1453" s="12"/>
      <c r="K1453" s="11"/>
      <c r="L1453" s="13"/>
      <c r="M1453" s="13"/>
      <c r="N1453" s="19"/>
      <c r="O1453" s="19"/>
      <c r="P1453" s="18"/>
      <c r="Q1453" s="13"/>
      <c r="R1453" s="19"/>
      <c r="S1453" s="19"/>
      <c r="T1453" s="24"/>
      <c r="U1453" s="11"/>
      <c r="V1453" s="24"/>
      <c r="W1453" s="11"/>
      <c r="X1453" s="11"/>
    </row>
    <row r="1454" s="2" customFormat="1" ht="26" customHeight="1" spans="1:24">
      <c r="A1454" s="11">
        <v>1450</v>
      </c>
      <c r="B1454" s="11"/>
      <c r="C1454" s="11"/>
      <c r="D1454" s="12"/>
      <c r="E1454" s="11"/>
      <c r="F1454" s="11" t="s">
        <v>3780</v>
      </c>
      <c r="G1454" s="12"/>
      <c r="H1454" s="14" t="s">
        <v>561</v>
      </c>
      <c r="I1454" s="157" t="s">
        <v>3781</v>
      </c>
      <c r="J1454" s="12"/>
      <c r="K1454" s="11"/>
      <c r="L1454" s="13"/>
      <c r="M1454" s="13"/>
      <c r="N1454" s="19"/>
      <c r="O1454" s="19"/>
      <c r="P1454" s="18"/>
      <c r="Q1454" s="13"/>
      <c r="R1454" s="19"/>
      <c r="S1454" s="19"/>
      <c r="T1454" s="24"/>
      <c r="U1454" s="11"/>
      <c r="V1454" s="24"/>
      <c r="W1454" s="11"/>
      <c r="X1454" s="11"/>
    </row>
    <row r="1455" s="2" customFormat="1" ht="26" customHeight="1" spans="1:24">
      <c r="A1455" s="11">
        <v>1451</v>
      </c>
      <c r="B1455" s="11" t="s">
        <v>467</v>
      </c>
      <c r="C1455" s="11" t="s">
        <v>62</v>
      </c>
      <c r="D1455" s="12">
        <v>19</v>
      </c>
      <c r="E1455" s="11" t="s">
        <v>3782</v>
      </c>
      <c r="F1455" s="11" t="s">
        <v>3782</v>
      </c>
      <c r="G1455" s="12">
        <v>4</v>
      </c>
      <c r="H1455" s="14" t="s">
        <v>43</v>
      </c>
      <c r="I1455" s="157" t="s">
        <v>3783</v>
      </c>
      <c r="J1455" s="12">
        <f>SUM(K1455:N1455)</f>
        <v>110</v>
      </c>
      <c r="K1455" s="11">
        <v>110</v>
      </c>
      <c r="L1455" s="13"/>
      <c r="M1455" s="11"/>
      <c r="N1455" s="19"/>
      <c r="O1455" s="19"/>
      <c r="P1455" s="18">
        <v>44851</v>
      </c>
      <c r="Q1455" s="13" t="s">
        <v>3784</v>
      </c>
      <c r="R1455" s="19"/>
      <c r="S1455" s="19"/>
      <c r="T1455" s="24">
        <v>2022</v>
      </c>
      <c r="U1455" s="23" t="s">
        <v>472</v>
      </c>
      <c r="V1455" s="24" t="s">
        <v>58</v>
      </c>
      <c r="W1455" s="11"/>
      <c r="X1455" s="23"/>
    </row>
    <row r="1456" s="2" customFormat="1" ht="26" customHeight="1" spans="1:24">
      <c r="A1456" s="11">
        <v>1452</v>
      </c>
      <c r="B1456" s="11"/>
      <c r="C1456" s="11"/>
      <c r="D1456" s="12"/>
      <c r="E1456" s="11"/>
      <c r="F1456" s="11" t="s">
        <v>3785</v>
      </c>
      <c r="G1456" s="12"/>
      <c r="H1456" s="14" t="s">
        <v>474</v>
      </c>
      <c r="I1456" s="36" t="s">
        <v>3786</v>
      </c>
      <c r="J1456" s="12"/>
      <c r="K1456" s="11"/>
      <c r="L1456" s="13"/>
      <c r="M1456" s="13"/>
      <c r="N1456" s="19"/>
      <c r="O1456" s="19"/>
      <c r="P1456" s="18"/>
      <c r="Q1456" s="13"/>
      <c r="R1456" s="19"/>
      <c r="S1456" s="19"/>
      <c r="T1456" s="24"/>
      <c r="U1456" s="11"/>
      <c r="V1456" s="24"/>
      <c r="W1456" s="11"/>
      <c r="X1456" s="11"/>
    </row>
    <row r="1457" s="2" customFormat="1" ht="26" customHeight="1" spans="1:24">
      <c r="A1457" s="11">
        <v>1453</v>
      </c>
      <c r="B1457" s="11"/>
      <c r="C1457" s="11"/>
      <c r="D1457" s="12"/>
      <c r="E1457" s="11"/>
      <c r="F1457" s="11" t="s">
        <v>3787</v>
      </c>
      <c r="G1457" s="12"/>
      <c r="H1457" s="14" t="s">
        <v>601</v>
      </c>
      <c r="I1457" s="157" t="s">
        <v>3788</v>
      </c>
      <c r="J1457" s="12"/>
      <c r="K1457" s="11"/>
      <c r="L1457" s="13"/>
      <c r="M1457" s="13"/>
      <c r="N1457" s="19"/>
      <c r="O1457" s="19"/>
      <c r="P1457" s="18"/>
      <c r="Q1457" s="13"/>
      <c r="R1457" s="19"/>
      <c r="S1457" s="19"/>
      <c r="T1457" s="24"/>
      <c r="U1457" s="11"/>
      <c r="V1457" s="24"/>
      <c r="W1457" s="11"/>
      <c r="X1457" s="11"/>
    </row>
    <row r="1458" s="2" customFormat="1" ht="26" customHeight="1" spans="1:24">
      <c r="A1458" s="11">
        <v>1454</v>
      </c>
      <c r="B1458" s="11"/>
      <c r="C1458" s="11"/>
      <c r="D1458" s="12"/>
      <c r="E1458" s="11"/>
      <c r="F1458" s="11" t="s">
        <v>3789</v>
      </c>
      <c r="G1458" s="12"/>
      <c r="H1458" s="14" t="s">
        <v>601</v>
      </c>
      <c r="I1458" s="157" t="s">
        <v>3790</v>
      </c>
      <c r="J1458" s="12"/>
      <c r="K1458" s="11"/>
      <c r="L1458" s="13"/>
      <c r="M1458" s="13"/>
      <c r="N1458" s="19"/>
      <c r="O1458" s="19"/>
      <c r="P1458" s="18"/>
      <c r="Q1458" s="13"/>
      <c r="R1458" s="19"/>
      <c r="S1458" s="19"/>
      <c r="T1458" s="24"/>
      <c r="U1458" s="11"/>
      <c r="V1458" s="24"/>
      <c r="W1458" s="11"/>
      <c r="X1458" s="11"/>
    </row>
    <row r="1459" s="2" customFormat="1" ht="26" customHeight="1" spans="1:24">
      <c r="A1459" s="11">
        <v>1455</v>
      </c>
      <c r="B1459" s="11" t="s">
        <v>467</v>
      </c>
      <c r="C1459" s="11" t="s">
        <v>88</v>
      </c>
      <c r="D1459" s="11">
        <v>13</v>
      </c>
      <c r="E1459" s="11" t="s">
        <v>3791</v>
      </c>
      <c r="F1459" s="11" t="s">
        <v>3791</v>
      </c>
      <c r="G1459" s="11">
        <v>3</v>
      </c>
      <c r="H1459" s="14" t="s">
        <v>43</v>
      </c>
      <c r="I1459" s="157" t="s">
        <v>3792</v>
      </c>
      <c r="J1459" s="14">
        <v>110</v>
      </c>
      <c r="K1459" s="14">
        <v>79</v>
      </c>
      <c r="L1459" s="14">
        <v>31</v>
      </c>
      <c r="M1459" s="14"/>
      <c r="N1459" s="14"/>
      <c r="O1459" s="11" t="s">
        <v>3793</v>
      </c>
      <c r="P1459" s="37" t="s">
        <v>3794</v>
      </c>
      <c r="Q1459" s="14" t="s">
        <v>3795</v>
      </c>
      <c r="R1459" s="14">
        <v>15859291799</v>
      </c>
      <c r="S1459" s="19"/>
      <c r="T1459" s="24"/>
      <c r="U1459" s="11"/>
      <c r="V1459" s="24"/>
      <c r="W1459" s="11"/>
      <c r="X1459" s="11"/>
    </row>
    <row r="1460" s="2" customFormat="1" ht="26" customHeight="1" spans="1:24">
      <c r="A1460" s="11">
        <v>1456</v>
      </c>
      <c r="B1460" s="11"/>
      <c r="C1460" s="11"/>
      <c r="D1460" s="11"/>
      <c r="E1460" s="11"/>
      <c r="F1460" s="11" t="s">
        <v>3796</v>
      </c>
      <c r="G1460" s="11"/>
      <c r="H1460" s="14" t="s">
        <v>566</v>
      </c>
      <c r="I1460" s="157" t="s">
        <v>3797</v>
      </c>
      <c r="J1460" s="14"/>
      <c r="K1460" s="14"/>
      <c r="L1460" s="14"/>
      <c r="M1460" s="14"/>
      <c r="N1460" s="14"/>
      <c r="O1460" s="11"/>
      <c r="P1460" s="37"/>
      <c r="Q1460" s="14"/>
      <c r="R1460" s="14"/>
      <c r="S1460" s="19"/>
      <c r="T1460" s="24"/>
      <c r="U1460" s="11"/>
      <c r="V1460" s="24"/>
      <c r="W1460" s="11"/>
      <c r="X1460" s="11"/>
    </row>
    <row r="1461" s="2" customFormat="1" ht="26" customHeight="1" spans="1:24">
      <c r="A1461" s="11">
        <v>1457</v>
      </c>
      <c r="B1461" s="11"/>
      <c r="C1461" s="11"/>
      <c r="D1461" s="11"/>
      <c r="E1461" s="11"/>
      <c r="F1461" s="11" t="s">
        <v>3798</v>
      </c>
      <c r="G1461" s="11"/>
      <c r="H1461" s="14" t="s">
        <v>497</v>
      </c>
      <c r="I1461" s="157" t="s">
        <v>3799</v>
      </c>
      <c r="J1461" s="14"/>
      <c r="K1461" s="14"/>
      <c r="L1461" s="14"/>
      <c r="M1461" s="14"/>
      <c r="N1461" s="14"/>
      <c r="O1461" s="11"/>
      <c r="P1461" s="37"/>
      <c r="Q1461" s="14"/>
      <c r="R1461" s="14"/>
      <c r="S1461" s="19"/>
      <c r="T1461" s="24"/>
      <c r="U1461" s="11"/>
      <c r="V1461" s="24"/>
      <c r="W1461" s="11"/>
      <c r="X1461" s="11"/>
    </row>
    <row r="1462" s="3" customFormat="1" ht="26" customHeight="1" spans="1:24">
      <c r="A1462" s="11">
        <v>1458</v>
      </c>
      <c r="B1462" s="11" t="s">
        <v>467</v>
      </c>
      <c r="C1462" s="11" t="s">
        <v>88</v>
      </c>
      <c r="D1462" s="11">
        <v>10</v>
      </c>
      <c r="E1462" s="11" t="s">
        <v>3800</v>
      </c>
      <c r="F1462" s="11" t="s">
        <v>3800</v>
      </c>
      <c r="G1462" s="11">
        <v>3</v>
      </c>
      <c r="H1462" s="14" t="s">
        <v>43</v>
      </c>
      <c r="I1462" s="157" t="s">
        <v>3801</v>
      </c>
      <c r="J1462" s="14">
        <v>110</v>
      </c>
      <c r="K1462" s="14">
        <v>97</v>
      </c>
      <c r="L1462" s="14">
        <v>13</v>
      </c>
      <c r="M1462" s="14"/>
      <c r="N1462" s="14"/>
      <c r="O1462" s="11" t="s">
        <v>3802</v>
      </c>
      <c r="P1462" s="37" t="s">
        <v>3794</v>
      </c>
      <c r="Q1462" s="14" t="s">
        <v>3803</v>
      </c>
      <c r="R1462" s="14">
        <v>13799535946</v>
      </c>
      <c r="S1462" s="38"/>
      <c r="T1462" s="24">
        <v>2022</v>
      </c>
      <c r="U1462" s="23" t="s">
        <v>472</v>
      </c>
      <c r="V1462" s="38" t="s">
        <v>50</v>
      </c>
      <c r="W1462" s="38"/>
      <c r="X1462" s="38"/>
    </row>
    <row r="1463" s="3" customFormat="1" ht="26" customHeight="1" spans="1:24">
      <c r="A1463" s="11">
        <v>1459</v>
      </c>
      <c r="B1463" s="11"/>
      <c r="C1463" s="11"/>
      <c r="D1463" s="11"/>
      <c r="E1463" s="11"/>
      <c r="F1463" s="11" t="s">
        <v>3804</v>
      </c>
      <c r="G1463" s="11"/>
      <c r="H1463" s="14" t="s">
        <v>474</v>
      </c>
      <c r="I1463" s="157" t="s">
        <v>3805</v>
      </c>
      <c r="J1463" s="14"/>
      <c r="K1463" s="14"/>
      <c r="L1463" s="14"/>
      <c r="M1463" s="14"/>
      <c r="N1463" s="14"/>
      <c r="O1463" s="11"/>
      <c r="P1463" s="37"/>
      <c r="Q1463" s="14"/>
      <c r="R1463" s="14"/>
      <c r="S1463" s="38"/>
      <c r="T1463" s="38"/>
      <c r="U1463" s="38"/>
      <c r="V1463" s="38"/>
      <c r="W1463" s="38"/>
      <c r="X1463" s="38"/>
    </row>
    <row r="1464" s="3" customFormat="1" ht="26" customHeight="1" spans="1:24">
      <c r="A1464" s="11">
        <v>1460</v>
      </c>
      <c r="B1464" s="11"/>
      <c r="C1464" s="11"/>
      <c r="D1464" s="11"/>
      <c r="E1464" s="11"/>
      <c r="F1464" s="11" t="s">
        <v>3806</v>
      </c>
      <c r="G1464" s="11"/>
      <c r="H1464" s="14" t="s">
        <v>589</v>
      </c>
      <c r="I1464" s="157" t="s">
        <v>3807</v>
      </c>
      <c r="J1464" s="14"/>
      <c r="K1464" s="14"/>
      <c r="L1464" s="14"/>
      <c r="M1464" s="14"/>
      <c r="N1464" s="14"/>
      <c r="O1464" s="11"/>
      <c r="P1464" s="37"/>
      <c r="Q1464" s="14"/>
      <c r="R1464" s="14"/>
      <c r="S1464" s="38"/>
      <c r="T1464" s="38"/>
      <c r="U1464" s="38"/>
      <c r="V1464" s="38"/>
      <c r="W1464" s="38"/>
      <c r="X1464" s="38"/>
    </row>
    <row r="1465" s="3" customFormat="1" ht="26" customHeight="1" spans="1:24">
      <c r="A1465" s="11">
        <v>1461</v>
      </c>
      <c r="B1465" s="11" t="s">
        <v>467</v>
      </c>
      <c r="C1465" s="11" t="s">
        <v>88</v>
      </c>
      <c r="D1465" s="11">
        <v>10</v>
      </c>
      <c r="E1465" s="11" t="s">
        <v>3808</v>
      </c>
      <c r="F1465" s="11" t="s">
        <v>3808</v>
      </c>
      <c r="G1465" s="11">
        <v>2</v>
      </c>
      <c r="H1465" s="14" t="s">
        <v>43</v>
      </c>
      <c r="I1465" s="157" t="s">
        <v>3809</v>
      </c>
      <c r="J1465" s="14">
        <v>110</v>
      </c>
      <c r="K1465" s="14">
        <v>84</v>
      </c>
      <c r="L1465" s="14">
        <v>26</v>
      </c>
      <c r="M1465" s="14"/>
      <c r="N1465" s="14"/>
      <c r="O1465" s="11" t="s">
        <v>3802</v>
      </c>
      <c r="P1465" s="37" t="s">
        <v>3794</v>
      </c>
      <c r="Q1465" s="14" t="s">
        <v>3810</v>
      </c>
      <c r="R1465" s="14">
        <v>13850730818</v>
      </c>
      <c r="S1465" s="38"/>
      <c r="T1465" s="24">
        <v>2022</v>
      </c>
      <c r="U1465" s="23" t="s">
        <v>472</v>
      </c>
      <c r="V1465" s="38" t="s">
        <v>50</v>
      </c>
      <c r="W1465" s="38"/>
      <c r="X1465" s="38"/>
    </row>
    <row r="1466" s="3" customFormat="1" ht="26" customHeight="1" spans="1:24">
      <c r="A1466" s="11">
        <v>1462</v>
      </c>
      <c r="B1466" s="11"/>
      <c r="C1466" s="11"/>
      <c r="D1466" s="11"/>
      <c r="E1466" s="11"/>
      <c r="F1466" s="11" t="s">
        <v>3811</v>
      </c>
      <c r="G1466" s="11"/>
      <c r="H1466" s="14" t="s">
        <v>538</v>
      </c>
      <c r="I1466" s="157" t="s">
        <v>3812</v>
      </c>
      <c r="J1466" s="14"/>
      <c r="K1466" s="14"/>
      <c r="L1466" s="14"/>
      <c r="M1466" s="14"/>
      <c r="N1466" s="14"/>
      <c r="O1466" s="11"/>
      <c r="P1466" s="37"/>
      <c r="Q1466" s="14"/>
      <c r="R1466" s="14"/>
      <c r="S1466" s="38"/>
      <c r="T1466" s="38"/>
      <c r="U1466" s="38"/>
      <c r="V1466" s="38"/>
      <c r="W1466" s="38"/>
      <c r="X1466" s="38"/>
    </row>
    <row r="1467" s="3" customFormat="1" ht="26" customHeight="1" spans="1:24">
      <c r="A1467" s="11">
        <v>1463</v>
      </c>
      <c r="B1467" s="11" t="s">
        <v>467</v>
      </c>
      <c r="C1467" s="11" t="s">
        <v>88</v>
      </c>
      <c r="D1467" s="11">
        <v>16</v>
      </c>
      <c r="E1467" s="11" t="s">
        <v>3813</v>
      </c>
      <c r="F1467" s="11" t="s">
        <v>3813</v>
      </c>
      <c r="G1467" s="11">
        <v>5</v>
      </c>
      <c r="H1467" s="14" t="s">
        <v>43</v>
      </c>
      <c r="I1467" s="157" t="s">
        <v>3814</v>
      </c>
      <c r="J1467" s="14">
        <v>120</v>
      </c>
      <c r="K1467" s="14">
        <v>46</v>
      </c>
      <c r="L1467" s="14">
        <v>74</v>
      </c>
      <c r="M1467" s="14"/>
      <c r="N1467" s="14"/>
      <c r="O1467" s="11" t="s">
        <v>3802</v>
      </c>
      <c r="P1467" s="37" t="s">
        <v>3794</v>
      </c>
      <c r="Q1467" s="14" t="s">
        <v>3815</v>
      </c>
      <c r="R1467" s="14">
        <v>15059777740</v>
      </c>
      <c r="S1467" s="38"/>
      <c r="T1467" s="24">
        <v>2022</v>
      </c>
      <c r="U1467" s="23" t="s">
        <v>472</v>
      </c>
      <c r="V1467" s="38" t="s">
        <v>50</v>
      </c>
      <c r="W1467" s="38"/>
      <c r="X1467" s="38"/>
    </row>
    <row r="1468" s="3" customFormat="1" ht="26" customHeight="1" spans="1:24">
      <c r="A1468" s="11">
        <v>1464</v>
      </c>
      <c r="B1468" s="11"/>
      <c r="C1468" s="11"/>
      <c r="D1468" s="11"/>
      <c r="E1468" s="11"/>
      <c r="F1468" s="11" t="s">
        <v>3816</v>
      </c>
      <c r="G1468" s="11"/>
      <c r="H1468" s="14" t="s">
        <v>566</v>
      </c>
      <c r="I1468" s="157" t="s">
        <v>3817</v>
      </c>
      <c r="J1468" s="14"/>
      <c r="K1468" s="14"/>
      <c r="L1468" s="14"/>
      <c r="M1468" s="14"/>
      <c r="N1468" s="14"/>
      <c r="O1468" s="11"/>
      <c r="P1468" s="37"/>
      <c r="Q1468" s="14"/>
      <c r="R1468" s="14"/>
      <c r="S1468" s="38"/>
      <c r="T1468" s="38"/>
      <c r="U1468" s="38"/>
      <c r="V1468" s="38"/>
      <c r="W1468" s="38"/>
      <c r="X1468" s="38"/>
    </row>
    <row r="1469" s="3" customFormat="1" ht="26" customHeight="1" spans="1:24">
      <c r="A1469" s="11">
        <v>1465</v>
      </c>
      <c r="B1469" s="11"/>
      <c r="C1469" s="11"/>
      <c r="D1469" s="11"/>
      <c r="E1469" s="11"/>
      <c r="F1469" s="11" t="s">
        <v>3818</v>
      </c>
      <c r="G1469" s="11"/>
      <c r="H1469" s="14" t="s">
        <v>497</v>
      </c>
      <c r="I1469" s="157" t="s">
        <v>3819</v>
      </c>
      <c r="J1469" s="14"/>
      <c r="K1469" s="14"/>
      <c r="L1469" s="14"/>
      <c r="M1469" s="14"/>
      <c r="N1469" s="14"/>
      <c r="O1469" s="11"/>
      <c r="P1469" s="37"/>
      <c r="Q1469" s="14"/>
      <c r="R1469" s="14"/>
      <c r="S1469" s="38"/>
      <c r="T1469" s="38"/>
      <c r="U1469" s="38"/>
      <c r="V1469" s="38"/>
      <c r="W1469" s="38"/>
      <c r="X1469" s="38"/>
    </row>
    <row r="1470" s="3" customFormat="1" ht="26" customHeight="1" spans="1:24">
      <c r="A1470" s="11">
        <v>1466</v>
      </c>
      <c r="B1470" s="11"/>
      <c r="C1470" s="11"/>
      <c r="D1470" s="11"/>
      <c r="E1470" s="11"/>
      <c r="F1470" s="11" t="s">
        <v>3820</v>
      </c>
      <c r="G1470" s="11"/>
      <c r="H1470" s="14" t="s">
        <v>474</v>
      </c>
      <c r="I1470" s="157" t="s">
        <v>3821</v>
      </c>
      <c r="J1470" s="14"/>
      <c r="K1470" s="14"/>
      <c r="L1470" s="14"/>
      <c r="M1470" s="14"/>
      <c r="N1470" s="14"/>
      <c r="O1470" s="11"/>
      <c r="P1470" s="37"/>
      <c r="Q1470" s="14"/>
      <c r="R1470" s="14"/>
      <c r="S1470" s="38"/>
      <c r="T1470" s="38"/>
      <c r="U1470" s="38"/>
      <c r="V1470" s="38"/>
      <c r="W1470" s="38"/>
      <c r="X1470" s="38"/>
    </row>
    <row r="1471" s="3" customFormat="1" ht="26" customHeight="1" spans="1:24">
      <c r="A1471" s="11">
        <v>1467</v>
      </c>
      <c r="B1471" s="11"/>
      <c r="C1471" s="11"/>
      <c r="D1471" s="11"/>
      <c r="E1471" s="11"/>
      <c r="F1471" s="11" t="s">
        <v>3822</v>
      </c>
      <c r="G1471" s="11"/>
      <c r="H1471" s="14" t="s">
        <v>561</v>
      </c>
      <c r="I1471" s="157" t="s">
        <v>3823</v>
      </c>
      <c r="J1471" s="14"/>
      <c r="K1471" s="14"/>
      <c r="L1471" s="14"/>
      <c r="M1471" s="14"/>
      <c r="N1471" s="14"/>
      <c r="O1471" s="11"/>
      <c r="P1471" s="37"/>
      <c r="Q1471" s="14"/>
      <c r="R1471" s="14"/>
      <c r="S1471" s="38"/>
      <c r="T1471" s="38"/>
      <c r="U1471" s="38"/>
      <c r="V1471" s="38"/>
      <c r="W1471" s="38"/>
      <c r="X1471" s="38"/>
    </row>
    <row r="1472" s="3" customFormat="1" ht="26" customHeight="1" spans="1:24">
      <c r="A1472" s="11">
        <v>1468</v>
      </c>
      <c r="B1472" s="11" t="s">
        <v>467</v>
      </c>
      <c r="C1472" s="11" t="s">
        <v>88</v>
      </c>
      <c r="D1472" s="11">
        <v>16</v>
      </c>
      <c r="E1472" s="11" t="s">
        <v>3824</v>
      </c>
      <c r="F1472" s="11" t="s">
        <v>3824</v>
      </c>
      <c r="G1472" s="11">
        <v>4</v>
      </c>
      <c r="H1472" s="14" t="s">
        <v>43</v>
      </c>
      <c r="I1472" s="157" t="s">
        <v>3825</v>
      </c>
      <c r="J1472" s="14">
        <v>120</v>
      </c>
      <c r="K1472" s="14">
        <v>77</v>
      </c>
      <c r="L1472" s="14">
        <v>43</v>
      </c>
      <c r="M1472" s="14"/>
      <c r="N1472" s="14"/>
      <c r="O1472" s="11" t="s">
        <v>3802</v>
      </c>
      <c r="P1472" s="37" t="s">
        <v>3794</v>
      </c>
      <c r="Q1472" s="14" t="s">
        <v>3826</v>
      </c>
      <c r="R1472" s="14">
        <v>13599207880</v>
      </c>
      <c r="S1472" s="38"/>
      <c r="T1472" s="24">
        <v>2022</v>
      </c>
      <c r="U1472" s="23" t="s">
        <v>472</v>
      </c>
      <c r="V1472" s="38" t="s">
        <v>50</v>
      </c>
      <c r="W1472" s="38"/>
      <c r="X1472" s="38"/>
    </row>
    <row r="1473" s="3" customFormat="1" ht="26" customHeight="1" spans="1:24">
      <c r="A1473" s="11">
        <v>1469</v>
      </c>
      <c r="B1473" s="11"/>
      <c r="C1473" s="11"/>
      <c r="D1473" s="11"/>
      <c r="E1473" s="11"/>
      <c r="F1473" s="11" t="s">
        <v>3827</v>
      </c>
      <c r="G1473" s="11"/>
      <c r="H1473" s="14" t="s">
        <v>474</v>
      </c>
      <c r="I1473" s="157" t="s">
        <v>3828</v>
      </c>
      <c r="J1473" s="14"/>
      <c r="K1473" s="14"/>
      <c r="L1473" s="14"/>
      <c r="M1473" s="14"/>
      <c r="N1473" s="14"/>
      <c r="O1473" s="11"/>
      <c r="P1473" s="37"/>
      <c r="Q1473" s="14"/>
      <c r="R1473" s="14"/>
      <c r="S1473" s="38"/>
      <c r="T1473" s="38"/>
      <c r="U1473" s="38"/>
      <c r="V1473" s="38"/>
      <c r="W1473" s="38"/>
      <c r="X1473" s="38"/>
    </row>
    <row r="1474" s="3" customFormat="1" ht="26" customHeight="1" spans="1:24">
      <c r="A1474" s="11">
        <v>1470</v>
      </c>
      <c r="B1474" s="11"/>
      <c r="C1474" s="11"/>
      <c r="D1474" s="11"/>
      <c r="E1474" s="11"/>
      <c r="F1474" s="11" t="s">
        <v>3829</v>
      </c>
      <c r="G1474" s="11"/>
      <c r="H1474" s="14" t="s">
        <v>589</v>
      </c>
      <c r="I1474" s="36" t="s">
        <v>3830</v>
      </c>
      <c r="J1474" s="14"/>
      <c r="K1474" s="14"/>
      <c r="L1474" s="14"/>
      <c r="M1474" s="14"/>
      <c r="N1474" s="14"/>
      <c r="O1474" s="11"/>
      <c r="P1474" s="37"/>
      <c r="Q1474" s="14"/>
      <c r="R1474" s="14"/>
      <c r="S1474" s="38"/>
      <c r="T1474" s="38"/>
      <c r="U1474" s="38"/>
      <c r="V1474" s="38"/>
      <c r="W1474" s="38"/>
      <c r="X1474" s="38"/>
    </row>
    <row r="1475" s="3" customFormat="1" ht="26" customHeight="1" spans="1:24">
      <c r="A1475" s="11">
        <v>1471</v>
      </c>
      <c r="B1475" s="11"/>
      <c r="C1475" s="11"/>
      <c r="D1475" s="11"/>
      <c r="E1475" s="11"/>
      <c r="F1475" s="11" t="s">
        <v>3831</v>
      </c>
      <c r="G1475" s="11"/>
      <c r="H1475" s="14" t="s">
        <v>561</v>
      </c>
      <c r="I1475" s="36" t="s">
        <v>3832</v>
      </c>
      <c r="J1475" s="14"/>
      <c r="K1475" s="14"/>
      <c r="L1475" s="14"/>
      <c r="M1475" s="14"/>
      <c r="N1475" s="14"/>
      <c r="O1475" s="11"/>
      <c r="P1475" s="37"/>
      <c r="Q1475" s="14"/>
      <c r="R1475" s="14"/>
      <c r="S1475" s="38"/>
      <c r="T1475" s="38"/>
      <c r="U1475" s="38"/>
      <c r="V1475" s="38"/>
      <c r="W1475" s="38"/>
      <c r="X1475" s="38"/>
    </row>
    <row r="1476" s="3" customFormat="1" ht="26" customHeight="1" spans="1:24">
      <c r="A1476" s="11">
        <v>1472</v>
      </c>
      <c r="B1476" s="11" t="s">
        <v>467</v>
      </c>
      <c r="C1476" s="11" t="s">
        <v>88</v>
      </c>
      <c r="D1476" s="11">
        <v>13</v>
      </c>
      <c r="E1476" s="11" t="s">
        <v>3833</v>
      </c>
      <c r="F1476" s="11" t="s">
        <v>3833</v>
      </c>
      <c r="G1476" s="11">
        <v>5</v>
      </c>
      <c r="H1476" s="14" t="s">
        <v>43</v>
      </c>
      <c r="I1476" s="36" t="s">
        <v>3834</v>
      </c>
      <c r="J1476" s="14">
        <v>110</v>
      </c>
      <c r="K1476" s="14">
        <v>71</v>
      </c>
      <c r="L1476" s="14">
        <v>39</v>
      </c>
      <c r="M1476" s="14"/>
      <c r="N1476" s="14"/>
      <c r="O1476" s="11" t="s">
        <v>3835</v>
      </c>
      <c r="P1476" s="37" t="s">
        <v>3794</v>
      </c>
      <c r="Q1476" s="14" t="s">
        <v>3836</v>
      </c>
      <c r="R1476" s="14">
        <v>15980499432</v>
      </c>
      <c r="S1476" s="38"/>
      <c r="T1476" s="24">
        <v>2022</v>
      </c>
      <c r="U1476" s="23" t="s">
        <v>472</v>
      </c>
      <c r="V1476" s="38" t="s">
        <v>50</v>
      </c>
      <c r="W1476" s="38"/>
      <c r="X1476" s="38"/>
    </row>
    <row r="1477" s="3" customFormat="1" ht="26" customHeight="1" spans="1:24">
      <c r="A1477" s="11">
        <v>1473</v>
      </c>
      <c r="B1477" s="11"/>
      <c r="C1477" s="11"/>
      <c r="D1477" s="11"/>
      <c r="E1477" s="11"/>
      <c r="F1477" s="11" t="s">
        <v>3837</v>
      </c>
      <c r="G1477" s="11"/>
      <c r="H1477" s="14" t="s">
        <v>474</v>
      </c>
      <c r="I1477" s="157" t="s">
        <v>3838</v>
      </c>
      <c r="J1477" s="14"/>
      <c r="K1477" s="14"/>
      <c r="L1477" s="14"/>
      <c r="M1477" s="14"/>
      <c r="N1477" s="14"/>
      <c r="O1477" s="11"/>
      <c r="P1477" s="37"/>
      <c r="Q1477" s="14"/>
      <c r="R1477" s="14"/>
      <c r="S1477" s="38"/>
      <c r="T1477" s="38"/>
      <c r="U1477" s="38"/>
      <c r="V1477" s="38"/>
      <c r="W1477" s="38"/>
      <c r="X1477" s="38"/>
    </row>
    <row r="1478" s="3" customFormat="1" ht="26" customHeight="1" spans="1:24">
      <c r="A1478" s="11">
        <v>1474</v>
      </c>
      <c r="B1478" s="11"/>
      <c r="C1478" s="11"/>
      <c r="D1478" s="11"/>
      <c r="E1478" s="11"/>
      <c r="F1478" s="11" t="s">
        <v>3712</v>
      </c>
      <c r="G1478" s="11"/>
      <c r="H1478" s="14" t="s">
        <v>561</v>
      </c>
      <c r="I1478" s="157" t="s">
        <v>3839</v>
      </c>
      <c r="J1478" s="14"/>
      <c r="K1478" s="14"/>
      <c r="L1478" s="14"/>
      <c r="M1478" s="14"/>
      <c r="N1478" s="14"/>
      <c r="O1478" s="11"/>
      <c r="P1478" s="37"/>
      <c r="Q1478" s="14"/>
      <c r="R1478" s="14"/>
      <c r="S1478" s="38"/>
      <c r="T1478" s="38"/>
      <c r="U1478" s="38"/>
      <c r="V1478" s="38"/>
      <c r="W1478" s="38"/>
      <c r="X1478" s="38"/>
    </row>
    <row r="1479" s="3" customFormat="1" ht="26" customHeight="1" spans="1:24">
      <c r="A1479" s="11">
        <v>1475</v>
      </c>
      <c r="B1479" s="11"/>
      <c r="C1479" s="11"/>
      <c r="D1479" s="11"/>
      <c r="E1479" s="11"/>
      <c r="F1479" s="11" t="s">
        <v>3840</v>
      </c>
      <c r="G1479" s="11"/>
      <c r="H1479" s="14" t="s">
        <v>500</v>
      </c>
      <c r="I1479" s="157" t="s">
        <v>3841</v>
      </c>
      <c r="J1479" s="14"/>
      <c r="K1479" s="14"/>
      <c r="L1479" s="14"/>
      <c r="M1479" s="14"/>
      <c r="N1479" s="14"/>
      <c r="O1479" s="11"/>
      <c r="P1479" s="37"/>
      <c r="Q1479" s="14"/>
      <c r="R1479" s="14"/>
      <c r="S1479" s="38"/>
      <c r="T1479" s="38"/>
      <c r="U1479" s="38"/>
      <c r="V1479" s="38"/>
      <c r="W1479" s="38"/>
      <c r="X1479" s="38"/>
    </row>
    <row r="1480" s="3" customFormat="1" ht="26" customHeight="1" spans="1:24">
      <c r="A1480" s="11">
        <v>1476</v>
      </c>
      <c r="B1480" s="11"/>
      <c r="C1480" s="11"/>
      <c r="D1480" s="11"/>
      <c r="E1480" s="11"/>
      <c r="F1480" s="11" t="s">
        <v>3842</v>
      </c>
      <c r="G1480" s="11"/>
      <c r="H1480" s="14" t="s">
        <v>950</v>
      </c>
      <c r="I1480" s="157" t="s">
        <v>3843</v>
      </c>
      <c r="J1480" s="14"/>
      <c r="K1480" s="14"/>
      <c r="L1480" s="14"/>
      <c r="M1480" s="14"/>
      <c r="N1480" s="14"/>
      <c r="O1480" s="11"/>
      <c r="P1480" s="37"/>
      <c r="Q1480" s="14"/>
      <c r="R1480" s="14"/>
      <c r="S1480" s="38"/>
      <c r="T1480" s="38"/>
      <c r="U1480" s="38"/>
      <c r="V1480" s="38"/>
      <c r="W1480" s="38"/>
      <c r="X1480" s="38"/>
    </row>
    <row r="1481" s="2" customFormat="1" ht="26" customHeight="1" spans="1:24">
      <c r="A1481" s="11">
        <v>1477</v>
      </c>
      <c r="B1481" s="11" t="s">
        <v>467</v>
      </c>
      <c r="C1481" s="11" t="s">
        <v>101</v>
      </c>
      <c r="D1481" s="12">
        <v>2</v>
      </c>
      <c r="E1481" s="11" t="s">
        <v>3844</v>
      </c>
      <c r="F1481" s="11" t="s">
        <v>3844</v>
      </c>
      <c r="G1481" s="12">
        <v>4</v>
      </c>
      <c r="H1481" s="14" t="s">
        <v>43</v>
      </c>
      <c r="I1481" s="157" t="s">
        <v>3845</v>
      </c>
      <c r="J1481" s="12">
        <f>SUM(K1481:N1481)</f>
        <v>120</v>
      </c>
      <c r="K1481" s="11">
        <v>80</v>
      </c>
      <c r="L1481" s="13">
        <v>40</v>
      </c>
      <c r="M1481" s="11"/>
      <c r="N1481" s="19"/>
      <c r="O1481" s="19"/>
      <c r="P1481" s="18">
        <v>44851</v>
      </c>
      <c r="Q1481" s="13" t="s">
        <v>3846</v>
      </c>
      <c r="R1481" s="19"/>
      <c r="S1481" s="19"/>
      <c r="T1481" s="24">
        <v>2022</v>
      </c>
      <c r="U1481" s="23" t="s">
        <v>472</v>
      </c>
      <c r="V1481" s="24" t="s">
        <v>50</v>
      </c>
      <c r="W1481" s="11"/>
      <c r="X1481" s="23"/>
    </row>
    <row r="1482" s="2" customFormat="1" ht="26" customHeight="1" spans="1:24">
      <c r="A1482" s="11">
        <v>1478</v>
      </c>
      <c r="B1482" s="11"/>
      <c r="C1482" s="11"/>
      <c r="D1482" s="12"/>
      <c r="E1482" s="11"/>
      <c r="F1482" s="14" t="s">
        <v>3847</v>
      </c>
      <c r="G1482" s="12"/>
      <c r="H1482" s="14" t="s">
        <v>566</v>
      </c>
      <c r="I1482" s="36" t="s">
        <v>3848</v>
      </c>
      <c r="J1482" s="12"/>
      <c r="K1482" s="11"/>
      <c r="L1482" s="13"/>
      <c r="M1482" s="13"/>
      <c r="N1482" s="19"/>
      <c r="O1482" s="19"/>
      <c r="P1482" s="18"/>
      <c r="Q1482" s="13"/>
      <c r="R1482" s="19"/>
      <c r="S1482" s="19"/>
      <c r="T1482" s="24"/>
      <c r="U1482" s="11"/>
      <c r="V1482" s="24"/>
      <c r="W1482" s="11"/>
      <c r="X1482" s="11"/>
    </row>
    <row r="1483" s="2" customFormat="1" ht="26" customHeight="1" spans="1:24">
      <c r="A1483" s="11">
        <v>1479</v>
      </c>
      <c r="B1483" s="11"/>
      <c r="C1483" s="11"/>
      <c r="D1483" s="12"/>
      <c r="E1483" s="11"/>
      <c r="F1483" s="11" t="s">
        <v>3849</v>
      </c>
      <c r="G1483" s="12"/>
      <c r="H1483" s="14" t="s">
        <v>497</v>
      </c>
      <c r="I1483" s="157" t="s">
        <v>3850</v>
      </c>
      <c r="J1483" s="12"/>
      <c r="K1483" s="11"/>
      <c r="L1483" s="13"/>
      <c r="M1483" s="13"/>
      <c r="N1483" s="19"/>
      <c r="O1483" s="19"/>
      <c r="P1483" s="18"/>
      <c r="Q1483" s="13"/>
      <c r="R1483" s="19"/>
      <c r="S1483" s="19"/>
      <c r="T1483" s="24"/>
      <c r="U1483" s="11"/>
      <c r="V1483" s="24"/>
      <c r="W1483" s="11"/>
      <c r="X1483" s="11"/>
    </row>
    <row r="1484" s="2" customFormat="1" ht="26" customHeight="1" spans="1:24">
      <c r="A1484" s="11">
        <v>1480</v>
      </c>
      <c r="B1484" s="11"/>
      <c r="C1484" s="11"/>
      <c r="D1484" s="12"/>
      <c r="E1484" s="11"/>
      <c r="F1484" s="11" t="s">
        <v>3851</v>
      </c>
      <c r="G1484" s="12"/>
      <c r="H1484" s="14" t="s">
        <v>2741</v>
      </c>
      <c r="I1484" s="157" t="s">
        <v>3852</v>
      </c>
      <c r="J1484" s="12"/>
      <c r="K1484" s="11"/>
      <c r="L1484" s="13"/>
      <c r="M1484" s="13"/>
      <c r="N1484" s="19"/>
      <c r="O1484" s="19"/>
      <c r="P1484" s="18"/>
      <c r="Q1484" s="13"/>
      <c r="R1484" s="19"/>
      <c r="S1484" s="19"/>
      <c r="T1484" s="24"/>
      <c r="U1484" s="11"/>
      <c r="V1484" s="24"/>
      <c r="W1484" s="11"/>
      <c r="X1484" s="11"/>
    </row>
    <row r="1485" s="2" customFormat="1" ht="26" customHeight="1" spans="1:24">
      <c r="A1485" s="11">
        <v>1481</v>
      </c>
      <c r="B1485" s="11" t="s">
        <v>467</v>
      </c>
      <c r="C1485" s="11" t="s">
        <v>101</v>
      </c>
      <c r="D1485" s="12">
        <v>2</v>
      </c>
      <c r="E1485" s="11" t="s">
        <v>3853</v>
      </c>
      <c r="F1485" s="11" t="s">
        <v>3853</v>
      </c>
      <c r="G1485" s="12">
        <v>4</v>
      </c>
      <c r="H1485" s="14" t="s">
        <v>43</v>
      </c>
      <c r="I1485" s="157" t="s">
        <v>3854</v>
      </c>
      <c r="J1485" s="12">
        <f>SUM(K1485:N1485)</f>
        <v>120</v>
      </c>
      <c r="K1485" s="11">
        <v>109</v>
      </c>
      <c r="L1485" s="13">
        <v>11</v>
      </c>
      <c r="M1485" s="11"/>
      <c r="N1485" s="19"/>
      <c r="O1485" s="19"/>
      <c r="P1485" s="18">
        <v>44851</v>
      </c>
      <c r="Q1485" s="13" t="s">
        <v>3855</v>
      </c>
      <c r="R1485" s="19"/>
      <c r="S1485" s="19"/>
      <c r="T1485" s="24">
        <v>2022</v>
      </c>
      <c r="U1485" s="23" t="s">
        <v>472</v>
      </c>
      <c r="V1485" s="24" t="s">
        <v>50</v>
      </c>
      <c r="W1485" s="11"/>
      <c r="X1485" s="23"/>
    </row>
    <row r="1486" s="2" customFormat="1" ht="26" customHeight="1" spans="1:24">
      <c r="A1486" s="11">
        <v>1482</v>
      </c>
      <c r="B1486" s="11"/>
      <c r="C1486" s="11"/>
      <c r="D1486" s="12"/>
      <c r="E1486" s="11"/>
      <c r="F1486" s="14" t="s">
        <v>3856</v>
      </c>
      <c r="G1486" s="12"/>
      <c r="H1486" s="14" t="s">
        <v>474</v>
      </c>
      <c r="I1486" s="157" t="s">
        <v>3857</v>
      </c>
      <c r="J1486" s="12"/>
      <c r="K1486" s="11"/>
      <c r="L1486" s="13"/>
      <c r="M1486" s="13"/>
      <c r="N1486" s="19"/>
      <c r="O1486" s="19"/>
      <c r="P1486" s="18"/>
      <c r="Q1486" s="13"/>
      <c r="R1486" s="19"/>
      <c r="S1486" s="19"/>
      <c r="T1486" s="24"/>
      <c r="U1486" s="11"/>
      <c r="V1486" s="24"/>
      <c r="W1486" s="11"/>
      <c r="X1486" s="11"/>
    </row>
    <row r="1487" s="2" customFormat="1" ht="26" customHeight="1" spans="1:24">
      <c r="A1487" s="11">
        <v>1483</v>
      </c>
      <c r="B1487" s="11"/>
      <c r="C1487" s="11"/>
      <c r="D1487" s="12"/>
      <c r="E1487" s="11"/>
      <c r="F1487" s="11" t="s">
        <v>3858</v>
      </c>
      <c r="G1487" s="12"/>
      <c r="H1487" s="14" t="s">
        <v>950</v>
      </c>
      <c r="I1487" s="157" t="s">
        <v>3859</v>
      </c>
      <c r="J1487" s="12"/>
      <c r="K1487" s="11"/>
      <c r="L1487" s="13"/>
      <c r="M1487" s="13"/>
      <c r="N1487" s="19"/>
      <c r="O1487" s="19"/>
      <c r="P1487" s="18"/>
      <c r="Q1487" s="13"/>
      <c r="R1487" s="19"/>
      <c r="S1487" s="19"/>
      <c r="T1487" s="24"/>
      <c r="U1487" s="11"/>
      <c r="V1487" s="24"/>
      <c r="W1487" s="11"/>
      <c r="X1487" s="11"/>
    </row>
    <row r="1488" s="2" customFormat="1" ht="26" customHeight="1" spans="1:24">
      <c r="A1488" s="11">
        <v>1484</v>
      </c>
      <c r="B1488" s="11"/>
      <c r="C1488" s="11"/>
      <c r="D1488" s="12"/>
      <c r="E1488" s="11"/>
      <c r="F1488" s="11" t="s">
        <v>3860</v>
      </c>
      <c r="G1488" s="12"/>
      <c r="H1488" s="14" t="s">
        <v>497</v>
      </c>
      <c r="I1488" s="157" t="s">
        <v>3861</v>
      </c>
      <c r="J1488" s="12"/>
      <c r="K1488" s="11"/>
      <c r="L1488" s="13"/>
      <c r="M1488" s="13"/>
      <c r="N1488" s="19"/>
      <c r="O1488" s="19"/>
      <c r="P1488" s="18"/>
      <c r="Q1488" s="13"/>
      <c r="R1488" s="19"/>
      <c r="S1488" s="19"/>
      <c r="T1488" s="24"/>
      <c r="U1488" s="11"/>
      <c r="V1488" s="24"/>
      <c r="W1488" s="11"/>
      <c r="X1488" s="11"/>
    </row>
    <row r="1489" s="2" customFormat="1" ht="26" customHeight="1" spans="1:24">
      <c r="A1489" s="11">
        <v>1485</v>
      </c>
      <c r="B1489" s="11" t="s">
        <v>467</v>
      </c>
      <c r="C1489" s="11" t="s">
        <v>101</v>
      </c>
      <c r="D1489" s="12">
        <v>4</v>
      </c>
      <c r="E1489" s="11" t="s">
        <v>3862</v>
      </c>
      <c r="F1489" s="11" t="s">
        <v>3862</v>
      </c>
      <c r="G1489" s="12">
        <v>6</v>
      </c>
      <c r="H1489" s="14" t="s">
        <v>43</v>
      </c>
      <c r="I1489" s="157" t="s">
        <v>3863</v>
      </c>
      <c r="J1489" s="12">
        <f>SUM(K1489:N1489)</f>
        <v>120</v>
      </c>
      <c r="K1489" s="11">
        <v>12</v>
      </c>
      <c r="L1489" s="13">
        <v>108</v>
      </c>
      <c r="M1489" s="11"/>
      <c r="N1489" s="19"/>
      <c r="O1489" s="19"/>
      <c r="P1489" s="18">
        <v>44851</v>
      </c>
      <c r="Q1489" s="13" t="s">
        <v>3864</v>
      </c>
      <c r="R1489" s="19"/>
      <c r="S1489" s="19"/>
      <c r="T1489" s="24">
        <v>2022</v>
      </c>
      <c r="U1489" s="23" t="s">
        <v>472</v>
      </c>
      <c r="V1489" s="24" t="s">
        <v>50</v>
      </c>
      <c r="W1489" s="11"/>
      <c r="X1489" s="23"/>
    </row>
    <row r="1490" s="2" customFormat="1" ht="26" customHeight="1" spans="1:24">
      <c r="A1490" s="11">
        <v>1486</v>
      </c>
      <c r="B1490" s="11"/>
      <c r="C1490" s="11"/>
      <c r="D1490" s="12"/>
      <c r="E1490" s="11"/>
      <c r="F1490" s="14" t="s">
        <v>3865</v>
      </c>
      <c r="G1490" s="12"/>
      <c r="H1490" s="14" t="s">
        <v>474</v>
      </c>
      <c r="I1490" s="157" t="s">
        <v>3866</v>
      </c>
      <c r="J1490" s="12"/>
      <c r="K1490" s="11"/>
      <c r="L1490" s="13"/>
      <c r="M1490" s="13"/>
      <c r="N1490" s="19"/>
      <c r="O1490" s="19"/>
      <c r="P1490" s="18"/>
      <c r="Q1490" s="13"/>
      <c r="R1490" s="19"/>
      <c r="S1490" s="19"/>
      <c r="T1490" s="24"/>
      <c r="U1490" s="11"/>
      <c r="V1490" s="24"/>
      <c r="W1490" s="11"/>
      <c r="X1490" s="11"/>
    </row>
    <row r="1491" s="2" customFormat="1" ht="26" customHeight="1" spans="1:24">
      <c r="A1491" s="11">
        <v>1487</v>
      </c>
      <c r="B1491" s="11"/>
      <c r="C1491" s="11"/>
      <c r="D1491" s="12"/>
      <c r="E1491" s="11"/>
      <c r="F1491" s="11" t="s">
        <v>3867</v>
      </c>
      <c r="G1491" s="12"/>
      <c r="H1491" s="14" t="s">
        <v>477</v>
      </c>
      <c r="I1491" s="157" t="s">
        <v>3868</v>
      </c>
      <c r="J1491" s="12"/>
      <c r="K1491" s="11"/>
      <c r="L1491" s="13"/>
      <c r="M1491" s="13"/>
      <c r="N1491" s="19"/>
      <c r="O1491" s="19"/>
      <c r="P1491" s="18"/>
      <c r="Q1491" s="13"/>
      <c r="R1491" s="19"/>
      <c r="S1491" s="19"/>
      <c r="T1491" s="24"/>
      <c r="U1491" s="11"/>
      <c r="V1491" s="24"/>
      <c r="W1491" s="11"/>
      <c r="X1491" s="11"/>
    </row>
    <row r="1492" s="2" customFormat="1" ht="26" customHeight="1" spans="1:24">
      <c r="A1492" s="11">
        <v>1488</v>
      </c>
      <c r="B1492" s="11"/>
      <c r="C1492" s="11"/>
      <c r="D1492" s="12"/>
      <c r="E1492" s="11"/>
      <c r="F1492" s="11" t="s">
        <v>3869</v>
      </c>
      <c r="G1492" s="12"/>
      <c r="H1492" s="14" t="s">
        <v>1156</v>
      </c>
      <c r="I1492" s="36" t="s">
        <v>3870</v>
      </c>
      <c r="J1492" s="12"/>
      <c r="K1492" s="11"/>
      <c r="L1492" s="13"/>
      <c r="M1492" s="13"/>
      <c r="N1492" s="19"/>
      <c r="O1492" s="19"/>
      <c r="P1492" s="18"/>
      <c r="Q1492" s="13"/>
      <c r="R1492" s="19"/>
      <c r="S1492" s="19"/>
      <c r="T1492" s="24"/>
      <c r="U1492" s="11"/>
      <c r="V1492" s="24"/>
      <c r="W1492" s="11"/>
      <c r="X1492" s="11"/>
    </row>
    <row r="1493" s="2" customFormat="1" ht="26" customHeight="1" spans="1:24">
      <c r="A1493" s="11">
        <v>1489</v>
      </c>
      <c r="B1493" s="11"/>
      <c r="C1493" s="11"/>
      <c r="D1493" s="12"/>
      <c r="E1493" s="11"/>
      <c r="F1493" s="11" t="s">
        <v>3871</v>
      </c>
      <c r="G1493" s="12"/>
      <c r="H1493" s="14" t="s">
        <v>3625</v>
      </c>
      <c r="I1493" s="157" t="s">
        <v>3872</v>
      </c>
      <c r="J1493" s="12"/>
      <c r="K1493" s="11"/>
      <c r="L1493" s="13"/>
      <c r="M1493" s="13"/>
      <c r="N1493" s="19"/>
      <c r="O1493" s="19"/>
      <c r="P1493" s="18"/>
      <c r="Q1493" s="13"/>
      <c r="R1493" s="19"/>
      <c r="S1493" s="19"/>
      <c r="T1493" s="24"/>
      <c r="U1493" s="11"/>
      <c r="V1493" s="24"/>
      <c r="W1493" s="11"/>
      <c r="X1493" s="11"/>
    </row>
    <row r="1494" s="2" customFormat="1" ht="26" customHeight="1" spans="1:24">
      <c r="A1494" s="11">
        <v>1490</v>
      </c>
      <c r="B1494" s="11"/>
      <c r="C1494" s="11"/>
      <c r="D1494" s="12"/>
      <c r="E1494" s="11"/>
      <c r="F1494" s="11" t="s">
        <v>3873</v>
      </c>
      <c r="G1494" s="12"/>
      <c r="H1494" s="14" t="s">
        <v>497</v>
      </c>
      <c r="I1494" s="157" t="s">
        <v>3874</v>
      </c>
      <c r="J1494" s="12"/>
      <c r="K1494" s="11"/>
      <c r="L1494" s="13"/>
      <c r="M1494" s="13"/>
      <c r="N1494" s="19"/>
      <c r="O1494" s="19"/>
      <c r="P1494" s="18"/>
      <c r="Q1494" s="13"/>
      <c r="R1494" s="19"/>
      <c r="S1494" s="19"/>
      <c r="T1494" s="24"/>
      <c r="U1494" s="11"/>
      <c r="V1494" s="24"/>
      <c r="W1494" s="11"/>
      <c r="X1494" s="11"/>
    </row>
    <row r="1495" s="2" customFormat="1" ht="26" customHeight="1" spans="1:24">
      <c r="A1495" s="11">
        <v>1491</v>
      </c>
      <c r="B1495" s="11" t="s">
        <v>467</v>
      </c>
      <c r="C1495" s="11" t="s">
        <v>59</v>
      </c>
      <c r="D1495" s="12">
        <v>3</v>
      </c>
      <c r="E1495" s="11" t="s">
        <v>3875</v>
      </c>
      <c r="F1495" s="11" t="s">
        <v>3875</v>
      </c>
      <c r="G1495" s="12">
        <v>4</v>
      </c>
      <c r="H1495" s="14" t="s">
        <v>43</v>
      </c>
      <c r="I1495" s="157" t="s">
        <v>3876</v>
      </c>
      <c r="J1495" s="12">
        <f>SUM(K1495:N1495)</f>
        <v>120</v>
      </c>
      <c r="K1495" s="11">
        <v>120</v>
      </c>
      <c r="L1495" s="13"/>
      <c r="M1495" s="11"/>
      <c r="N1495" s="19"/>
      <c r="O1495" s="19" t="s">
        <v>3877</v>
      </c>
      <c r="P1495" s="18">
        <v>44851</v>
      </c>
      <c r="Q1495" s="13" t="s">
        <v>3878</v>
      </c>
      <c r="R1495" s="19">
        <v>15159808987</v>
      </c>
      <c r="S1495" s="19"/>
      <c r="T1495" s="24">
        <v>2022</v>
      </c>
      <c r="U1495" s="23" t="s">
        <v>472</v>
      </c>
      <c r="V1495" s="24" t="s">
        <v>58</v>
      </c>
      <c r="W1495" s="11"/>
      <c r="X1495" s="23"/>
    </row>
    <row r="1496" s="2" customFormat="1" ht="26" customHeight="1" spans="1:24">
      <c r="A1496" s="11">
        <v>1492</v>
      </c>
      <c r="B1496" s="11"/>
      <c r="C1496" s="11"/>
      <c r="D1496" s="12"/>
      <c r="E1496" s="11"/>
      <c r="F1496" s="14" t="s">
        <v>3879</v>
      </c>
      <c r="G1496" s="12"/>
      <c r="H1496" s="14" t="s">
        <v>474</v>
      </c>
      <c r="I1496" s="157" t="s">
        <v>3880</v>
      </c>
      <c r="J1496" s="12"/>
      <c r="K1496" s="11"/>
      <c r="L1496" s="13"/>
      <c r="M1496" s="13"/>
      <c r="N1496" s="19"/>
      <c r="O1496" s="19"/>
      <c r="P1496" s="18"/>
      <c r="Q1496" s="13"/>
      <c r="R1496" s="19"/>
      <c r="S1496" s="19"/>
      <c r="T1496" s="24"/>
      <c r="U1496" s="11"/>
      <c r="V1496" s="24"/>
      <c r="W1496" s="11"/>
      <c r="X1496" s="11"/>
    </row>
    <row r="1497" s="2" customFormat="1" ht="26" customHeight="1" spans="1:24">
      <c r="A1497" s="11">
        <v>1493</v>
      </c>
      <c r="B1497" s="11"/>
      <c r="C1497" s="11"/>
      <c r="D1497" s="12"/>
      <c r="E1497" s="11"/>
      <c r="F1497" s="11" t="s">
        <v>3881</v>
      </c>
      <c r="G1497" s="12"/>
      <c r="H1497" s="14" t="s">
        <v>561</v>
      </c>
      <c r="I1497" s="157" t="s">
        <v>3882</v>
      </c>
      <c r="J1497" s="12"/>
      <c r="K1497" s="11"/>
      <c r="L1497" s="13"/>
      <c r="M1497" s="13"/>
      <c r="N1497" s="19"/>
      <c r="O1497" s="19"/>
      <c r="P1497" s="18"/>
      <c r="Q1497" s="13"/>
      <c r="R1497" s="19"/>
      <c r="S1497" s="19"/>
      <c r="T1497" s="24"/>
      <c r="U1497" s="11"/>
      <c r="V1497" s="24"/>
      <c r="W1497" s="11"/>
      <c r="X1497" s="11"/>
    </row>
    <row r="1498" s="2" customFormat="1" ht="26" customHeight="1" spans="1:24">
      <c r="A1498" s="11">
        <v>1494</v>
      </c>
      <c r="B1498" s="11"/>
      <c r="C1498" s="11"/>
      <c r="D1498" s="12"/>
      <c r="E1498" s="11"/>
      <c r="F1498" s="11" t="s">
        <v>3883</v>
      </c>
      <c r="G1498" s="12"/>
      <c r="H1498" s="14" t="s">
        <v>601</v>
      </c>
      <c r="I1498" s="157" t="s">
        <v>3884</v>
      </c>
      <c r="J1498" s="12"/>
      <c r="K1498" s="11"/>
      <c r="L1498" s="13"/>
      <c r="M1498" s="13"/>
      <c r="N1498" s="19"/>
      <c r="O1498" s="19"/>
      <c r="P1498" s="18"/>
      <c r="Q1498" s="13"/>
      <c r="R1498" s="19"/>
      <c r="S1498" s="19"/>
      <c r="T1498" s="24"/>
      <c r="U1498" s="11"/>
      <c r="V1498" s="24"/>
      <c r="W1498" s="11"/>
      <c r="X1498" s="11"/>
    </row>
    <row r="1499" s="2" customFormat="1" ht="26" customHeight="1" spans="1:24">
      <c r="A1499" s="11">
        <v>1495</v>
      </c>
      <c r="B1499" s="11" t="s">
        <v>467</v>
      </c>
      <c r="C1499" s="11" t="s">
        <v>59</v>
      </c>
      <c r="D1499" s="12">
        <v>11</v>
      </c>
      <c r="E1499" s="11" t="s">
        <v>3885</v>
      </c>
      <c r="F1499" s="11" t="s">
        <v>3885</v>
      </c>
      <c r="G1499" s="12">
        <v>5</v>
      </c>
      <c r="H1499" s="14" t="s">
        <v>43</v>
      </c>
      <c r="I1499" s="157" t="s">
        <v>3886</v>
      </c>
      <c r="J1499" s="12">
        <f>SUM(K1499:N1499)</f>
        <v>150</v>
      </c>
      <c r="K1499" s="11">
        <v>150</v>
      </c>
      <c r="L1499" s="13"/>
      <c r="M1499" s="11"/>
      <c r="N1499" s="19"/>
      <c r="O1499" s="19" t="s">
        <v>3877</v>
      </c>
      <c r="P1499" s="18">
        <v>44851</v>
      </c>
      <c r="Q1499" s="13" t="s">
        <v>3887</v>
      </c>
      <c r="R1499" s="19">
        <v>13655906478</v>
      </c>
      <c r="S1499" s="19"/>
      <c r="T1499" s="24">
        <v>2022</v>
      </c>
      <c r="U1499" s="23" t="s">
        <v>472</v>
      </c>
      <c r="V1499" s="24" t="s">
        <v>58</v>
      </c>
      <c r="W1499" s="11"/>
      <c r="X1499" s="23"/>
    </row>
    <row r="1500" s="2" customFormat="1" ht="26" customHeight="1" spans="1:24">
      <c r="A1500" s="11">
        <v>1496</v>
      </c>
      <c r="B1500" s="11"/>
      <c r="C1500" s="11"/>
      <c r="D1500" s="12"/>
      <c r="E1500" s="11"/>
      <c r="F1500" s="14" t="s">
        <v>3888</v>
      </c>
      <c r="G1500" s="12"/>
      <c r="H1500" s="14" t="s">
        <v>474</v>
      </c>
      <c r="I1500" s="157" t="s">
        <v>3889</v>
      </c>
      <c r="J1500" s="12"/>
      <c r="K1500" s="11"/>
      <c r="L1500" s="13"/>
      <c r="M1500" s="13"/>
      <c r="N1500" s="19"/>
      <c r="O1500" s="19"/>
      <c r="P1500" s="18"/>
      <c r="Q1500" s="13"/>
      <c r="R1500" s="19"/>
      <c r="S1500" s="19"/>
      <c r="T1500" s="24"/>
      <c r="U1500" s="11"/>
      <c r="V1500" s="24"/>
      <c r="W1500" s="11"/>
      <c r="X1500" s="11"/>
    </row>
    <row r="1501" s="2" customFormat="1" ht="26" customHeight="1" spans="1:24">
      <c r="A1501" s="11">
        <v>1497</v>
      </c>
      <c r="B1501" s="11"/>
      <c r="C1501" s="11"/>
      <c r="D1501" s="12"/>
      <c r="E1501" s="11"/>
      <c r="F1501" s="11" t="s">
        <v>3890</v>
      </c>
      <c r="G1501" s="12"/>
      <c r="H1501" s="14" t="s">
        <v>561</v>
      </c>
      <c r="I1501" s="157" t="s">
        <v>3891</v>
      </c>
      <c r="J1501" s="12"/>
      <c r="K1501" s="11"/>
      <c r="L1501" s="13"/>
      <c r="M1501" s="13"/>
      <c r="N1501" s="19"/>
      <c r="O1501" s="19"/>
      <c r="P1501" s="18"/>
      <c r="Q1501" s="13"/>
      <c r="R1501" s="19"/>
      <c r="S1501" s="19"/>
      <c r="T1501" s="24"/>
      <c r="U1501" s="11"/>
      <c r="V1501" s="24"/>
      <c r="W1501" s="11"/>
      <c r="X1501" s="11"/>
    </row>
    <row r="1502" s="2" customFormat="1" ht="26" customHeight="1" spans="1:24">
      <c r="A1502" s="11">
        <v>1498</v>
      </c>
      <c r="B1502" s="11"/>
      <c r="C1502" s="11"/>
      <c r="D1502" s="12"/>
      <c r="E1502" s="11"/>
      <c r="F1502" s="11" t="s">
        <v>3892</v>
      </c>
      <c r="G1502" s="12"/>
      <c r="H1502" s="14" t="s">
        <v>533</v>
      </c>
      <c r="I1502" s="157" t="s">
        <v>3893</v>
      </c>
      <c r="J1502" s="12"/>
      <c r="K1502" s="11"/>
      <c r="L1502" s="13"/>
      <c r="M1502" s="13"/>
      <c r="N1502" s="19"/>
      <c r="O1502" s="19"/>
      <c r="P1502" s="18"/>
      <c r="Q1502" s="13"/>
      <c r="R1502" s="19"/>
      <c r="S1502" s="19"/>
      <c r="T1502" s="24"/>
      <c r="U1502" s="11"/>
      <c r="V1502" s="24"/>
      <c r="W1502" s="11"/>
      <c r="X1502" s="11"/>
    </row>
    <row r="1503" s="2" customFormat="1" ht="26" customHeight="1" spans="1:24">
      <c r="A1503" s="11">
        <v>1499</v>
      </c>
      <c r="B1503" s="11"/>
      <c r="C1503" s="11"/>
      <c r="D1503" s="12"/>
      <c r="E1503" s="11"/>
      <c r="F1503" s="11" t="s">
        <v>3894</v>
      </c>
      <c r="G1503" s="12"/>
      <c r="H1503" s="14" t="s">
        <v>601</v>
      </c>
      <c r="I1503" s="157" t="s">
        <v>3895</v>
      </c>
      <c r="J1503" s="12"/>
      <c r="K1503" s="11"/>
      <c r="L1503" s="13"/>
      <c r="M1503" s="13"/>
      <c r="N1503" s="19"/>
      <c r="O1503" s="19"/>
      <c r="P1503" s="18"/>
      <c r="Q1503" s="13"/>
      <c r="R1503" s="19"/>
      <c r="S1503" s="19"/>
      <c r="T1503" s="24"/>
      <c r="U1503" s="11"/>
      <c r="V1503" s="24"/>
      <c r="W1503" s="11"/>
      <c r="X1503" s="11"/>
    </row>
    <row r="1504" s="2" customFormat="1" ht="26" customHeight="1" spans="1:24">
      <c r="A1504" s="11">
        <v>1500</v>
      </c>
      <c r="B1504" s="11" t="s">
        <v>467</v>
      </c>
      <c r="C1504" s="11" t="s">
        <v>59</v>
      </c>
      <c r="D1504" s="12">
        <v>14</v>
      </c>
      <c r="E1504" s="11" t="s">
        <v>3896</v>
      </c>
      <c r="F1504" s="11" t="s">
        <v>3896</v>
      </c>
      <c r="G1504" s="12">
        <v>5</v>
      </c>
      <c r="H1504" s="14" t="s">
        <v>43</v>
      </c>
      <c r="I1504" s="157" t="s">
        <v>3897</v>
      </c>
      <c r="J1504" s="12">
        <f>SUM(K1504:N1504)</f>
        <v>110</v>
      </c>
      <c r="K1504" s="11">
        <v>110</v>
      </c>
      <c r="L1504" s="13"/>
      <c r="M1504" s="11"/>
      <c r="N1504" s="19"/>
      <c r="O1504" s="19"/>
      <c r="P1504" s="18">
        <v>44851</v>
      </c>
      <c r="Q1504" s="13" t="s">
        <v>3898</v>
      </c>
      <c r="R1504" s="19">
        <v>13606922715</v>
      </c>
      <c r="S1504" s="19"/>
      <c r="T1504" s="24">
        <v>2022</v>
      </c>
      <c r="U1504" s="23" t="s">
        <v>472</v>
      </c>
      <c r="V1504" s="24" t="s">
        <v>58</v>
      </c>
      <c r="W1504" s="11"/>
      <c r="X1504" s="23"/>
    </row>
    <row r="1505" s="2" customFormat="1" ht="26" customHeight="1" spans="1:24">
      <c r="A1505" s="11">
        <v>1501</v>
      </c>
      <c r="B1505" s="11"/>
      <c r="C1505" s="11"/>
      <c r="D1505" s="12"/>
      <c r="E1505" s="11"/>
      <c r="F1505" s="14" t="s">
        <v>3899</v>
      </c>
      <c r="G1505" s="12"/>
      <c r="H1505" s="14" t="s">
        <v>513</v>
      </c>
      <c r="I1505" s="36" t="s">
        <v>3900</v>
      </c>
      <c r="J1505" s="12"/>
      <c r="K1505" s="11"/>
      <c r="L1505" s="13"/>
      <c r="M1505" s="13"/>
      <c r="N1505" s="19"/>
      <c r="O1505" s="19"/>
      <c r="P1505" s="18"/>
      <c r="Q1505" s="13"/>
      <c r="R1505" s="19"/>
      <c r="S1505" s="19"/>
      <c r="T1505" s="24"/>
      <c r="U1505" s="11"/>
      <c r="V1505" s="24"/>
      <c r="W1505" s="11"/>
      <c r="X1505" s="11"/>
    </row>
    <row r="1506" s="2" customFormat="1" ht="26" customHeight="1" spans="1:24">
      <c r="A1506" s="11">
        <v>1502</v>
      </c>
      <c r="B1506" s="11"/>
      <c r="C1506" s="11"/>
      <c r="D1506" s="12"/>
      <c r="E1506" s="11"/>
      <c r="F1506" s="11" t="s">
        <v>3901</v>
      </c>
      <c r="G1506" s="12"/>
      <c r="H1506" s="14" t="s">
        <v>533</v>
      </c>
      <c r="I1506" s="157" t="s">
        <v>3902</v>
      </c>
      <c r="J1506" s="12"/>
      <c r="K1506" s="11"/>
      <c r="L1506" s="13"/>
      <c r="M1506" s="13"/>
      <c r="N1506" s="19"/>
      <c r="O1506" s="19"/>
      <c r="P1506" s="18"/>
      <c r="Q1506" s="13"/>
      <c r="R1506" s="19"/>
      <c r="S1506" s="19"/>
      <c r="T1506" s="24"/>
      <c r="U1506" s="11"/>
      <c r="V1506" s="24"/>
      <c r="W1506" s="11"/>
      <c r="X1506" s="11"/>
    </row>
    <row r="1507" s="2" customFormat="1" ht="26" customHeight="1" spans="1:24">
      <c r="A1507" s="11">
        <v>1503</v>
      </c>
      <c r="B1507" s="11"/>
      <c r="C1507" s="11"/>
      <c r="D1507" s="12"/>
      <c r="E1507" s="11"/>
      <c r="F1507" s="11" t="s">
        <v>3903</v>
      </c>
      <c r="G1507" s="12"/>
      <c r="H1507" s="14" t="s">
        <v>538</v>
      </c>
      <c r="I1507" s="157" t="s">
        <v>3904</v>
      </c>
      <c r="J1507" s="12"/>
      <c r="K1507" s="11"/>
      <c r="L1507" s="13"/>
      <c r="M1507" s="13"/>
      <c r="N1507" s="19"/>
      <c r="O1507" s="19"/>
      <c r="P1507" s="18"/>
      <c r="Q1507" s="13"/>
      <c r="R1507" s="19"/>
      <c r="S1507" s="19"/>
      <c r="T1507" s="24"/>
      <c r="U1507" s="11"/>
      <c r="V1507" s="24"/>
      <c r="W1507" s="11"/>
      <c r="X1507" s="11"/>
    </row>
    <row r="1508" s="2" customFormat="1" ht="26" customHeight="1" spans="1:24">
      <c r="A1508" s="11">
        <v>1504</v>
      </c>
      <c r="B1508" s="11"/>
      <c r="C1508" s="11"/>
      <c r="D1508" s="12"/>
      <c r="E1508" s="11"/>
      <c r="F1508" s="11" t="s">
        <v>3905</v>
      </c>
      <c r="G1508" s="12"/>
      <c r="H1508" s="14" t="s">
        <v>510</v>
      </c>
      <c r="I1508" s="36" t="s">
        <v>3906</v>
      </c>
      <c r="J1508" s="12"/>
      <c r="K1508" s="11"/>
      <c r="L1508" s="13"/>
      <c r="M1508" s="13"/>
      <c r="N1508" s="19"/>
      <c r="O1508" s="19"/>
      <c r="P1508" s="18"/>
      <c r="Q1508" s="13"/>
      <c r="R1508" s="19"/>
      <c r="S1508" s="19"/>
      <c r="T1508" s="24"/>
      <c r="U1508" s="11"/>
      <c r="V1508" s="24"/>
      <c r="W1508" s="11"/>
      <c r="X1508" s="11"/>
    </row>
    <row r="1509" s="2" customFormat="1" ht="26" customHeight="1" spans="1:24">
      <c r="A1509" s="11">
        <v>1505</v>
      </c>
      <c r="B1509" s="11" t="s">
        <v>467</v>
      </c>
      <c r="C1509" s="11" t="s">
        <v>126</v>
      </c>
      <c r="D1509" s="12">
        <v>10</v>
      </c>
      <c r="E1509" s="11" t="s">
        <v>3907</v>
      </c>
      <c r="F1509" s="11" t="s">
        <v>3907</v>
      </c>
      <c r="G1509" s="12">
        <v>5</v>
      </c>
      <c r="H1509" s="14" t="s">
        <v>43</v>
      </c>
      <c r="I1509" s="157" t="s">
        <v>3908</v>
      </c>
      <c r="J1509" s="12">
        <f>SUM(K1509:N1509)</f>
        <v>140</v>
      </c>
      <c r="K1509" s="11">
        <v>96</v>
      </c>
      <c r="L1509" s="13">
        <v>44</v>
      </c>
      <c r="M1509" s="11"/>
      <c r="N1509" s="19"/>
      <c r="O1509" s="19"/>
      <c r="P1509" s="18">
        <v>44851</v>
      </c>
      <c r="Q1509" s="13" t="s">
        <v>3909</v>
      </c>
      <c r="R1509" s="19"/>
      <c r="S1509" s="19"/>
      <c r="T1509" s="24">
        <v>2022</v>
      </c>
      <c r="U1509" s="23" t="s">
        <v>472</v>
      </c>
      <c r="V1509" s="24" t="s">
        <v>50</v>
      </c>
      <c r="W1509" s="11"/>
      <c r="X1509" s="23"/>
    </row>
    <row r="1510" s="2" customFormat="1" ht="26" customHeight="1" spans="1:24">
      <c r="A1510" s="11">
        <v>1506</v>
      </c>
      <c r="B1510" s="11"/>
      <c r="C1510" s="11"/>
      <c r="D1510" s="12"/>
      <c r="E1510" s="11"/>
      <c r="F1510" s="14" t="s">
        <v>3910</v>
      </c>
      <c r="G1510" s="12"/>
      <c r="H1510" s="14" t="s">
        <v>474</v>
      </c>
      <c r="I1510" s="157" t="s">
        <v>3911</v>
      </c>
      <c r="J1510" s="12"/>
      <c r="K1510" s="11"/>
      <c r="L1510" s="13"/>
      <c r="M1510" s="13"/>
      <c r="N1510" s="19"/>
      <c r="O1510" s="19"/>
      <c r="P1510" s="18"/>
      <c r="Q1510" s="13"/>
      <c r="R1510" s="19"/>
      <c r="S1510" s="19"/>
      <c r="T1510" s="24"/>
      <c r="U1510" s="11"/>
      <c r="V1510" s="24"/>
      <c r="W1510" s="11"/>
      <c r="X1510" s="11"/>
    </row>
    <row r="1511" s="2" customFormat="1" ht="26" customHeight="1" spans="1:24">
      <c r="A1511" s="11">
        <v>1507</v>
      </c>
      <c r="B1511" s="11"/>
      <c r="C1511" s="11"/>
      <c r="D1511" s="12"/>
      <c r="E1511" s="11"/>
      <c r="F1511" s="11" t="s">
        <v>3912</v>
      </c>
      <c r="G1511" s="12"/>
      <c r="H1511" s="14" t="s">
        <v>561</v>
      </c>
      <c r="I1511" s="157" t="s">
        <v>3913</v>
      </c>
      <c r="J1511" s="12"/>
      <c r="K1511" s="11"/>
      <c r="L1511" s="13"/>
      <c r="M1511" s="13"/>
      <c r="N1511" s="19"/>
      <c r="O1511" s="19"/>
      <c r="P1511" s="18"/>
      <c r="Q1511" s="13"/>
      <c r="R1511" s="19"/>
      <c r="S1511" s="19"/>
      <c r="T1511" s="24"/>
      <c r="U1511" s="11"/>
      <c r="V1511" s="24"/>
      <c r="W1511" s="11"/>
      <c r="X1511" s="11"/>
    </row>
    <row r="1512" s="2" customFormat="1" ht="26" customHeight="1" spans="1:24">
      <c r="A1512" s="11">
        <v>1508</v>
      </c>
      <c r="B1512" s="11"/>
      <c r="C1512" s="11"/>
      <c r="D1512" s="12"/>
      <c r="E1512" s="11"/>
      <c r="F1512" s="11" t="s">
        <v>3914</v>
      </c>
      <c r="G1512" s="12"/>
      <c r="H1512" s="14" t="s">
        <v>538</v>
      </c>
      <c r="I1512" s="157" t="s">
        <v>3915</v>
      </c>
      <c r="J1512" s="12"/>
      <c r="K1512" s="11"/>
      <c r="L1512" s="13"/>
      <c r="M1512" s="13"/>
      <c r="N1512" s="19"/>
      <c r="O1512" s="19"/>
      <c r="P1512" s="18"/>
      <c r="Q1512" s="13"/>
      <c r="R1512" s="19"/>
      <c r="S1512" s="19"/>
      <c r="T1512" s="24"/>
      <c r="U1512" s="11"/>
      <c r="V1512" s="24"/>
      <c r="W1512" s="11"/>
      <c r="X1512" s="11"/>
    </row>
    <row r="1513" s="2" customFormat="1" ht="26" customHeight="1" spans="1:24">
      <c r="A1513" s="11">
        <v>1509</v>
      </c>
      <c r="B1513" s="11"/>
      <c r="C1513" s="11"/>
      <c r="D1513" s="12"/>
      <c r="E1513" s="11"/>
      <c r="F1513" s="11" t="s">
        <v>3916</v>
      </c>
      <c r="G1513" s="12"/>
      <c r="H1513" s="14" t="s">
        <v>510</v>
      </c>
      <c r="I1513" s="157" t="s">
        <v>3917</v>
      </c>
      <c r="J1513" s="12"/>
      <c r="K1513" s="11"/>
      <c r="L1513" s="13"/>
      <c r="M1513" s="13"/>
      <c r="N1513" s="19"/>
      <c r="O1513" s="19"/>
      <c r="P1513" s="18"/>
      <c r="Q1513" s="13"/>
      <c r="R1513" s="19"/>
      <c r="S1513" s="19"/>
      <c r="T1513" s="24"/>
      <c r="U1513" s="11"/>
      <c r="V1513" s="24"/>
      <c r="W1513" s="11"/>
      <c r="X1513" s="11"/>
    </row>
    <row r="1514" s="2" customFormat="1" ht="26" customHeight="1" spans="1:24">
      <c r="A1514" s="11">
        <v>1510</v>
      </c>
      <c r="B1514" s="11" t="s">
        <v>467</v>
      </c>
      <c r="C1514" s="11" t="s">
        <v>3918</v>
      </c>
      <c r="D1514" s="12">
        <v>5</v>
      </c>
      <c r="E1514" s="11" t="s">
        <v>3919</v>
      </c>
      <c r="F1514" s="11" t="s">
        <v>3919</v>
      </c>
      <c r="G1514" s="12">
        <v>4</v>
      </c>
      <c r="H1514" s="13" t="s">
        <v>43</v>
      </c>
      <c r="I1514" s="13" t="s">
        <v>3920</v>
      </c>
      <c r="J1514" s="12">
        <f>SUM(K1514:N1514)</f>
        <v>150</v>
      </c>
      <c r="K1514" s="11">
        <v>150</v>
      </c>
      <c r="L1514" s="13"/>
      <c r="M1514" s="11"/>
      <c r="N1514" s="19"/>
      <c r="O1514" s="19"/>
      <c r="P1514" s="18">
        <v>44876</v>
      </c>
      <c r="Q1514" s="13" t="s">
        <v>3921</v>
      </c>
      <c r="R1514" s="19">
        <v>15985900380</v>
      </c>
      <c r="S1514" s="19"/>
      <c r="T1514" s="24">
        <v>2022</v>
      </c>
      <c r="U1514" s="23" t="s">
        <v>472</v>
      </c>
      <c r="V1514" s="24" t="s">
        <v>58</v>
      </c>
      <c r="W1514" s="11"/>
      <c r="X1514" s="39"/>
    </row>
    <row r="1515" s="2" customFormat="1" ht="26" customHeight="1" spans="1:24">
      <c r="A1515" s="11">
        <v>1511</v>
      </c>
      <c r="B1515" s="11"/>
      <c r="C1515" s="11"/>
      <c r="D1515" s="12"/>
      <c r="E1515" s="11"/>
      <c r="F1515" s="11" t="s">
        <v>3922</v>
      </c>
      <c r="G1515" s="12"/>
      <c r="H1515" s="13" t="s">
        <v>474</v>
      </c>
      <c r="I1515" s="13" t="s">
        <v>3923</v>
      </c>
      <c r="J1515" s="12"/>
      <c r="K1515" s="11"/>
      <c r="L1515" s="13"/>
      <c r="M1515" s="13"/>
      <c r="N1515" s="19"/>
      <c r="O1515" s="19"/>
      <c r="P1515" s="18"/>
      <c r="Q1515" s="13"/>
      <c r="R1515" s="19"/>
      <c r="S1515" s="19"/>
      <c r="T1515" s="24"/>
      <c r="U1515" s="11"/>
      <c r="V1515" s="24"/>
      <c r="W1515" s="11"/>
      <c r="X1515" s="11"/>
    </row>
    <row r="1516" s="2" customFormat="1" ht="26" customHeight="1" spans="1:24">
      <c r="A1516" s="11">
        <v>1512</v>
      </c>
      <c r="B1516" s="11"/>
      <c r="C1516" s="11"/>
      <c r="D1516" s="12"/>
      <c r="E1516" s="11"/>
      <c r="F1516" s="11" t="s">
        <v>3924</v>
      </c>
      <c r="G1516" s="12"/>
      <c r="H1516" s="13" t="s">
        <v>566</v>
      </c>
      <c r="I1516" s="13" t="s">
        <v>3925</v>
      </c>
      <c r="J1516" s="12"/>
      <c r="K1516" s="11"/>
      <c r="L1516" s="13"/>
      <c r="M1516" s="13"/>
      <c r="N1516" s="19"/>
      <c r="O1516" s="19"/>
      <c r="P1516" s="18"/>
      <c r="Q1516" s="13"/>
      <c r="R1516" s="19"/>
      <c r="S1516" s="19"/>
      <c r="T1516" s="24"/>
      <c r="U1516" s="11"/>
      <c r="V1516" s="24"/>
      <c r="W1516" s="11"/>
      <c r="X1516" s="11"/>
    </row>
    <row r="1517" s="2" customFormat="1" ht="26" customHeight="1" spans="1:24">
      <c r="A1517" s="11">
        <v>1513</v>
      </c>
      <c r="B1517" s="11"/>
      <c r="C1517" s="11"/>
      <c r="D1517" s="12"/>
      <c r="E1517" s="11"/>
      <c r="F1517" s="11" t="s">
        <v>3926</v>
      </c>
      <c r="G1517" s="12"/>
      <c r="H1517" s="13" t="s">
        <v>497</v>
      </c>
      <c r="I1517" s="13" t="s">
        <v>3927</v>
      </c>
      <c r="J1517" s="12"/>
      <c r="K1517" s="11"/>
      <c r="L1517" s="13"/>
      <c r="M1517" s="13"/>
      <c r="N1517" s="19"/>
      <c r="O1517" s="19"/>
      <c r="P1517" s="18"/>
      <c r="Q1517" s="13"/>
      <c r="R1517" s="19"/>
      <c r="S1517" s="19"/>
      <c r="T1517" s="24"/>
      <c r="U1517" s="11"/>
      <c r="V1517" s="24"/>
      <c r="W1517" s="11"/>
      <c r="X1517" s="11"/>
    </row>
    <row r="1518" s="2" customFormat="1" ht="26" customHeight="1" spans="1:24">
      <c r="A1518" s="11">
        <v>1514</v>
      </c>
      <c r="B1518" s="11" t="s">
        <v>467</v>
      </c>
      <c r="C1518" s="11" t="s">
        <v>3918</v>
      </c>
      <c r="D1518" s="12">
        <v>15</v>
      </c>
      <c r="E1518" s="11" t="s">
        <v>3928</v>
      </c>
      <c r="F1518" s="11" t="s">
        <v>3928</v>
      </c>
      <c r="G1518" s="12">
        <v>5</v>
      </c>
      <c r="H1518" s="12" t="s">
        <v>43</v>
      </c>
      <c r="I1518" s="13" t="s">
        <v>3929</v>
      </c>
      <c r="J1518" s="12">
        <f>SUM(K1518:N1518)</f>
        <v>138</v>
      </c>
      <c r="K1518" s="11">
        <v>70.5</v>
      </c>
      <c r="L1518" s="13">
        <v>67.5</v>
      </c>
      <c r="M1518" s="11"/>
      <c r="N1518" s="19"/>
      <c r="O1518" s="19"/>
      <c r="P1518" s="18">
        <v>44876</v>
      </c>
      <c r="Q1518" s="13" t="s">
        <v>3930</v>
      </c>
      <c r="R1518" s="19">
        <v>13400857516</v>
      </c>
      <c r="S1518" s="19"/>
      <c r="T1518" s="24">
        <v>2022</v>
      </c>
      <c r="U1518" s="23" t="s">
        <v>472</v>
      </c>
      <c r="V1518" s="24" t="s">
        <v>50</v>
      </c>
      <c r="W1518" s="11"/>
      <c r="X1518" s="39"/>
    </row>
    <row r="1519" s="2" customFormat="1" ht="26" customHeight="1" spans="1:24">
      <c r="A1519" s="11">
        <v>1515</v>
      </c>
      <c r="B1519" s="11"/>
      <c r="C1519" s="11"/>
      <c r="D1519" s="12"/>
      <c r="E1519" s="11"/>
      <c r="F1519" s="11" t="s">
        <v>3931</v>
      </c>
      <c r="G1519" s="12"/>
      <c r="H1519" s="12" t="s">
        <v>561</v>
      </c>
      <c r="I1519" s="13" t="s">
        <v>3932</v>
      </c>
      <c r="J1519" s="12"/>
      <c r="K1519" s="11"/>
      <c r="L1519" s="13"/>
      <c r="M1519" s="13"/>
      <c r="N1519" s="19"/>
      <c r="O1519" s="19"/>
      <c r="P1519" s="18"/>
      <c r="Q1519" s="13"/>
      <c r="R1519" s="19"/>
      <c r="S1519" s="19"/>
      <c r="T1519" s="24"/>
      <c r="U1519" s="11"/>
      <c r="V1519" s="24"/>
      <c r="W1519" s="11"/>
      <c r="X1519" s="11"/>
    </row>
    <row r="1520" s="2" customFormat="1" ht="26" customHeight="1" spans="1:24">
      <c r="A1520" s="11">
        <v>1516</v>
      </c>
      <c r="B1520" s="11"/>
      <c r="C1520" s="11"/>
      <c r="D1520" s="12"/>
      <c r="E1520" s="11"/>
      <c r="F1520" s="11" t="s">
        <v>3933</v>
      </c>
      <c r="G1520" s="12"/>
      <c r="H1520" s="12" t="s">
        <v>3934</v>
      </c>
      <c r="I1520" s="13" t="s">
        <v>3935</v>
      </c>
      <c r="J1520" s="12"/>
      <c r="K1520" s="11"/>
      <c r="L1520" s="13"/>
      <c r="M1520" s="13"/>
      <c r="N1520" s="19"/>
      <c r="O1520" s="19"/>
      <c r="P1520" s="18"/>
      <c r="Q1520" s="13"/>
      <c r="R1520" s="19"/>
      <c r="S1520" s="19"/>
      <c r="T1520" s="24"/>
      <c r="U1520" s="11"/>
      <c r="V1520" s="24"/>
      <c r="W1520" s="11"/>
      <c r="X1520" s="11"/>
    </row>
    <row r="1521" s="2" customFormat="1" ht="26" customHeight="1" spans="1:24">
      <c r="A1521" s="11">
        <v>1517</v>
      </c>
      <c r="B1521" s="11"/>
      <c r="C1521" s="11"/>
      <c r="D1521" s="12"/>
      <c r="E1521" s="11"/>
      <c r="F1521" s="11" t="s">
        <v>3936</v>
      </c>
      <c r="G1521" s="12"/>
      <c r="H1521" s="12" t="s">
        <v>483</v>
      </c>
      <c r="I1521" s="13" t="s">
        <v>3937</v>
      </c>
      <c r="J1521" s="12"/>
      <c r="K1521" s="11"/>
      <c r="L1521" s="13"/>
      <c r="M1521" s="13"/>
      <c r="N1521" s="19"/>
      <c r="O1521" s="19"/>
      <c r="P1521" s="18"/>
      <c r="Q1521" s="13"/>
      <c r="R1521" s="19"/>
      <c r="S1521" s="19"/>
      <c r="T1521" s="24"/>
      <c r="U1521" s="11"/>
      <c r="V1521" s="24"/>
      <c r="W1521" s="11"/>
      <c r="X1521" s="11"/>
    </row>
    <row r="1522" s="2" customFormat="1" ht="26" customHeight="1" spans="1:24">
      <c r="A1522" s="11">
        <v>1518</v>
      </c>
      <c r="B1522" s="11"/>
      <c r="C1522" s="11"/>
      <c r="D1522" s="12"/>
      <c r="E1522" s="11"/>
      <c r="F1522" s="11" t="s">
        <v>3938</v>
      </c>
      <c r="G1522" s="12"/>
      <c r="H1522" s="12" t="s">
        <v>3939</v>
      </c>
      <c r="I1522" s="13" t="s">
        <v>3940</v>
      </c>
      <c r="J1522" s="12"/>
      <c r="K1522" s="11"/>
      <c r="L1522" s="13"/>
      <c r="M1522" s="13"/>
      <c r="N1522" s="19"/>
      <c r="O1522" s="19"/>
      <c r="P1522" s="18"/>
      <c r="Q1522" s="13"/>
      <c r="R1522" s="19"/>
      <c r="S1522" s="19"/>
      <c r="T1522" s="24"/>
      <c r="U1522" s="11"/>
      <c r="V1522" s="24"/>
      <c r="W1522" s="11"/>
      <c r="X1522" s="11"/>
    </row>
    <row r="1523" s="2" customFormat="1" ht="26" customHeight="1" spans="1:24">
      <c r="A1523" s="11">
        <v>1519</v>
      </c>
      <c r="B1523" s="11" t="s">
        <v>467</v>
      </c>
      <c r="C1523" s="11" t="s">
        <v>95</v>
      </c>
      <c r="D1523" s="12">
        <v>1</v>
      </c>
      <c r="E1523" s="11" t="s">
        <v>3941</v>
      </c>
      <c r="F1523" s="11" t="s">
        <v>3941</v>
      </c>
      <c r="G1523" s="12">
        <v>5</v>
      </c>
      <c r="H1523" s="14" t="s">
        <v>43</v>
      </c>
      <c r="I1523" s="157" t="s">
        <v>3942</v>
      </c>
      <c r="J1523" s="12">
        <f>SUM(K1523:N1523)</f>
        <v>130</v>
      </c>
      <c r="K1523" s="11">
        <v>123</v>
      </c>
      <c r="L1523" s="13">
        <v>7</v>
      </c>
      <c r="M1523" s="11"/>
      <c r="N1523" s="19"/>
      <c r="O1523" s="19" t="s">
        <v>3943</v>
      </c>
      <c r="P1523" s="18">
        <v>44876</v>
      </c>
      <c r="Q1523" s="13" t="s">
        <v>3944</v>
      </c>
      <c r="R1523" s="19">
        <v>13505916295</v>
      </c>
      <c r="S1523" s="19"/>
      <c r="T1523" s="24">
        <v>2022</v>
      </c>
      <c r="U1523" s="23" t="s">
        <v>472</v>
      </c>
      <c r="V1523" s="24" t="s">
        <v>50</v>
      </c>
      <c r="W1523" s="11"/>
      <c r="X1523" s="39"/>
    </row>
    <row r="1524" s="2" customFormat="1" ht="26" customHeight="1" spans="1:24">
      <c r="A1524" s="11">
        <v>1520</v>
      </c>
      <c r="B1524" s="11"/>
      <c r="C1524" s="11"/>
      <c r="D1524" s="12"/>
      <c r="E1524" s="11"/>
      <c r="F1524" s="11" t="s">
        <v>3945</v>
      </c>
      <c r="G1524" s="12"/>
      <c r="H1524" s="14" t="s">
        <v>474</v>
      </c>
      <c r="I1524" s="157" t="s">
        <v>3946</v>
      </c>
      <c r="J1524" s="12"/>
      <c r="K1524" s="11"/>
      <c r="L1524" s="13"/>
      <c r="M1524" s="13"/>
      <c r="N1524" s="19"/>
      <c r="O1524" s="19"/>
      <c r="P1524" s="18"/>
      <c r="Q1524" s="13"/>
      <c r="R1524" s="19"/>
      <c r="S1524" s="19"/>
      <c r="T1524" s="24"/>
      <c r="U1524" s="11"/>
      <c r="V1524" s="24"/>
      <c r="W1524" s="11"/>
      <c r="X1524" s="11"/>
    </row>
    <row r="1525" s="2" customFormat="1" ht="26" customHeight="1" spans="1:24">
      <c r="A1525" s="11">
        <v>1521</v>
      </c>
      <c r="B1525" s="11"/>
      <c r="C1525" s="11"/>
      <c r="D1525" s="12"/>
      <c r="E1525" s="11"/>
      <c r="F1525" s="11" t="s">
        <v>3947</v>
      </c>
      <c r="G1525" s="12"/>
      <c r="H1525" s="14" t="s">
        <v>561</v>
      </c>
      <c r="I1525" s="36" t="s">
        <v>3948</v>
      </c>
      <c r="J1525" s="12"/>
      <c r="K1525" s="11"/>
      <c r="L1525" s="13"/>
      <c r="M1525" s="13"/>
      <c r="N1525" s="19"/>
      <c r="O1525" s="19"/>
      <c r="P1525" s="18"/>
      <c r="Q1525" s="13"/>
      <c r="R1525" s="19"/>
      <c r="S1525" s="19"/>
      <c r="T1525" s="24"/>
      <c r="U1525" s="11"/>
      <c r="V1525" s="24"/>
      <c r="W1525" s="11"/>
      <c r="X1525" s="11"/>
    </row>
    <row r="1526" s="2" customFormat="1" ht="26" customHeight="1" spans="1:24">
      <c r="A1526" s="11">
        <v>1522</v>
      </c>
      <c r="B1526" s="11"/>
      <c r="C1526" s="11"/>
      <c r="D1526" s="12"/>
      <c r="E1526" s="11"/>
      <c r="F1526" s="11" t="s">
        <v>3949</v>
      </c>
      <c r="G1526" s="12"/>
      <c r="H1526" s="14" t="s">
        <v>566</v>
      </c>
      <c r="I1526" s="157" t="s">
        <v>3950</v>
      </c>
      <c r="J1526" s="12"/>
      <c r="K1526" s="11"/>
      <c r="L1526" s="13"/>
      <c r="M1526" s="13"/>
      <c r="N1526" s="19"/>
      <c r="O1526" s="19"/>
      <c r="P1526" s="18"/>
      <c r="Q1526" s="13"/>
      <c r="R1526" s="19"/>
      <c r="S1526" s="19"/>
      <c r="T1526" s="24"/>
      <c r="U1526" s="11"/>
      <c r="V1526" s="24"/>
      <c r="W1526" s="11"/>
      <c r="X1526" s="11"/>
    </row>
    <row r="1527" s="2" customFormat="1" ht="26" customHeight="1" spans="1:24">
      <c r="A1527" s="11">
        <v>1523</v>
      </c>
      <c r="B1527" s="11"/>
      <c r="C1527" s="11"/>
      <c r="D1527" s="12"/>
      <c r="E1527" s="11"/>
      <c r="F1527" s="11" t="s">
        <v>3951</v>
      </c>
      <c r="G1527" s="12"/>
      <c r="H1527" s="14" t="s">
        <v>2741</v>
      </c>
      <c r="I1527" s="157" t="s">
        <v>3952</v>
      </c>
      <c r="J1527" s="12"/>
      <c r="K1527" s="11"/>
      <c r="L1527" s="13"/>
      <c r="M1527" s="13"/>
      <c r="N1527" s="19"/>
      <c r="O1527" s="19"/>
      <c r="P1527" s="18"/>
      <c r="Q1527" s="13"/>
      <c r="R1527" s="19"/>
      <c r="S1527" s="19"/>
      <c r="T1527" s="24"/>
      <c r="U1527" s="11"/>
      <c r="V1527" s="24"/>
      <c r="W1527" s="11"/>
      <c r="X1527" s="11"/>
    </row>
    <row r="1528" s="2" customFormat="1" ht="26" customHeight="1" spans="1:24">
      <c r="A1528" s="11">
        <v>1524</v>
      </c>
      <c r="B1528" s="11" t="s">
        <v>467</v>
      </c>
      <c r="C1528" s="11" t="s">
        <v>95</v>
      </c>
      <c r="D1528" s="12">
        <v>12</v>
      </c>
      <c r="E1528" s="11" t="s">
        <v>3953</v>
      </c>
      <c r="F1528" s="11" t="s">
        <v>3953</v>
      </c>
      <c r="G1528" s="12">
        <v>4</v>
      </c>
      <c r="H1528" s="14" t="s">
        <v>43</v>
      </c>
      <c r="I1528" s="36" t="s">
        <v>3954</v>
      </c>
      <c r="J1528" s="12">
        <f>SUM(K1528:N1528)</f>
        <v>120</v>
      </c>
      <c r="K1528" s="11">
        <v>107.2</v>
      </c>
      <c r="L1528" s="13">
        <v>12.8</v>
      </c>
      <c r="M1528" s="11"/>
      <c r="N1528" s="19"/>
      <c r="O1528" s="19"/>
      <c r="P1528" s="18">
        <v>44876</v>
      </c>
      <c r="Q1528" s="13" t="s">
        <v>3955</v>
      </c>
      <c r="R1528" s="19">
        <v>13505919422</v>
      </c>
      <c r="S1528" s="19"/>
      <c r="T1528" s="24">
        <v>2022</v>
      </c>
      <c r="U1528" s="23" t="s">
        <v>472</v>
      </c>
      <c r="V1528" s="24" t="s">
        <v>50</v>
      </c>
      <c r="W1528" s="11"/>
      <c r="X1528" s="39"/>
    </row>
    <row r="1529" s="2" customFormat="1" ht="26" customHeight="1" spans="1:24">
      <c r="A1529" s="11">
        <v>1525</v>
      </c>
      <c r="B1529" s="11"/>
      <c r="C1529" s="11"/>
      <c r="D1529" s="12"/>
      <c r="E1529" s="11"/>
      <c r="F1529" s="11" t="s">
        <v>3956</v>
      </c>
      <c r="G1529" s="12"/>
      <c r="H1529" s="14" t="s">
        <v>474</v>
      </c>
      <c r="I1529" s="157" t="s">
        <v>3957</v>
      </c>
      <c r="J1529" s="12"/>
      <c r="K1529" s="11"/>
      <c r="L1529" s="13"/>
      <c r="M1529" s="13"/>
      <c r="N1529" s="19"/>
      <c r="O1529" s="19"/>
      <c r="P1529" s="18"/>
      <c r="Q1529" s="13"/>
      <c r="R1529" s="19"/>
      <c r="S1529" s="19"/>
      <c r="T1529" s="24"/>
      <c r="U1529" s="11"/>
      <c r="V1529" s="24"/>
      <c r="W1529" s="11"/>
      <c r="X1529" s="11"/>
    </row>
    <row r="1530" s="2" customFormat="1" ht="26" customHeight="1" spans="1:24">
      <c r="A1530" s="11">
        <v>1526</v>
      </c>
      <c r="B1530" s="11"/>
      <c r="C1530" s="11"/>
      <c r="D1530" s="12"/>
      <c r="E1530" s="11"/>
      <c r="F1530" s="11" t="s">
        <v>3958</v>
      </c>
      <c r="G1530" s="12"/>
      <c r="H1530" s="14" t="s">
        <v>561</v>
      </c>
      <c r="I1530" s="157" t="s">
        <v>3959</v>
      </c>
      <c r="J1530" s="12"/>
      <c r="K1530" s="11"/>
      <c r="L1530" s="13"/>
      <c r="M1530" s="13"/>
      <c r="N1530" s="19"/>
      <c r="O1530" s="19"/>
      <c r="P1530" s="18"/>
      <c r="Q1530" s="13"/>
      <c r="R1530" s="19"/>
      <c r="S1530" s="19"/>
      <c r="T1530" s="24"/>
      <c r="U1530" s="11"/>
      <c r="V1530" s="24"/>
      <c r="W1530" s="11"/>
      <c r="X1530" s="11"/>
    </row>
    <row r="1531" s="2" customFormat="1" ht="26" customHeight="1" spans="1:24">
      <c r="A1531" s="11">
        <v>1527</v>
      </c>
      <c r="B1531" s="11"/>
      <c r="C1531" s="11"/>
      <c r="D1531" s="12"/>
      <c r="E1531" s="11"/>
      <c r="F1531" s="11" t="s">
        <v>3960</v>
      </c>
      <c r="G1531" s="12"/>
      <c r="H1531" s="14" t="s">
        <v>561</v>
      </c>
      <c r="I1531" s="157" t="s">
        <v>3961</v>
      </c>
      <c r="J1531" s="12"/>
      <c r="K1531" s="11"/>
      <c r="L1531" s="13"/>
      <c r="M1531" s="13"/>
      <c r="N1531" s="19"/>
      <c r="O1531" s="19"/>
      <c r="P1531" s="18"/>
      <c r="Q1531" s="13"/>
      <c r="R1531" s="19"/>
      <c r="S1531" s="19"/>
      <c r="T1531" s="24"/>
      <c r="U1531" s="11"/>
      <c r="V1531" s="24"/>
      <c r="W1531" s="11"/>
      <c r="X1531" s="11"/>
    </row>
    <row r="1532" s="2" customFormat="1" ht="26" customHeight="1" spans="1:24">
      <c r="A1532" s="11">
        <v>1528</v>
      </c>
      <c r="B1532" s="11" t="s">
        <v>467</v>
      </c>
      <c r="C1532" s="11" t="s">
        <v>95</v>
      </c>
      <c r="D1532" s="12">
        <v>4</v>
      </c>
      <c r="E1532" s="11" t="s">
        <v>3962</v>
      </c>
      <c r="F1532" s="11" t="s">
        <v>3962</v>
      </c>
      <c r="G1532" s="12">
        <v>4</v>
      </c>
      <c r="H1532" s="14" t="s">
        <v>43</v>
      </c>
      <c r="I1532" s="36" t="s">
        <v>3963</v>
      </c>
      <c r="J1532" s="12">
        <f>SUM(K1532:N1532)</f>
        <v>97.84</v>
      </c>
      <c r="K1532" s="11">
        <v>80.78</v>
      </c>
      <c r="L1532" s="13">
        <v>17.06</v>
      </c>
      <c r="M1532" s="11"/>
      <c r="N1532" s="19"/>
      <c r="O1532" s="19"/>
      <c r="P1532" s="18">
        <v>44876</v>
      </c>
      <c r="Q1532" s="13" t="s">
        <v>3964</v>
      </c>
      <c r="R1532" s="19">
        <v>13960381596</v>
      </c>
      <c r="S1532" s="19"/>
      <c r="T1532" s="24">
        <v>2022</v>
      </c>
      <c r="U1532" s="23" t="s">
        <v>472</v>
      </c>
      <c r="V1532" s="24" t="s">
        <v>50</v>
      </c>
      <c r="W1532" s="11"/>
      <c r="X1532" s="39"/>
    </row>
    <row r="1533" s="2" customFormat="1" ht="26" customHeight="1" spans="1:24">
      <c r="A1533" s="11">
        <v>1529</v>
      </c>
      <c r="B1533" s="11"/>
      <c r="C1533" s="11"/>
      <c r="D1533" s="12"/>
      <c r="E1533" s="11"/>
      <c r="F1533" s="11" t="s">
        <v>3965</v>
      </c>
      <c r="G1533" s="12"/>
      <c r="H1533" s="14" t="s">
        <v>474</v>
      </c>
      <c r="I1533" s="157" t="s">
        <v>3966</v>
      </c>
      <c r="J1533" s="12"/>
      <c r="K1533" s="11"/>
      <c r="L1533" s="13"/>
      <c r="M1533" s="13"/>
      <c r="N1533" s="19"/>
      <c r="O1533" s="19"/>
      <c r="P1533" s="18"/>
      <c r="Q1533" s="13"/>
      <c r="R1533" s="19"/>
      <c r="S1533" s="19"/>
      <c r="T1533" s="24"/>
      <c r="U1533" s="11"/>
      <c r="V1533" s="24"/>
      <c r="W1533" s="11"/>
      <c r="X1533" s="11"/>
    </row>
    <row r="1534" s="2" customFormat="1" ht="26" customHeight="1" spans="1:24">
      <c r="A1534" s="11">
        <v>1530</v>
      </c>
      <c r="B1534" s="11"/>
      <c r="C1534" s="11"/>
      <c r="D1534" s="12"/>
      <c r="E1534" s="11"/>
      <c r="F1534" s="11" t="s">
        <v>3967</v>
      </c>
      <c r="G1534" s="12"/>
      <c r="H1534" s="14" t="s">
        <v>561</v>
      </c>
      <c r="I1534" s="157" t="s">
        <v>3968</v>
      </c>
      <c r="J1534" s="12"/>
      <c r="K1534" s="11"/>
      <c r="L1534" s="13"/>
      <c r="M1534" s="13"/>
      <c r="N1534" s="19"/>
      <c r="O1534" s="19"/>
      <c r="P1534" s="18"/>
      <c r="Q1534" s="13"/>
      <c r="R1534" s="19"/>
      <c r="S1534" s="19"/>
      <c r="T1534" s="24"/>
      <c r="U1534" s="11"/>
      <c r="V1534" s="24"/>
      <c r="W1534" s="11"/>
      <c r="X1534" s="11"/>
    </row>
    <row r="1535" s="2" customFormat="1" ht="26" customHeight="1" spans="1:24">
      <c r="A1535" s="11">
        <v>1531</v>
      </c>
      <c r="B1535" s="11"/>
      <c r="C1535" s="11"/>
      <c r="D1535" s="12"/>
      <c r="E1535" s="11"/>
      <c r="F1535" s="11" t="s">
        <v>3969</v>
      </c>
      <c r="G1535" s="12"/>
      <c r="H1535" s="14" t="s">
        <v>601</v>
      </c>
      <c r="I1535" s="157" t="s">
        <v>3970</v>
      </c>
      <c r="J1535" s="12"/>
      <c r="K1535" s="11"/>
      <c r="L1535" s="13"/>
      <c r="M1535" s="13"/>
      <c r="N1535" s="19"/>
      <c r="O1535" s="19"/>
      <c r="P1535" s="18"/>
      <c r="Q1535" s="13"/>
      <c r="R1535" s="19"/>
      <c r="S1535" s="19"/>
      <c r="T1535" s="24"/>
      <c r="U1535" s="11"/>
      <c r="V1535" s="24"/>
      <c r="W1535" s="11"/>
      <c r="X1535" s="11"/>
    </row>
    <row r="1536" s="2" customFormat="1" ht="26" customHeight="1" spans="1:24">
      <c r="A1536" s="11">
        <v>1532</v>
      </c>
      <c r="B1536" s="11" t="s">
        <v>467</v>
      </c>
      <c r="C1536" s="11" t="s">
        <v>95</v>
      </c>
      <c r="D1536" s="12">
        <v>4</v>
      </c>
      <c r="E1536" s="11" t="s">
        <v>3971</v>
      </c>
      <c r="F1536" s="11" t="s">
        <v>3971</v>
      </c>
      <c r="G1536" s="12">
        <v>4</v>
      </c>
      <c r="H1536" s="12" t="s">
        <v>43</v>
      </c>
      <c r="I1536" s="13" t="s">
        <v>3972</v>
      </c>
      <c r="J1536" s="12">
        <f>SUM(K1536:N1536)</f>
        <v>95.39</v>
      </c>
      <c r="K1536" s="11">
        <v>80.78</v>
      </c>
      <c r="L1536" s="13">
        <v>14.61</v>
      </c>
      <c r="M1536" s="11"/>
      <c r="N1536" s="19"/>
      <c r="O1536" s="19"/>
      <c r="P1536" s="18">
        <v>44876</v>
      </c>
      <c r="Q1536" s="13" t="s">
        <v>3973</v>
      </c>
      <c r="R1536" s="19">
        <v>13636939004</v>
      </c>
      <c r="S1536" s="19"/>
      <c r="T1536" s="24">
        <v>2022</v>
      </c>
      <c r="U1536" s="23" t="s">
        <v>472</v>
      </c>
      <c r="V1536" s="24" t="s">
        <v>50</v>
      </c>
      <c r="W1536" s="11"/>
      <c r="X1536" s="39"/>
    </row>
    <row r="1537" s="2" customFormat="1" ht="26" customHeight="1" spans="1:24">
      <c r="A1537" s="11">
        <v>1533</v>
      </c>
      <c r="B1537" s="11"/>
      <c r="C1537" s="11"/>
      <c r="D1537" s="12"/>
      <c r="E1537" s="11"/>
      <c r="F1537" s="11" t="s">
        <v>3974</v>
      </c>
      <c r="G1537" s="12"/>
      <c r="H1537" s="12" t="s">
        <v>474</v>
      </c>
      <c r="I1537" s="13" t="s">
        <v>3975</v>
      </c>
      <c r="J1537" s="12"/>
      <c r="K1537" s="11"/>
      <c r="L1537" s="13"/>
      <c r="M1537" s="13"/>
      <c r="N1537" s="19"/>
      <c r="O1537" s="19"/>
      <c r="P1537" s="18"/>
      <c r="Q1537" s="13"/>
      <c r="R1537" s="19"/>
      <c r="S1537" s="19"/>
      <c r="T1537" s="24"/>
      <c r="U1537" s="11"/>
      <c r="V1537" s="24"/>
      <c r="W1537" s="11"/>
      <c r="X1537" s="11"/>
    </row>
    <row r="1538" s="2" customFormat="1" ht="26" customHeight="1" spans="1:24">
      <c r="A1538" s="11">
        <v>1534</v>
      </c>
      <c r="B1538" s="11"/>
      <c r="C1538" s="11"/>
      <c r="D1538" s="12"/>
      <c r="E1538" s="11"/>
      <c r="F1538" s="11" t="s">
        <v>3976</v>
      </c>
      <c r="G1538" s="12"/>
      <c r="H1538" s="12" t="s">
        <v>561</v>
      </c>
      <c r="I1538" s="13" t="s">
        <v>3977</v>
      </c>
      <c r="J1538" s="12"/>
      <c r="K1538" s="11"/>
      <c r="L1538" s="13"/>
      <c r="M1538" s="13"/>
      <c r="N1538" s="19"/>
      <c r="O1538" s="19"/>
      <c r="P1538" s="18"/>
      <c r="Q1538" s="13"/>
      <c r="R1538" s="19"/>
      <c r="S1538" s="19"/>
      <c r="T1538" s="24"/>
      <c r="U1538" s="11"/>
      <c r="V1538" s="24"/>
      <c r="W1538" s="11"/>
      <c r="X1538" s="11"/>
    </row>
    <row r="1539" s="2" customFormat="1" ht="26" customHeight="1" spans="1:24">
      <c r="A1539" s="11">
        <v>1535</v>
      </c>
      <c r="B1539" s="11"/>
      <c r="C1539" s="11"/>
      <c r="D1539" s="12"/>
      <c r="E1539" s="11"/>
      <c r="F1539" s="11" t="s">
        <v>3978</v>
      </c>
      <c r="G1539" s="12"/>
      <c r="H1539" s="12" t="s">
        <v>601</v>
      </c>
      <c r="I1539" s="13" t="s">
        <v>3979</v>
      </c>
      <c r="J1539" s="12"/>
      <c r="K1539" s="11"/>
      <c r="L1539" s="13"/>
      <c r="M1539" s="13"/>
      <c r="N1539" s="19"/>
      <c r="O1539" s="19"/>
      <c r="P1539" s="18"/>
      <c r="Q1539" s="13"/>
      <c r="R1539" s="19"/>
      <c r="S1539" s="19"/>
      <c r="T1539" s="24"/>
      <c r="U1539" s="11"/>
      <c r="V1539" s="24"/>
      <c r="W1539" s="11"/>
      <c r="X1539" s="11"/>
    </row>
    <row r="1540" s="2" customFormat="1" ht="26" customHeight="1" spans="1:24">
      <c r="A1540" s="11">
        <v>1536</v>
      </c>
      <c r="B1540" s="11" t="s">
        <v>467</v>
      </c>
      <c r="C1540" s="11" t="s">
        <v>95</v>
      </c>
      <c r="D1540" s="12">
        <v>4</v>
      </c>
      <c r="E1540" s="11" t="s">
        <v>3980</v>
      </c>
      <c r="F1540" s="11" t="s">
        <v>3980</v>
      </c>
      <c r="G1540" s="12">
        <v>4</v>
      </c>
      <c r="H1540" s="12" t="s">
        <v>43</v>
      </c>
      <c r="I1540" s="152" t="s">
        <v>3981</v>
      </c>
      <c r="J1540" s="12">
        <f>SUM(K1540:N1540)</f>
        <v>93.44</v>
      </c>
      <c r="K1540" s="11">
        <v>80.78</v>
      </c>
      <c r="L1540" s="13">
        <v>12.66</v>
      </c>
      <c r="M1540" s="11"/>
      <c r="N1540" s="19"/>
      <c r="O1540" s="19"/>
      <c r="P1540" s="18">
        <v>44876</v>
      </c>
      <c r="Q1540" s="13" t="s">
        <v>3982</v>
      </c>
      <c r="R1540" s="19">
        <v>13626073161</v>
      </c>
      <c r="S1540" s="19"/>
      <c r="T1540" s="24">
        <v>2022</v>
      </c>
      <c r="U1540" s="23" t="s">
        <v>472</v>
      </c>
      <c r="V1540" s="24" t="s">
        <v>50</v>
      </c>
      <c r="W1540" s="11"/>
      <c r="X1540" s="39"/>
    </row>
    <row r="1541" s="2" customFormat="1" ht="26" customHeight="1" spans="1:24">
      <c r="A1541" s="11">
        <v>1537</v>
      </c>
      <c r="B1541" s="11"/>
      <c r="C1541" s="11"/>
      <c r="D1541" s="12"/>
      <c r="E1541" s="11"/>
      <c r="F1541" s="11" t="s">
        <v>3983</v>
      </c>
      <c r="G1541" s="12"/>
      <c r="H1541" s="12" t="s">
        <v>474</v>
      </c>
      <c r="I1541" s="152" t="s">
        <v>3984</v>
      </c>
      <c r="J1541" s="12"/>
      <c r="K1541" s="11"/>
      <c r="L1541" s="13"/>
      <c r="M1541" s="13"/>
      <c r="N1541" s="19"/>
      <c r="O1541" s="19"/>
      <c r="P1541" s="18"/>
      <c r="Q1541" s="13"/>
      <c r="R1541" s="19"/>
      <c r="S1541" s="19"/>
      <c r="T1541" s="24"/>
      <c r="U1541" s="11"/>
      <c r="V1541" s="24"/>
      <c r="W1541" s="11"/>
      <c r="X1541" s="11"/>
    </row>
    <row r="1542" s="2" customFormat="1" ht="26" customHeight="1" spans="1:24">
      <c r="A1542" s="11">
        <v>1538</v>
      </c>
      <c r="B1542" s="11"/>
      <c r="C1542" s="11"/>
      <c r="D1542" s="12"/>
      <c r="E1542" s="11"/>
      <c r="F1542" s="11" t="s">
        <v>3985</v>
      </c>
      <c r="G1542" s="12"/>
      <c r="H1542" s="12" t="s">
        <v>561</v>
      </c>
      <c r="I1542" s="152" t="s">
        <v>3986</v>
      </c>
      <c r="J1542" s="12"/>
      <c r="K1542" s="11"/>
      <c r="L1542" s="13"/>
      <c r="M1542" s="13"/>
      <c r="N1542" s="19"/>
      <c r="O1542" s="19"/>
      <c r="P1542" s="18"/>
      <c r="Q1542" s="13"/>
      <c r="R1542" s="19"/>
      <c r="S1542" s="19"/>
      <c r="T1542" s="24"/>
      <c r="U1542" s="11"/>
      <c r="V1542" s="24"/>
      <c r="W1542" s="11"/>
      <c r="X1542" s="11"/>
    </row>
    <row r="1543" s="2" customFormat="1" ht="26" customHeight="1" spans="1:24">
      <c r="A1543" s="11">
        <v>1539</v>
      </c>
      <c r="B1543" s="11"/>
      <c r="C1543" s="11"/>
      <c r="D1543" s="12"/>
      <c r="E1543" s="11"/>
      <c r="F1543" s="11" t="s">
        <v>3987</v>
      </c>
      <c r="G1543" s="12"/>
      <c r="H1543" s="12" t="s">
        <v>601</v>
      </c>
      <c r="I1543" s="152" t="s">
        <v>3988</v>
      </c>
      <c r="J1543" s="12"/>
      <c r="K1543" s="11"/>
      <c r="L1543" s="13"/>
      <c r="M1543" s="13"/>
      <c r="N1543" s="19"/>
      <c r="O1543" s="19"/>
      <c r="P1543" s="18"/>
      <c r="Q1543" s="13"/>
      <c r="R1543" s="19"/>
      <c r="S1543" s="19"/>
      <c r="T1543" s="24"/>
      <c r="U1543" s="11"/>
      <c r="V1543" s="24"/>
      <c r="W1543" s="11"/>
      <c r="X1543" s="11"/>
    </row>
    <row r="1544" s="2" customFormat="1" ht="26" customHeight="1" spans="1:24">
      <c r="A1544" s="11">
        <v>1540</v>
      </c>
      <c r="B1544" s="11" t="s">
        <v>467</v>
      </c>
      <c r="C1544" s="11" t="s">
        <v>3037</v>
      </c>
      <c r="D1544" s="12">
        <v>6</v>
      </c>
      <c r="E1544" s="11" t="s">
        <v>3989</v>
      </c>
      <c r="F1544" s="11" t="s">
        <v>3989</v>
      </c>
      <c r="G1544" s="12">
        <v>4</v>
      </c>
      <c r="H1544" s="14" t="s">
        <v>43</v>
      </c>
      <c r="I1544" s="157" t="s">
        <v>3990</v>
      </c>
      <c r="J1544" s="12">
        <f>SUM(K1544:N1544)</f>
        <v>150</v>
      </c>
      <c r="K1544" s="11">
        <v>150</v>
      </c>
      <c r="L1544" s="13"/>
      <c r="M1544" s="11"/>
      <c r="N1544" s="19"/>
      <c r="O1544" s="19"/>
      <c r="P1544" s="18">
        <v>44876</v>
      </c>
      <c r="Q1544" s="13" t="s">
        <v>3991</v>
      </c>
      <c r="R1544" s="19">
        <v>15259458315</v>
      </c>
      <c r="S1544" s="19"/>
      <c r="T1544" s="24">
        <v>2022</v>
      </c>
      <c r="U1544" s="23" t="s">
        <v>472</v>
      </c>
      <c r="V1544" s="24" t="s">
        <v>58</v>
      </c>
      <c r="W1544" s="11"/>
      <c r="X1544" s="39"/>
    </row>
    <row r="1545" s="2" customFormat="1" ht="26" customHeight="1" spans="1:24">
      <c r="A1545" s="11">
        <v>1541</v>
      </c>
      <c r="B1545" s="11"/>
      <c r="C1545" s="11"/>
      <c r="D1545" s="12"/>
      <c r="E1545" s="11"/>
      <c r="F1545" s="11" t="s">
        <v>3992</v>
      </c>
      <c r="G1545" s="12"/>
      <c r="H1545" s="14" t="s">
        <v>474</v>
      </c>
      <c r="I1545" s="36" t="s">
        <v>3993</v>
      </c>
      <c r="J1545" s="12"/>
      <c r="K1545" s="11"/>
      <c r="L1545" s="13"/>
      <c r="M1545" s="13"/>
      <c r="N1545" s="19"/>
      <c r="O1545" s="19"/>
      <c r="P1545" s="18"/>
      <c r="Q1545" s="13"/>
      <c r="R1545" s="19"/>
      <c r="S1545" s="19"/>
      <c r="T1545" s="24"/>
      <c r="U1545" s="11"/>
      <c r="V1545" s="24"/>
      <c r="W1545" s="11"/>
      <c r="X1545" s="11"/>
    </row>
    <row r="1546" s="2" customFormat="1" ht="26" customHeight="1" spans="1:24">
      <c r="A1546" s="11">
        <v>1542</v>
      </c>
      <c r="B1546" s="11"/>
      <c r="C1546" s="11"/>
      <c r="D1546" s="12"/>
      <c r="E1546" s="11"/>
      <c r="F1546" s="11" t="s">
        <v>3994</v>
      </c>
      <c r="G1546" s="12"/>
      <c r="H1546" s="14" t="s">
        <v>561</v>
      </c>
      <c r="I1546" s="157" t="s">
        <v>3995</v>
      </c>
      <c r="J1546" s="12"/>
      <c r="K1546" s="11"/>
      <c r="L1546" s="13"/>
      <c r="M1546" s="13"/>
      <c r="N1546" s="19"/>
      <c r="O1546" s="19"/>
      <c r="P1546" s="18"/>
      <c r="Q1546" s="13"/>
      <c r="R1546" s="19"/>
      <c r="S1546" s="19"/>
      <c r="T1546" s="24"/>
      <c r="U1546" s="11"/>
      <c r="V1546" s="24"/>
      <c r="W1546" s="11"/>
      <c r="X1546" s="11"/>
    </row>
    <row r="1547" s="2" customFormat="1" ht="26" customHeight="1" spans="1:24">
      <c r="A1547" s="11">
        <v>1543</v>
      </c>
      <c r="B1547" s="11"/>
      <c r="C1547" s="11"/>
      <c r="D1547" s="12"/>
      <c r="E1547" s="11"/>
      <c r="F1547" s="11" t="s">
        <v>3996</v>
      </c>
      <c r="G1547" s="12"/>
      <c r="H1547" s="14" t="s">
        <v>561</v>
      </c>
      <c r="I1547" s="157" t="s">
        <v>3997</v>
      </c>
      <c r="J1547" s="12"/>
      <c r="K1547" s="11"/>
      <c r="L1547" s="13"/>
      <c r="M1547" s="13"/>
      <c r="N1547" s="19"/>
      <c r="O1547" s="19"/>
      <c r="P1547" s="18"/>
      <c r="Q1547" s="13"/>
      <c r="R1547" s="19"/>
      <c r="S1547" s="19"/>
      <c r="T1547" s="24"/>
      <c r="U1547" s="11"/>
      <c r="V1547" s="24"/>
      <c r="W1547" s="11"/>
      <c r="X1547" s="11"/>
    </row>
    <row r="1548" s="2" customFormat="1" ht="26" customHeight="1" spans="1:24">
      <c r="A1548" s="11">
        <v>1544</v>
      </c>
      <c r="B1548" s="11" t="s">
        <v>467</v>
      </c>
      <c r="C1548" s="11" t="s">
        <v>3037</v>
      </c>
      <c r="D1548" s="12">
        <v>2</v>
      </c>
      <c r="E1548" s="11" t="s">
        <v>3998</v>
      </c>
      <c r="F1548" s="11" t="s">
        <v>3998</v>
      </c>
      <c r="G1548" s="12">
        <v>5</v>
      </c>
      <c r="H1548" s="12" t="s">
        <v>43</v>
      </c>
      <c r="I1548" s="152" t="s">
        <v>3999</v>
      </c>
      <c r="J1548" s="12">
        <f>SUM(K1548:N1548)</f>
        <v>150</v>
      </c>
      <c r="K1548" s="11">
        <v>97</v>
      </c>
      <c r="L1548" s="13">
        <v>53</v>
      </c>
      <c r="M1548" s="11"/>
      <c r="N1548" s="19"/>
      <c r="O1548" s="19"/>
      <c r="P1548" s="18">
        <v>44876</v>
      </c>
      <c r="Q1548" s="13" t="s">
        <v>4000</v>
      </c>
      <c r="R1548" s="19">
        <v>13808530839</v>
      </c>
      <c r="S1548" s="19"/>
      <c r="T1548" s="24">
        <v>2022</v>
      </c>
      <c r="U1548" s="23" t="s">
        <v>472</v>
      </c>
      <c r="V1548" s="24" t="s">
        <v>50</v>
      </c>
      <c r="W1548" s="11"/>
      <c r="X1548" s="39"/>
    </row>
    <row r="1549" s="2" customFormat="1" ht="26" customHeight="1" spans="1:24">
      <c r="A1549" s="11">
        <v>1545</v>
      </c>
      <c r="B1549" s="11"/>
      <c r="C1549" s="11"/>
      <c r="D1549" s="12"/>
      <c r="E1549" s="11"/>
      <c r="F1549" s="11" t="s">
        <v>4001</v>
      </c>
      <c r="G1549" s="12"/>
      <c r="H1549" s="12" t="s">
        <v>2796</v>
      </c>
      <c r="I1549" s="152" t="s">
        <v>4002</v>
      </c>
      <c r="J1549" s="12"/>
      <c r="K1549" s="11"/>
      <c r="L1549" s="13"/>
      <c r="M1549" s="13"/>
      <c r="N1549" s="19"/>
      <c r="O1549" s="19"/>
      <c r="P1549" s="18"/>
      <c r="Q1549" s="13"/>
      <c r="R1549" s="19"/>
      <c r="S1549" s="19"/>
      <c r="T1549" s="24"/>
      <c r="U1549" s="11"/>
      <c r="V1549" s="24"/>
      <c r="W1549" s="11"/>
      <c r="X1549" s="11"/>
    </row>
    <row r="1550" s="2" customFormat="1" ht="26" customHeight="1" spans="1:24">
      <c r="A1550" s="11">
        <v>1546</v>
      </c>
      <c r="B1550" s="11"/>
      <c r="C1550" s="11"/>
      <c r="D1550" s="12"/>
      <c r="E1550" s="11"/>
      <c r="F1550" s="11" t="s">
        <v>4003</v>
      </c>
      <c r="G1550" s="12"/>
      <c r="H1550" s="12" t="s">
        <v>561</v>
      </c>
      <c r="I1550" s="152" t="s">
        <v>4004</v>
      </c>
      <c r="J1550" s="12"/>
      <c r="K1550" s="11"/>
      <c r="L1550" s="13"/>
      <c r="M1550" s="13"/>
      <c r="N1550" s="19"/>
      <c r="O1550" s="19"/>
      <c r="P1550" s="18"/>
      <c r="Q1550" s="13"/>
      <c r="R1550" s="19"/>
      <c r="S1550" s="19"/>
      <c r="T1550" s="24"/>
      <c r="U1550" s="11"/>
      <c r="V1550" s="24"/>
      <c r="W1550" s="11"/>
      <c r="X1550" s="11"/>
    </row>
    <row r="1551" s="2" customFormat="1" ht="26" customHeight="1" spans="1:24">
      <c r="A1551" s="11">
        <v>1547</v>
      </c>
      <c r="B1551" s="11"/>
      <c r="C1551" s="11"/>
      <c r="D1551" s="12"/>
      <c r="E1551" s="11"/>
      <c r="F1551" s="11" t="s">
        <v>4005</v>
      </c>
      <c r="G1551" s="12"/>
      <c r="H1551" s="12" t="s">
        <v>589</v>
      </c>
      <c r="I1551" s="152" t="s">
        <v>4006</v>
      </c>
      <c r="J1551" s="12"/>
      <c r="K1551" s="11"/>
      <c r="L1551" s="13"/>
      <c r="M1551" s="13"/>
      <c r="N1551" s="19"/>
      <c r="O1551" s="19"/>
      <c r="P1551" s="18"/>
      <c r="Q1551" s="13"/>
      <c r="R1551" s="19"/>
      <c r="S1551" s="19"/>
      <c r="T1551" s="24"/>
      <c r="U1551" s="11"/>
      <c r="V1551" s="24"/>
      <c r="W1551" s="11"/>
      <c r="X1551" s="11"/>
    </row>
    <row r="1552" s="2" customFormat="1" ht="26" customHeight="1" spans="1:24">
      <c r="A1552" s="11">
        <v>1548</v>
      </c>
      <c r="B1552" s="11"/>
      <c r="C1552" s="11"/>
      <c r="D1552" s="12"/>
      <c r="E1552" s="11"/>
      <c r="F1552" s="11" t="s">
        <v>4007</v>
      </c>
      <c r="G1552" s="12"/>
      <c r="H1552" s="12" t="s">
        <v>538</v>
      </c>
      <c r="I1552" s="152" t="s">
        <v>4008</v>
      </c>
      <c r="J1552" s="12"/>
      <c r="K1552" s="11"/>
      <c r="L1552" s="13"/>
      <c r="M1552" s="13"/>
      <c r="N1552" s="19"/>
      <c r="O1552" s="19"/>
      <c r="P1552" s="18"/>
      <c r="Q1552" s="13"/>
      <c r="R1552" s="19"/>
      <c r="S1552" s="19"/>
      <c r="T1552" s="24"/>
      <c r="U1552" s="11"/>
      <c r="V1552" s="24"/>
      <c r="W1552" s="11"/>
      <c r="X1552" s="11"/>
    </row>
    <row r="1553" s="2" customFormat="1" ht="26" customHeight="1" spans="1:24">
      <c r="A1553" s="11">
        <v>1549</v>
      </c>
      <c r="B1553" s="11" t="s">
        <v>467</v>
      </c>
      <c r="C1553" s="11" t="s">
        <v>3037</v>
      </c>
      <c r="D1553" s="12">
        <v>5</v>
      </c>
      <c r="E1553" s="11" t="s">
        <v>4009</v>
      </c>
      <c r="F1553" s="11" t="s">
        <v>4009</v>
      </c>
      <c r="G1553" s="12">
        <v>7</v>
      </c>
      <c r="H1553" s="12" t="s">
        <v>43</v>
      </c>
      <c r="I1553" s="152" t="s">
        <v>4010</v>
      </c>
      <c r="J1553" s="12">
        <f>SUM(K1553:N1553)</f>
        <v>120</v>
      </c>
      <c r="K1553" s="11">
        <v>115</v>
      </c>
      <c r="L1553" s="13">
        <v>5</v>
      </c>
      <c r="M1553" s="11"/>
      <c r="N1553" s="19"/>
      <c r="O1553" s="19" t="s">
        <v>4011</v>
      </c>
      <c r="P1553" s="18">
        <v>44876</v>
      </c>
      <c r="Q1553" s="13" t="s">
        <v>4012</v>
      </c>
      <c r="R1553" s="19">
        <v>13860731925</v>
      </c>
      <c r="S1553" s="19"/>
      <c r="T1553" s="24">
        <v>2022</v>
      </c>
      <c r="U1553" s="23" t="s">
        <v>472</v>
      </c>
      <c r="V1553" s="24" t="s">
        <v>50</v>
      </c>
      <c r="W1553" s="11"/>
      <c r="X1553" s="39"/>
    </row>
    <row r="1554" s="2" customFormat="1" ht="26" customHeight="1" spans="1:24">
      <c r="A1554" s="11">
        <v>1550</v>
      </c>
      <c r="B1554" s="11"/>
      <c r="C1554" s="11"/>
      <c r="D1554" s="12"/>
      <c r="E1554" s="11"/>
      <c r="F1554" s="40" t="s">
        <v>4013</v>
      </c>
      <c r="G1554" s="12"/>
      <c r="H1554" s="12" t="s">
        <v>2796</v>
      </c>
      <c r="I1554" s="152" t="s">
        <v>4014</v>
      </c>
      <c r="J1554" s="12"/>
      <c r="K1554" s="11"/>
      <c r="L1554" s="13"/>
      <c r="M1554" s="11"/>
      <c r="N1554" s="19"/>
      <c r="O1554" s="19"/>
      <c r="P1554" s="18"/>
      <c r="Q1554" s="13"/>
      <c r="R1554" s="19"/>
      <c r="S1554" s="19"/>
      <c r="T1554" s="24"/>
      <c r="U1554" s="23"/>
      <c r="V1554" s="24"/>
      <c r="W1554" s="11"/>
      <c r="X1554" s="39"/>
    </row>
    <row r="1555" s="2" customFormat="1" ht="26" customHeight="1" spans="1:24">
      <c r="A1555" s="11">
        <v>1551</v>
      </c>
      <c r="B1555" s="11"/>
      <c r="C1555" s="11"/>
      <c r="D1555" s="12"/>
      <c r="E1555" s="11"/>
      <c r="F1555" s="11" t="s">
        <v>4015</v>
      </c>
      <c r="G1555" s="12"/>
      <c r="H1555" s="12" t="s">
        <v>1156</v>
      </c>
      <c r="I1555" s="152" t="s">
        <v>4016</v>
      </c>
      <c r="J1555" s="12"/>
      <c r="K1555" s="11"/>
      <c r="L1555" s="13"/>
      <c r="M1555" s="11"/>
      <c r="N1555" s="19"/>
      <c r="O1555" s="19"/>
      <c r="P1555" s="18"/>
      <c r="Q1555" s="13"/>
      <c r="R1555" s="19"/>
      <c r="S1555" s="19"/>
      <c r="T1555" s="24"/>
      <c r="U1555" s="23"/>
      <c r="V1555" s="24"/>
      <c r="W1555" s="11"/>
      <c r="X1555" s="39"/>
    </row>
    <row r="1556" s="2" customFormat="1" ht="26" customHeight="1" spans="1:24">
      <c r="A1556" s="11">
        <v>1552</v>
      </c>
      <c r="B1556" s="11"/>
      <c r="C1556" s="11"/>
      <c r="D1556" s="12"/>
      <c r="E1556" s="11"/>
      <c r="F1556" s="11" t="s">
        <v>4017</v>
      </c>
      <c r="G1556" s="12"/>
      <c r="H1556" s="12" t="s">
        <v>561</v>
      </c>
      <c r="I1556" s="152" t="s">
        <v>4018</v>
      </c>
      <c r="J1556" s="12"/>
      <c r="K1556" s="11"/>
      <c r="L1556" s="13"/>
      <c r="M1556" s="11"/>
      <c r="N1556" s="19"/>
      <c r="O1556" s="19"/>
      <c r="P1556" s="18"/>
      <c r="Q1556" s="13"/>
      <c r="R1556" s="19"/>
      <c r="S1556" s="19"/>
      <c r="T1556" s="24"/>
      <c r="U1556" s="23"/>
      <c r="V1556" s="24"/>
      <c r="W1556" s="11"/>
      <c r="X1556" s="39"/>
    </row>
    <row r="1557" s="2" customFormat="1" ht="26" customHeight="1" spans="1:24">
      <c r="A1557" s="11">
        <v>1553</v>
      </c>
      <c r="B1557" s="11"/>
      <c r="C1557" s="11"/>
      <c r="D1557" s="12"/>
      <c r="E1557" s="11"/>
      <c r="F1557" s="11" t="s">
        <v>4019</v>
      </c>
      <c r="G1557" s="12"/>
      <c r="H1557" s="12" t="s">
        <v>533</v>
      </c>
      <c r="I1557" s="152" t="s">
        <v>4020</v>
      </c>
      <c r="J1557" s="12"/>
      <c r="K1557" s="11"/>
      <c r="L1557" s="13"/>
      <c r="M1557" s="11"/>
      <c r="N1557" s="19"/>
      <c r="O1557" s="19"/>
      <c r="P1557" s="18"/>
      <c r="Q1557" s="13"/>
      <c r="R1557" s="19"/>
      <c r="S1557" s="19"/>
      <c r="T1557" s="24"/>
      <c r="U1557" s="23"/>
      <c r="V1557" s="24"/>
      <c r="W1557" s="11"/>
      <c r="X1557" s="39"/>
    </row>
    <row r="1558" s="2" customFormat="1" ht="26" customHeight="1" spans="1:24">
      <c r="A1558" s="11">
        <v>1554</v>
      </c>
      <c r="B1558" s="11"/>
      <c r="C1558" s="11"/>
      <c r="D1558" s="12"/>
      <c r="E1558" s="11"/>
      <c r="F1558" s="11" t="s">
        <v>4021</v>
      </c>
      <c r="G1558" s="12"/>
      <c r="H1558" s="12" t="s">
        <v>510</v>
      </c>
      <c r="I1558" s="152" t="s">
        <v>4022</v>
      </c>
      <c r="J1558" s="12"/>
      <c r="K1558" s="11"/>
      <c r="L1558" s="13"/>
      <c r="M1558" s="11"/>
      <c r="N1558" s="19"/>
      <c r="O1558" s="19"/>
      <c r="P1558" s="18"/>
      <c r="Q1558" s="13"/>
      <c r="R1558" s="19"/>
      <c r="S1558" s="19"/>
      <c r="T1558" s="24"/>
      <c r="U1558" s="23"/>
      <c r="V1558" s="24"/>
      <c r="W1558" s="11"/>
      <c r="X1558" s="39"/>
    </row>
    <row r="1559" s="2" customFormat="1" ht="26" customHeight="1" spans="1:24">
      <c r="A1559" s="11">
        <v>1555</v>
      </c>
      <c r="B1559" s="11"/>
      <c r="C1559" s="11"/>
      <c r="D1559" s="12"/>
      <c r="E1559" s="11"/>
      <c r="F1559" s="11" t="s">
        <v>4023</v>
      </c>
      <c r="G1559" s="12"/>
      <c r="H1559" s="12" t="s">
        <v>538</v>
      </c>
      <c r="I1559" s="152" t="s">
        <v>4024</v>
      </c>
      <c r="J1559" s="12"/>
      <c r="K1559" s="11"/>
      <c r="L1559" s="13"/>
      <c r="M1559" s="11"/>
      <c r="N1559" s="19"/>
      <c r="O1559" s="19"/>
      <c r="P1559" s="18"/>
      <c r="Q1559" s="13"/>
      <c r="R1559" s="19"/>
      <c r="S1559" s="19"/>
      <c r="T1559" s="24"/>
      <c r="U1559" s="23"/>
      <c r="V1559" s="24"/>
      <c r="W1559" s="11"/>
      <c r="X1559" s="39"/>
    </row>
    <row r="1560" s="2" customFormat="1" ht="26" customHeight="1" spans="1:24">
      <c r="A1560" s="11">
        <v>1556</v>
      </c>
      <c r="B1560" s="11" t="s">
        <v>467</v>
      </c>
      <c r="C1560" s="11" t="s">
        <v>3037</v>
      </c>
      <c r="D1560" s="12">
        <v>2</v>
      </c>
      <c r="E1560" s="11" t="s">
        <v>4025</v>
      </c>
      <c r="F1560" s="11" t="s">
        <v>4025</v>
      </c>
      <c r="G1560" s="12">
        <v>3</v>
      </c>
      <c r="H1560" s="12" t="s">
        <v>43</v>
      </c>
      <c r="I1560" s="152" t="s">
        <v>4026</v>
      </c>
      <c r="J1560" s="12">
        <f>SUM(K1560:N1560)</f>
        <v>110</v>
      </c>
      <c r="K1560" s="11">
        <v>100</v>
      </c>
      <c r="L1560" s="13">
        <v>10</v>
      </c>
      <c r="M1560" s="11"/>
      <c r="N1560" s="19"/>
      <c r="O1560" s="19" t="s">
        <v>4011</v>
      </c>
      <c r="P1560" s="18">
        <v>44876</v>
      </c>
      <c r="Q1560" s="13" t="s">
        <v>4027</v>
      </c>
      <c r="R1560" s="19">
        <v>18659266999</v>
      </c>
      <c r="S1560" s="19"/>
      <c r="T1560" s="24">
        <v>2022</v>
      </c>
      <c r="U1560" s="23" t="s">
        <v>472</v>
      </c>
      <c r="V1560" s="24" t="s">
        <v>50</v>
      </c>
      <c r="W1560" s="11"/>
      <c r="X1560" s="39"/>
    </row>
    <row r="1561" s="2" customFormat="1" ht="26" customHeight="1" spans="1:24">
      <c r="A1561" s="11">
        <v>1557</v>
      </c>
      <c r="B1561" s="11"/>
      <c r="C1561" s="11"/>
      <c r="D1561" s="12"/>
      <c r="E1561" s="11"/>
      <c r="F1561" s="11" t="s">
        <v>4028</v>
      </c>
      <c r="G1561" s="12"/>
      <c r="H1561" s="12" t="s">
        <v>2796</v>
      </c>
      <c r="I1561" s="152" t="s">
        <v>4029</v>
      </c>
      <c r="J1561" s="12"/>
      <c r="K1561" s="11"/>
      <c r="L1561" s="13"/>
      <c r="M1561" s="11"/>
      <c r="N1561" s="19"/>
      <c r="O1561" s="19"/>
      <c r="P1561" s="18"/>
      <c r="Q1561" s="13"/>
      <c r="R1561" s="19"/>
      <c r="S1561" s="19"/>
      <c r="T1561" s="24"/>
      <c r="U1561" s="23"/>
      <c r="V1561" s="24"/>
      <c r="W1561" s="11"/>
      <c r="X1561" s="39"/>
    </row>
    <row r="1562" s="2" customFormat="1" ht="26" customHeight="1" spans="1:24">
      <c r="A1562" s="11">
        <v>1558</v>
      </c>
      <c r="B1562" s="11"/>
      <c r="C1562" s="11"/>
      <c r="D1562" s="12"/>
      <c r="E1562" s="11"/>
      <c r="F1562" s="11" t="s">
        <v>4030</v>
      </c>
      <c r="G1562" s="12"/>
      <c r="H1562" s="12" t="s">
        <v>513</v>
      </c>
      <c r="I1562" s="13" t="s">
        <v>4031</v>
      </c>
      <c r="J1562" s="12"/>
      <c r="K1562" s="11"/>
      <c r="L1562" s="13"/>
      <c r="M1562" s="11"/>
      <c r="N1562" s="19"/>
      <c r="O1562" s="19"/>
      <c r="P1562" s="18"/>
      <c r="Q1562" s="13"/>
      <c r="R1562" s="19"/>
      <c r="S1562" s="19"/>
      <c r="T1562" s="24"/>
      <c r="U1562" s="23"/>
      <c r="V1562" s="24"/>
      <c r="W1562" s="11"/>
      <c r="X1562" s="39"/>
    </row>
    <row r="1563" s="2" customFormat="1" ht="26" customHeight="1" spans="1:24">
      <c r="A1563" s="11">
        <v>1559</v>
      </c>
      <c r="B1563" s="11" t="s">
        <v>467</v>
      </c>
      <c r="C1563" s="11" t="s">
        <v>3037</v>
      </c>
      <c r="D1563" s="12">
        <v>2</v>
      </c>
      <c r="E1563" s="11" t="s">
        <v>4032</v>
      </c>
      <c r="F1563" s="11" t="s">
        <v>4032</v>
      </c>
      <c r="G1563" s="12">
        <v>5</v>
      </c>
      <c r="H1563" s="12" t="s">
        <v>43</v>
      </c>
      <c r="I1563" s="152" t="s">
        <v>4033</v>
      </c>
      <c r="J1563" s="12">
        <f>SUM(K1563:N1563)</f>
        <v>110</v>
      </c>
      <c r="K1563" s="11">
        <v>110</v>
      </c>
      <c r="L1563" s="13"/>
      <c r="M1563" s="11"/>
      <c r="N1563" s="19"/>
      <c r="O1563" s="19"/>
      <c r="P1563" s="18">
        <v>44876</v>
      </c>
      <c r="Q1563" s="13" t="s">
        <v>4034</v>
      </c>
      <c r="R1563" s="19">
        <v>13505914907</v>
      </c>
      <c r="S1563" s="19"/>
      <c r="T1563" s="24">
        <v>2022</v>
      </c>
      <c r="U1563" s="23" t="s">
        <v>472</v>
      </c>
      <c r="V1563" s="24" t="s">
        <v>58</v>
      </c>
      <c r="W1563" s="11"/>
      <c r="X1563" s="39"/>
    </row>
    <row r="1564" s="2" customFormat="1" ht="26" customHeight="1" spans="1:24">
      <c r="A1564" s="11">
        <v>1560</v>
      </c>
      <c r="B1564" s="11"/>
      <c r="C1564" s="11"/>
      <c r="D1564" s="12"/>
      <c r="E1564" s="11"/>
      <c r="F1564" s="11" t="s">
        <v>4035</v>
      </c>
      <c r="G1564" s="12"/>
      <c r="H1564" s="12" t="s">
        <v>675</v>
      </c>
      <c r="I1564" s="152" t="s">
        <v>4036</v>
      </c>
      <c r="J1564" s="12"/>
      <c r="K1564" s="11"/>
      <c r="L1564" s="13"/>
      <c r="M1564" s="13"/>
      <c r="N1564" s="19"/>
      <c r="O1564" s="19"/>
      <c r="P1564" s="18"/>
      <c r="Q1564" s="13"/>
      <c r="R1564" s="19"/>
      <c r="S1564" s="19"/>
      <c r="T1564" s="24"/>
      <c r="U1564" s="11"/>
      <c r="V1564" s="24"/>
      <c r="W1564" s="11"/>
      <c r="X1564" s="11"/>
    </row>
    <row r="1565" s="2" customFormat="1" ht="26" customHeight="1" spans="1:24">
      <c r="A1565" s="11">
        <v>1561</v>
      </c>
      <c r="B1565" s="11"/>
      <c r="C1565" s="11"/>
      <c r="D1565" s="12"/>
      <c r="E1565" s="11"/>
      <c r="F1565" s="11" t="s">
        <v>4037</v>
      </c>
      <c r="G1565" s="12"/>
      <c r="H1565" s="12" t="s">
        <v>589</v>
      </c>
      <c r="I1565" s="152" t="s">
        <v>4038</v>
      </c>
      <c r="J1565" s="12"/>
      <c r="K1565" s="11"/>
      <c r="L1565" s="13"/>
      <c r="M1565" s="13"/>
      <c r="N1565" s="19"/>
      <c r="O1565" s="19"/>
      <c r="P1565" s="18"/>
      <c r="Q1565" s="13"/>
      <c r="R1565" s="19"/>
      <c r="S1565" s="19"/>
      <c r="T1565" s="24"/>
      <c r="U1565" s="11"/>
      <c r="V1565" s="24"/>
      <c r="W1565" s="11"/>
      <c r="X1565" s="11"/>
    </row>
    <row r="1566" s="2" customFormat="1" ht="26" customHeight="1" spans="1:24">
      <c r="A1566" s="11">
        <v>1562</v>
      </c>
      <c r="B1566" s="11"/>
      <c r="C1566" s="11"/>
      <c r="D1566" s="12"/>
      <c r="E1566" s="11"/>
      <c r="F1566" s="11" t="s">
        <v>4039</v>
      </c>
      <c r="G1566" s="12"/>
      <c r="H1566" s="12" t="s">
        <v>513</v>
      </c>
      <c r="I1566" s="152" t="s">
        <v>4040</v>
      </c>
      <c r="J1566" s="12"/>
      <c r="K1566" s="11"/>
      <c r="L1566" s="13"/>
      <c r="M1566" s="13"/>
      <c r="N1566" s="19"/>
      <c r="O1566" s="19"/>
      <c r="P1566" s="18"/>
      <c r="Q1566" s="13"/>
      <c r="R1566" s="19"/>
      <c r="S1566" s="19"/>
      <c r="T1566" s="24"/>
      <c r="U1566" s="11"/>
      <c r="V1566" s="24"/>
      <c r="W1566" s="11"/>
      <c r="X1566" s="11"/>
    </row>
    <row r="1567" s="2" customFormat="1" ht="26" customHeight="1" spans="1:24">
      <c r="A1567" s="11">
        <v>1563</v>
      </c>
      <c r="B1567" s="11"/>
      <c r="C1567" s="11"/>
      <c r="D1567" s="12"/>
      <c r="E1567" s="11"/>
      <c r="F1567" s="11" t="s">
        <v>4041</v>
      </c>
      <c r="G1567" s="12"/>
      <c r="H1567" s="12" t="s">
        <v>533</v>
      </c>
      <c r="I1567" s="152" t="s">
        <v>4042</v>
      </c>
      <c r="J1567" s="12"/>
      <c r="K1567" s="11"/>
      <c r="L1567" s="13"/>
      <c r="M1567" s="13"/>
      <c r="N1567" s="19"/>
      <c r="O1567" s="19"/>
      <c r="P1567" s="18"/>
      <c r="Q1567" s="13"/>
      <c r="R1567" s="19"/>
      <c r="S1567" s="19"/>
      <c r="T1567" s="24"/>
      <c r="U1567" s="11"/>
      <c r="V1567" s="24"/>
      <c r="W1567" s="11"/>
      <c r="X1567" s="11"/>
    </row>
    <row r="1568" s="2" customFormat="1" ht="26" customHeight="1" spans="1:24">
      <c r="A1568" s="11">
        <v>1564</v>
      </c>
      <c r="B1568" s="11" t="s">
        <v>467</v>
      </c>
      <c r="C1568" s="11" t="s">
        <v>3037</v>
      </c>
      <c r="D1568" s="12">
        <v>4</v>
      </c>
      <c r="E1568" s="11" t="s">
        <v>4043</v>
      </c>
      <c r="F1568" s="11" t="s">
        <v>4043</v>
      </c>
      <c r="G1568" s="12">
        <v>4</v>
      </c>
      <c r="H1568" s="12" t="s">
        <v>43</v>
      </c>
      <c r="I1568" s="13" t="s">
        <v>4044</v>
      </c>
      <c r="J1568" s="12">
        <f>SUM(K1568:N1568)</f>
        <v>120</v>
      </c>
      <c r="K1568" s="11">
        <v>66.6</v>
      </c>
      <c r="L1568" s="13">
        <v>53.4</v>
      </c>
      <c r="M1568" s="11"/>
      <c r="N1568" s="19"/>
      <c r="O1568" s="19"/>
      <c r="P1568" s="18">
        <v>44876</v>
      </c>
      <c r="Q1568" s="13" t="s">
        <v>4045</v>
      </c>
      <c r="R1568" s="19">
        <v>13400857801</v>
      </c>
      <c r="S1568" s="19"/>
      <c r="T1568" s="24">
        <v>2022</v>
      </c>
      <c r="U1568" s="23" t="s">
        <v>472</v>
      </c>
      <c r="V1568" s="24" t="s">
        <v>50</v>
      </c>
      <c r="W1568" s="11"/>
      <c r="X1568" s="39"/>
    </row>
    <row r="1569" s="2" customFormat="1" ht="26" customHeight="1" spans="1:24">
      <c r="A1569" s="11">
        <v>1565</v>
      </c>
      <c r="B1569" s="11"/>
      <c r="C1569" s="11"/>
      <c r="D1569" s="12"/>
      <c r="E1569" s="11"/>
      <c r="F1569" s="11" t="s">
        <v>4046</v>
      </c>
      <c r="G1569" s="12"/>
      <c r="H1569" s="12" t="s">
        <v>474</v>
      </c>
      <c r="I1569" s="152" t="s">
        <v>4047</v>
      </c>
      <c r="J1569" s="12"/>
      <c r="K1569" s="11"/>
      <c r="L1569" s="13"/>
      <c r="M1569" s="13"/>
      <c r="N1569" s="19"/>
      <c r="O1569" s="19"/>
      <c r="P1569" s="18"/>
      <c r="Q1569" s="13"/>
      <c r="R1569" s="19"/>
      <c r="S1569" s="19"/>
      <c r="T1569" s="24"/>
      <c r="U1569" s="11"/>
      <c r="V1569" s="24"/>
      <c r="W1569" s="11"/>
      <c r="X1569" s="11"/>
    </row>
    <row r="1570" s="2" customFormat="1" ht="26" customHeight="1" spans="1:24">
      <c r="A1570" s="11">
        <v>1566</v>
      </c>
      <c r="B1570" s="11"/>
      <c r="C1570" s="11"/>
      <c r="D1570" s="12"/>
      <c r="E1570" s="11"/>
      <c r="F1570" s="11" t="s">
        <v>4048</v>
      </c>
      <c r="G1570" s="12"/>
      <c r="H1570" s="12" t="s">
        <v>561</v>
      </c>
      <c r="I1570" s="152" t="s">
        <v>4049</v>
      </c>
      <c r="J1570" s="12"/>
      <c r="K1570" s="11"/>
      <c r="L1570" s="13"/>
      <c r="M1570" s="13"/>
      <c r="N1570" s="19"/>
      <c r="O1570" s="19"/>
      <c r="P1570" s="18"/>
      <c r="Q1570" s="13"/>
      <c r="R1570" s="19"/>
      <c r="S1570" s="19"/>
      <c r="T1570" s="24"/>
      <c r="U1570" s="11"/>
      <c r="V1570" s="24"/>
      <c r="W1570" s="11"/>
      <c r="X1570" s="11"/>
    </row>
    <row r="1571" s="2" customFormat="1" ht="26" customHeight="1" spans="1:24">
      <c r="A1571" s="11">
        <v>1567</v>
      </c>
      <c r="B1571" s="11"/>
      <c r="C1571" s="11"/>
      <c r="D1571" s="12"/>
      <c r="E1571" s="11"/>
      <c r="F1571" s="11" t="s">
        <v>4050</v>
      </c>
      <c r="G1571" s="12"/>
      <c r="H1571" s="12" t="s">
        <v>561</v>
      </c>
      <c r="I1571" s="152" t="s">
        <v>4051</v>
      </c>
      <c r="J1571" s="12"/>
      <c r="K1571" s="11"/>
      <c r="L1571" s="13"/>
      <c r="M1571" s="13"/>
      <c r="N1571" s="19"/>
      <c r="O1571" s="19"/>
      <c r="P1571" s="18"/>
      <c r="Q1571" s="13"/>
      <c r="R1571" s="19"/>
      <c r="S1571" s="19"/>
      <c r="T1571" s="24"/>
      <c r="U1571" s="11"/>
      <c r="V1571" s="24"/>
      <c r="W1571" s="11"/>
      <c r="X1571" s="11"/>
    </row>
    <row r="1572" s="2" customFormat="1" ht="26" customHeight="1" spans="1:24">
      <c r="A1572" s="11">
        <v>1568</v>
      </c>
      <c r="B1572" s="11" t="s">
        <v>467</v>
      </c>
      <c r="C1572" s="11" t="s">
        <v>53</v>
      </c>
      <c r="D1572" s="12">
        <v>10</v>
      </c>
      <c r="E1572" s="11" t="s">
        <v>4052</v>
      </c>
      <c r="F1572" s="11" t="s">
        <v>4052</v>
      </c>
      <c r="G1572" s="12">
        <v>2</v>
      </c>
      <c r="H1572" s="12" t="s">
        <v>43</v>
      </c>
      <c r="I1572" s="13" t="s">
        <v>4053</v>
      </c>
      <c r="J1572" s="12">
        <f>SUM(K1572:N1572)</f>
        <v>110</v>
      </c>
      <c r="K1572" s="11">
        <v>110</v>
      </c>
      <c r="L1572" s="13"/>
      <c r="M1572" s="11"/>
      <c r="N1572" s="19"/>
      <c r="O1572" s="19"/>
      <c r="P1572" s="18">
        <v>44876</v>
      </c>
      <c r="Q1572" s="13" t="s">
        <v>4054</v>
      </c>
      <c r="R1572" s="19">
        <v>13599235185</v>
      </c>
      <c r="S1572" s="19"/>
      <c r="T1572" s="24">
        <v>2022</v>
      </c>
      <c r="U1572" s="23" t="s">
        <v>472</v>
      </c>
      <c r="V1572" s="24" t="s">
        <v>58</v>
      </c>
      <c r="W1572" s="11"/>
      <c r="X1572" s="39"/>
    </row>
    <row r="1573" s="2" customFormat="1" ht="26" customHeight="1" spans="1:24">
      <c r="A1573" s="11">
        <v>1569</v>
      </c>
      <c r="B1573" s="11"/>
      <c r="C1573" s="11"/>
      <c r="D1573" s="12"/>
      <c r="E1573" s="11"/>
      <c r="F1573" s="11" t="s">
        <v>4055</v>
      </c>
      <c r="G1573" s="12"/>
      <c r="H1573" s="12" t="s">
        <v>497</v>
      </c>
      <c r="I1573" s="152" t="s">
        <v>4056</v>
      </c>
      <c r="J1573" s="12"/>
      <c r="K1573" s="11"/>
      <c r="L1573" s="13"/>
      <c r="M1573" s="13"/>
      <c r="N1573" s="19"/>
      <c r="O1573" s="19"/>
      <c r="P1573" s="18"/>
      <c r="Q1573" s="13"/>
      <c r="R1573" s="19"/>
      <c r="S1573" s="19"/>
      <c r="T1573" s="24"/>
      <c r="U1573" s="11"/>
      <c r="V1573" s="24"/>
      <c r="W1573" s="11"/>
      <c r="X1573" s="11"/>
    </row>
    <row r="1574" s="2" customFormat="1" ht="26" customHeight="1" spans="1:24">
      <c r="A1574" s="11">
        <v>1570</v>
      </c>
      <c r="B1574" s="11" t="s">
        <v>467</v>
      </c>
      <c r="C1574" s="11" t="s">
        <v>53</v>
      </c>
      <c r="D1574" s="12">
        <v>13</v>
      </c>
      <c r="E1574" s="11" t="s">
        <v>4057</v>
      </c>
      <c r="F1574" s="11" t="s">
        <v>4057</v>
      </c>
      <c r="G1574" s="12">
        <v>7</v>
      </c>
      <c r="H1574" s="14" t="s">
        <v>43</v>
      </c>
      <c r="I1574" s="157" t="s">
        <v>4058</v>
      </c>
      <c r="J1574" s="12">
        <f>SUM(K1574:N1574)</f>
        <v>150</v>
      </c>
      <c r="K1574" s="11">
        <v>106.8</v>
      </c>
      <c r="L1574" s="13">
        <v>43.2</v>
      </c>
      <c r="M1574" s="11"/>
      <c r="N1574" s="19"/>
      <c r="O1574" s="19"/>
      <c r="P1574" s="18">
        <v>44876</v>
      </c>
      <c r="Q1574" s="13" t="s">
        <v>4059</v>
      </c>
      <c r="R1574" s="19">
        <v>13506067893</v>
      </c>
      <c r="S1574" s="19"/>
      <c r="T1574" s="24">
        <v>2022</v>
      </c>
      <c r="U1574" s="23" t="s">
        <v>472</v>
      </c>
      <c r="V1574" s="24" t="s">
        <v>50</v>
      </c>
      <c r="W1574" s="11"/>
      <c r="X1574" s="39"/>
    </row>
    <row r="1575" s="2" customFormat="1" ht="26" customHeight="1" spans="1:24">
      <c r="A1575" s="11">
        <v>1571</v>
      </c>
      <c r="B1575" s="11"/>
      <c r="C1575" s="11"/>
      <c r="D1575" s="12"/>
      <c r="E1575" s="11"/>
      <c r="F1575" s="14" t="s">
        <v>4060</v>
      </c>
      <c r="G1575" s="12"/>
      <c r="H1575" s="14" t="s">
        <v>561</v>
      </c>
      <c r="I1575" s="157" t="s">
        <v>4061</v>
      </c>
      <c r="J1575" s="12"/>
      <c r="K1575" s="11"/>
      <c r="L1575" s="13"/>
      <c r="M1575" s="13"/>
      <c r="N1575" s="19"/>
      <c r="O1575" s="19"/>
      <c r="P1575" s="18"/>
      <c r="Q1575" s="13"/>
      <c r="R1575" s="19"/>
      <c r="S1575" s="19"/>
      <c r="T1575" s="24"/>
      <c r="U1575" s="11"/>
      <c r="V1575" s="24"/>
      <c r="W1575" s="11"/>
      <c r="X1575" s="11"/>
    </row>
    <row r="1576" s="2" customFormat="1" ht="26" customHeight="1" spans="1:24">
      <c r="A1576" s="11">
        <v>1572</v>
      </c>
      <c r="B1576" s="11"/>
      <c r="C1576" s="11"/>
      <c r="D1576" s="12"/>
      <c r="E1576" s="11"/>
      <c r="F1576" s="11" t="s">
        <v>4062</v>
      </c>
      <c r="G1576" s="12"/>
      <c r="H1576" s="14" t="s">
        <v>533</v>
      </c>
      <c r="I1576" s="157" t="s">
        <v>4063</v>
      </c>
      <c r="J1576" s="12"/>
      <c r="K1576" s="11"/>
      <c r="L1576" s="13"/>
      <c r="M1576" s="13"/>
      <c r="N1576" s="19"/>
      <c r="O1576" s="19"/>
      <c r="P1576" s="18"/>
      <c r="Q1576" s="13"/>
      <c r="R1576" s="19"/>
      <c r="S1576" s="19"/>
      <c r="T1576" s="24"/>
      <c r="U1576" s="11"/>
      <c r="V1576" s="24"/>
      <c r="W1576" s="11"/>
      <c r="X1576" s="11"/>
    </row>
    <row r="1577" s="2" customFormat="1" ht="26" customHeight="1" spans="1:24">
      <c r="A1577" s="11">
        <v>1573</v>
      </c>
      <c r="B1577" s="11"/>
      <c r="C1577" s="11"/>
      <c r="D1577" s="12"/>
      <c r="E1577" s="11"/>
      <c r="F1577" s="11" t="s">
        <v>4064</v>
      </c>
      <c r="G1577" s="12"/>
      <c r="H1577" s="14" t="s">
        <v>510</v>
      </c>
      <c r="I1577" s="36" t="s">
        <v>4065</v>
      </c>
      <c r="J1577" s="12"/>
      <c r="K1577" s="11"/>
      <c r="L1577" s="13"/>
      <c r="M1577" s="13"/>
      <c r="N1577" s="19"/>
      <c r="O1577" s="19"/>
      <c r="P1577" s="18"/>
      <c r="Q1577" s="13"/>
      <c r="R1577" s="19"/>
      <c r="S1577" s="19"/>
      <c r="T1577" s="24"/>
      <c r="U1577" s="11"/>
      <c r="V1577" s="24"/>
      <c r="W1577" s="11"/>
      <c r="X1577" s="11"/>
    </row>
    <row r="1578" s="2" customFormat="1" ht="26" customHeight="1" spans="1:24">
      <c r="A1578" s="11">
        <v>1574</v>
      </c>
      <c r="B1578" s="11"/>
      <c r="C1578" s="11"/>
      <c r="D1578" s="12"/>
      <c r="E1578" s="11"/>
      <c r="F1578" s="11" t="s">
        <v>4066</v>
      </c>
      <c r="G1578" s="12"/>
      <c r="H1578" s="41" t="s">
        <v>510</v>
      </c>
      <c r="I1578" s="157" t="s">
        <v>4067</v>
      </c>
      <c r="J1578" s="12"/>
      <c r="K1578" s="11"/>
      <c r="L1578" s="13"/>
      <c r="M1578" s="13"/>
      <c r="N1578" s="19"/>
      <c r="O1578" s="19"/>
      <c r="P1578" s="18"/>
      <c r="Q1578" s="13"/>
      <c r="R1578" s="19"/>
      <c r="S1578" s="19"/>
      <c r="T1578" s="24"/>
      <c r="U1578" s="11"/>
      <c r="V1578" s="24"/>
      <c r="W1578" s="11"/>
      <c r="X1578" s="11"/>
    </row>
    <row r="1579" s="2" customFormat="1" ht="26" customHeight="1" spans="1:24">
      <c r="A1579" s="11">
        <v>1575</v>
      </c>
      <c r="B1579" s="11"/>
      <c r="C1579" s="11"/>
      <c r="D1579" s="12"/>
      <c r="E1579" s="11"/>
      <c r="F1579" s="11" t="s">
        <v>1040</v>
      </c>
      <c r="G1579" s="12"/>
      <c r="H1579" s="14" t="s">
        <v>510</v>
      </c>
      <c r="I1579" s="157" t="s">
        <v>4068</v>
      </c>
      <c r="J1579" s="12"/>
      <c r="K1579" s="11"/>
      <c r="L1579" s="13"/>
      <c r="M1579" s="13"/>
      <c r="N1579" s="19"/>
      <c r="O1579" s="19"/>
      <c r="P1579" s="18"/>
      <c r="Q1579" s="13"/>
      <c r="R1579" s="19"/>
      <c r="S1579" s="19"/>
      <c r="T1579" s="24"/>
      <c r="U1579" s="11"/>
      <c r="V1579" s="24"/>
      <c r="W1579" s="11"/>
      <c r="X1579" s="11"/>
    </row>
    <row r="1580" s="2" customFormat="1" ht="26" customHeight="1" spans="1:24">
      <c r="A1580" s="11">
        <v>1576</v>
      </c>
      <c r="B1580" s="11" t="s">
        <v>467</v>
      </c>
      <c r="C1580" s="11" t="s">
        <v>53</v>
      </c>
      <c r="D1580" s="12">
        <v>4</v>
      </c>
      <c r="E1580" s="11" t="s">
        <v>4069</v>
      </c>
      <c r="F1580" s="11" t="s">
        <v>4069</v>
      </c>
      <c r="G1580" s="12">
        <v>4</v>
      </c>
      <c r="H1580" s="14" t="s">
        <v>43</v>
      </c>
      <c r="I1580" s="157" t="s">
        <v>4070</v>
      </c>
      <c r="J1580" s="12">
        <f>SUM(K1580:N1580)</f>
        <v>150</v>
      </c>
      <c r="K1580" s="11">
        <v>150</v>
      </c>
      <c r="L1580" s="13"/>
      <c r="M1580" s="11"/>
      <c r="N1580" s="19"/>
      <c r="O1580" s="19"/>
      <c r="P1580" s="18">
        <v>44876</v>
      </c>
      <c r="Q1580" s="13" t="s">
        <v>4071</v>
      </c>
      <c r="R1580" s="19">
        <v>18759295622</v>
      </c>
      <c r="S1580" s="19"/>
      <c r="T1580" s="24">
        <v>2022</v>
      </c>
      <c r="U1580" s="23" t="s">
        <v>472</v>
      </c>
      <c r="V1580" s="24" t="s">
        <v>58</v>
      </c>
      <c r="W1580" s="11"/>
      <c r="X1580" s="39"/>
    </row>
    <row r="1581" s="2" customFormat="1" ht="26" customHeight="1" spans="1:24">
      <c r="A1581" s="11">
        <v>1577</v>
      </c>
      <c r="B1581" s="11"/>
      <c r="C1581" s="11"/>
      <c r="D1581" s="12"/>
      <c r="E1581" s="11"/>
      <c r="F1581" s="14" t="s">
        <v>4072</v>
      </c>
      <c r="G1581" s="12"/>
      <c r="H1581" s="14" t="s">
        <v>474</v>
      </c>
      <c r="I1581" s="157" t="s">
        <v>4073</v>
      </c>
      <c r="J1581" s="12"/>
      <c r="K1581" s="11"/>
      <c r="L1581" s="13"/>
      <c r="M1581" s="13"/>
      <c r="N1581" s="19"/>
      <c r="O1581" s="19"/>
      <c r="P1581" s="18"/>
      <c r="Q1581" s="13"/>
      <c r="R1581" s="19"/>
      <c r="S1581" s="19"/>
      <c r="T1581" s="24"/>
      <c r="U1581" s="11"/>
      <c r="V1581" s="24"/>
      <c r="W1581" s="11"/>
      <c r="X1581" s="11"/>
    </row>
    <row r="1582" s="2" customFormat="1" ht="26" customHeight="1" spans="1:24">
      <c r="A1582" s="11">
        <v>1578</v>
      </c>
      <c r="B1582" s="11"/>
      <c r="C1582" s="11"/>
      <c r="D1582" s="12"/>
      <c r="E1582" s="11"/>
      <c r="F1582" s="11" t="s">
        <v>4074</v>
      </c>
      <c r="G1582" s="12"/>
      <c r="H1582" s="14" t="s">
        <v>561</v>
      </c>
      <c r="I1582" s="157" t="s">
        <v>4075</v>
      </c>
      <c r="J1582" s="12"/>
      <c r="K1582" s="11"/>
      <c r="L1582" s="13"/>
      <c r="M1582" s="13"/>
      <c r="N1582" s="19"/>
      <c r="O1582" s="19"/>
      <c r="P1582" s="18"/>
      <c r="Q1582" s="13"/>
      <c r="R1582" s="19"/>
      <c r="S1582" s="19"/>
      <c r="T1582" s="24"/>
      <c r="U1582" s="11"/>
      <c r="V1582" s="24"/>
      <c r="W1582" s="11"/>
      <c r="X1582" s="11"/>
    </row>
    <row r="1583" s="2" customFormat="1" ht="26" customHeight="1" spans="1:24">
      <c r="A1583" s="11">
        <v>1579</v>
      </c>
      <c r="B1583" s="11"/>
      <c r="C1583" s="11"/>
      <c r="D1583" s="12"/>
      <c r="E1583" s="11"/>
      <c r="F1583" s="11" t="s">
        <v>4076</v>
      </c>
      <c r="G1583" s="12"/>
      <c r="H1583" s="14" t="s">
        <v>601</v>
      </c>
      <c r="I1583" s="157" t="s">
        <v>4077</v>
      </c>
      <c r="J1583" s="12"/>
      <c r="K1583" s="11"/>
      <c r="L1583" s="13"/>
      <c r="M1583" s="13"/>
      <c r="N1583" s="19"/>
      <c r="O1583" s="19"/>
      <c r="P1583" s="18"/>
      <c r="Q1583" s="13"/>
      <c r="R1583" s="19"/>
      <c r="S1583" s="19"/>
      <c r="T1583" s="24"/>
      <c r="U1583" s="11"/>
      <c r="V1583" s="24"/>
      <c r="W1583" s="11"/>
      <c r="X1583" s="11"/>
    </row>
    <row r="1584" s="2" customFormat="1" ht="26" customHeight="1" spans="1:24">
      <c r="A1584" s="11">
        <v>1580</v>
      </c>
      <c r="B1584" s="11" t="s">
        <v>467</v>
      </c>
      <c r="C1584" s="11" t="s">
        <v>53</v>
      </c>
      <c r="D1584" s="12">
        <v>4</v>
      </c>
      <c r="E1584" s="11" t="s">
        <v>4078</v>
      </c>
      <c r="F1584" s="11" t="s">
        <v>4078</v>
      </c>
      <c r="G1584" s="12">
        <v>2</v>
      </c>
      <c r="H1584" s="14" t="s">
        <v>43</v>
      </c>
      <c r="I1584" s="157" t="s">
        <v>4079</v>
      </c>
      <c r="J1584" s="12">
        <f>SUM(K1584:N1584)</f>
        <v>110</v>
      </c>
      <c r="K1584" s="11">
        <v>110</v>
      </c>
      <c r="L1584" s="13"/>
      <c r="M1584" s="11"/>
      <c r="N1584" s="19"/>
      <c r="O1584" s="19"/>
      <c r="P1584" s="18">
        <v>44876</v>
      </c>
      <c r="Q1584" s="13" t="s">
        <v>4080</v>
      </c>
      <c r="R1584" s="19">
        <v>13960313874</v>
      </c>
      <c r="S1584" s="19"/>
      <c r="T1584" s="24">
        <v>2022</v>
      </c>
      <c r="U1584" s="23" t="s">
        <v>472</v>
      </c>
      <c r="V1584" s="24" t="s">
        <v>58</v>
      </c>
      <c r="W1584" s="11"/>
      <c r="X1584" s="39"/>
    </row>
    <row r="1585" s="2" customFormat="1" ht="26" customHeight="1" spans="1:24">
      <c r="A1585" s="11">
        <v>1581</v>
      </c>
      <c r="B1585" s="11"/>
      <c r="C1585" s="11"/>
      <c r="D1585" s="12"/>
      <c r="E1585" s="11"/>
      <c r="F1585" s="14" t="s">
        <v>4081</v>
      </c>
      <c r="G1585" s="12"/>
      <c r="H1585" s="14" t="s">
        <v>561</v>
      </c>
      <c r="I1585" s="157" t="s">
        <v>4082</v>
      </c>
      <c r="J1585" s="12"/>
      <c r="K1585" s="11"/>
      <c r="L1585" s="13"/>
      <c r="M1585" s="13"/>
      <c r="N1585" s="19"/>
      <c r="O1585" s="19"/>
      <c r="P1585" s="18"/>
      <c r="Q1585" s="13"/>
      <c r="R1585" s="19"/>
      <c r="S1585" s="19"/>
      <c r="T1585" s="24"/>
      <c r="U1585" s="11"/>
      <c r="V1585" s="24"/>
      <c r="W1585" s="11"/>
      <c r="X1585" s="11"/>
    </row>
    <row r="1586" s="2" customFormat="1" ht="26" customHeight="1" spans="1:24">
      <c r="A1586" s="11">
        <v>1582</v>
      </c>
      <c r="B1586" s="11" t="s">
        <v>467</v>
      </c>
      <c r="C1586" s="11" t="s">
        <v>101</v>
      </c>
      <c r="D1586" s="12">
        <v>2</v>
      </c>
      <c r="E1586" s="11" t="s">
        <v>4083</v>
      </c>
      <c r="F1586" s="11" t="s">
        <v>4083</v>
      </c>
      <c r="G1586" s="12">
        <v>3</v>
      </c>
      <c r="H1586" s="12" t="s">
        <v>43</v>
      </c>
      <c r="I1586" s="152" t="s">
        <v>4084</v>
      </c>
      <c r="J1586" s="12">
        <f>SUM(K1586:N1586)</f>
        <v>65.3</v>
      </c>
      <c r="K1586" s="11">
        <v>34.6</v>
      </c>
      <c r="L1586" s="13">
        <v>30.7</v>
      </c>
      <c r="M1586" s="11"/>
      <c r="N1586" s="19"/>
      <c r="O1586" s="19"/>
      <c r="P1586" s="18">
        <v>44876</v>
      </c>
      <c r="Q1586" s="13" t="s">
        <v>4085</v>
      </c>
      <c r="R1586" s="19">
        <v>13655961521</v>
      </c>
      <c r="S1586" s="19"/>
      <c r="T1586" s="24">
        <v>2022</v>
      </c>
      <c r="U1586" s="23" t="s">
        <v>472</v>
      </c>
      <c r="V1586" s="24" t="s">
        <v>50</v>
      </c>
      <c r="W1586" s="11"/>
      <c r="X1586" s="39"/>
    </row>
    <row r="1587" s="2" customFormat="1" ht="26" customHeight="1" spans="1:24">
      <c r="A1587" s="11">
        <v>1583</v>
      </c>
      <c r="B1587" s="11"/>
      <c r="C1587" s="11"/>
      <c r="D1587" s="12"/>
      <c r="E1587" s="11"/>
      <c r="F1587" s="11" t="s">
        <v>4086</v>
      </c>
      <c r="G1587" s="12"/>
      <c r="H1587" s="12" t="s">
        <v>474</v>
      </c>
      <c r="I1587" s="152" t="s">
        <v>4087</v>
      </c>
      <c r="J1587" s="12"/>
      <c r="K1587" s="11"/>
      <c r="L1587" s="13"/>
      <c r="M1587" s="13"/>
      <c r="N1587" s="19"/>
      <c r="O1587" s="19"/>
      <c r="P1587" s="18"/>
      <c r="Q1587" s="13"/>
      <c r="R1587" s="19"/>
      <c r="S1587" s="19"/>
      <c r="T1587" s="24"/>
      <c r="U1587" s="11"/>
      <c r="V1587" s="24"/>
      <c r="W1587" s="11"/>
      <c r="X1587" s="11"/>
    </row>
    <row r="1588" s="2" customFormat="1" ht="26" customHeight="1" spans="1:24">
      <c r="A1588" s="11">
        <v>1584</v>
      </c>
      <c r="B1588" s="11"/>
      <c r="C1588" s="11"/>
      <c r="D1588" s="12"/>
      <c r="E1588" s="11"/>
      <c r="F1588" s="11" t="s">
        <v>4088</v>
      </c>
      <c r="G1588" s="12"/>
      <c r="H1588" s="12" t="s">
        <v>561</v>
      </c>
      <c r="I1588" s="152" t="s">
        <v>4089</v>
      </c>
      <c r="J1588" s="12"/>
      <c r="K1588" s="11"/>
      <c r="L1588" s="13"/>
      <c r="M1588" s="13"/>
      <c r="N1588" s="19"/>
      <c r="O1588" s="19"/>
      <c r="P1588" s="18"/>
      <c r="Q1588" s="13"/>
      <c r="R1588" s="19"/>
      <c r="S1588" s="19"/>
      <c r="T1588" s="24"/>
      <c r="U1588" s="11"/>
      <c r="V1588" s="24"/>
      <c r="W1588" s="11"/>
      <c r="X1588" s="11"/>
    </row>
    <row r="1589" s="2" customFormat="1" ht="26" customHeight="1" spans="1:24">
      <c r="A1589" s="11">
        <v>1585</v>
      </c>
      <c r="B1589" s="11" t="s">
        <v>467</v>
      </c>
      <c r="C1589" s="11" t="s">
        <v>101</v>
      </c>
      <c r="D1589" s="12">
        <v>3</v>
      </c>
      <c r="E1589" s="11" t="s">
        <v>4090</v>
      </c>
      <c r="F1589" s="11" t="s">
        <v>4090</v>
      </c>
      <c r="G1589" s="12">
        <v>6</v>
      </c>
      <c r="H1589" s="12" t="s">
        <v>43</v>
      </c>
      <c r="I1589" s="152" t="s">
        <v>4091</v>
      </c>
      <c r="J1589" s="12">
        <f>SUM(K1589:N1589)</f>
        <v>96</v>
      </c>
      <c r="K1589" s="11">
        <v>86.4</v>
      </c>
      <c r="L1589" s="13">
        <v>9.6</v>
      </c>
      <c r="M1589" s="11"/>
      <c r="N1589" s="19"/>
      <c r="O1589" s="19"/>
      <c r="P1589" s="18">
        <v>44876</v>
      </c>
      <c r="Q1589" s="13" t="s">
        <v>4092</v>
      </c>
      <c r="R1589" s="19">
        <v>13636970935</v>
      </c>
      <c r="S1589" s="19"/>
      <c r="T1589" s="24">
        <v>2022</v>
      </c>
      <c r="U1589" s="23" t="s">
        <v>472</v>
      </c>
      <c r="V1589" s="24" t="s">
        <v>50</v>
      </c>
      <c r="W1589" s="11"/>
      <c r="X1589" s="39"/>
    </row>
    <row r="1590" s="2" customFormat="1" ht="26" customHeight="1" spans="1:24">
      <c r="A1590" s="11">
        <v>1586</v>
      </c>
      <c r="B1590" s="11"/>
      <c r="C1590" s="11"/>
      <c r="D1590" s="12"/>
      <c r="E1590" s="11"/>
      <c r="F1590" s="11" t="s">
        <v>4093</v>
      </c>
      <c r="G1590" s="12"/>
      <c r="H1590" s="12" t="s">
        <v>474</v>
      </c>
      <c r="I1590" s="152" t="s">
        <v>4094</v>
      </c>
      <c r="J1590" s="12"/>
      <c r="K1590" s="11"/>
      <c r="L1590" s="13"/>
      <c r="M1590" s="13"/>
      <c r="N1590" s="19"/>
      <c r="O1590" s="19"/>
      <c r="P1590" s="18"/>
      <c r="Q1590" s="13"/>
      <c r="R1590" s="19"/>
      <c r="S1590" s="19"/>
      <c r="T1590" s="24"/>
      <c r="U1590" s="11"/>
      <c r="V1590" s="24"/>
      <c r="W1590" s="11"/>
      <c r="X1590" s="11"/>
    </row>
    <row r="1591" s="2" customFormat="1" ht="26" customHeight="1" spans="1:24">
      <c r="A1591" s="11">
        <v>1587</v>
      </c>
      <c r="B1591" s="11"/>
      <c r="C1591" s="11"/>
      <c r="D1591" s="12"/>
      <c r="E1591" s="11"/>
      <c r="F1591" s="11" t="s">
        <v>4095</v>
      </c>
      <c r="G1591" s="12"/>
      <c r="H1591" s="12" t="s">
        <v>561</v>
      </c>
      <c r="I1591" s="152" t="s">
        <v>4096</v>
      </c>
      <c r="J1591" s="12"/>
      <c r="K1591" s="11"/>
      <c r="L1591" s="13"/>
      <c r="M1591" s="13"/>
      <c r="N1591" s="19"/>
      <c r="O1591" s="19"/>
      <c r="P1591" s="18"/>
      <c r="Q1591" s="13"/>
      <c r="R1591" s="19"/>
      <c r="S1591" s="19"/>
      <c r="T1591" s="24"/>
      <c r="U1591" s="11"/>
      <c r="V1591" s="24"/>
      <c r="W1591" s="11"/>
      <c r="X1591" s="11"/>
    </row>
    <row r="1592" s="2" customFormat="1" ht="26" customHeight="1" spans="1:24">
      <c r="A1592" s="11">
        <v>1588</v>
      </c>
      <c r="B1592" s="11"/>
      <c r="C1592" s="11"/>
      <c r="D1592" s="12"/>
      <c r="E1592" s="11"/>
      <c r="F1592" s="11" t="s">
        <v>4097</v>
      </c>
      <c r="G1592" s="12"/>
      <c r="H1592" s="12" t="s">
        <v>533</v>
      </c>
      <c r="I1592" s="152" t="s">
        <v>4098</v>
      </c>
      <c r="J1592" s="12"/>
      <c r="K1592" s="11"/>
      <c r="L1592" s="13"/>
      <c r="M1592" s="13"/>
      <c r="N1592" s="19"/>
      <c r="O1592" s="19"/>
      <c r="P1592" s="18"/>
      <c r="Q1592" s="13"/>
      <c r="R1592" s="19"/>
      <c r="S1592" s="19"/>
      <c r="T1592" s="24"/>
      <c r="U1592" s="11"/>
      <c r="V1592" s="24"/>
      <c r="W1592" s="11"/>
      <c r="X1592" s="11"/>
    </row>
    <row r="1593" s="2" customFormat="1" ht="26" customHeight="1" spans="1:24">
      <c r="A1593" s="11">
        <v>1589</v>
      </c>
      <c r="B1593" s="11"/>
      <c r="C1593" s="11"/>
      <c r="D1593" s="12"/>
      <c r="E1593" s="11"/>
      <c r="F1593" s="11" t="s">
        <v>4099</v>
      </c>
      <c r="G1593" s="12"/>
      <c r="H1593" s="12" t="s">
        <v>538</v>
      </c>
      <c r="I1593" s="152" t="s">
        <v>4100</v>
      </c>
      <c r="J1593" s="12"/>
      <c r="K1593" s="11"/>
      <c r="L1593" s="13"/>
      <c r="M1593" s="13"/>
      <c r="N1593" s="19"/>
      <c r="O1593" s="19"/>
      <c r="P1593" s="18"/>
      <c r="Q1593" s="13"/>
      <c r="R1593" s="19"/>
      <c r="S1593" s="19"/>
      <c r="T1593" s="24"/>
      <c r="U1593" s="11"/>
      <c r="V1593" s="24"/>
      <c r="W1593" s="11"/>
      <c r="X1593" s="11"/>
    </row>
    <row r="1594" s="2" customFormat="1" ht="26" customHeight="1" spans="1:24">
      <c r="A1594" s="11">
        <v>1590</v>
      </c>
      <c r="B1594" s="11"/>
      <c r="C1594" s="11"/>
      <c r="D1594" s="12"/>
      <c r="E1594" s="11"/>
      <c r="F1594" s="11" t="s">
        <v>4101</v>
      </c>
      <c r="G1594" s="12"/>
      <c r="H1594" s="12" t="s">
        <v>510</v>
      </c>
      <c r="I1594" s="152" t="s">
        <v>4102</v>
      </c>
      <c r="J1594" s="12"/>
      <c r="K1594" s="11"/>
      <c r="L1594" s="13"/>
      <c r="M1594" s="13"/>
      <c r="N1594" s="19"/>
      <c r="O1594" s="19"/>
      <c r="P1594" s="18"/>
      <c r="Q1594" s="13"/>
      <c r="R1594" s="19"/>
      <c r="S1594" s="19"/>
      <c r="T1594" s="24"/>
      <c r="U1594" s="11"/>
      <c r="V1594" s="24"/>
      <c r="W1594" s="11"/>
      <c r="X1594" s="11"/>
    </row>
    <row r="1595" s="2" customFormat="1" ht="26" customHeight="1" spans="1:24">
      <c r="A1595" s="11">
        <v>1591</v>
      </c>
      <c r="B1595" s="11" t="s">
        <v>467</v>
      </c>
      <c r="C1595" s="11" t="s">
        <v>101</v>
      </c>
      <c r="D1595" s="12">
        <v>2</v>
      </c>
      <c r="E1595" s="11" t="s">
        <v>4103</v>
      </c>
      <c r="F1595" s="11" t="s">
        <v>4103</v>
      </c>
      <c r="G1595" s="12">
        <v>2</v>
      </c>
      <c r="H1595" s="12" t="s">
        <v>43</v>
      </c>
      <c r="I1595" s="152" t="s">
        <v>4104</v>
      </c>
      <c r="J1595" s="12">
        <f>SUM(K1595:N1595)</f>
        <v>65.3</v>
      </c>
      <c r="K1595" s="11">
        <v>48.5</v>
      </c>
      <c r="L1595" s="13">
        <v>16.8</v>
      </c>
      <c r="M1595" s="11"/>
      <c r="N1595" s="19"/>
      <c r="O1595" s="19"/>
      <c r="P1595" s="18">
        <v>44876</v>
      </c>
      <c r="Q1595" s="13" t="s">
        <v>4105</v>
      </c>
      <c r="R1595" s="19">
        <v>13655961521</v>
      </c>
      <c r="S1595" s="19"/>
      <c r="T1595" s="24">
        <v>2022</v>
      </c>
      <c r="U1595" s="23" t="s">
        <v>472</v>
      </c>
      <c r="V1595" s="24" t="s">
        <v>50</v>
      </c>
      <c r="W1595" s="11"/>
      <c r="X1595" s="39"/>
    </row>
    <row r="1596" s="2" customFormat="1" ht="26" customHeight="1" spans="1:24">
      <c r="A1596" s="11">
        <v>1592</v>
      </c>
      <c r="B1596" s="11"/>
      <c r="C1596" s="11"/>
      <c r="D1596" s="12"/>
      <c r="E1596" s="11"/>
      <c r="F1596" s="11" t="s">
        <v>4106</v>
      </c>
      <c r="G1596" s="12"/>
      <c r="H1596" s="12" t="s">
        <v>474</v>
      </c>
      <c r="I1596" s="152" t="s">
        <v>4107</v>
      </c>
      <c r="J1596" s="12"/>
      <c r="K1596" s="11"/>
      <c r="L1596" s="13"/>
      <c r="M1596" s="13"/>
      <c r="N1596" s="19"/>
      <c r="O1596" s="19"/>
      <c r="P1596" s="18"/>
      <c r="Q1596" s="13"/>
      <c r="R1596" s="19"/>
      <c r="S1596" s="19"/>
      <c r="T1596" s="24"/>
      <c r="U1596" s="11"/>
      <c r="V1596" s="24"/>
      <c r="W1596" s="11"/>
      <c r="X1596" s="11"/>
    </row>
    <row r="1597" s="2" customFormat="1" ht="26" customHeight="1" spans="1:24">
      <c r="A1597" s="11">
        <v>1593</v>
      </c>
      <c r="B1597" s="11" t="s">
        <v>467</v>
      </c>
      <c r="C1597" s="11" t="s">
        <v>101</v>
      </c>
      <c r="D1597" s="12">
        <v>2</v>
      </c>
      <c r="E1597" s="11" t="s">
        <v>4108</v>
      </c>
      <c r="F1597" s="11" t="s">
        <v>4108</v>
      </c>
      <c r="G1597" s="12">
        <v>3</v>
      </c>
      <c r="H1597" s="12" t="s">
        <v>43</v>
      </c>
      <c r="I1597" s="152" t="s">
        <v>4109</v>
      </c>
      <c r="J1597" s="12">
        <f>SUM(K1597:N1597)</f>
        <v>65.3</v>
      </c>
      <c r="K1597" s="11">
        <v>37.9</v>
      </c>
      <c r="L1597" s="13">
        <v>27.4</v>
      </c>
      <c r="M1597" s="11"/>
      <c r="N1597" s="19"/>
      <c r="O1597" s="19"/>
      <c r="P1597" s="18">
        <v>44876</v>
      </c>
      <c r="Q1597" s="13" t="s">
        <v>4110</v>
      </c>
      <c r="R1597" s="19">
        <v>13655961521</v>
      </c>
      <c r="S1597" s="19"/>
      <c r="T1597" s="24">
        <v>2022</v>
      </c>
      <c r="U1597" s="23" t="s">
        <v>472</v>
      </c>
      <c r="V1597" s="24" t="s">
        <v>50</v>
      </c>
      <c r="W1597" s="11"/>
      <c r="X1597" s="39"/>
    </row>
    <row r="1598" s="2" customFormat="1" ht="26" customHeight="1" spans="1:24">
      <c r="A1598" s="11">
        <v>1594</v>
      </c>
      <c r="B1598" s="11"/>
      <c r="C1598" s="11"/>
      <c r="D1598" s="12"/>
      <c r="E1598" s="11"/>
      <c r="F1598" s="11" t="s">
        <v>4111</v>
      </c>
      <c r="G1598" s="12"/>
      <c r="H1598" s="12" t="s">
        <v>561</v>
      </c>
      <c r="I1598" s="152" t="s">
        <v>4112</v>
      </c>
      <c r="J1598" s="12"/>
      <c r="K1598" s="11"/>
      <c r="L1598" s="13"/>
      <c r="M1598" s="13"/>
      <c r="N1598" s="19"/>
      <c r="O1598" s="19"/>
      <c r="P1598" s="18"/>
      <c r="Q1598" s="13"/>
      <c r="R1598" s="19"/>
      <c r="S1598" s="19"/>
      <c r="T1598" s="24"/>
      <c r="U1598" s="11"/>
      <c r="V1598" s="24"/>
      <c r="W1598" s="11"/>
      <c r="X1598" s="11"/>
    </row>
    <row r="1599" s="2" customFormat="1" ht="26" customHeight="1" spans="1:24">
      <c r="A1599" s="11">
        <v>1595</v>
      </c>
      <c r="B1599" s="11"/>
      <c r="C1599" s="11"/>
      <c r="D1599" s="12"/>
      <c r="E1599" s="11"/>
      <c r="F1599" s="11" t="s">
        <v>4113</v>
      </c>
      <c r="G1599" s="12"/>
      <c r="H1599" s="12" t="s">
        <v>474</v>
      </c>
      <c r="I1599" s="152" t="s">
        <v>4114</v>
      </c>
      <c r="J1599" s="12"/>
      <c r="K1599" s="11"/>
      <c r="L1599" s="13"/>
      <c r="M1599" s="13"/>
      <c r="N1599" s="19"/>
      <c r="O1599" s="19"/>
      <c r="P1599" s="18"/>
      <c r="Q1599" s="13"/>
      <c r="R1599" s="19"/>
      <c r="S1599" s="19"/>
      <c r="T1599" s="24"/>
      <c r="U1599" s="11"/>
      <c r="V1599" s="24"/>
      <c r="W1599" s="11"/>
      <c r="X1599" s="11"/>
    </row>
    <row r="1600" s="2" customFormat="1" ht="26" customHeight="1" spans="1:24">
      <c r="A1600" s="11">
        <v>1596</v>
      </c>
      <c r="B1600" s="11" t="s">
        <v>467</v>
      </c>
      <c r="C1600" s="11" t="s">
        <v>126</v>
      </c>
      <c r="D1600" s="12">
        <v>4</v>
      </c>
      <c r="E1600" s="11" t="s">
        <v>4115</v>
      </c>
      <c r="F1600" s="11" t="s">
        <v>4115</v>
      </c>
      <c r="G1600" s="12">
        <v>4</v>
      </c>
      <c r="H1600" s="12" t="s">
        <v>43</v>
      </c>
      <c r="I1600" s="152" t="s">
        <v>4116</v>
      </c>
      <c r="J1600" s="12">
        <f>SUM(K1600:N1600)</f>
        <v>110</v>
      </c>
      <c r="K1600" s="11">
        <v>91.7</v>
      </c>
      <c r="L1600" s="13">
        <v>18.3</v>
      </c>
      <c r="M1600" s="11"/>
      <c r="N1600" s="19"/>
      <c r="O1600" s="19"/>
      <c r="P1600" s="18">
        <v>44876</v>
      </c>
      <c r="Q1600" s="13" t="s">
        <v>4117</v>
      </c>
      <c r="R1600" s="19">
        <v>13960221529</v>
      </c>
      <c r="S1600" s="19"/>
      <c r="T1600" s="24">
        <v>2022</v>
      </c>
      <c r="U1600" s="23" t="s">
        <v>472</v>
      </c>
      <c r="V1600" s="24" t="s">
        <v>50</v>
      </c>
      <c r="W1600" s="11"/>
      <c r="X1600" s="39"/>
    </row>
    <row r="1601" s="2" customFormat="1" ht="26" customHeight="1" spans="1:24">
      <c r="A1601" s="11">
        <v>1597</v>
      </c>
      <c r="B1601" s="11"/>
      <c r="C1601" s="11"/>
      <c r="D1601" s="12"/>
      <c r="E1601" s="11"/>
      <c r="F1601" s="11" t="s">
        <v>4118</v>
      </c>
      <c r="G1601" s="12"/>
      <c r="H1601" s="12" t="s">
        <v>474</v>
      </c>
      <c r="I1601" s="13" t="s">
        <v>4119</v>
      </c>
      <c r="J1601" s="12"/>
      <c r="K1601" s="11"/>
      <c r="L1601" s="13"/>
      <c r="M1601" s="13"/>
      <c r="N1601" s="19"/>
      <c r="O1601" s="19"/>
      <c r="P1601" s="18"/>
      <c r="Q1601" s="13"/>
      <c r="R1601" s="19"/>
      <c r="S1601" s="19"/>
      <c r="T1601" s="24"/>
      <c r="U1601" s="11"/>
      <c r="V1601" s="24"/>
      <c r="W1601" s="11"/>
      <c r="X1601" s="11"/>
    </row>
    <row r="1602" s="2" customFormat="1" ht="26" customHeight="1" spans="1:24">
      <c r="A1602" s="11">
        <v>1598</v>
      </c>
      <c r="B1602" s="11"/>
      <c r="C1602" s="11"/>
      <c r="D1602" s="12"/>
      <c r="E1602" s="11"/>
      <c r="F1602" s="11" t="s">
        <v>4120</v>
      </c>
      <c r="G1602" s="12"/>
      <c r="H1602" s="12" t="s">
        <v>561</v>
      </c>
      <c r="I1602" s="152" t="s">
        <v>4121</v>
      </c>
      <c r="J1602" s="12"/>
      <c r="K1602" s="11"/>
      <c r="L1602" s="13"/>
      <c r="M1602" s="13"/>
      <c r="N1602" s="19"/>
      <c r="O1602" s="19"/>
      <c r="P1602" s="18"/>
      <c r="Q1602" s="13"/>
      <c r="R1602" s="19"/>
      <c r="S1602" s="19"/>
      <c r="T1602" s="24"/>
      <c r="U1602" s="11"/>
      <c r="V1602" s="24"/>
      <c r="W1602" s="11"/>
      <c r="X1602" s="11"/>
    </row>
    <row r="1603" s="2" customFormat="1" ht="26" customHeight="1" spans="1:24">
      <c r="A1603" s="11">
        <v>1599</v>
      </c>
      <c r="B1603" s="11"/>
      <c r="C1603" s="11"/>
      <c r="D1603" s="12"/>
      <c r="E1603" s="11"/>
      <c r="F1603" s="11" t="s">
        <v>4122</v>
      </c>
      <c r="G1603" s="12"/>
      <c r="H1603" s="12" t="s">
        <v>561</v>
      </c>
      <c r="I1603" s="152" t="s">
        <v>4123</v>
      </c>
      <c r="J1603" s="12"/>
      <c r="K1603" s="11"/>
      <c r="L1603" s="13"/>
      <c r="M1603" s="13"/>
      <c r="N1603" s="19"/>
      <c r="O1603" s="19"/>
      <c r="P1603" s="18"/>
      <c r="Q1603" s="13"/>
      <c r="R1603" s="19"/>
      <c r="S1603" s="19"/>
      <c r="T1603" s="24"/>
      <c r="U1603" s="11"/>
      <c r="V1603" s="24"/>
      <c r="W1603" s="11"/>
      <c r="X1603" s="11"/>
    </row>
    <row r="1604" s="2" customFormat="1" ht="26" customHeight="1" spans="1:24">
      <c r="A1604" s="11">
        <v>1600</v>
      </c>
      <c r="B1604" s="11" t="s">
        <v>467</v>
      </c>
      <c r="C1604" s="11" t="s">
        <v>126</v>
      </c>
      <c r="D1604" s="12">
        <v>17</v>
      </c>
      <c r="E1604" s="11" t="s">
        <v>4124</v>
      </c>
      <c r="F1604" s="11" t="s">
        <v>4124</v>
      </c>
      <c r="G1604" s="12">
        <v>5</v>
      </c>
      <c r="H1604" s="12" t="s">
        <v>43</v>
      </c>
      <c r="I1604" s="152" t="s">
        <v>4125</v>
      </c>
      <c r="J1604" s="12">
        <f>SUM(K1604:N1604)</f>
        <v>127.2</v>
      </c>
      <c r="K1604" s="11">
        <v>121.9</v>
      </c>
      <c r="L1604" s="13">
        <v>5.3</v>
      </c>
      <c r="M1604" s="11"/>
      <c r="N1604" s="19"/>
      <c r="O1604" s="19"/>
      <c r="P1604" s="18">
        <v>44876</v>
      </c>
      <c r="Q1604" s="13" t="s">
        <v>4126</v>
      </c>
      <c r="R1604" s="19">
        <v>13959990661</v>
      </c>
      <c r="S1604" s="19"/>
      <c r="T1604" s="24">
        <v>2022</v>
      </c>
      <c r="U1604" s="23" t="s">
        <v>472</v>
      </c>
      <c r="V1604" s="24" t="s">
        <v>50</v>
      </c>
      <c r="W1604" s="11"/>
      <c r="X1604" s="39"/>
    </row>
    <row r="1605" s="2" customFormat="1" ht="26" customHeight="1" spans="1:24">
      <c r="A1605" s="11">
        <v>1601</v>
      </c>
      <c r="B1605" s="11"/>
      <c r="C1605" s="11"/>
      <c r="D1605" s="12"/>
      <c r="E1605" s="11"/>
      <c r="F1605" s="11" t="s">
        <v>4127</v>
      </c>
      <c r="G1605" s="12"/>
      <c r="H1605" s="12" t="s">
        <v>497</v>
      </c>
      <c r="I1605" s="152" t="s">
        <v>4128</v>
      </c>
      <c r="J1605" s="12"/>
      <c r="K1605" s="11"/>
      <c r="L1605" s="13"/>
      <c r="M1605" s="13"/>
      <c r="N1605" s="19"/>
      <c r="O1605" s="19"/>
      <c r="P1605" s="18"/>
      <c r="Q1605" s="13"/>
      <c r="R1605" s="19"/>
      <c r="S1605" s="19"/>
      <c r="T1605" s="24"/>
      <c r="U1605" s="11"/>
      <c r="V1605" s="24"/>
      <c r="W1605" s="11"/>
      <c r="X1605" s="11"/>
    </row>
    <row r="1606" s="2" customFormat="1" ht="26" customHeight="1" spans="1:24">
      <c r="A1606" s="11">
        <v>1602</v>
      </c>
      <c r="B1606" s="11"/>
      <c r="C1606" s="11"/>
      <c r="D1606" s="12"/>
      <c r="E1606" s="11"/>
      <c r="F1606" s="11" t="s">
        <v>4129</v>
      </c>
      <c r="G1606" s="12"/>
      <c r="H1606" s="12" t="s">
        <v>474</v>
      </c>
      <c r="I1606" s="152" t="s">
        <v>4130</v>
      </c>
      <c r="J1606" s="12"/>
      <c r="K1606" s="11"/>
      <c r="L1606" s="13"/>
      <c r="M1606" s="13"/>
      <c r="N1606" s="19"/>
      <c r="O1606" s="19"/>
      <c r="P1606" s="18"/>
      <c r="Q1606" s="13"/>
      <c r="R1606" s="19"/>
      <c r="S1606" s="19"/>
      <c r="T1606" s="24"/>
      <c r="U1606" s="11"/>
      <c r="V1606" s="24"/>
      <c r="W1606" s="11"/>
      <c r="X1606" s="11"/>
    </row>
    <row r="1607" s="2" customFormat="1" ht="26" customHeight="1" spans="1:24">
      <c r="A1607" s="11">
        <v>1603</v>
      </c>
      <c r="B1607" s="11"/>
      <c r="C1607" s="11"/>
      <c r="D1607" s="12"/>
      <c r="E1607" s="11"/>
      <c r="F1607" s="11" t="s">
        <v>4131</v>
      </c>
      <c r="G1607" s="12"/>
      <c r="H1607" s="12" t="s">
        <v>513</v>
      </c>
      <c r="I1607" s="152" t="s">
        <v>4132</v>
      </c>
      <c r="J1607" s="12"/>
      <c r="K1607" s="11"/>
      <c r="L1607" s="13"/>
      <c r="M1607" s="13"/>
      <c r="N1607" s="19"/>
      <c r="O1607" s="19"/>
      <c r="P1607" s="18"/>
      <c r="Q1607" s="13"/>
      <c r="R1607" s="19"/>
      <c r="S1607" s="19"/>
      <c r="T1607" s="24"/>
      <c r="U1607" s="11"/>
      <c r="V1607" s="24"/>
      <c r="W1607" s="11"/>
      <c r="X1607" s="11"/>
    </row>
    <row r="1608" s="2" customFormat="1" ht="26" customHeight="1" spans="1:24">
      <c r="A1608" s="11">
        <v>1604</v>
      </c>
      <c r="B1608" s="11"/>
      <c r="C1608" s="11"/>
      <c r="D1608" s="12"/>
      <c r="E1608" s="11"/>
      <c r="F1608" s="11" t="s">
        <v>4133</v>
      </c>
      <c r="G1608" s="12"/>
      <c r="H1608" s="12" t="s">
        <v>513</v>
      </c>
      <c r="I1608" s="152" t="s">
        <v>4134</v>
      </c>
      <c r="J1608" s="12"/>
      <c r="K1608" s="11"/>
      <c r="L1608" s="13"/>
      <c r="M1608" s="13"/>
      <c r="N1608" s="19"/>
      <c r="O1608" s="19"/>
      <c r="P1608" s="18"/>
      <c r="Q1608" s="13"/>
      <c r="R1608" s="19"/>
      <c r="S1608" s="19"/>
      <c r="T1608" s="24"/>
      <c r="U1608" s="11"/>
      <c r="V1608" s="24"/>
      <c r="W1608" s="11"/>
      <c r="X1608" s="11"/>
    </row>
    <row r="1609" s="2" customFormat="1" ht="26" customHeight="1" spans="1:24">
      <c r="A1609" s="11">
        <v>1605</v>
      </c>
      <c r="B1609" s="11" t="s">
        <v>467</v>
      </c>
      <c r="C1609" s="11" t="s">
        <v>126</v>
      </c>
      <c r="D1609" s="12">
        <v>4</v>
      </c>
      <c r="E1609" s="11" t="s">
        <v>4135</v>
      </c>
      <c r="F1609" s="11" t="s">
        <v>4135</v>
      </c>
      <c r="G1609" s="12">
        <v>3</v>
      </c>
      <c r="H1609" s="12" t="s">
        <v>43</v>
      </c>
      <c r="I1609" s="152" t="s">
        <v>4136</v>
      </c>
      <c r="J1609" s="12">
        <f>SUM(K1609:N1609)</f>
        <v>110</v>
      </c>
      <c r="K1609" s="11">
        <v>104</v>
      </c>
      <c r="L1609" s="13">
        <v>6</v>
      </c>
      <c r="M1609" s="11"/>
      <c r="N1609" s="19"/>
      <c r="O1609" s="19"/>
      <c r="P1609" s="18">
        <v>44876</v>
      </c>
      <c r="Q1609" s="13" t="s">
        <v>4137</v>
      </c>
      <c r="R1609" s="19">
        <v>13062118527</v>
      </c>
      <c r="S1609" s="19"/>
      <c r="T1609" s="24">
        <v>2022</v>
      </c>
      <c r="U1609" s="23" t="s">
        <v>472</v>
      </c>
      <c r="V1609" s="24" t="s">
        <v>50</v>
      </c>
      <c r="W1609" s="11"/>
      <c r="X1609" s="39"/>
    </row>
    <row r="1610" s="2" customFormat="1" ht="26" customHeight="1" spans="1:24">
      <c r="A1610" s="11">
        <v>1606</v>
      </c>
      <c r="B1610" s="11"/>
      <c r="C1610" s="11"/>
      <c r="D1610" s="12"/>
      <c r="E1610" s="11"/>
      <c r="F1610" s="11" t="s">
        <v>4138</v>
      </c>
      <c r="G1610" s="12"/>
      <c r="H1610" s="12" t="s">
        <v>474</v>
      </c>
      <c r="I1610" s="13" t="s">
        <v>4139</v>
      </c>
      <c r="J1610" s="12"/>
      <c r="K1610" s="11"/>
      <c r="L1610" s="13"/>
      <c r="M1610" s="13"/>
      <c r="N1610" s="19"/>
      <c r="O1610" s="19"/>
      <c r="P1610" s="18"/>
      <c r="Q1610" s="13"/>
      <c r="R1610" s="19"/>
      <c r="S1610" s="19"/>
      <c r="T1610" s="24"/>
      <c r="U1610" s="11"/>
      <c r="V1610" s="24"/>
      <c r="W1610" s="11"/>
      <c r="X1610" s="11"/>
    </row>
    <row r="1611" s="2" customFormat="1" ht="26" customHeight="1" spans="1:24">
      <c r="A1611" s="11">
        <v>1607</v>
      </c>
      <c r="B1611" s="11"/>
      <c r="C1611" s="11"/>
      <c r="D1611" s="12"/>
      <c r="E1611" s="11"/>
      <c r="F1611" s="11" t="s">
        <v>4140</v>
      </c>
      <c r="G1611" s="12"/>
      <c r="H1611" s="12" t="s">
        <v>561</v>
      </c>
      <c r="I1611" s="152" t="s">
        <v>4141</v>
      </c>
      <c r="J1611" s="12"/>
      <c r="K1611" s="11"/>
      <c r="L1611" s="13"/>
      <c r="M1611" s="13"/>
      <c r="N1611" s="19"/>
      <c r="O1611" s="19"/>
      <c r="P1611" s="18"/>
      <c r="Q1611" s="13"/>
      <c r="R1611" s="19"/>
      <c r="S1611" s="19"/>
      <c r="T1611" s="24"/>
      <c r="U1611" s="11"/>
      <c r="V1611" s="24"/>
      <c r="W1611" s="11"/>
      <c r="X1611" s="11"/>
    </row>
    <row r="1612" s="2" customFormat="1" ht="26" customHeight="1" spans="1:24">
      <c r="A1612" s="11">
        <v>1608</v>
      </c>
      <c r="B1612" s="11" t="s">
        <v>467</v>
      </c>
      <c r="C1612" s="11" t="s">
        <v>126</v>
      </c>
      <c r="D1612" s="12">
        <v>4</v>
      </c>
      <c r="E1612" s="11" t="s">
        <v>2220</v>
      </c>
      <c r="F1612" s="11" t="s">
        <v>2220</v>
      </c>
      <c r="G1612" s="12">
        <v>3</v>
      </c>
      <c r="H1612" s="12" t="s">
        <v>43</v>
      </c>
      <c r="I1612" s="152" t="s">
        <v>4142</v>
      </c>
      <c r="J1612" s="12">
        <f>SUM(K1612:N1612)</f>
        <v>110</v>
      </c>
      <c r="K1612" s="11">
        <v>104</v>
      </c>
      <c r="L1612" s="13">
        <v>6</v>
      </c>
      <c r="M1612" s="11"/>
      <c r="N1612" s="19"/>
      <c r="O1612" s="19"/>
      <c r="P1612" s="18">
        <v>44876</v>
      </c>
      <c r="Q1612" s="13" t="s">
        <v>4143</v>
      </c>
      <c r="R1612" s="19">
        <v>13666008926</v>
      </c>
      <c r="S1612" s="19"/>
      <c r="T1612" s="24">
        <v>2022</v>
      </c>
      <c r="U1612" s="23" t="s">
        <v>472</v>
      </c>
      <c r="V1612" s="24" t="s">
        <v>50</v>
      </c>
      <c r="W1612" s="11"/>
      <c r="X1612" s="39"/>
    </row>
    <row r="1613" s="2" customFormat="1" ht="26" customHeight="1" spans="1:24">
      <c r="A1613" s="11">
        <v>1609</v>
      </c>
      <c r="B1613" s="11"/>
      <c r="C1613" s="11"/>
      <c r="D1613" s="12"/>
      <c r="E1613" s="11"/>
      <c r="F1613" s="11" t="s">
        <v>4144</v>
      </c>
      <c r="G1613" s="12"/>
      <c r="H1613" s="12" t="s">
        <v>561</v>
      </c>
      <c r="I1613" s="152" t="s">
        <v>4145</v>
      </c>
      <c r="J1613" s="12"/>
      <c r="K1613" s="11"/>
      <c r="L1613" s="13"/>
      <c r="M1613" s="13"/>
      <c r="N1613" s="19"/>
      <c r="O1613" s="19"/>
      <c r="P1613" s="18"/>
      <c r="Q1613" s="13"/>
      <c r="R1613" s="19"/>
      <c r="S1613" s="19"/>
      <c r="T1613" s="24"/>
      <c r="U1613" s="11"/>
      <c r="V1613" s="24"/>
      <c r="W1613" s="11"/>
      <c r="X1613" s="11"/>
    </row>
    <row r="1614" s="2" customFormat="1" ht="26" customHeight="1" spans="1:24">
      <c r="A1614" s="11">
        <v>1610</v>
      </c>
      <c r="B1614" s="11"/>
      <c r="C1614" s="11"/>
      <c r="D1614" s="12"/>
      <c r="E1614" s="11"/>
      <c r="F1614" s="11" t="s">
        <v>4146</v>
      </c>
      <c r="G1614" s="12"/>
      <c r="H1614" s="12" t="s">
        <v>538</v>
      </c>
      <c r="I1614" s="152" t="s">
        <v>4147</v>
      </c>
      <c r="J1614" s="12"/>
      <c r="K1614" s="11"/>
      <c r="L1614" s="13"/>
      <c r="M1614" s="13"/>
      <c r="N1614" s="19"/>
      <c r="O1614" s="19"/>
      <c r="P1614" s="18"/>
      <c r="Q1614" s="13"/>
      <c r="R1614" s="19"/>
      <c r="S1614" s="19"/>
      <c r="T1614" s="24"/>
      <c r="U1614" s="11"/>
      <c r="V1614" s="24"/>
      <c r="W1614" s="11"/>
      <c r="X1614" s="11"/>
    </row>
    <row r="1615" s="2" customFormat="1" ht="26" customHeight="1" spans="1:24">
      <c r="A1615" s="11">
        <v>1611</v>
      </c>
      <c r="B1615" s="11" t="s">
        <v>467</v>
      </c>
      <c r="C1615" s="11" t="s">
        <v>129</v>
      </c>
      <c r="D1615" s="12">
        <v>5</v>
      </c>
      <c r="E1615" s="11" t="s">
        <v>4148</v>
      </c>
      <c r="F1615" s="11" t="s">
        <v>4148</v>
      </c>
      <c r="G1615" s="12">
        <v>5</v>
      </c>
      <c r="H1615" s="12" t="s">
        <v>43</v>
      </c>
      <c r="I1615" s="152" t="s">
        <v>4149</v>
      </c>
      <c r="J1615" s="12">
        <f>SUM(K1615:N1615)</f>
        <v>150</v>
      </c>
      <c r="K1615" s="11"/>
      <c r="L1615" s="13">
        <v>150</v>
      </c>
      <c r="M1615" s="11"/>
      <c r="N1615" s="19"/>
      <c r="O1615" s="19"/>
      <c r="P1615" s="18">
        <v>44876</v>
      </c>
      <c r="Q1615" s="13" t="s">
        <v>4150</v>
      </c>
      <c r="R1615" s="19">
        <v>13850736448</v>
      </c>
      <c r="S1615" s="19"/>
      <c r="T1615" s="24">
        <v>2022</v>
      </c>
      <c r="U1615" s="23" t="s">
        <v>472</v>
      </c>
      <c r="V1615" s="24" t="s">
        <v>45</v>
      </c>
      <c r="W1615" s="11"/>
      <c r="X1615" s="23" t="s">
        <v>4151</v>
      </c>
    </row>
    <row r="1616" s="2" customFormat="1" ht="26" customHeight="1" spans="1:24">
      <c r="A1616" s="11">
        <v>1612</v>
      </c>
      <c r="B1616" s="11"/>
      <c r="C1616" s="11"/>
      <c r="D1616" s="12"/>
      <c r="E1616" s="11"/>
      <c r="F1616" s="11" t="s">
        <v>2859</v>
      </c>
      <c r="G1616" s="12"/>
      <c r="H1616" s="12" t="s">
        <v>497</v>
      </c>
      <c r="I1616" s="152" t="s">
        <v>4152</v>
      </c>
      <c r="J1616" s="12"/>
      <c r="K1616" s="11"/>
      <c r="L1616" s="13"/>
      <c r="M1616" s="13"/>
      <c r="N1616" s="19"/>
      <c r="O1616" s="19"/>
      <c r="P1616" s="18"/>
      <c r="Q1616" s="13"/>
      <c r="R1616" s="19"/>
      <c r="S1616" s="19"/>
      <c r="T1616" s="24"/>
      <c r="U1616" s="11"/>
      <c r="V1616" s="24"/>
      <c r="W1616" s="11"/>
      <c r="X1616" s="11"/>
    </row>
    <row r="1617" s="2" customFormat="1" ht="26" customHeight="1" spans="1:24">
      <c r="A1617" s="11">
        <v>1613</v>
      </c>
      <c r="B1617" s="11"/>
      <c r="C1617" s="11"/>
      <c r="D1617" s="12"/>
      <c r="E1617" s="11"/>
      <c r="F1617" s="11" t="s">
        <v>4153</v>
      </c>
      <c r="G1617" s="12"/>
      <c r="H1617" s="12" t="s">
        <v>3219</v>
      </c>
      <c r="I1617" s="152" t="s">
        <v>4154</v>
      </c>
      <c r="J1617" s="12"/>
      <c r="K1617" s="11"/>
      <c r="L1617" s="13"/>
      <c r="M1617" s="13"/>
      <c r="N1617" s="19"/>
      <c r="O1617" s="19"/>
      <c r="P1617" s="18"/>
      <c r="Q1617" s="13"/>
      <c r="R1617" s="19"/>
      <c r="S1617" s="19"/>
      <c r="T1617" s="24"/>
      <c r="U1617" s="11"/>
      <c r="V1617" s="24"/>
      <c r="W1617" s="11"/>
      <c r="X1617" s="11"/>
    </row>
    <row r="1618" s="2" customFormat="1" ht="26" customHeight="1" spans="1:24">
      <c r="A1618" s="11">
        <v>1614</v>
      </c>
      <c r="B1618" s="11"/>
      <c r="C1618" s="11"/>
      <c r="D1618" s="12"/>
      <c r="E1618" s="11"/>
      <c r="F1618" s="11" t="s">
        <v>4155</v>
      </c>
      <c r="G1618" s="12"/>
      <c r="H1618" s="12" t="s">
        <v>2727</v>
      </c>
      <c r="I1618" s="152" t="s">
        <v>4156</v>
      </c>
      <c r="J1618" s="12"/>
      <c r="K1618" s="11"/>
      <c r="L1618" s="13"/>
      <c r="M1618" s="13"/>
      <c r="N1618" s="19"/>
      <c r="O1618" s="19"/>
      <c r="P1618" s="18"/>
      <c r="Q1618" s="13"/>
      <c r="R1618" s="19"/>
      <c r="S1618" s="19"/>
      <c r="T1618" s="24"/>
      <c r="U1618" s="11"/>
      <c r="V1618" s="24"/>
      <c r="W1618" s="11"/>
      <c r="X1618" s="11"/>
    </row>
    <row r="1619" s="2" customFormat="1" ht="26" customHeight="1" spans="1:24">
      <c r="A1619" s="11">
        <v>1615</v>
      </c>
      <c r="B1619" s="11"/>
      <c r="C1619" s="11"/>
      <c r="D1619" s="12"/>
      <c r="E1619" s="11"/>
      <c r="F1619" s="11" t="s">
        <v>4157</v>
      </c>
      <c r="G1619" s="12"/>
      <c r="H1619" s="12" t="s">
        <v>1896</v>
      </c>
      <c r="I1619" s="152" t="s">
        <v>4158</v>
      </c>
      <c r="J1619" s="12"/>
      <c r="K1619" s="11"/>
      <c r="L1619" s="13"/>
      <c r="M1619" s="13"/>
      <c r="N1619" s="19"/>
      <c r="O1619" s="19"/>
      <c r="P1619" s="18"/>
      <c r="Q1619" s="13"/>
      <c r="R1619" s="19"/>
      <c r="S1619" s="19"/>
      <c r="T1619" s="24"/>
      <c r="U1619" s="11"/>
      <c r="V1619" s="24"/>
      <c r="W1619" s="11"/>
      <c r="X1619" s="11"/>
    </row>
    <row r="1620" s="2" customFormat="1" ht="26" customHeight="1" spans="1:24">
      <c r="A1620" s="11">
        <v>1616</v>
      </c>
      <c r="B1620" s="11" t="s">
        <v>467</v>
      </c>
      <c r="C1620" s="11" t="s">
        <v>254</v>
      </c>
      <c r="D1620" s="12">
        <v>11</v>
      </c>
      <c r="E1620" s="11" t="s">
        <v>4159</v>
      </c>
      <c r="F1620" s="11" t="s">
        <v>4159</v>
      </c>
      <c r="G1620" s="12">
        <v>5</v>
      </c>
      <c r="H1620" s="12" t="s">
        <v>43</v>
      </c>
      <c r="I1620" s="13" t="s">
        <v>4160</v>
      </c>
      <c r="J1620" s="12">
        <f>SUM(K1620:N1620)</f>
        <v>100</v>
      </c>
      <c r="K1620" s="11">
        <v>100</v>
      </c>
      <c r="L1620" s="13"/>
      <c r="M1620" s="11"/>
      <c r="N1620" s="19"/>
      <c r="O1620" s="19"/>
      <c r="P1620" s="18">
        <v>44893</v>
      </c>
      <c r="Q1620" s="13" t="s">
        <v>4161</v>
      </c>
      <c r="R1620" s="19">
        <v>13859706257</v>
      </c>
      <c r="S1620" s="19"/>
      <c r="T1620" s="24">
        <v>2022</v>
      </c>
      <c r="U1620" s="23" t="s">
        <v>472</v>
      </c>
      <c r="V1620" s="24" t="s">
        <v>58</v>
      </c>
      <c r="W1620" s="11"/>
      <c r="X1620" s="39"/>
    </row>
    <row r="1621" s="2" customFormat="1" ht="26" customHeight="1" spans="1:24">
      <c r="A1621" s="11">
        <v>1617</v>
      </c>
      <c r="B1621" s="11"/>
      <c r="C1621" s="11"/>
      <c r="D1621" s="12"/>
      <c r="E1621" s="11"/>
      <c r="F1621" s="11" t="s">
        <v>4162</v>
      </c>
      <c r="G1621" s="12"/>
      <c r="H1621" s="12" t="s">
        <v>2796</v>
      </c>
      <c r="I1621" s="152" t="s">
        <v>4163</v>
      </c>
      <c r="J1621" s="12"/>
      <c r="K1621" s="11"/>
      <c r="L1621" s="13"/>
      <c r="M1621" s="13"/>
      <c r="N1621" s="19"/>
      <c r="O1621" s="19"/>
      <c r="P1621" s="18"/>
      <c r="Q1621" s="13"/>
      <c r="R1621" s="19"/>
      <c r="S1621" s="19"/>
      <c r="T1621" s="24"/>
      <c r="U1621" s="11"/>
      <c r="V1621" s="24"/>
      <c r="W1621" s="11"/>
      <c r="X1621" s="11"/>
    </row>
    <row r="1622" s="2" customFormat="1" ht="26" customHeight="1" spans="1:24">
      <c r="A1622" s="11">
        <v>1618</v>
      </c>
      <c r="B1622" s="11"/>
      <c r="C1622" s="11"/>
      <c r="D1622" s="12"/>
      <c r="E1622" s="11"/>
      <c r="F1622" s="11" t="s">
        <v>4164</v>
      </c>
      <c r="G1622" s="12"/>
      <c r="H1622" s="12" t="s">
        <v>561</v>
      </c>
      <c r="I1622" s="152" t="s">
        <v>4165</v>
      </c>
      <c r="J1622" s="12"/>
      <c r="K1622" s="11"/>
      <c r="L1622" s="13"/>
      <c r="M1622" s="13"/>
      <c r="N1622" s="19"/>
      <c r="O1622" s="19"/>
      <c r="P1622" s="18"/>
      <c r="Q1622" s="13"/>
      <c r="R1622" s="19"/>
      <c r="S1622" s="19"/>
      <c r="T1622" s="24"/>
      <c r="U1622" s="11"/>
      <c r="V1622" s="24"/>
      <c r="W1622" s="11"/>
      <c r="X1622" s="11"/>
    </row>
    <row r="1623" s="2" customFormat="1" ht="26" customHeight="1" spans="1:24">
      <c r="A1623" s="11">
        <v>1619</v>
      </c>
      <c r="B1623" s="11"/>
      <c r="C1623" s="11"/>
      <c r="D1623" s="12"/>
      <c r="E1623" s="11"/>
      <c r="F1623" s="11" t="s">
        <v>4166</v>
      </c>
      <c r="G1623" s="12"/>
      <c r="H1623" s="12" t="s">
        <v>4167</v>
      </c>
      <c r="I1623" s="13" t="s">
        <v>4168</v>
      </c>
      <c r="J1623" s="12"/>
      <c r="K1623" s="11"/>
      <c r="L1623" s="13"/>
      <c r="M1623" s="13"/>
      <c r="N1623" s="19"/>
      <c r="O1623" s="19"/>
      <c r="P1623" s="18"/>
      <c r="Q1623" s="13"/>
      <c r="R1623" s="19"/>
      <c r="S1623" s="19"/>
      <c r="T1623" s="24"/>
      <c r="U1623" s="11"/>
      <c r="V1623" s="24"/>
      <c r="W1623" s="11"/>
      <c r="X1623" s="11"/>
    </row>
    <row r="1624" s="2" customFormat="1" ht="26" customHeight="1" spans="1:24">
      <c r="A1624" s="11">
        <v>1620</v>
      </c>
      <c r="B1624" s="11"/>
      <c r="C1624" s="11"/>
      <c r="D1624" s="12"/>
      <c r="E1624" s="11"/>
      <c r="F1624" s="11" t="s">
        <v>4169</v>
      </c>
      <c r="G1624" s="12"/>
      <c r="H1624" s="12" t="s">
        <v>2440</v>
      </c>
      <c r="I1624" s="152" t="s">
        <v>4170</v>
      </c>
      <c r="J1624" s="12"/>
      <c r="K1624" s="11"/>
      <c r="L1624" s="13"/>
      <c r="M1624" s="13"/>
      <c r="N1624" s="19"/>
      <c r="O1624" s="19"/>
      <c r="P1624" s="18"/>
      <c r="Q1624" s="13"/>
      <c r="R1624" s="19"/>
      <c r="S1624" s="19"/>
      <c r="T1624" s="24"/>
      <c r="U1624" s="11"/>
      <c r="V1624" s="24"/>
      <c r="W1624" s="11"/>
      <c r="X1624" s="11"/>
    </row>
    <row r="1625" s="2" customFormat="1" ht="26" customHeight="1" spans="1:24">
      <c r="A1625" s="11">
        <v>1621</v>
      </c>
      <c r="B1625" s="11" t="s">
        <v>467</v>
      </c>
      <c r="C1625" s="11" t="s">
        <v>75</v>
      </c>
      <c r="D1625" s="12">
        <v>12</v>
      </c>
      <c r="E1625" s="11" t="s">
        <v>4171</v>
      </c>
      <c r="F1625" s="11" t="s">
        <v>4171</v>
      </c>
      <c r="G1625" s="12">
        <v>5</v>
      </c>
      <c r="H1625" s="12" t="s">
        <v>43</v>
      </c>
      <c r="I1625" s="13" t="s">
        <v>4172</v>
      </c>
      <c r="J1625" s="12">
        <f>SUM(K1625:N1625)</f>
        <v>150</v>
      </c>
      <c r="K1625" s="11">
        <v>115.8</v>
      </c>
      <c r="L1625" s="13">
        <v>34.2</v>
      </c>
      <c r="M1625" s="11"/>
      <c r="N1625" s="19"/>
      <c r="O1625" s="19"/>
      <c r="P1625" s="18">
        <v>44893</v>
      </c>
      <c r="Q1625" s="13" t="s">
        <v>4173</v>
      </c>
      <c r="R1625" s="19">
        <v>18933448888</v>
      </c>
      <c r="S1625" s="19"/>
      <c r="T1625" s="24">
        <v>2022</v>
      </c>
      <c r="U1625" s="23" t="s">
        <v>472</v>
      </c>
      <c r="V1625" s="24" t="s">
        <v>50</v>
      </c>
      <c r="W1625" s="11"/>
      <c r="X1625" s="39"/>
    </row>
    <row r="1626" s="2" customFormat="1" ht="26" customHeight="1" spans="1:24">
      <c r="A1626" s="11">
        <v>1622</v>
      </c>
      <c r="B1626" s="11"/>
      <c r="C1626" s="11"/>
      <c r="D1626" s="12"/>
      <c r="E1626" s="11"/>
      <c r="F1626" s="11" t="s">
        <v>4174</v>
      </c>
      <c r="G1626" s="12"/>
      <c r="H1626" s="12" t="s">
        <v>474</v>
      </c>
      <c r="I1626" s="152" t="s">
        <v>4175</v>
      </c>
      <c r="J1626" s="12"/>
      <c r="K1626" s="11"/>
      <c r="L1626" s="13"/>
      <c r="M1626" s="13"/>
      <c r="N1626" s="19"/>
      <c r="O1626" s="19"/>
      <c r="P1626" s="18"/>
      <c r="Q1626" s="13"/>
      <c r="R1626" s="19"/>
      <c r="S1626" s="19"/>
      <c r="T1626" s="24"/>
      <c r="U1626" s="11"/>
      <c r="V1626" s="24"/>
      <c r="W1626" s="11"/>
      <c r="X1626" s="11"/>
    </row>
    <row r="1627" s="2" customFormat="1" ht="26" customHeight="1" spans="1:24">
      <c r="A1627" s="11">
        <v>1623</v>
      </c>
      <c r="B1627" s="11"/>
      <c r="C1627" s="11"/>
      <c r="D1627" s="12"/>
      <c r="E1627" s="11"/>
      <c r="F1627" s="11" t="s">
        <v>4176</v>
      </c>
      <c r="G1627" s="12"/>
      <c r="H1627" s="12" t="s">
        <v>500</v>
      </c>
      <c r="I1627" s="152" t="s">
        <v>4177</v>
      </c>
      <c r="J1627" s="12"/>
      <c r="K1627" s="11"/>
      <c r="L1627" s="13"/>
      <c r="M1627" s="13"/>
      <c r="N1627" s="19"/>
      <c r="O1627" s="19"/>
      <c r="P1627" s="18"/>
      <c r="Q1627" s="13"/>
      <c r="R1627" s="19"/>
      <c r="S1627" s="19"/>
      <c r="T1627" s="24"/>
      <c r="U1627" s="11"/>
      <c r="V1627" s="24"/>
      <c r="W1627" s="11"/>
      <c r="X1627" s="11"/>
    </row>
    <row r="1628" s="2" customFormat="1" ht="26" customHeight="1" spans="1:24">
      <c r="A1628" s="11">
        <v>1624</v>
      </c>
      <c r="B1628" s="11"/>
      <c r="C1628" s="11"/>
      <c r="D1628" s="12"/>
      <c r="E1628" s="11"/>
      <c r="F1628" s="11" t="s">
        <v>4178</v>
      </c>
      <c r="G1628" s="12"/>
      <c r="H1628" s="12" t="s">
        <v>950</v>
      </c>
      <c r="I1628" s="152" t="s">
        <v>4179</v>
      </c>
      <c r="J1628" s="12"/>
      <c r="K1628" s="11"/>
      <c r="L1628" s="13"/>
      <c r="M1628" s="13"/>
      <c r="N1628" s="19"/>
      <c r="O1628" s="19"/>
      <c r="P1628" s="18"/>
      <c r="Q1628" s="13"/>
      <c r="R1628" s="19"/>
      <c r="S1628" s="19"/>
      <c r="T1628" s="24"/>
      <c r="U1628" s="11"/>
      <c r="V1628" s="24"/>
      <c r="W1628" s="11"/>
      <c r="X1628" s="11"/>
    </row>
    <row r="1629" s="2" customFormat="1" ht="26" customHeight="1" spans="1:24">
      <c r="A1629" s="11">
        <v>1625</v>
      </c>
      <c r="B1629" s="11"/>
      <c r="C1629" s="11"/>
      <c r="D1629" s="12"/>
      <c r="E1629" s="11"/>
      <c r="F1629" s="11" t="s">
        <v>4180</v>
      </c>
      <c r="G1629" s="12"/>
      <c r="H1629" s="12" t="s">
        <v>497</v>
      </c>
      <c r="I1629" s="152" t="s">
        <v>4181</v>
      </c>
      <c r="J1629" s="12"/>
      <c r="K1629" s="11"/>
      <c r="L1629" s="13"/>
      <c r="M1629" s="13"/>
      <c r="N1629" s="19"/>
      <c r="O1629" s="19"/>
      <c r="P1629" s="18"/>
      <c r="Q1629" s="13"/>
      <c r="R1629" s="19"/>
      <c r="S1629" s="19"/>
      <c r="T1629" s="24"/>
      <c r="U1629" s="11"/>
      <c r="V1629" s="24"/>
      <c r="W1629" s="11"/>
      <c r="X1629" s="11"/>
    </row>
    <row r="1630" s="2" customFormat="1" ht="26" customHeight="1" spans="1:24">
      <c r="A1630" s="11">
        <v>1626</v>
      </c>
      <c r="B1630" s="11" t="s">
        <v>467</v>
      </c>
      <c r="C1630" s="11" t="s">
        <v>75</v>
      </c>
      <c r="D1630" s="12">
        <v>11</v>
      </c>
      <c r="E1630" s="11" t="s">
        <v>4182</v>
      </c>
      <c r="F1630" s="11" t="s">
        <v>4182</v>
      </c>
      <c r="G1630" s="12">
        <v>4</v>
      </c>
      <c r="H1630" s="12" t="s">
        <v>43</v>
      </c>
      <c r="I1630" s="152" t="s">
        <v>4183</v>
      </c>
      <c r="J1630" s="12">
        <f>SUM(K1630:N1630)</f>
        <v>150</v>
      </c>
      <c r="K1630" s="11">
        <v>148</v>
      </c>
      <c r="L1630" s="13">
        <v>2</v>
      </c>
      <c r="M1630" s="11"/>
      <c r="N1630" s="19"/>
      <c r="O1630" s="19"/>
      <c r="P1630" s="18">
        <v>44893</v>
      </c>
      <c r="Q1630" s="13" t="s">
        <v>4184</v>
      </c>
      <c r="R1630" s="19">
        <v>18673280449</v>
      </c>
      <c r="S1630" s="19"/>
      <c r="T1630" s="24">
        <v>2022</v>
      </c>
      <c r="U1630" s="23" t="s">
        <v>472</v>
      </c>
      <c r="V1630" s="24" t="s">
        <v>50</v>
      </c>
      <c r="W1630" s="11"/>
      <c r="X1630" s="39"/>
    </row>
    <row r="1631" s="2" customFormat="1" ht="26" customHeight="1" spans="1:24">
      <c r="A1631" s="11">
        <v>1627</v>
      </c>
      <c r="B1631" s="11"/>
      <c r="C1631" s="11"/>
      <c r="D1631" s="12"/>
      <c r="E1631" s="11"/>
      <c r="F1631" s="11" t="s">
        <v>4185</v>
      </c>
      <c r="G1631" s="12"/>
      <c r="H1631" s="12" t="s">
        <v>497</v>
      </c>
      <c r="I1631" s="152" t="s">
        <v>4186</v>
      </c>
      <c r="J1631" s="12"/>
      <c r="K1631" s="11"/>
      <c r="L1631" s="13"/>
      <c r="M1631" s="13"/>
      <c r="N1631" s="19"/>
      <c r="O1631" s="19"/>
      <c r="P1631" s="18"/>
      <c r="Q1631" s="13"/>
      <c r="R1631" s="19"/>
      <c r="S1631" s="19"/>
      <c r="T1631" s="24"/>
      <c r="U1631" s="11"/>
      <c r="V1631" s="24"/>
      <c r="W1631" s="11"/>
      <c r="X1631" s="11"/>
    </row>
    <row r="1632" s="2" customFormat="1" ht="26" customHeight="1" spans="1:24">
      <c r="A1632" s="11">
        <v>1628</v>
      </c>
      <c r="B1632" s="11"/>
      <c r="C1632" s="11"/>
      <c r="D1632" s="12"/>
      <c r="E1632" s="11"/>
      <c r="F1632" s="11" t="s">
        <v>4187</v>
      </c>
      <c r="G1632" s="12"/>
      <c r="H1632" s="12" t="s">
        <v>474</v>
      </c>
      <c r="I1632" s="152" t="s">
        <v>4188</v>
      </c>
      <c r="J1632" s="12"/>
      <c r="K1632" s="11"/>
      <c r="L1632" s="13"/>
      <c r="M1632" s="13"/>
      <c r="N1632" s="19"/>
      <c r="O1632" s="19"/>
      <c r="P1632" s="18"/>
      <c r="Q1632" s="13"/>
      <c r="R1632" s="19"/>
      <c r="S1632" s="19"/>
      <c r="T1632" s="24"/>
      <c r="U1632" s="11"/>
      <c r="V1632" s="24"/>
      <c r="W1632" s="11"/>
      <c r="X1632" s="11"/>
    </row>
    <row r="1633" s="2" customFormat="1" ht="26" customHeight="1" spans="1:24">
      <c r="A1633" s="11">
        <v>1629</v>
      </c>
      <c r="B1633" s="11"/>
      <c r="C1633" s="11"/>
      <c r="D1633" s="12"/>
      <c r="E1633" s="11"/>
      <c r="F1633" s="11" t="s">
        <v>4189</v>
      </c>
      <c r="G1633" s="12"/>
      <c r="H1633" s="12" t="s">
        <v>561</v>
      </c>
      <c r="I1633" s="152" t="s">
        <v>4190</v>
      </c>
      <c r="J1633" s="12"/>
      <c r="K1633" s="11"/>
      <c r="L1633" s="13"/>
      <c r="M1633" s="13"/>
      <c r="N1633" s="19"/>
      <c r="O1633" s="19"/>
      <c r="P1633" s="18"/>
      <c r="Q1633" s="13"/>
      <c r="R1633" s="19"/>
      <c r="S1633" s="19"/>
      <c r="T1633" s="24"/>
      <c r="U1633" s="11"/>
      <c r="V1633" s="24"/>
      <c r="W1633" s="11"/>
      <c r="X1633" s="11"/>
    </row>
    <row r="1634" s="2" customFormat="1" ht="26" customHeight="1" spans="1:24">
      <c r="A1634" s="11">
        <v>1630</v>
      </c>
      <c r="B1634" s="11" t="s">
        <v>467</v>
      </c>
      <c r="C1634" s="11" t="s">
        <v>75</v>
      </c>
      <c r="D1634" s="12">
        <v>25</v>
      </c>
      <c r="E1634" s="11" t="s">
        <v>4191</v>
      </c>
      <c r="F1634" s="11" t="s">
        <v>4191</v>
      </c>
      <c r="G1634" s="12">
        <v>3</v>
      </c>
      <c r="H1634" s="12" t="s">
        <v>43</v>
      </c>
      <c r="I1634" s="152" t="s">
        <v>4192</v>
      </c>
      <c r="J1634" s="12">
        <f>SUM(K1634:N1634)</f>
        <v>110</v>
      </c>
      <c r="K1634" s="11">
        <v>74</v>
      </c>
      <c r="L1634" s="13">
        <v>36</v>
      </c>
      <c r="M1634" s="11"/>
      <c r="N1634" s="19"/>
      <c r="O1634" s="19"/>
      <c r="P1634" s="18">
        <v>44893</v>
      </c>
      <c r="Q1634" s="13" t="s">
        <v>4193</v>
      </c>
      <c r="R1634" s="19">
        <v>13313862008</v>
      </c>
      <c r="S1634" s="19"/>
      <c r="T1634" s="24">
        <v>2022</v>
      </c>
      <c r="U1634" s="23" t="s">
        <v>472</v>
      </c>
      <c r="V1634" s="24" t="s">
        <v>50</v>
      </c>
      <c r="W1634" s="11"/>
      <c r="X1634" s="39"/>
    </row>
    <row r="1635" s="2" customFormat="1" ht="26" customHeight="1" spans="1:24">
      <c r="A1635" s="11">
        <v>1631</v>
      </c>
      <c r="B1635" s="11"/>
      <c r="C1635" s="11"/>
      <c r="D1635" s="12"/>
      <c r="E1635" s="11"/>
      <c r="F1635" s="11" t="s">
        <v>4194</v>
      </c>
      <c r="G1635" s="12"/>
      <c r="H1635" s="12" t="s">
        <v>561</v>
      </c>
      <c r="I1635" s="152" t="s">
        <v>4195</v>
      </c>
      <c r="J1635" s="12"/>
      <c r="K1635" s="11"/>
      <c r="L1635" s="13"/>
      <c r="M1635" s="13"/>
      <c r="N1635" s="19"/>
      <c r="O1635" s="19"/>
      <c r="P1635" s="18"/>
      <c r="Q1635" s="13"/>
      <c r="R1635" s="19"/>
      <c r="S1635" s="19"/>
      <c r="T1635" s="24"/>
      <c r="U1635" s="11"/>
      <c r="V1635" s="24"/>
      <c r="W1635" s="11"/>
      <c r="X1635" s="11"/>
    </row>
    <row r="1636" s="2" customFormat="1" ht="26" customHeight="1" spans="1:24">
      <c r="A1636" s="11">
        <v>1632</v>
      </c>
      <c r="B1636" s="11"/>
      <c r="C1636" s="11"/>
      <c r="D1636" s="12"/>
      <c r="E1636" s="11"/>
      <c r="F1636" s="11" t="s">
        <v>4196</v>
      </c>
      <c r="G1636" s="12"/>
      <c r="H1636" s="12" t="s">
        <v>533</v>
      </c>
      <c r="I1636" s="152" t="s">
        <v>4197</v>
      </c>
      <c r="J1636" s="12"/>
      <c r="K1636" s="11"/>
      <c r="L1636" s="13"/>
      <c r="M1636" s="13"/>
      <c r="N1636" s="19"/>
      <c r="O1636" s="19"/>
      <c r="P1636" s="18"/>
      <c r="Q1636" s="13"/>
      <c r="R1636" s="19"/>
      <c r="S1636" s="19"/>
      <c r="T1636" s="24"/>
      <c r="U1636" s="11"/>
      <c r="V1636" s="24"/>
      <c r="W1636" s="11"/>
      <c r="X1636" s="11"/>
    </row>
    <row r="1637" s="2" customFormat="1" ht="26" customHeight="1" spans="1:24">
      <c r="A1637" s="11">
        <v>1633</v>
      </c>
      <c r="B1637" s="11" t="s">
        <v>467</v>
      </c>
      <c r="C1637" s="11" t="s">
        <v>75</v>
      </c>
      <c r="D1637" s="12">
        <v>28</v>
      </c>
      <c r="E1637" s="11" t="s">
        <v>4198</v>
      </c>
      <c r="F1637" s="11" t="s">
        <v>4198</v>
      </c>
      <c r="G1637" s="12">
        <v>3</v>
      </c>
      <c r="H1637" s="12" t="s">
        <v>43</v>
      </c>
      <c r="I1637" s="152" t="s">
        <v>4199</v>
      </c>
      <c r="J1637" s="12">
        <f>SUM(K1637:N1637)</f>
        <v>110</v>
      </c>
      <c r="K1637" s="11">
        <v>57.8</v>
      </c>
      <c r="L1637" s="13">
        <v>52.2</v>
      </c>
      <c r="M1637" s="11"/>
      <c r="N1637" s="19"/>
      <c r="O1637" s="19"/>
      <c r="P1637" s="18">
        <v>44893</v>
      </c>
      <c r="Q1637" s="13" t="s">
        <v>4200</v>
      </c>
      <c r="R1637" s="19">
        <v>13805931283</v>
      </c>
      <c r="S1637" s="19"/>
      <c r="T1637" s="24">
        <v>2022</v>
      </c>
      <c r="U1637" s="23" t="s">
        <v>472</v>
      </c>
      <c r="V1637" s="24" t="s">
        <v>50</v>
      </c>
      <c r="W1637" s="11"/>
      <c r="X1637" s="39"/>
    </row>
    <row r="1638" s="2" customFormat="1" ht="26" customHeight="1" spans="1:24">
      <c r="A1638" s="11">
        <v>1634</v>
      </c>
      <c r="B1638" s="11"/>
      <c r="C1638" s="11"/>
      <c r="D1638" s="12"/>
      <c r="E1638" s="11"/>
      <c r="F1638" s="11" t="s">
        <v>4201</v>
      </c>
      <c r="G1638" s="12"/>
      <c r="H1638" s="12" t="s">
        <v>474</v>
      </c>
      <c r="I1638" s="152" t="s">
        <v>4202</v>
      </c>
      <c r="J1638" s="12"/>
      <c r="K1638" s="11"/>
      <c r="L1638" s="13"/>
      <c r="M1638" s="13"/>
      <c r="N1638" s="19"/>
      <c r="O1638" s="19"/>
      <c r="P1638" s="18"/>
      <c r="Q1638" s="13"/>
      <c r="R1638" s="19"/>
      <c r="S1638" s="19"/>
      <c r="T1638" s="24"/>
      <c r="U1638" s="11"/>
      <c r="V1638" s="24"/>
      <c r="W1638" s="11"/>
      <c r="X1638" s="11"/>
    </row>
    <row r="1639" s="2" customFormat="1" ht="26" customHeight="1" spans="1:24">
      <c r="A1639" s="11">
        <v>1635</v>
      </c>
      <c r="B1639" s="11"/>
      <c r="C1639" s="11"/>
      <c r="D1639" s="12"/>
      <c r="E1639" s="11"/>
      <c r="F1639" s="11" t="s">
        <v>4203</v>
      </c>
      <c r="G1639" s="12"/>
      <c r="H1639" s="12" t="s">
        <v>477</v>
      </c>
      <c r="I1639" s="152" t="s">
        <v>4204</v>
      </c>
      <c r="J1639" s="12"/>
      <c r="K1639" s="11"/>
      <c r="L1639" s="13"/>
      <c r="M1639" s="13"/>
      <c r="N1639" s="19"/>
      <c r="O1639" s="19"/>
      <c r="P1639" s="18"/>
      <c r="Q1639" s="13"/>
      <c r="R1639" s="19"/>
      <c r="S1639" s="19"/>
      <c r="T1639" s="24"/>
      <c r="U1639" s="11"/>
      <c r="V1639" s="24"/>
      <c r="W1639" s="11"/>
      <c r="X1639" s="11"/>
    </row>
    <row r="1640" s="2" customFormat="1" ht="26" customHeight="1" spans="1:24">
      <c r="A1640" s="11">
        <v>1636</v>
      </c>
      <c r="B1640" s="11" t="s">
        <v>467</v>
      </c>
      <c r="C1640" s="11" t="s">
        <v>75</v>
      </c>
      <c r="D1640" s="12">
        <v>27</v>
      </c>
      <c r="E1640" s="11" t="s">
        <v>4205</v>
      </c>
      <c r="F1640" s="11" t="s">
        <v>4205</v>
      </c>
      <c r="G1640" s="12">
        <v>4</v>
      </c>
      <c r="H1640" s="12" t="s">
        <v>43</v>
      </c>
      <c r="I1640" s="152" t="s">
        <v>4206</v>
      </c>
      <c r="J1640" s="12">
        <f>SUM(K1640:N1640)</f>
        <v>150</v>
      </c>
      <c r="K1640" s="11">
        <v>150</v>
      </c>
      <c r="L1640" s="13"/>
      <c r="M1640" s="11"/>
      <c r="N1640" s="19"/>
      <c r="O1640" s="19"/>
      <c r="P1640" s="18">
        <v>44893</v>
      </c>
      <c r="Q1640" s="13" t="s">
        <v>4207</v>
      </c>
      <c r="R1640" s="19">
        <v>13489837118</v>
      </c>
      <c r="S1640" s="19"/>
      <c r="T1640" s="24">
        <v>2022</v>
      </c>
      <c r="U1640" s="23" t="s">
        <v>472</v>
      </c>
      <c r="V1640" s="24" t="s">
        <v>58</v>
      </c>
      <c r="W1640" s="11"/>
      <c r="X1640" s="39"/>
    </row>
    <row r="1641" s="2" customFormat="1" ht="26" customHeight="1" spans="1:24">
      <c r="A1641" s="11">
        <v>1637</v>
      </c>
      <c r="B1641" s="11"/>
      <c r="C1641" s="11"/>
      <c r="D1641" s="12"/>
      <c r="E1641" s="11"/>
      <c r="F1641" s="11" t="s">
        <v>4208</v>
      </c>
      <c r="G1641" s="12"/>
      <c r="H1641" s="12" t="s">
        <v>474</v>
      </c>
      <c r="I1641" s="152" t="s">
        <v>4209</v>
      </c>
      <c r="J1641" s="12"/>
      <c r="K1641" s="11"/>
      <c r="L1641" s="13"/>
      <c r="M1641" s="13"/>
      <c r="N1641" s="19"/>
      <c r="O1641" s="19"/>
      <c r="P1641" s="18"/>
      <c r="Q1641" s="13"/>
      <c r="R1641" s="19"/>
      <c r="S1641" s="19"/>
      <c r="T1641" s="24"/>
      <c r="U1641" s="11"/>
      <c r="V1641" s="24"/>
      <c r="W1641" s="11"/>
      <c r="X1641" s="11"/>
    </row>
    <row r="1642" s="2" customFormat="1" ht="26" customHeight="1" spans="1:24">
      <c r="A1642" s="11">
        <v>1638</v>
      </c>
      <c r="B1642" s="11"/>
      <c r="C1642" s="11"/>
      <c r="D1642" s="12"/>
      <c r="E1642" s="11"/>
      <c r="F1642" s="11" t="s">
        <v>4210</v>
      </c>
      <c r="G1642" s="12"/>
      <c r="H1642" s="12" t="s">
        <v>477</v>
      </c>
      <c r="I1642" s="152" t="s">
        <v>4211</v>
      </c>
      <c r="J1642" s="12"/>
      <c r="K1642" s="11"/>
      <c r="L1642" s="13"/>
      <c r="M1642" s="13"/>
      <c r="N1642" s="19"/>
      <c r="O1642" s="19"/>
      <c r="P1642" s="18"/>
      <c r="Q1642" s="13"/>
      <c r="R1642" s="19"/>
      <c r="S1642" s="19"/>
      <c r="T1642" s="24"/>
      <c r="U1642" s="11"/>
      <c r="V1642" s="24"/>
      <c r="W1642" s="11"/>
      <c r="X1642" s="11"/>
    </row>
    <row r="1643" s="2" customFormat="1" ht="26" customHeight="1" spans="1:24">
      <c r="A1643" s="11">
        <v>1639</v>
      </c>
      <c r="B1643" s="11"/>
      <c r="C1643" s="11"/>
      <c r="D1643" s="12"/>
      <c r="E1643" s="11"/>
      <c r="F1643" s="11" t="s">
        <v>4212</v>
      </c>
      <c r="G1643" s="12"/>
      <c r="H1643" s="12" t="s">
        <v>1156</v>
      </c>
      <c r="I1643" s="152" t="s">
        <v>4213</v>
      </c>
      <c r="J1643" s="12"/>
      <c r="K1643" s="11"/>
      <c r="L1643" s="13"/>
      <c r="M1643" s="13"/>
      <c r="N1643" s="19"/>
      <c r="O1643" s="19"/>
      <c r="P1643" s="18"/>
      <c r="Q1643" s="13"/>
      <c r="R1643" s="19"/>
      <c r="S1643" s="19"/>
      <c r="T1643" s="24"/>
      <c r="U1643" s="11"/>
      <c r="V1643" s="24"/>
      <c r="W1643" s="11"/>
      <c r="X1643" s="11"/>
    </row>
    <row r="1644" s="2" customFormat="1" ht="26" customHeight="1" spans="1:24">
      <c r="A1644" s="11">
        <v>1640</v>
      </c>
      <c r="B1644" s="11" t="s">
        <v>467</v>
      </c>
      <c r="C1644" s="11" t="s">
        <v>3304</v>
      </c>
      <c r="D1644" s="12">
        <v>12</v>
      </c>
      <c r="E1644" s="11" t="s">
        <v>4214</v>
      </c>
      <c r="F1644" s="11" t="s">
        <v>4214</v>
      </c>
      <c r="G1644" s="12">
        <v>6</v>
      </c>
      <c r="H1644" s="12" t="s">
        <v>43</v>
      </c>
      <c r="I1644" s="152" t="s">
        <v>4215</v>
      </c>
      <c r="J1644" s="12">
        <f>SUM(K1644:N1644)</f>
        <v>150</v>
      </c>
      <c r="K1644" s="11">
        <v>131.44</v>
      </c>
      <c r="L1644" s="13">
        <v>18.56</v>
      </c>
      <c r="M1644" s="11"/>
      <c r="N1644" s="19"/>
      <c r="O1644" s="19"/>
      <c r="P1644" s="18">
        <v>44893</v>
      </c>
      <c r="Q1644" s="13" t="s">
        <v>4216</v>
      </c>
      <c r="R1644" s="19">
        <v>18059829126</v>
      </c>
      <c r="S1644" s="19"/>
      <c r="T1644" s="24">
        <v>2022</v>
      </c>
      <c r="U1644" s="23" t="s">
        <v>472</v>
      </c>
      <c r="V1644" s="24" t="s">
        <v>50</v>
      </c>
      <c r="W1644" s="11"/>
      <c r="X1644" s="39"/>
    </row>
    <row r="1645" s="2" customFormat="1" ht="26" customHeight="1" spans="1:24">
      <c r="A1645" s="11">
        <v>1641</v>
      </c>
      <c r="B1645" s="11"/>
      <c r="C1645" s="11"/>
      <c r="D1645" s="12"/>
      <c r="E1645" s="11"/>
      <c r="F1645" s="11" t="s">
        <v>4217</v>
      </c>
      <c r="G1645" s="12"/>
      <c r="H1645" s="12" t="s">
        <v>519</v>
      </c>
      <c r="I1645" s="152" t="s">
        <v>4218</v>
      </c>
      <c r="J1645" s="12"/>
      <c r="K1645" s="11"/>
      <c r="L1645" s="13"/>
      <c r="M1645" s="13"/>
      <c r="N1645" s="19"/>
      <c r="O1645" s="19"/>
      <c r="P1645" s="18"/>
      <c r="Q1645" s="13"/>
      <c r="R1645" s="19"/>
      <c r="S1645" s="19"/>
      <c r="T1645" s="24"/>
      <c r="U1645" s="11"/>
      <c r="V1645" s="24"/>
      <c r="W1645" s="11"/>
      <c r="X1645" s="11"/>
    </row>
    <row r="1646" s="2" customFormat="1" ht="26" customHeight="1" spans="1:24">
      <c r="A1646" s="11">
        <v>1642</v>
      </c>
      <c r="B1646" s="11"/>
      <c r="C1646" s="11"/>
      <c r="D1646" s="12"/>
      <c r="E1646" s="11"/>
      <c r="F1646" s="11" t="s">
        <v>4219</v>
      </c>
      <c r="G1646" s="12"/>
      <c r="H1646" s="12" t="s">
        <v>500</v>
      </c>
      <c r="I1646" s="13" t="s">
        <v>4220</v>
      </c>
      <c r="J1646" s="12"/>
      <c r="K1646" s="11"/>
      <c r="L1646" s="13"/>
      <c r="M1646" s="13"/>
      <c r="N1646" s="19"/>
      <c r="O1646" s="19"/>
      <c r="P1646" s="18"/>
      <c r="Q1646" s="13"/>
      <c r="R1646" s="19"/>
      <c r="S1646" s="19"/>
      <c r="T1646" s="24"/>
      <c r="U1646" s="11"/>
      <c r="V1646" s="24"/>
      <c r="W1646" s="11"/>
      <c r="X1646" s="11"/>
    </row>
    <row r="1647" s="2" customFormat="1" ht="26" customHeight="1" spans="1:24">
      <c r="A1647" s="11">
        <v>1643</v>
      </c>
      <c r="B1647" s="11"/>
      <c r="C1647" s="11"/>
      <c r="D1647" s="12"/>
      <c r="E1647" s="11"/>
      <c r="F1647" s="11" t="s">
        <v>4221</v>
      </c>
      <c r="G1647" s="12"/>
      <c r="H1647" s="12" t="s">
        <v>477</v>
      </c>
      <c r="I1647" s="152" t="s">
        <v>4222</v>
      </c>
      <c r="J1647" s="12"/>
      <c r="K1647" s="11"/>
      <c r="L1647" s="13"/>
      <c r="M1647" s="13"/>
      <c r="N1647" s="19"/>
      <c r="O1647" s="19"/>
      <c r="P1647" s="18"/>
      <c r="Q1647" s="13"/>
      <c r="R1647" s="19"/>
      <c r="S1647" s="19"/>
      <c r="T1647" s="24"/>
      <c r="U1647" s="11"/>
      <c r="V1647" s="24"/>
      <c r="W1647" s="11"/>
      <c r="X1647" s="11"/>
    </row>
    <row r="1648" s="2" customFormat="1" ht="26" customHeight="1" spans="1:24">
      <c r="A1648" s="11">
        <v>1644</v>
      </c>
      <c r="B1648" s="11"/>
      <c r="C1648" s="11"/>
      <c r="D1648" s="12"/>
      <c r="E1648" s="11"/>
      <c r="F1648" s="11" t="s">
        <v>4223</v>
      </c>
      <c r="G1648" s="12"/>
      <c r="H1648" s="12" t="s">
        <v>950</v>
      </c>
      <c r="I1648" s="13" t="s">
        <v>4224</v>
      </c>
      <c r="J1648" s="12"/>
      <c r="K1648" s="11"/>
      <c r="L1648" s="13"/>
      <c r="M1648" s="13"/>
      <c r="N1648" s="19"/>
      <c r="O1648" s="19"/>
      <c r="P1648" s="18"/>
      <c r="Q1648" s="13"/>
      <c r="R1648" s="19"/>
      <c r="S1648" s="19"/>
      <c r="T1648" s="24"/>
      <c r="U1648" s="11"/>
      <c r="V1648" s="24"/>
      <c r="W1648" s="11"/>
      <c r="X1648" s="11"/>
    </row>
    <row r="1649" s="2" customFormat="1" ht="26" customHeight="1" spans="1:24">
      <c r="A1649" s="11">
        <v>1645</v>
      </c>
      <c r="B1649" s="11"/>
      <c r="C1649" s="11"/>
      <c r="D1649" s="12"/>
      <c r="E1649" s="11"/>
      <c r="F1649" s="11" t="s">
        <v>4225</v>
      </c>
      <c r="G1649" s="12"/>
      <c r="H1649" s="12" t="s">
        <v>995</v>
      </c>
      <c r="I1649" s="13" t="s">
        <v>4226</v>
      </c>
      <c r="J1649" s="12"/>
      <c r="K1649" s="11"/>
      <c r="L1649" s="13"/>
      <c r="M1649" s="13"/>
      <c r="N1649" s="19"/>
      <c r="O1649" s="19"/>
      <c r="P1649" s="18"/>
      <c r="Q1649" s="13"/>
      <c r="R1649" s="19"/>
      <c r="S1649" s="19"/>
      <c r="T1649" s="24"/>
      <c r="U1649" s="11"/>
      <c r="V1649" s="24"/>
      <c r="W1649" s="11"/>
      <c r="X1649" s="11"/>
    </row>
    <row r="1650" s="2" customFormat="1" ht="26" customHeight="1" spans="1:24">
      <c r="A1650" s="11">
        <v>1646</v>
      </c>
      <c r="B1650" s="11" t="s">
        <v>467</v>
      </c>
      <c r="C1650" s="11" t="s">
        <v>3304</v>
      </c>
      <c r="D1650" s="12">
        <v>12</v>
      </c>
      <c r="E1650" s="11" t="s">
        <v>4227</v>
      </c>
      <c r="F1650" s="11" t="s">
        <v>4227</v>
      </c>
      <c r="G1650" s="12">
        <v>5</v>
      </c>
      <c r="H1650" s="12" t="s">
        <v>43</v>
      </c>
      <c r="I1650" s="152" t="s">
        <v>4228</v>
      </c>
      <c r="J1650" s="12">
        <f>SUM(K1650:N1650)</f>
        <v>150</v>
      </c>
      <c r="K1650" s="11">
        <v>96.55</v>
      </c>
      <c r="L1650" s="13">
        <v>53.45</v>
      </c>
      <c r="M1650" s="11"/>
      <c r="N1650" s="19"/>
      <c r="O1650" s="19"/>
      <c r="P1650" s="18">
        <v>44893</v>
      </c>
      <c r="Q1650" s="13" t="s">
        <v>4229</v>
      </c>
      <c r="R1650" s="19">
        <v>18030066931</v>
      </c>
      <c r="S1650" s="19"/>
      <c r="T1650" s="24">
        <v>2022</v>
      </c>
      <c r="U1650" s="23" t="s">
        <v>472</v>
      </c>
      <c r="V1650" s="24" t="s">
        <v>50</v>
      </c>
      <c r="W1650" s="11"/>
      <c r="X1650" s="39"/>
    </row>
    <row r="1651" s="2" customFormat="1" ht="26" customHeight="1" spans="1:24">
      <c r="A1651" s="11">
        <v>1647</v>
      </c>
      <c r="B1651" s="11"/>
      <c r="C1651" s="11"/>
      <c r="D1651" s="12"/>
      <c r="E1651" s="11"/>
      <c r="F1651" s="11" t="s">
        <v>608</v>
      </c>
      <c r="G1651" s="12"/>
      <c r="H1651" s="12" t="s">
        <v>497</v>
      </c>
      <c r="I1651" s="13" t="s">
        <v>4230</v>
      </c>
      <c r="J1651" s="12"/>
      <c r="K1651" s="11"/>
      <c r="L1651" s="13"/>
      <c r="M1651" s="13"/>
      <c r="N1651" s="19"/>
      <c r="O1651" s="19"/>
      <c r="P1651" s="18"/>
      <c r="Q1651" s="13"/>
      <c r="R1651" s="19"/>
      <c r="S1651" s="19"/>
      <c r="T1651" s="24"/>
      <c r="U1651" s="11"/>
      <c r="V1651" s="24"/>
      <c r="W1651" s="11"/>
      <c r="X1651" s="11"/>
    </row>
    <row r="1652" s="2" customFormat="1" ht="26" customHeight="1" spans="1:24">
      <c r="A1652" s="11">
        <v>1648</v>
      </c>
      <c r="B1652" s="11"/>
      <c r="C1652" s="11"/>
      <c r="D1652" s="12"/>
      <c r="E1652" s="11"/>
      <c r="F1652" s="11" t="s">
        <v>4231</v>
      </c>
      <c r="G1652" s="12"/>
      <c r="H1652" s="12" t="s">
        <v>474</v>
      </c>
      <c r="I1652" s="152" t="s">
        <v>4232</v>
      </c>
      <c r="J1652" s="12"/>
      <c r="K1652" s="11"/>
      <c r="L1652" s="13"/>
      <c r="M1652" s="13"/>
      <c r="N1652" s="19"/>
      <c r="O1652" s="19"/>
      <c r="P1652" s="18"/>
      <c r="Q1652" s="13"/>
      <c r="R1652" s="19"/>
      <c r="S1652" s="19"/>
      <c r="T1652" s="24"/>
      <c r="U1652" s="11"/>
      <c r="V1652" s="24"/>
      <c r="W1652" s="11"/>
      <c r="X1652" s="11"/>
    </row>
    <row r="1653" s="2" customFormat="1" ht="26" customHeight="1" spans="1:24">
      <c r="A1653" s="11">
        <v>1649</v>
      </c>
      <c r="B1653" s="11"/>
      <c r="C1653" s="11"/>
      <c r="D1653" s="12"/>
      <c r="E1653" s="11"/>
      <c r="F1653" s="11" t="s">
        <v>4233</v>
      </c>
      <c r="G1653" s="12"/>
      <c r="H1653" s="12" t="s">
        <v>500</v>
      </c>
      <c r="I1653" s="152" t="s">
        <v>4234</v>
      </c>
      <c r="J1653" s="12"/>
      <c r="K1653" s="11"/>
      <c r="L1653" s="13"/>
      <c r="M1653" s="13"/>
      <c r="N1653" s="19"/>
      <c r="O1653" s="19"/>
      <c r="P1653" s="18"/>
      <c r="Q1653" s="13"/>
      <c r="R1653" s="19"/>
      <c r="S1653" s="19"/>
      <c r="T1653" s="24"/>
      <c r="U1653" s="11"/>
      <c r="V1653" s="24"/>
      <c r="W1653" s="11"/>
      <c r="X1653" s="11"/>
    </row>
    <row r="1654" s="2" customFormat="1" ht="26" customHeight="1" spans="1:24">
      <c r="A1654" s="11">
        <v>1650</v>
      </c>
      <c r="B1654" s="11"/>
      <c r="C1654" s="11"/>
      <c r="D1654" s="12"/>
      <c r="E1654" s="11"/>
      <c r="F1654" s="11" t="s">
        <v>4235</v>
      </c>
      <c r="G1654" s="12"/>
      <c r="H1654" s="12" t="s">
        <v>477</v>
      </c>
      <c r="I1654" s="13" t="s">
        <v>4236</v>
      </c>
      <c r="J1654" s="12"/>
      <c r="K1654" s="11"/>
      <c r="L1654" s="13"/>
      <c r="M1654" s="13"/>
      <c r="N1654" s="19"/>
      <c r="O1654" s="19"/>
      <c r="P1654" s="18"/>
      <c r="Q1654" s="13"/>
      <c r="R1654" s="19"/>
      <c r="S1654" s="19"/>
      <c r="T1654" s="24"/>
      <c r="U1654" s="11"/>
      <c r="V1654" s="24"/>
      <c r="W1654" s="11"/>
      <c r="X1654" s="11"/>
    </row>
    <row r="1655" s="2" customFormat="1" ht="26" customHeight="1" spans="1:24">
      <c r="A1655" s="11">
        <v>1651</v>
      </c>
      <c r="B1655" s="11" t="s">
        <v>467</v>
      </c>
      <c r="C1655" s="11" t="s">
        <v>3304</v>
      </c>
      <c r="D1655" s="12">
        <v>19</v>
      </c>
      <c r="E1655" s="11" t="s">
        <v>4237</v>
      </c>
      <c r="F1655" s="11" t="s">
        <v>4237</v>
      </c>
      <c r="G1655" s="12">
        <v>5</v>
      </c>
      <c r="H1655" s="12" t="s">
        <v>43</v>
      </c>
      <c r="I1655" s="152" t="s">
        <v>4238</v>
      </c>
      <c r="J1655" s="12">
        <f>SUM(K1655:N1655)</f>
        <v>120</v>
      </c>
      <c r="K1655" s="11"/>
      <c r="L1655" s="13">
        <v>120</v>
      </c>
      <c r="M1655" s="11"/>
      <c r="N1655" s="19"/>
      <c r="O1655" s="19"/>
      <c r="P1655" s="18">
        <v>44893</v>
      </c>
      <c r="Q1655" s="13" t="s">
        <v>4239</v>
      </c>
      <c r="R1655" s="19">
        <v>15659980985</v>
      </c>
      <c r="S1655" s="19"/>
      <c r="T1655" s="24">
        <v>2022</v>
      </c>
      <c r="U1655" s="23" t="s">
        <v>472</v>
      </c>
      <c r="V1655" s="24" t="s">
        <v>45</v>
      </c>
      <c r="W1655" s="11"/>
      <c r="X1655" s="39"/>
    </row>
    <row r="1656" s="2" customFormat="1" ht="26" customHeight="1" spans="1:24">
      <c r="A1656" s="11">
        <v>1652</v>
      </c>
      <c r="B1656" s="11"/>
      <c r="C1656" s="11"/>
      <c r="D1656" s="12"/>
      <c r="E1656" s="11"/>
      <c r="F1656" s="11" t="s">
        <v>4240</v>
      </c>
      <c r="G1656" s="12"/>
      <c r="H1656" s="12" t="s">
        <v>474</v>
      </c>
      <c r="I1656" s="152" t="s">
        <v>4241</v>
      </c>
      <c r="J1656" s="12"/>
      <c r="K1656" s="11"/>
      <c r="L1656" s="13"/>
      <c r="M1656" s="13"/>
      <c r="N1656" s="19"/>
      <c r="O1656" s="19"/>
      <c r="P1656" s="18"/>
      <c r="Q1656" s="13"/>
      <c r="R1656" s="19"/>
      <c r="S1656" s="19"/>
      <c r="T1656" s="24"/>
      <c r="U1656" s="11"/>
      <c r="V1656" s="24"/>
      <c r="W1656" s="11"/>
      <c r="X1656" s="11"/>
    </row>
    <row r="1657" s="2" customFormat="1" ht="26" customHeight="1" spans="1:24">
      <c r="A1657" s="11">
        <v>1653</v>
      </c>
      <c r="B1657" s="11"/>
      <c r="C1657" s="11"/>
      <c r="D1657" s="12"/>
      <c r="E1657" s="11"/>
      <c r="F1657" s="11" t="s">
        <v>4242</v>
      </c>
      <c r="G1657" s="12"/>
      <c r="H1657" s="12" t="s">
        <v>477</v>
      </c>
      <c r="I1657" s="152" t="s">
        <v>4243</v>
      </c>
      <c r="J1657" s="12"/>
      <c r="K1657" s="11"/>
      <c r="L1657" s="13"/>
      <c r="M1657" s="13"/>
      <c r="N1657" s="19"/>
      <c r="O1657" s="19"/>
      <c r="P1657" s="18"/>
      <c r="Q1657" s="13"/>
      <c r="R1657" s="19"/>
      <c r="S1657" s="19"/>
      <c r="T1657" s="24"/>
      <c r="U1657" s="11"/>
      <c r="V1657" s="24"/>
      <c r="W1657" s="11"/>
      <c r="X1657" s="11"/>
    </row>
    <row r="1658" s="2" customFormat="1" ht="26" customHeight="1" spans="1:24">
      <c r="A1658" s="11">
        <v>1654</v>
      </c>
      <c r="B1658" s="11"/>
      <c r="C1658" s="11"/>
      <c r="D1658" s="12"/>
      <c r="E1658" s="11"/>
      <c r="F1658" s="11" t="s">
        <v>4244</v>
      </c>
      <c r="G1658" s="12"/>
      <c r="H1658" s="12" t="s">
        <v>566</v>
      </c>
      <c r="I1658" s="152" t="s">
        <v>4245</v>
      </c>
      <c r="J1658" s="12"/>
      <c r="K1658" s="11"/>
      <c r="L1658" s="13"/>
      <c r="M1658" s="13"/>
      <c r="N1658" s="19"/>
      <c r="O1658" s="19"/>
      <c r="P1658" s="18"/>
      <c r="Q1658" s="13"/>
      <c r="R1658" s="19"/>
      <c r="S1658" s="19"/>
      <c r="T1658" s="24"/>
      <c r="U1658" s="11"/>
      <c r="V1658" s="24"/>
      <c r="W1658" s="11"/>
      <c r="X1658" s="11"/>
    </row>
    <row r="1659" s="2" customFormat="1" ht="26" customHeight="1" spans="1:24">
      <c r="A1659" s="11">
        <v>1655</v>
      </c>
      <c r="B1659" s="11"/>
      <c r="C1659" s="11"/>
      <c r="D1659" s="12"/>
      <c r="E1659" s="11"/>
      <c r="F1659" s="11" t="s">
        <v>4246</v>
      </c>
      <c r="G1659" s="12"/>
      <c r="H1659" s="12" t="s">
        <v>1156</v>
      </c>
      <c r="I1659" s="152" t="s">
        <v>4247</v>
      </c>
      <c r="J1659" s="12"/>
      <c r="K1659" s="11"/>
      <c r="L1659" s="13"/>
      <c r="M1659" s="13"/>
      <c r="N1659" s="19"/>
      <c r="O1659" s="19"/>
      <c r="P1659" s="18"/>
      <c r="Q1659" s="13"/>
      <c r="R1659" s="19"/>
      <c r="S1659" s="19"/>
      <c r="T1659" s="24"/>
      <c r="U1659" s="11"/>
      <c r="V1659" s="24"/>
      <c r="W1659" s="11"/>
      <c r="X1659" s="11"/>
    </row>
    <row r="1660" s="2" customFormat="1" ht="26" customHeight="1" spans="1:24">
      <c r="A1660" s="11">
        <v>1656</v>
      </c>
      <c r="B1660" s="11" t="s">
        <v>467</v>
      </c>
      <c r="C1660" s="11" t="s">
        <v>3304</v>
      </c>
      <c r="D1660" s="12">
        <v>21</v>
      </c>
      <c r="E1660" s="11" t="s">
        <v>4248</v>
      </c>
      <c r="F1660" s="11" t="s">
        <v>4248</v>
      </c>
      <c r="G1660" s="12">
        <v>3</v>
      </c>
      <c r="H1660" s="12" t="s">
        <v>43</v>
      </c>
      <c r="I1660" s="152" t="s">
        <v>4249</v>
      </c>
      <c r="J1660" s="12">
        <f>SUM(K1660:N1660)</f>
        <v>110</v>
      </c>
      <c r="K1660" s="11">
        <v>72.6</v>
      </c>
      <c r="L1660" s="13">
        <v>37.4</v>
      </c>
      <c r="M1660" s="11"/>
      <c r="N1660" s="19"/>
      <c r="O1660" s="19"/>
      <c r="P1660" s="18">
        <v>44893</v>
      </c>
      <c r="Q1660" s="13" t="s">
        <v>4250</v>
      </c>
      <c r="R1660" s="19">
        <v>13559536426</v>
      </c>
      <c r="S1660" s="19"/>
      <c r="T1660" s="24">
        <v>2022</v>
      </c>
      <c r="U1660" s="23" t="s">
        <v>472</v>
      </c>
      <c r="V1660" s="24" t="s">
        <v>50</v>
      </c>
      <c r="W1660" s="11"/>
      <c r="X1660" s="39"/>
    </row>
    <row r="1661" s="2" customFormat="1" ht="26" customHeight="1" spans="1:24">
      <c r="A1661" s="11">
        <v>1657</v>
      </c>
      <c r="B1661" s="11"/>
      <c r="C1661" s="11"/>
      <c r="D1661" s="12"/>
      <c r="E1661" s="11"/>
      <c r="F1661" s="11" t="s">
        <v>4251</v>
      </c>
      <c r="G1661" s="12"/>
      <c r="H1661" s="12" t="s">
        <v>519</v>
      </c>
      <c r="I1661" s="13" t="s">
        <v>4252</v>
      </c>
      <c r="J1661" s="12"/>
      <c r="K1661" s="11"/>
      <c r="L1661" s="13"/>
      <c r="M1661" s="13"/>
      <c r="N1661" s="19"/>
      <c r="O1661" s="19"/>
      <c r="P1661" s="18"/>
      <c r="Q1661" s="13"/>
      <c r="R1661" s="19"/>
      <c r="S1661" s="19"/>
      <c r="T1661" s="24"/>
      <c r="U1661" s="11"/>
      <c r="V1661" s="24"/>
      <c r="W1661" s="11"/>
      <c r="X1661" s="11"/>
    </row>
    <row r="1662" s="2" customFormat="1" ht="26" customHeight="1" spans="1:24">
      <c r="A1662" s="11">
        <v>1658</v>
      </c>
      <c r="B1662" s="11"/>
      <c r="C1662" s="11"/>
      <c r="D1662" s="12"/>
      <c r="E1662" s="11"/>
      <c r="F1662" s="11" t="s">
        <v>4253</v>
      </c>
      <c r="G1662" s="12"/>
      <c r="H1662" s="12" t="s">
        <v>561</v>
      </c>
      <c r="I1662" s="152" t="s">
        <v>4254</v>
      </c>
      <c r="J1662" s="12"/>
      <c r="K1662" s="11"/>
      <c r="L1662" s="13"/>
      <c r="M1662" s="13"/>
      <c r="N1662" s="19"/>
      <c r="O1662" s="19"/>
      <c r="P1662" s="18"/>
      <c r="Q1662" s="13"/>
      <c r="R1662" s="19"/>
      <c r="S1662" s="19"/>
      <c r="T1662" s="24"/>
      <c r="U1662" s="11"/>
      <c r="V1662" s="24"/>
      <c r="W1662" s="11"/>
      <c r="X1662" s="11"/>
    </row>
    <row r="1663" s="2" customFormat="1" ht="26" customHeight="1" spans="1:24">
      <c r="A1663" s="11">
        <v>1659</v>
      </c>
      <c r="B1663" s="11" t="s">
        <v>467</v>
      </c>
      <c r="C1663" s="11" t="s">
        <v>3304</v>
      </c>
      <c r="D1663" s="12">
        <v>21</v>
      </c>
      <c r="E1663" s="11" t="s">
        <v>4255</v>
      </c>
      <c r="F1663" s="11" t="s">
        <v>4255</v>
      </c>
      <c r="G1663" s="12">
        <v>5</v>
      </c>
      <c r="H1663" s="12" t="s">
        <v>43</v>
      </c>
      <c r="I1663" s="152" t="s">
        <v>4256</v>
      </c>
      <c r="J1663" s="12">
        <f>SUM(K1663:N1663)</f>
        <v>110</v>
      </c>
      <c r="K1663" s="11">
        <v>110</v>
      </c>
      <c r="L1663" s="13"/>
      <c r="M1663" s="11"/>
      <c r="N1663" s="19"/>
      <c r="O1663" s="19"/>
      <c r="P1663" s="18">
        <v>44893</v>
      </c>
      <c r="Q1663" s="13" t="s">
        <v>4257</v>
      </c>
      <c r="R1663" s="19">
        <v>13606007543</v>
      </c>
      <c r="S1663" s="19"/>
      <c r="T1663" s="24">
        <v>2022</v>
      </c>
      <c r="U1663" s="23" t="s">
        <v>472</v>
      </c>
      <c r="V1663" s="24" t="s">
        <v>58</v>
      </c>
      <c r="W1663" s="11"/>
      <c r="X1663" s="39"/>
    </row>
    <row r="1664" s="2" customFormat="1" ht="26" customHeight="1" spans="1:24">
      <c r="A1664" s="11">
        <v>1660</v>
      </c>
      <c r="B1664" s="11"/>
      <c r="C1664" s="11"/>
      <c r="D1664" s="12"/>
      <c r="E1664" s="11"/>
      <c r="F1664" s="11" t="s">
        <v>4258</v>
      </c>
      <c r="G1664" s="12"/>
      <c r="H1664" s="12" t="s">
        <v>474</v>
      </c>
      <c r="I1664" s="152" t="s">
        <v>4259</v>
      </c>
      <c r="J1664" s="12"/>
      <c r="K1664" s="11"/>
      <c r="L1664" s="13"/>
      <c r="M1664" s="13"/>
      <c r="N1664" s="19"/>
      <c r="O1664" s="19"/>
      <c r="P1664" s="18"/>
      <c r="Q1664" s="13"/>
      <c r="R1664" s="19"/>
      <c r="S1664" s="19"/>
      <c r="T1664" s="24"/>
      <c r="U1664" s="11"/>
      <c r="V1664" s="24"/>
      <c r="W1664" s="11"/>
      <c r="X1664" s="11"/>
    </row>
    <row r="1665" s="2" customFormat="1" ht="26" customHeight="1" spans="1:24">
      <c r="A1665" s="11">
        <v>1661</v>
      </c>
      <c r="B1665" s="11"/>
      <c r="C1665" s="11"/>
      <c r="D1665" s="12"/>
      <c r="E1665" s="11"/>
      <c r="F1665" s="11" t="s">
        <v>4260</v>
      </c>
      <c r="G1665" s="12"/>
      <c r="H1665" s="12" t="s">
        <v>561</v>
      </c>
      <c r="I1665" s="152" t="s">
        <v>4261</v>
      </c>
      <c r="J1665" s="12"/>
      <c r="K1665" s="11"/>
      <c r="L1665" s="13"/>
      <c r="M1665" s="13"/>
      <c r="N1665" s="19"/>
      <c r="O1665" s="19"/>
      <c r="P1665" s="18"/>
      <c r="Q1665" s="13"/>
      <c r="R1665" s="19"/>
      <c r="S1665" s="19"/>
      <c r="T1665" s="24"/>
      <c r="U1665" s="11"/>
      <c r="V1665" s="24"/>
      <c r="W1665" s="11"/>
      <c r="X1665" s="11"/>
    </row>
    <row r="1666" s="2" customFormat="1" ht="26" customHeight="1" spans="1:24">
      <c r="A1666" s="11">
        <v>1662</v>
      </c>
      <c r="B1666" s="11"/>
      <c r="C1666" s="11"/>
      <c r="D1666" s="12"/>
      <c r="E1666" s="11"/>
      <c r="F1666" s="11" t="s">
        <v>4262</v>
      </c>
      <c r="G1666" s="12"/>
      <c r="H1666" s="12" t="s">
        <v>566</v>
      </c>
      <c r="I1666" s="152" t="s">
        <v>4263</v>
      </c>
      <c r="J1666" s="12"/>
      <c r="K1666" s="11"/>
      <c r="L1666" s="13"/>
      <c r="M1666" s="13"/>
      <c r="N1666" s="19"/>
      <c r="O1666" s="19"/>
      <c r="P1666" s="18"/>
      <c r="Q1666" s="13"/>
      <c r="R1666" s="19"/>
      <c r="S1666" s="19"/>
      <c r="T1666" s="24"/>
      <c r="U1666" s="11"/>
      <c r="V1666" s="24"/>
      <c r="W1666" s="11"/>
      <c r="X1666" s="11"/>
    </row>
    <row r="1667" s="2" customFormat="1" ht="26" customHeight="1" spans="1:24">
      <c r="A1667" s="11">
        <v>1663</v>
      </c>
      <c r="B1667" s="11"/>
      <c r="C1667" s="11"/>
      <c r="D1667" s="12"/>
      <c r="E1667" s="11"/>
      <c r="F1667" s="11" t="s">
        <v>4264</v>
      </c>
      <c r="G1667" s="12"/>
      <c r="H1667" s="12" t="s">
        <v>497</v>
      </c>
      <c r="I1667" s="152" t="s">
        <v>4265</v>
      </c>
      <c r="J1667" s="12"/>
      <c r="K1667" s="11"/>
      <c r="L1667" s="13"/>
      <c r="M1667" s="13"/>
      <c r="N1667" s="19"/>
      <c r="O1667" s="19"/>
      <c r="P1667" s="18"/>
      <c r="Q1667" s="13"/>
      <c r="R1667" s="19"/>
      <c r="S1667" s="19"/>
      <c r="T1667" s="24"/>
      <c r="U1667" s="11"/>
      <c r="V1667" s="24"/>
      <c r="W1667" s="11"/>
      <c r="X1667" s="11"/>
    </row>
    <row r="1668" s="2" customFormat="1" ht="26" customHeight="1" spans="1:24">
      <c r="A1668" s="11">
        <v>1664</v>
      </c>
      <c r="B1668" s="11" t="s">
        <v>467</v>
      </c>
      <c r="C1668" s="11" t="s">
        <v>3304</v>
      </c>
      <c r="D1668" s="12">
        <v>8</v>
      </c>
      <c r="E1668" s="11" t="s">
        <v>4266</v>
      </c>
      <c r="F1668" s="11" t="s">
        <v>4266</v>
      </c>
      <c r="G1668" s="12">
        <v>2</v>
      </c>
      <c r="H1668" s="12" t="s">
        <v>43</v>
      </c>
      <c r="I1668" s="152" t="s">
        <v>4267</v>
      </c>
      <c r="J1668" s="12">
        <f>SUM(K1668:N1668)</f>
        <v>110</v>
      </c>
      <c r="K1668" s="11">
        <v>40</v>
      </c>
      <c r="L1668" s="13">
        <v>70</v>
      </c>
      <c r="M1668" s="11"/>
      <c r="N1668" s="19"/>
      <c r="O1668" s="19"/>
      <c r="P1668" s="18">
        <v>44893</v>
      </c>
      <c r="Q1668" s="13" t="s">
        <v>4268</v>
      </c>
      <c r="R1668" s="19">
        <v>18959838700</v>
      </c>
      <c r="S1668" s="19"/>
      <c r="T1668" s="24">
        <v>2022</v>
      </c>
      <c r="U1668" s="23" t="s">
        <v>472</v>
      </c>
      <c r="V1668" s="24" t="s">
        <v>50</v>
      </c>
      <c r="W1668" s="11"/>
      <c r="X1668" s="39"/>
    </row>
    <row r="1669" s="2" customFormat="1" ht="26" customHeight="1" spans="1:24">
      <c r="A1669" s="11">
        <v>1665</v>
      </c>
      <c r="B1669" s="11"/>
      <c r="C1669" s="11"/>
      <c r="D1669" s="12"/>
      <c r="E1669" s="11"/>
      <c r="F1669" s="11" t="s">
        <v>4269</v>
      </c>
      <c r="G1669" s="12"/>
      <c r="H1669" s="12" t="s">
        <v>4270</v>
      </c>
      <c r="I1669" s="152" t="s">
        <v>4271</v>
      </c>
      <c r="J1669" s="12"/>
      <c r="K1669" s="11"/>
      <c r="L1669" s="13"/>
      <c r="M1669" s="13"/>
      <c r="N1669" s="19"/>
      <c r="O1669" s="19"/>
      <c r="P1669" s="18"/>
      <c r="Q1669" s="13"/>
      <c r="R1669" s="19"/>
      <c r="S1669" s="19"/>
      <c r="T1669" s="24"/>
      <c r="U1669" s="11"/>
      <c r="V1669" s="24"/>
      <c r="W1669" s="11"/>
      <c r="X1669" s="11"/>
    </row>
    <row r="1670" s="2" customFormat="1" ht="26" customHeight="1" spans="1:24">
      <c r="A1670" s="11">
        <v>1666</v>
      </c>
      <c r="B1670" s="11" t="s">
        <v>467</v>
      </c>
      <c r="C1670" s="11" t="s">
        <v>3304</v>
      </c>
      <c r="D1670" s="12">
        <v>16</v>
      </c>
      <c r="E1670" s="11" t="s">
        <v>4272</v>
      </c>
      <c r="F1670" s="11" t="s">
        <v>4272</v>
      </c>
      <c r="G1670" s="12">
        <v>4</v>
      </c>
      <c r="H1670" s="12" t="s">
        <v>43</v>
      </c>
      <c r="I1670" s="152" t="s">
        <v>4273</v>
      </c>
      <c r="J1670" s="12">
        <f>SUM(K1670:N1670)</f>
        <v>100</v>
      </c>
      <c r="K1670" s="11">
        <v>70.7</v>
      </c>
      <c r="L1670" s="13">
        <v>29.3</v>
      </c>
      <c r="M1670" s="11"/>
      <c r="N1670" s="19"/>
      <c r="O1670" s="19"/>
      <c r="P1670" s="18">
        <v>44893</v>
      </c>
      <c r="Q1670" s="13" t="s">
        <v>4274</v>
      </c>
      <c r="R1670" s="19">
        <v>18659733688</v>
      </c>
      <c r="S1670" s="19"/>
      <c r="T1670" s="24">
        <v>2022</v>
      </c>
      <c r="U1670" s="23" t="s">
        <v>472</v>
      </c>
      <c r="V1670" s="24" t="s">
        <v>50</v>
      </c>
      <c r="W1670" s="11"/>
      <c r="X1670" s="39"/>
    </row>
    <row r="1671" s="2" customFormat="1" ht="26" customHeight="1" spans="1:24">
      <c r="A1671" s="11">
        <v>1667</v>
      </c>
      <c r="B1671" s="11"/>
      <c r="C1671" s="11"/>
      <c r="D1671" s="12"/>
      <c r="E1671" s="11"/>
      <c r="F1671" s="11" t="s">
        <v>4275</v>
      </c>
      <c r="G1671" s="12"/>
      <c r="H1671" s="12" t="s">
        <v>474</v>
      </c>
      <c r="I1671" s="152" t="s">
        <v>4276</v>
      </c>
      <c r="J1671" s="12"/>
      <c r="K1671" s="11"/>
      <c r="L1671" s="13"/>
      <c r="M1671" s="13"/>
      <c r="N1671" s="19"/>
      <c r="O1671" s="19"/>
      <c r="P1671" s="18"/>
      <c r="Q1671" s="13"/>
      <c r="R1671" s="19"/>
      <c r="S1671" s="19"/>
      <c r="T1671" s="24"/>
      <c r="U1671" s="11"/>
      <c r="V1671" s="24"/>
      <c r="W1671" s="11"/>
      <c r="X1671" s="11"/>
    </row>
    <row r="1672" s="2" customFormat="1" ht="26" customHeight="1" spans="1:24">
      <c r="A1672" s="11">
        <v>1668</v>
      </c>
      <c r="B1672" s="11"/>
      <c r="C1672" s="11"/>
      <c r="D1672" s="12"/>
      <c r="E1672" s="11"/>
      <c r="F1672" s="11" t="s">
        <v>4277</v>
      </c>
      <c r="G1672" s="12"/>
      <c r="H1672" s="12" t="s">
        <v>477</v>
      </c>
      <c r="I1672" s="152" t="s">
        <v>4278</v>
      </c>
      <c r="J1672" s="12"/>
      <c r="K1672" s="11"/>
      <c r="L1672" s="13"/>
      <c r="M1672" s="13"/>
      <c r="N1672" s="19"/>
      <c r="O1672" s="19"/>
      <c r="P1672" s="18"/>
      <c r="Q1672" s="13"/>
      <c r="R1672" s="19"/>
      <c r="S1672" s="19"/>
      <c r="T1672" s="24"/>
      <c r="U1672" s="11"/>
      <c r="V1672" s="24"/>
      <c r="W1672" s="11"/>
      <c r="X1672" s="11"/>
    </row>
    <row r="1673" s="2" customFormat="1" ht="26" customHeight="1" spans="1:24">
      <c r="A1673" s="11">
        <v>1669</v>
      </c>
      <c r="B1673" s="11"/>
      <c r="C1673" s="11"/>
      <c r="D1673" s="12"/>
      <c r="E1673" s="11"/>
      <c r="F1673" s="11" t="s">
        <v>4279</v>
      </c>
      <c r="G1673" s="12"/>
      <c r="H1673" s="12" t="s">
        <v>500</v>
      </c>
      <c r="I1673" s="152" t="s">
        <v>4280</v>
      </c>
      <c r="J1673" s="12"/>
      <c r="K1673" s="11"/>
      <c r="L1673" s="13"/>
      <c r="M1673" s="13"/>
      <c r="N1673" s="19"/>
      <c r="O1673" s="19"/>
      <c r="P1673" s="18"/>
      <c r="Q1673" s="13"/>
      <c r="R1673" s="19"/>
      <c r="S1673" s="19"/>
      <c r="T1673" s="24"/>
      <c r="U1673" s="11"/>
      <c r="V1673" s="24"/>
      <c r="W1673" s="11"/>
      <c r="X1673" s="11"/>
    </row>
    <row r="1674" s="2" customFormat="1" ht="26" customHeight="1" spans="1:24">
      <c r="A1674" s="11">
        <v>1670</v>
      </c>
      <c r="B1674" s="11" t="s">
        <v>467</v>
      </c>
      <c r="C1674" s="11" t="s">
        <v>3304</v>
      </c>
      <c r="D1674" s="12">
        <v>8</v>
      </c>
      <c r="E1674" s="11" t="s">
        <v>4281</v>
      </c>
      <c r="F1674" s="11" t="s">
        <v>4281</v>
      </c>
      <c r="G1674" s="12">
        <v>4</v>
      </c>
      <c r="H1674" s="12" t="s">
        <v>43</v>
      </c>
      <c r="I1674" s="152" t="s">
        <v>4282</v>
      </c>
      <c r="J1674" s="12">
        <f>SUM(K1674:N1674)</f>
        <v>120</v>
      </c>
      <c r="K1674" s="11">
        <v>75</v>
      </c>
      <c r="L1674" s="13">
        <v>45</v>
      </c>
      <c r="M1674" s="11"/>
      <c r="N1674" s="19"/>
      <c r="O1674" s="19"/>
      <c r="P1674" s="18">
        <v>44893</v>
      </c>
      <c r="Q1674" s="13" t="s">
        <v>4283</v>
      </c>
      <c r="R1674" s="19">
        <v>18959838700</v>
      </c>
      <c r="S1674" s="19"/>
      <c r="T1674" s="24">
        <v>2022</v>
      </c>
      <c r="U1674" s="23" t="s">
        <v>472</v>
      </c>
      <c r="V1674" s="24" t="s">
        <v>50</v>
      </c>
      <c r="W1674" s="11"/>
      <c r="X1674" s="39"/>
    </row>
    <row r="1675" s="2" customFormat="1" ht="26" customHeight="1" spans="1:24">
      <c r="A1675" s="11">
        <v>1671</v>
      </c>
      <c r="B1675" s="11"/>
      <c r="C1675" s="11"/>
      <c r="D1675" s="12"/>
      <c r="E1675" s="11"/>
      <c r="F1675" s="11" t="s">
        <v>4284</v>
      </c>
      <c r="G1675" s="12"/>
      <c r="H1675" s="12" t="s">
        <v>474</v>
      </c>
      <c r="I1675" s="152" t="s">
        <v>4285</v>
      </c>
      <c r="J1675" s="12"/>
      <c r="K1675" s="11"/>
      <c r="L1675" s="13"/>
      <c r="M1675" s="13"/>
      <c r="N1675" s="19"/>
      <c r="O1675" s="19"/>
      <c r="P1675" s="18"/>
      <c r="Q1675" s="13"/>
      <c r="R1675" s="19"/>
      <c r="S1675" s="19"/>
      <c r="T1675" s="24"/>
      <c r="U1675" s="11"/>
      <c r="V1675" s="24"/>
      <c r="W1675" s="11"/>
      <c r="X1675" s="11"/>
    </row>
    <row r="1676" s="2" customFormat="1" ht="26" customHeight="1" spans="1:24">
      <c r="A1676" s="11">
        <v>1672</v>
      </c>
      <c r="B1676" s="11"/>
      <c r="C1676" s="11"/>
      <c r="D1676" s="12"/>
      <c r="E1676" s="11"/>
      <c r="F1676" s="11" t="s">
        <v>4286</v>
      </c>
      <c r="G1676" s="12"/>
      <c r="H1676" s="12" t="s">
        <v>561</v>
      </c>
      <c r="I1676" s="152" t="s">
        <v>4287</v>
      </c>
      <c r="J1676" s="12"/>
      <c r="K1676" s="11"/>
      <c r="L1676" s="13"/>
      <c r="M1676" s="13"/>
      <c r="N1676" s="19"/>
      <c r="O1676" s="19"/>
      <c r="P1676" s="18"/>
      <c r="Q1676" s="13"/>
      <c r="R1676" s="19"/>
      <c r="S1676" s="19"/>
      <c r="T1676" s="24"/>
      <c r="U1676" s="11"/>
      <c r="V1676" s="24"/>
      <c r="W1676" s="11"/>
      <c r="X1676" s="11"/>
    </row>
    <row r="1677" s="2" customFormat="1" ht="26" customHeight="1" spans="1:24">
      <c r="A1677" s="11">
        <v>1673</v>
      </c>
      <c r="B1677" s="11"/>
      <c r="C1677" s="11"/>
      <c r="D1677" s="12"/>
      <c r="E1677" s="11"/>
      <c r="F1677" s="11" t="s">
        <v>4288</v>
      </c>
      <c r="G1677" s="12"/>
      <c r="H1677" s="12" t="s">
        <v>601</v>
      </c>
      <c r="I1677" s="152" t="s">
        <v>4289</v>
      </c>
      <c r="J1677" s="12"/>
      <c r="K1677" s="11"/>
      <c r="L1677" s="13"/>
      <c r="M1677" s="13"/>
      <c r="N1677" s="19"/>
      <c r="O1677" s="19"/>
      <c r="P1677" s="18"/>
      <c r="Q1677" s="13"/>
      <c r="R1677" s="19"/>
      <c r="S1677" s="19"/>
      <c r="T1677" s="24"/>
      <c r="U1677" s="11"/>
      <c r="V1677" s="24"/>
      <c r="W1677" s="11"/>
      <c r="X1677" s="11"/>
    </row>
    <row r="1678" s="2" customFormat="1" ht="26" customHeight="1" spans="1:24">
      <c r="A1678" s="11">
        <v>1674</v>
      </c>
      <c r="B1678" s="11" t="s">
        <v>467</v>
      </c>
      <c r="C1678" s="11" t="s">
        <v>3304</v>
      </c>
      <c r="D1678" s="12">
        <v>16</v>
      </c>
      <c r="E1678" s="11" t="s">
        <v>4290</v>
      </c>
      <c r="F1678" s="11" t="s">
        <v>4290</v>
      </c>
      <c r="G1678" s="12">
        <v>3</v>
      </c>
      <c r="H1678" s="12" t="s">
        <v>43</v>
      </c>
      <c r="I1678" s="152" t="s">
        <v>4291</v>
      </c>
      <c r="J1678" s="12">
        <f>SUM(K1678:N1678)</f>
        <v>100</v>
      </c>
      <c r="K1678" s="11">
        <v>82</v>
      </c>
      <c r="L1678" s="13">
        <v>18</v>
      </c>
      <c r="M1678" s="11"/>
      <c r="N1678" s="19"/>
      <c r="O1678" s="19"/>
      <c r="P1678" s="18">
        <v>44893</v>
      </c>
      <c r="Q1678" s="13" t="s">
        <v>4292</v>
      </c>
      <c r="R1678" s="19">
        <v>18659733688</v>
      </c>
      <c r="S1678" s="19"/>
      <c r="T1678" s="24">
        <v>2022</v>
      </c>
      <c r="U1678" s="23" t="s">
        <v>472</v>
      </c>
      <c r="V1678" s="24" t="s">
        <v>50</v>
      </c>
      <c r="W1678" s="11"/>
      <c r="X1678" s="39"/>
    </row>
    <row r="1679" s="2" customFormat="1" ht="26" customHeight="1" spans="1:24">
      <c r="A1679" s="11">
        <v>1675</v>
      </c>
      <c r="B1679" s="11"/>
      <c r="C1679" s="11"/>
      <c r="D1679" s="12"/>
      <c r="E1679" s="11"/>
      <c r="F1679" s="11" t="s">
        <v>4293</v>
      </c>
      <c r="G1679" s="12"/>
      <c r="H1679" s="12" t="s">
        <v>474</v>
      </c>
      <c r="I1679" s="152" t="s">
        <v>4294</v>
      </c>
      <c r="J1679" s="12"/>
      <c r="K1679" s="11"/>
      <c r="L1679" s="13"/>
      <c r="M1679" s="13"/>
      <c r="N1679" s="19"/>
      <c r="O1679" s="19"/>
      <c r="P1679" s="18"/>
      <c r="Q1679" s="13"/>
      <c r="R1679" s="19"/>
      <c r="S1679" s="19"/>
      <c r="T1679" s="24"/>
      <c r="U1679" s="11"/>
      <c r="V1679" s="24"/>
      <c r="W1679" s="11"/>
      <c r="X1679" s="11"/>
    </row>
    <row r="1680" s="2" customFormat="1" ht="26" customHeight="1" spans="1:24">
      <c r="A1680" s="11">
        <v>1676</v>
      </c>
      <c r="B1680" s="11"/>
      <c r="C1680" s="11"/>
      <c r="D1680" s="12"/>
      <c r="E1680" s="11"/>
      <c r="F1680" s="11" t="s">
        <v>4295</v>
      </c>
      <c r="G1680" s="12"/>
      <c r="H1680" s="12" t="s">
        <v>500</v>
      </c>
      <c r="I1680" s="152" t="s">
        <v>4296</v>
      </c>
      <c r="J1680" s="12"/>
      <c r="K1680" s="11"/>
      <c r="L1680" s="13"/>
      <c r="M1680" s="13"/>
      <c r="N1680" s="19"/>
      <c r="O1680" s="19"/>
      <c r="P1680" s="18"/>
      <c r="Q1680" s="13"/>
      <c r="R1680" s="19"/>
      <c r="S1680" s="19"/>
      <c r="T1680" s="24"/>
      <c r="U1680" s="11"/>
      <c r="V1680" s="24"/>
      <c r="W1680" s="11"/>
      <c r="X1680" s="11"/>
    </row>
    <row r="1681" s="2" customFormat="1" ht="26" customHeight="1" spans="1:24">
      <c r="A1681" s="11">
        <v>1677</v>
      </c>
      <c r="B1681" s="11" t="s">
        <v>467</v>
      </c>
      <c r="C1681" s="11" t="s">
        <v>3304</v>
      </c>
      <c r="D1681" s="12">
        <v>8</v>
      </c>
      <c r="E1681" s="11" t="s">
        <v>4297</v>
      </c>
      <c r="F1681" s="11" t="s">
        <v>4297</v>
      </c>
      <c r="G1681" s="12">
        <v>2</v>
      </c>
      <c r="H1681" s="12" t="s">
        <v>43</v>
      </c>
      <c r="I1681" s="152" t="s">
        <v>4298</v>
      </c>
      <c r="J1681" s="12">
        <f>SUM(K1681:N1681)</f>
        <v>120</v>
      </c>
      <c r="K1681" s="11">
        <v>97.2</v>
      </c>
      <c r="L1681" s="13">
        <v>22.8</v>
      </c>
      <c r="M1681" s="11"/>
      <c r="N1681" s="19"/>
      <c r="O1681" s="19"/>
      <c r="P1681" s="18">
        <v>44893</v>
      </c>
      <c r="Q1681" s="13" t="s">
        <v>4299</v>
      </c>
      <c r="R1681" s="19">
        <v>13505031245</v>
      </c>
      <c r="S1681" s="19"/>
      <c r="T1681" s="24">
        <v>2022</v>
      </c>
      <c r="U1681" s="23" t="s">
        <v>472</v>
      </c>
      <c r="V1681" s="24" t="s">
        <v>50</v>
      </c>
      <c r="W1681" s="11"/>
      <c r="X1681" s="39"/>
    </row>
    <row r="1682" s="2" customFormat="1" ht="26" customHeight="1" spans="1:24">
      <c r="A1682" s="11">
        <v>1678</v>
      </c>
      <c r="B1682" s="11"/>
      <c r="C1682" s="11"/>
      <c r="D1682" s="12"/>
      <c r="E1682" s="11"/>
      <c r="F1682" s="11" t="s">
        <v>4300</v>
      </c>
      <c r="G1682" s="12"/>
      <c r="H1682" s="12" t="s">
        <v>474</v>
      </c>
      <c r="I1682" s="152" t="s">
        <v>4301</v>
      </c>
      <c r="J1682" s="12"/>
      <c r="K1682" s="11"/>
      <c r="L1682" s="13"/>
      <c r="M1682" s="13"/>
      <c r="N1682" s="19"/>
      <c r="O1682" s="19"/>
      <c r="P1682" s="18"/>
      <c r="Q1682" s="13"/>
      <c r="R1682" s="19"/>
      <c r="S1682" s="19"/>
      <c r="T1682" s="24"/>
      <c r="U1682" s="11"/>
      <c r="V1682" s="24"/>
      <c r="W1682" s="11"/>
      <c r="X1682" s="11"/>
    </row>
    <row r="1683" s="2" customFormat="1" ht="26" customHeight="1" spans="1:24">
      <c r="A1683" s="11">
        <v>1679</v>
      </c>
      <c r="B1683" s="11" t="s">
        <v>467</v>
      </c>
      <c r="C1683" s="11" t="s">
        <v>3304</v>
      </c>
      <c r="D1683" s="12">
        <v>8</v>
      </c>
      <c r="E1683" s="11" t="s">
        <v>4302</v>
      </c>
      <c r="F1683" s="11" t="s">
        <v>4302</v>
      </c>
      <c r="G1683" s="12">
        <v>3</v>
      </c>
      <c r="H1683" s="12" t="s">
        <v>43</v>
      </c>
      <c r="I1683" s="152" t="s">
        <v>4303</v>
      </c>
      <c r="J1683" s="12">
        <f>SUM(K1683:N1683)</f>
        <v>120</v>
      </c>
      <c r="K1683" s="11">
        <v>97.2</v>
      </c>
      <c r="L1683" s="13">
        <v>22.8</v>
      </c>
      <c r="M1683" s="11"/>
      <c r="N1683" s="19"/>
      <c r="O1683" s="19"/>
      <c r="P1683" s="18">
        <v>44893</v>
      </c>
      <c r="Q1683" s="13" t="s">
        <v>4304</v>
      </c>
      <c r="R1683" s="19">
        <v>13505031245</v>
      </c>
      <c r="S1683" s="19"/>
      <c r="T1683" s="24">
        <v>2022</v>
      </c>
      <c r="U1683" s="23" t="s">
        <v>472</v>
      </c>
      <c r="V1683" s="24" t="s">
        <v>50</v>
      </c>
      <c r="W1683" s="11"/>
      <c r="X1683" s="39"/>
    </row>
    <row r="1684" s="2" customFormat="1" ht="26" customHeight="1" spans="1:24">
      <c r="A1684" s="11">
        <v>1680</v>
      </c>
      <c r="B1684" s="11"/>
      <c r="C1684" s="11"/>
      <c r="D1684" s="12"/>
      <c r="E1684" s="11"/>
      <c r="F1684" s="11" t="s">
        <v>4305</v>
      </c>
      <c r="G1684" s="12"/>
      <c r="H1684" s="12" t="s">
        <v>533</v>
      </c>
      <c r="I1684" s="152" t="s">
        <v>4306</v>
      </c>
      <c r="J1684" s="12"/>
      <c r="K1684" s="11"/>
      <c r="L1684" s="13"/>
      <c r="M1684" s="13"/>
      <c r="N1684" s="19"/>
      <c r="O1684" s="19"/>
      <c r="P1684" s="18"/>
      <c r="Q1684" s="13"/>
      <c r="R1684" s="19"/>
      <c r="S1684" s="19"/>
      <c r="T1684" s="24"/>
      <c r="U1684" s="11"/>
      <c r="V1684" s="24"/>
      <c r="W1684" s="11"/>
      <c r="X1684" s="11"/>
    </row>
    <row r="1685" s="2" customFormat="1" ht="26" customHeight="1" spans="1:24">
      <c r="A1685" s="11">
        <v>1681</v>
      </c>
      <c r="B1685" s="11"/>
      <c r="C1685" s="11"/>
      <c r="D1685" s="12"/>
      <c r="E1685" s="11"/>
      <c r="F1685" s="11" t="s">
        <v>4307</v>
      </c>
      <c r="G1685" s="12"/>
      <c r="H1685" s="12" t="s">
        <v>510</v>
      </c>
      <c r="I1685" s="152" t="s">
        <v>4308</v>
      </c>
      <c r="J1685" s="12"/>
      <c r="K1685" s="11"/>
      <c r="L1685" s="13"/>
      <c r="M1685" s="13"/>
      <c r="N1685" s="19"/>
      <c r="O1685" s="19"/>
      <c r="P1685" s="18"/>
      <c r="Q1685" s="13"/>
      <c r="R1685" s="19"/>
      <c r="S1685" s="19"/>
      <c r="T1685" s="24"/>
      <c r="U1685" s="11"/>
      <c r="V1685" s="24"/>
      <c r="W1685" s="11"/>
      <c r="X1685" s="11"/>
    </row>
    <row r="1686" s="2" customFormat="1" ht="26" customHeight="1" spans="1:24">
      <c r="A1686" s="11">
        <v>1682</v>
      </c>
      <c r="B1686" s="11" t="s">
        <v>467</v>
      </c>
      <c r="C1686" s="11" t="s">
        <v>129</v>
      </c>
      <c r="D1686" s="12">
        <v>3</v>
      </c>
      <c r="E1686" s="11" t="s">
        <v>4309</v>
      </c>
      <c r="F1686" s="11" t="s">
        <v>4309</v>
      </c>
      <c r="G1686" s="12">
        <v>5</v>
      </c>
      <c r="H1686" s="12" t="s">
        <v>43</v>
      </c>
      <c r="I1686" s="152" t="s">
        <v>4310</v>
      </c>
      <c r="J1686" s="12">
        <f>SUM(K1686:N1686)</f>
        <v>150</v>
      </c>
      <c r="K1686" s="11">
        <v>150</v>
      </c>
      <c r="L1686" s="13"/>
      <c r="M1686" s="11"/>
      <c r="N1686" s="19"/>
      <c r="O1686" s="19"/>
      <c r="P1686" s="18">
        <v>44893</v>
      </c>
      <c r="Q1686" s="13" t="s">
        <v>4311</v>
      </c>
      <c r="R1686" s="19">
        <v>13505949656</v>
      </c>
      <c r="S1686" s="19"/>
      <c r="T1686" s="24">
        <v>2022</v>
      </c>
      <c r="U1686" s="23" t="s">
        <v>472</v>
      </c>
      <c r="V1686" s="24" t="s">
        <v>58</v>
      </c>
      <c r="W1686" s="11"/>
      <c r="X1686" s="39"/>
    </row>
    <row r="1687" s="2" customFormat="1" ht="26" customHeight="1" spans="1:24">
      <c r="A1687" s="11">
        <v>1683</v>
      </c>
      <c r="B1687" s="11"/>
      <c r="C1687" s="11"/>
      <c r="D1687" s="12"/>
      <c r="E1687" s="11"/>
      <c r="F1687" s="11" t="s">
        <v>4312</v>
      </c>
      <c r="G1687" s="12"/>
      <c r="H1687" s="12" t="s">
        <v>474</v>
      </c>
      <c r="I1687" s="152" t="s">
        <v>4313</v>
      </c>
      <c r="J1687" s="12"/>
      <c r="K1687" s="11"/>
      <c r="L1687" s="13"/>
      <c r="M1687" s="13"/>
      <c r="N1687" s="19"/>
      <c r="O1687" s="19"/>
      <c r="P1687" s="18"/>
      <c r="Q1687" s="13"/>
      <c r="R1687" s="19"/>
      <c r="S1687" s="19"/>
      <c r="T1687" s="24"/>
      <c r="U1687" s="11"/>
      <c r="V1687" s="24"/>
      <c r="W1687" s="11"/>
      <c r="X1687" s="11"/>
    </row>
    <row r="1688" s="2" customFormat="1" ht="26" customHeight="1" spans="1:24">
      <c r="A1688" s="11">
        <v>1684</v>
      </c>
      <c r="B1688" s="11"/>
      <c r="C1688" s="11"/>
      <c r="D1688" s="12"/>
      <c r="E1688" s="11"/>
      <c r="F1688" s="11" t="s">
        <v>4314</v>
      </c>
      <c r="G1688" s="12"/>
      <c r="H1688" s="12" t="s">
        <v>513</v>
      </c>
      <c r="I1688" s="13" t="s">
        <v>4315</v>
      </c>
      <c r="J1688" s="12"/>
      <c r="K1688" s="11"/>
      <c r="L1688" s="13"/>
      <c r="M1688" s="13"/>
      <c r="N1688" s="19"/>
      <c r="O1688" s="19"/>
      <c r="P1688" s="18"/>
      <c r="Q1688" s="13"/>
      <c r="R1688" s="19"/>
      <c r="S1688" s="19"/>
      <c r="T1688" s="24"/>
      <c r="U1688" s="11"/>
      <c r="V1688" s="24"/>
      <c r="W1688" s="11"/>
      <c r="X1688" s="11"/>
    </row>
    <row r="1689" s="2" customFormat="1" ht="26" customHeight="1" spans="1:24">
      <c r="A1689" s="11">
        <v>1685</v>
      </c>
      <c r="B1689" s="11"/>
      <c r="C1689" s="11"/>
      <c r="D1689" s="12"/>
      <c r="E1689" s="11"/>
      <c r="F1689" s="11" t="s">
        <v>4316</v>
      </c>
      <c r="G1689" s="12"/>
      <c r="H1689" s="12" t="s">
        <v>510</v>
      </c>
      <c r="I1689" s="152" t="s">
        <v>4317</v>
      </c>
      <c r="J1689" s="12"/>
      <c r="K1689" s="11"/>
      <c r="L1689" s="13"/>
      <c r="M1689" s="13"/>
      <c r="N1689" s="19"/>
      <c r="O1689" s="19"/>
      <c r="P1689" s="18"/>
      <c r="Q1689" s="13"/>
      <c r="R1689" s="19"/>
      <c r="S1689" s="19"/>
      <c r="T1689" s="24"/>
      <c r="U1689" s="11"/>
      <c r="V1689" s="24"/>
      <c r="W1689" s="11"/>
      <c r="X1689" s="11"/>
    </row>
    <row r="1690" s="2" customFormat="1" ht="26" customHeight="1" spans="1:24">
      <c r="A1690" s="11">
        <v>1686</v>
      </c>
      <c r="B1690" s="11"/>
      <c r="C1690" s="11"/>
      <c r="D1690" s="12"/>
      <c r="E1690" s="11"/>
      <c r="F1690" s="11" t="s">
        <v>4318</v>
      </c>
      <c r="G1690" s="12"/>
      <c r="H1690" s="12" t="s">
        <v>538</v>
      </c>
      <c r="I1690" s="152" t="s">
        <v>4319</v>
      </c>
      <c r="J1690" s="12"/>
      <c r="K1690" s="11"/>
      <c r="L1690" s="13"/>
      <c r="M1690" s="13"/>
      <c r="N1690" s="19"/>
      <c r="O1690" s="19"/>
      <c r="P1690" s="18"/>
      <c r="Q1690" s="13"/>
      <c r="R1690" s="19"/>
      <c r="S1690" s="19"/>
      <c r="T1690" s="24"/>
      <c r="U1690" s="11"/>
      <c r="V1690" s="24"/>
      <c r="W1690" s="11"/>
      <c r="X1690" s="11"/>
    </row>
    <row r="1691" s="2" customFormat="1" ht="26" customHeight="1" spans="1:24">
      <c r="A1691" s="11">
        <v>1687</v>
      </c>
      <c r="B1691" s="11" t="s">
        <v>467</v>
      </c>
      <c r="C1691" s="11" t="s">
        <v>129</v>
      </c>
      <c r="D1691" s="12">
        <v>3</v>
      </c>
      <c r="E1691" s="11" t="s">
        <v>4320</v>
      </c>
      <c r="F1691" s="11" t="s">
        <v>4320</v>
      </c>
      <c r="G1691" s="12">
        <v>3</v>
      </c>
      <c r="H1691" s="12" t="s">
        <v>43</v>
      </c>
      <c r="I1691" s="152" t="s">
        <v>4321</v>
      </c>
      <c r="J1691" s="12">
        <f>SUM(K1691:N1691)</f>
        <v>110</v>
      </c>
      <c r="K1691" s="11">
        <v>110</v>
      </c>
      <c r="L1691" s="13"/>
      <c r="M1691" s="11"/>
      <c r="N1691" s="19"/>
      <c r="O1691" s="19"/>
      <c r="P1691" s="18">
        <v>44893</v>
      </c>
      <c r="Q1691" s="13" t="s">
        <v>4322</v>
      </c>
      <c r="R1691" s="19">
        <v>13835138728</v>
      </c>
      <c r="S1691" s="19"/>
      <c r="T1691" s="24">
        <v>2022</v>
      </c>
      <c r="U1691" s="23" t="s">
        <v>472</v>
      </c>
      <c r="V1691" s="24" t="s">
        <v>58</v>
      </c>
      <c r="W1691" s="11"/>
      <c r="X1691" s="39"/>
    </row>
    <row r="1692" s="2" customFormat="1" ht="26" customHeight="1" spans="1:24">
      <c r="A1692" s="11">
        <v>1688</v>
      </c>
      <c r="B1692" s="11"/>
      <c r="C1692" s="11"/>
      <c r="D1692" s="12"/>
      <c r="E1692" s="11"/>
      <c r="F1692" s="11" t="s">
        <v>4323</v>
      </c>
      <c r="G1692" s="12"/>
      <c r="H1692" s="12" t="s">
        <v>510</v>
      </c>
      <c r="I1692" s="152" t="s">
        <v>4324</v>
      </c>
      <c r="J1692" s="12"/>
      <c r="K1692" s="11"/>
      <c r="L1692" s="13"/>
      <c r="M1692" s="13"/>
      <c r="N1692" s="19"/>
      <c r="O1692" s="19"/>
      <c r="P1692" s="18"/>
      <c r="Q1692" s="13"/>
      <c r="R1692" s="19"/>
      <c r="S1692" s="19"/>
      <c r="T1692" s="24"/>
      <c r="U1692" s="11"/>
      <c r="V1692" s="24"/>
      <c r="W1692" s="11"/>
      <c r="X1692" s="11"/>
    </row>
    <row r="1693" s="2" customFormat="1" ht="26" customHeight="1" spans="1:24">
      <c r="A1693" s="11">
        <v>1689</v>
      </c>
      <c r="B1693" s="11"/>
      <c r="C1693" s="11"/>
      <c r="D1693" s="12"/>
      <c r="E1693" s="11"/>
      <c r="F1693" s="11" t="s">
        <v>4325</v>
      </c>
      <c r="G1693" s="12"/>
      <c r="H1693" s="12" t="s">
        <v>538</v>
      </c>
      <c r="I1693" s="152" t="s">
        <v>4326</v>
      </c>
      <c r="J1693" s="12"/>
      <c r="K1693" s="11"/>
      <c r="L1693" s="13"/>
      <c r="M1693" s="13"/>
      <c r="N1693" s="19"/>
      <c r="O1693" s="19"/>
      <c r="P1693" s="18"/>
      <c r="Q1693" s="13"/>
      <c r="R1693" s="19"/>
      <c r="S1693" s="19"/>
      <c r="T1693" s="24"/>
      <c r="U1693" s="11"/>
      <c r="V1693" s="24"/>
      <c r="W1693" s="11"/>
      <c r="X1693" s="11"/>
    </row>
    <row r="1694" s="2" customFormat="1" ht="26" customHeight="1" spans="1:24">
      <c r="A1694" s="11">
        <v>1690</v>
      </c>
      <c r="B1694" s="11" t="s">
        <v>467</v>
      </c>
      <c r="C1694" s="11" t="s">
        <v>129</v>
      </c>
      <c r="D1694" s="12">
        <v>3</v>
      </c>
      <c r="E1694" s="11" t="s">
        <v>4327</v>
      </c>
      <c r="F1694" s="11" t="s">
        <v>4327</v>
      </c>
      <c r="G1694" s="12">
        <v>4</v>
      </c>
      <c r="H1694" s="12" t="s">
        <v>43</v>
      </c>
      <c r="I1694" s="152" t="s">
        <v>4328</v>
      </c>
      <c r="J1694" s="12">
        <f>SUM(K1694:N1694)</f>
        <v>120</v>
      </c>
      <c r="K1694" s="11">
        <v>120</v>
      </c>
      <c r="L1694" s="13"/>
      <c r="M1694" s="11"/>
      <c r="N1694" s="19"/>
      <c r="O1694" s="19"/>
      <c r="P1694" s="18">
        <v>44893</v>
      </c>
      <c r="Q1694" s="13" t="s">
        <v>4329</v>
      </c>
      <c r="R1694" s="19">
        <v>13868636625</v>
      </c>
      <c r="S1694" s="19"/>
      <c r="T1694" s="24">
        <v>2022</v>
      </c>
      <c r="U1694" s="23" t="s">
        <v>472</v>
      </c>
      <c r="V1694" s="24" t="s">
        <v>58</v>
      </c>
      <c r="W1694" s="11"/>
      <c r="X1694" s="39"/>
    </row>
    <row r="1695" s="2" customFormat="1" ht="26" customHeight="1" spans="1:24">
      <c r="A1695" s="11">
        <v>1691</v>
      </c>
      <c r="B1695" s="11"/>
      <c r="C1695" s="11"/>
      <c r="D1695" s="12"/>
      <c r="E1695" s="11"/>
      <c r="F1695" s="11" t="s">
        <v>4330</v>
      </c>
      <c r="G1695" s="12"/>
      <c r="H1695" s="12" t="s">
        <v>474</v>
      </c>
      <c r="I1695" s="152" t="s">
        <v>4331</v>
      </c>
      <c r="J1695" s="12"/>
      <c r="K1695" s="11"/>
      <c r="L1695" s="13"/>
      <c r="M1695" s="13"/>
      <c r="N1695" s="19"/>
      <c r="O1695" s="19"/>
      <c r="P1695" s="18"/>
      <c r="Q1695" s="13"/>
      <c r="R1695" s="19"/>
      <c r="S1695" s="19"/>
      <c r="T1695" s="24"/>
      <c r="U1695" s="11"/>
      <c r="V1695" s="24"/>
      <c r="W1695" s="11"/>
      <c r="X1695" s="11"/>
    </row>
    <row r="1696" s="2" customFormat="1" ht="26" customHeight="1" spans="1:24">
      <c r="A1696" s="11">
        <v>1692</v>
      </c>
      <c r="B1696" s="11"/>
      <c r="C1696" s="11"/>
      <c r="D1696" s="12"/>
      <c r="E1696" s="11"/>
      <c r="F1696" s="11" t="s">
        <v>4332</v>
      </c>
      <c r="G1696" s="12"/>
      <c r="H1696" s="12" t="s">
        <v>589</v>
      </c>
      <c r="I1696" s="13" t="s">
        <v>4333</v>
      </c>
      <c r="J1696" s="12"/>
      <c r="K1696" s="11"/>
      <c r="L1696" s="13"/>
      <c r="M1696" s="13"/>
      <c r="N1696" s="19"/>
      <c r="O1696" s="19"/>
      <c r="P1696" s="18"/>
      <c r="Q1696" s="13"/>
      <c r="R1696" s="19"/>
      <c r="S1696" s="19"/>
      <c r="T1696" s="24"/>
      <c r="U1696" s="11"/>
      <c r="V1696" s="24"/>
      <c r="W1696" s="11"/>
      <c r="X1696" s="11"/>
    </row>
    <row r="1697" s="2" customFormat="1" ht="26" customHeight="1" spans="1:24">
      <c r="A1697" s="11">
        <v>1693</v>
      </c>
      <c r="B1697" s="11"/>
      <c r="C1697" s="11"/>
      <c r="D1697" s="12"/>
      <c r="E1697" s="11"/>
      <c r="F1697" s="11" t="s">
        <v>4334</v>
      </c>
      <c r="G1697" s="12"/>
      <c r="H1697" s="12" t="s">
        <v>513</v>
      </c>
      <c r="I1697" s="152" t="s">
        <v>4335</v>
      </c>
      <c r="J1697" s="12"/>
      <c r="K1697" s="11"/>
      <c r="L1697" s="13"/>
      <c r="M1697" s="13"/>
      <c r="N1697" s="19"/>
      <c r="O1697" s="19"/>
      <c r="P1697" s="18"/>
      <c r="Q1697" s="13"/>
      <c r="R1697" s="19"/>
      <c r="S1697" s="19"/>
      <c r="T1697" s="24"/>
      <c r="U1697" s="11"/>
      <c r="V1697" s="24"/>
      <c r="W1697" s="11"/>
      <c r="X1697" s="11"/>
    </row>
    <row r="1698" s="2" customFormat="1" ht="26" customHeight="1" spans="1:24">
      <c r="A1698" s="11">
        <v>1694</v>
      </c>
      <c r="B1698" s="11" t="s">
        <v>467</v>
      </c>
      <c r="C1698" s="11" t="s">
        <v>59</v>
      </c>
      <c r="D1698" s="12"/>
      <c r="E1698" s="42" t="s">
        <v>4336</v>
      </c>
      <c r="F1698" s="42" t="s">
        <v>4336</v>
      </c>
      <c r="G1698" s="12">
        <v>4</v>
      </c>
      <c r="H1698" s="12" t="s">
        <v>43</v>
      </c>
      <c r="I1698" s="13" t="s">
        <v>4337</v>
      </c>
      <c r="J1698" s="12">
        <v>96</v>
      </c>
      <c r="K1698" s="11"/>
      <c r="L1698" s="13">
        <v>96</v>
      </c>
      <c r="M1698" s="13"/>
      <c r="N1698" s="19"/>
      <c r="O1698" s="19" t="s">
        <v>3877</v>
      </c>
      <c r="P1698" s="18" t="s">
        <v>4338</v>
      </c>
      <c r="Q1698" s="13"/>
      <c r="R1698" s="19">
        <v>15959280943</v>
      </c>
      <c r="S1698" s="19"/>
      <c r="T1698" s="24"/>
      <c r="U1698" s="11" t="s">
        <v>472</v>
      </c>
      <c r="V1698" s="24" t="s">
        <v>45</v>
      </c>
      <c r="W1698" s="11"/>
      <c r="X1698" s="11"/>
    </row>
    <row r="1699" s="2" customFormat="1" ht="26" customHeight="1" spans="1:24">
      <c r="A1699" s="11">
        <v>1695</v>
      </c>
      <c r="B1699" s="11"/>
      <c r="C1699" s="11"/>
      <c r="D1699" s="12"/>
      <c r="E1699" s="11"/>
      <c r="F1699" s="42" t="s">
        <v>4339</v>
      </c>
      <c r="G1699" s="12"/>
      <c r="H1699" s="12" t="s">
        <v>519</v>
      </c>
      <c r="I1699" s="152" t="s">
        <v>4340</v>
      </c>
      <c r="J1699" s="12"/>
      <c r="K1699" s="11"/>
      <c r="L1699" s="13"/>
      <c r="M1699" s="13"/>
      <c r="N1699" s="19"/>
      <c r="O1699" s="19"/>
      <c r="P1699" s="18"/>
      <c r="Q1699" s="13"/>
      <c r="R1699" s="19"/>
      <c r="S1699" s="19"/>
      <c r="T1699" s="24"/>
      <c r="U1699" s="11"/>
      <c r="V1699" s="24"/>
      <c r="W1699" s="11"/>
      <c r="X1699" s="11"/>
    </row>
    <row r="1700" s="2" customFormat="1" ht="26" customHeight="1" spans="1:24">
      <c r="A1700" s="11">
        <v>1696</v>
      </c>
      <c r="B1700" s="11"/>
      <c r="C1700" s="11"/>
      <c r="D1700" s="12"/>
      <c r="E1700" s="11"/>
      <c r="F1700" s="42" t="s">
        <v>4341</v>
      </c>
      <c r="G1700" s="12"/>
      <c r="H1700" s="12" t="s">
        <v>513</v>
      </c>
      <c r="I1700" s="152" t="s">
        <v>4342</v>
      </c>
      <c r="J1700" s="12"/>
      <c r="K1700" s="11"/>
      <c r="L1700" s="13"/>
      <c r="M1700" s="13"/>
      <c r="N1700" s="19"/>
      <c r="O1700" s="19"/>
      <c r="P1700" s="18"/>
      <c r="Q1700" s="13"/>
      <c r="R1700" s="19"/>
      <c r="S1700" s="19"/>
      <c r="T1700" s="24"/>
      <c r="U1700" s="11"/>
      <c r="V1700" s="24"/>
      <c r="W1700" s="11"/>
      <c r="X1700" s="11"/>
    </row>
    <row r="1701" s="2" customFormat="1" ht="26" customHeight="1" spans="1:24">
      <c r="A1701" s="11">
        <v>1697</v>
      </c>
      <c r="B1701" s="11"/>
      <c r="C1701" s="11"/>
      <c r="D1701" s="12"/>
      <c r="E1701" s="11"/>
      <c r="F1701" s="42" t="s">
        <v>4343</v>
      </c>
      <c r="G1701" s="12"/>
      <c r="H1701" s="12" t="s">
        <v>589</v>
      </c>
      <c r="I1701" s="152" t="s">
        <v>4344</v>
      </c>
      <c r="J1701" s="12"/>
      <c r="K1701" s="11"/>
      <c r="L1701" s="13"/>
      <c r="M1701" s="13"/>
      <c r="N1701" s="19"/>
      <c r="O1701" s="19"/>
      <c r="P1701" s="18"/>
      <c r="Q1701" s="13"/>
      <c r="R1701" s="19"/>
      <c r="S1701" s="19"/>
      <c r="T1701" s="24"/>
      <c r="U1701" s="11"/>
      <c r="V1701" s="24"/>
      <c r="W1701" s="11"/>
      <c r="X1701" s="11"/>
    </row>
    <row r="1702" s="2" customFormat="1" ht="26" customHeight="1" spans="1:24">
      <c r="A1702" s="11">
        <v>1698</v>
      </c>
      <c r="B1702" s="11" t="s">
        <v>467</v>
      </c>
      <c r="C1702" s="11" t="s">
        <v>59</v>
      </c>
      <c r="D1702" s="36">
        <v>5</v>
      </c>
      <c r="E1702" s="11" t="s">
        <v>4345</v>
      </c>
      <c r="F1702" s="11" t="s">
        <v>4345</v>
      </c>
      <c r="G1702" s="12">
        <v>5</v>
      </c>
      <c r="H1702" s="12" t="s">
        <v>43</v>
      </c>
      <c r="I1702" s="152" t="s">
        <v>4346</v>
      </c>
      <c r="J1702" s="12">
        <v>80</v>
      </c>
      <c r="K1702" s="11">
        <v>52</v>
      </c>
      <c r="L1702" s="13">
        <v>28</v>
      </c>
      <c r="M1702" s="13"/>
      <c r="N1702" s="19"/>
      <c r="O1702" s="19" t="s">
        <v>3877</v>
      </c>
      <c r="P1702" s="18">
        <v>44911</v>
      </c>
      <c r="Q1702" s="13" t="s">
        <v>4347</v>
      </c>
      <c r="R1702" s="19">
        <v>15060482421</v>
      </c>
      <c r="S1702" s="19"/>
      <c r="T1702" s="24"/>
      <c r="U1702" s="11" t="s">
        <v>472</v>
      </c>
      <c r="V1702" s="24" t="s">
        <v>50</v>
      </c>
      <c r="W1702" s="11"/>
      <c r="X1702" s="11"/>
    </row>
    <row r="1703" s="2" customFormat="1" ht="26" customHeight="1" spans="1:24">
      <c r="A1703" s="11">
        <v>1699</v>
      </c>
      <c r="B1703" s="11"/>
      <c r="C1703" s="11"/>
      <c r="D1703" s="12"/>
      <c r="E1703" s="11"/>
      <c r="F1703" s="11" t="s">
        <v>4348</v>
      </c>
      <c r="G1703" s="12"/>
      <c r="H1703" s="12" t="s">
        <v>474</v>
      </c>
      <c r="I1703" s="152" t="s">
        <v>4349</v>
      </c>
      <c r="J1703" s="12"/>
      <c r="K1703" s="11"/>
      <c r="L1703" s="13"/>
      <c r="M1703" s="13"/>
      <c r="N1703" s="19"/>
      <c r="O1703" s="19"/>
      <c r="P1703" s="18"/>
      <c r="Q1703" s="13"/>
      <c r="R1703" s="19"/>
      <c r="S1703" s="19"/>
      <c r="T1703" s="24"/>
      <c r="U1703" s="11"/>
      <c r="V1703" s="24"/>
      <c r="W1703" s="11"/>
      <c r="X1703" s="11"/>
    </row>
    <row r="1704" s="2" customFormat="1" ht="26" customHeight="1" spans="1:24">
      <c r="A1704" s="11">
        <v>1700</v>
      </c>
      <c r="B1704" s="11"/>
      <c r="C1704" s="11"/>
      <c r="D1704" s="12"/>
      <c r="E1704" s="11"/>
      <c r="F1704" s="11" t="s">
        <v>4350</v>
      </c>
      <c r="G1704" s="12"/>
      <c r="H1704" s="12" t="s">
        <v>561</v>
      </c>
      <c r="I1704" s="152" t="s">
        <v>4351</v>
      </c>
      <c r="J1704" s="12"/>
      <c r="K1704" s="11"/>
      <c r="L1704" s="13"/>
      <c r="M1704" s="13"/>
      <c r="N1704" s="19"/>
      <c r="O1704" s="19"/>
      <c r="P1704" s="18"/>
      <c r="Q1704" s="13"/>
      <c r="R1704" s="19"/>
      <c r="S1704" s="19"/>
      <c r="T1704" s="24"/>
      <c r="U1704" s="11"/>
      <c r="V1704" s="24"/>
      <c r="W1704" s="11"/>
      <c r="X1704" s="11"/>
    </row>
    <row r="1705" s="2" customFormat="1" ht="26" customHeight="1" spans="1:24">
      <c r="A1705" s="11">
        <v>1701</v>
      </c>
      <c r="B1705" s="11"/>
      <c r="C1705" s="11"/>
      <c r="D1705" s="12"/>
      <c r="E1705" s="11"/>
      <c r="F1705" s="11" t="s">
        <v>4352</v>
      </c>
      <c r="G1705" s="12"/>
      <c r="H1705" s="12" t="s">
        <v>601</v>
      </c>
      <c r="I1705" s="152" t="s">
        <v>4353</v>
      </c>
      <c r="J1705" s="12"/>
      <c r="K1705" s="11"/>
      <c r="L1705" s="13"/>
      <c r="M1705" s="13"/>
      <c r="N1705" s="19"/>
      <c r="O1705" s="19"/>
      <c r="P1705" s="18"/>
      <c r="Q1705" s="13"/>
      <c r="R1705" s="19"/>
      <c r="S1705" s="19"/>
      <c r="T1705" s="24"/>
      <c r="U1705" s="11"/>
      <c r="V1705" s="24"/>
      <c r="W1705" s="11"/>
      <c r="X1705" s="11"/>
    </row>
    <row r="1706" s="2" customFormat="1" ht="26" customHeight="1" spans="1:24">
      <c r="A1706" s="11">
        <v>1702</v>
      </c>
      <c r="B1706" s="11"/>
      <c r="C1706" s="11"/>
      <c r="D1706" s="12"/>
      <c r="E1706" s="11"/>
      <c r="F1706" s="11" t="s">
        <v>4354</v>
      </c>
      <c r="G1706" s="12"/>
      <c r="H1706" s="12" t="s">
        <v>497</v>
      </c>
      <c r="I1706" s="152" t="s">
        <v>4355</v>
      </c>
      <c r="J1706" s="12"/>
      <c r="K1706" s="11"/>
      <c r="L1706" s="13"/>
      <c r="M1706" s="13"/>
      <c r="N1706" s="19"/>
      <c r="O1706" s="19"/>
      <c r="P1706" s="18"/>
      <c r="Q1706" s="13"/>
      <c r="R1706" s="19"/>
      <c r="S1706" s="19"/>
      <c r="T1706" s="24"/>
      <c r="U1706" s="11"/>
      <c r="V1706" s="24"/>
      <c r="W1706" s="11"/>
      <c r="X1706" s="11"/>
    </row>
    <row r="1707" s="2" customFormat="1" ht="26" customHeight="1" spans="1:24">
      <c r="A1707" s="11">
        <v>1703</v>
      </c>
      <c r="B1707" s="11" t="s">
        <v>467</v>
      </c>
      <c r="C1707" s="11" t="s">
        <v>59</v>
      </c>
      <c r="D1707" s="36">
        <v>7</v>
      </c>
      <c r="E1707" s="11" t="s">
        <v>1826</v>
      </c>
      <c r="F1707" s="11" t="s">
        <v>1826</v>
      </c>
      <c r="G1707" s="12">
        <v>4</v>
      </c>
      <c r="H1707" s="12" t="s">
        <v>43</v>
      </c>
      <c r="I1707" s="152" t="s">
        <v>4356</v>
      </c>
      <c r="J1707" s="12">
        <v>120</v>
      </c>
      <c r="K1707" s="11"/>
      <c r="L1707" s="13" t="s">
        <v>4357</v>
      </c>
      <c r="M1707" s="13"/>
      <c r="N1707" s="19"/>
      <c r="O1707" s="19" t="s">
        <v>3877</v>
      </c>
      <c r="P1707" s="18">
        <v>44911</v>
      </c>
      <c r="Q1707" s="13" t="s">
        <v>4358</v>
      </c>
      <c r="R1707" s="19">
        <v>13774671763</v>
      </c>
      <c r="S1707" s="19"/>
      <c r="T1707" s="24"/>
      <c r="U1707" s="11" t="s">
        <v>472</v>
      </c>
      <c r="V1707" s="24" t="s">
        <v>45</v>
      </c>
      <c r="W1707" s="11"/>
      <c r="X1707" s="11"/>
    </row>
    <row r="1708" s="2" customFormat="1" ht="26" customHeight="1" spans="1:24">
      <c r="A1708" s="11">
        <v>1704</v>
      </c>
      <c r="B1708" s="11"/>
      <c r="C1708" s="11"/>
      <c r="D1708" s="12"/>
      <c r="E1708" s="11"/>
      <c r="F1708" s="11" t="s">
        <v>4359</v>
      </c>
      <c r="G1708" s="12"/>
      <c r="H1708" s="12" t="s">
        <v>474</v>
      </c>
      <c r="I1708" s="152" t="s">
        <v>4360</v>
      </c>
      <c r="J1708" s="12"/>
      <c r="K1708" s="11"/>
      <c r="L1708" s="13"/>
      <c r="M1708" s="13"/>
      <c r="N1708" s="19"/>
      <c r="O1708" s="19"/>
      <c r="P1708" s="18"/>
      <c r="Q1708" s="13"/>
      <c r="R1708" s="19"/>
      <c r="S1708" s="19"/>
      <c r="T1708" s="24"/>
      <c r="U1708" s="11"/>
      <c r="V1708" s="24"/>
      <c r="W1708" s="11"/>
      <c r="X1708" s="11"/>
    </row>
    <row r="1709" s="2" customFormat="1" ht="26" customHeight="1" spans="1:24">
      <c r="A1709" s="11">
        <v>1705</v>
      </c>
      <c r="B1709" s="11"/>
      <c r="C1709" s="11"/>
      <c r="D1709" s="12"/>
      <c r="E1709" s="11"/>
      <c r="F1709" s="11" t="s">
        <v>4361</v>
      </c>
      <c r="G1709" s="12"/>
      <c r="H1709" s="12" t="s">
        <v>566</v>
      </c>
      <c r="I1709" s="152" t="s">
        <v>4362</v>
      </c>
      <c r="J1709" s="12"/>
      <c r="K1709" s="11"/>
      <c r="L1709" s="13"/>
      <c r="M1709" s="13"/>
      <c r="N1709" s="19"/>
      <c r="O1709" s="19"/>
      <c r="P1709" s="18"/>
      <c r="Q1709" s="13"/>
      <c r="R1709" s="19"/>
      <c r="S1709" s="19"/>
      <c r="T1709" s="24"/>
      <c r="U1709" s="11"/>
      <c r="V1709" s="24"/>
      <c r="W1709" s="11"/>
      <c r="X1709" s="11"/>
    </row>
    <row r="1710" s="2" customFormat="1" ht="26" customHeight="1" spans="1:24">
      <c r="A1710" s="11">
        <v>1706</v>
      </c>
      <c r="B1710" s="11"/>
      <c r="C1710" s="11"/>
      <c r="D1710" s="12"/>
      <c r="E1710" s="11"/>
      <c r="F1710" s="11" t="s">
        <v>4363</v>
      </c>
      <c r="G1710" s="12"/>
      <c r="H1710" s="12" t="s">
        <v>497</v>
      </c>
      <c r="I1710" s="152" t="s">
        <v>4364</v>
      </c>
      <c r="J1710" s="12"/>
      <c r="K1710" s="11"/>
      <c r="L1710" s="13"/>
      <c r="M1710" s="13"/>
      <c r="N1710" s="19"/>
      <c r="O1710" s="19"/>
      <c r="P1710" s="18"/>
      <c r="Q1710" s="13"/>
      <c r="R1710" s="19"/>
      <c r="S1710" s="19"/>
      <c r="T1710" s="24"/>
      <c r="U1710" s="11"/>
      <c r="V1710" s="24"/>
      <c r="W1710" s="11"/>
      <c r="X1710" s="11"/>
    </row>
    <row r="1711" s="2" customFormat="1" ht="26" customHeight="1" spans="1:24">
      <c r="A1711" s="11">
        <v>1707</v>
      </c>
      <c r="B1711" s="11" t="s">
        <v>467</v>
      </c>
      <c r="C1711" s="11" t="s">
        <v>59</v>
      </c>
      <c r="D1711" s="36">
        <v>5</v>
      </c>
      <c r="E1711" s="11" t="s">
        <v>4365</v>
      </c>
      <c r="F1711" s="11" t="s">
        <v>4365</v>
      </c>
      <c r="G1711" s="12">
        <v>5</v>
      </c>
      <c r="H1711" s="12" t="s">
        <v>43</v>
      </c>
      <c r="I1711" s="13" t="s">
        <v>4366</v>
      </c>
      <c r="J1711" s="12">
        <v>80</v>
      </c>
      <c r="K1711" s="11">
        <v>61</v>
      </c>
      <c r="L1711" s="13">
        <v>19</v>
      </c>
      <c r="M1711" s="13"/>
      <c r="N1711" s="19"/>
      <c r="O1711" s="19" t="s">
        <v>3877</v>
      </c>
      <c r="P1711" s="18">
        <v>44911</v>
      </c>
      <c r="Q1711" s="13" t="s">
        <v>4367</v>
      </c>
      <c r="R1711" s="19">
        <v>18850315535</v>
      </c>
      <c r="S1711" s="19"/>
      <c r="T1711" s="24"/>
      <c r="U1711" s="11" t="s">
        <v>472</v>
      </c>
      <c r="V1711" s="24" t="s">
        <v>50</v>
      </c>
      <c r="W1711" s="11"/>
      <c r="X1711" s="11"/>
    </row>
    <row r="1712" s="2" customFormat="1" ht="26" customHeight="1" spans="1:24">
      <c r="A1712" s="11">
        <v>1708</v>
      </c>
      <c r="B1712" s="11"/>
      <c r="C1712" s="11"/>
      <c r="D1712" s="12"/>
      <c r="E1712" s="11"/>
      <c r="F1712" s="11" t="s">
        <v>4368</v>
      </c>
      <c r="G1712" s="12"/>
      <c r="H1712" s="12" t="s">
        <v>474</v>
      </c>
      <c r="I1712" s="152" t="s">
        <v>4369</v>
      </c>
      <c r="J1712" s="12"/>
      <c r="K1712" s="11"/>
      <c r="L1712" s="13"/>
      <c r="M1712" s="13"/>
      <c r="N1712" s="19"/>
      <c r="O1712" s="19"/>
      <c r="P1712" s="18"/>
      <c r="Q1712" s="13"/>
      <c r="R1712" s="19"/>
      <c r="S1712" s="19"/>
      <c r="T1712" s="24"/>
      <c r="U1712" s="11"/>
      <c r="V1712" s="24"/>
      <c r="W1712" s="11"/>
      <c r="X1712" s="11"/>
    </row>
    <row r="1713" s="2" customFormat="1" ht="26" customHeight="1" spans="1:24">
      <c r="A1713" s="11">
        <v>1709</v>
      </c>
      <c r="B1713" s="11"/>
      <c r="C1713" s="11"/>
      <c r="D1713" s="12"/>
      <c r="E1713" s="11"/>
      <c r="F1713" s="11" t="s">
        <v>4370</v>
      </c>
      <c r="G1713" s="12"/>
      <c r="H1713" s="12" t="s">
        <v>561</v>
      </c>
      <c r="I1713" s="152" t="s">
        <v>4371</v>
      </c>
      <c r="J1713" s="12"/>
      <c r="K1713" s="11"/>
      <c r="L1713" s="13"/>
      <c r="M1713" s="13"/>
      <c r="N1713" s="19"/>
      <c r="O1713" s="19"/>
      <c r="P1713" s="18"/>
      <c r="Q1713" s="13"/>
      <c r="R1713" s="19"/>
      <c r="S1713" s="19"/>
      <c r="T1713" s="24"/>
      <c r="U1713" s="11"/>
      <c r="V1713" s="24"/>
      <c r="W1713" s="11"/>
      <c r="X1713" s="11"/>
    </row>
    <row r="1714" s="2" customFormat="1" ht="26" customHeight="1" spans="1:24">
      <c r="A1714" s="11">
        <v>1710</v>
      </c>
      <c r="B1714" s="11"/>
      <c r="C1714" s="11"/>
      <c r="D1714" s="12"/>
      <c r="E1714" s="11"/>
      <c r="F1714" s="11" t="s">
        <v>4372</v>
      </c>
      <c r="G1714" s="12"/>
      <c r="H1714" s="12" t="s">
        <v>601</v>
      </c>
      <c r="I1714" s="152" t="s">
        <v>4373</v>
      </c>
      <c r="J1714" s="12"/>
      <c r="K1714" s="11"/>
      <c r="L1714" s="13"/>
      <c r="M1714" s="13"/>
      <c r="N1714" s="19"/>
      <c r="O1714" s="19"/>
      <c r="P1714" s="18"/>
      <c r="Q1714" s="13"/>
      <c r="R1714" s="19"/>
      <c r="S1714" s="19"/>
      <c r="T1714" s="24"/>
      <c r="U1714" s="11"/>
      <c r="V1714" s="24"/>
      <c r="W1714" s="11"/>
      <c r="X1714" s="11"/>
    </row>
    <row r="1715" s="2" customFormat="1" ht="26" customHeight="1" spans="1:24">
      <c r="A1715" s="11">
        <v>1711</v>
      </c>
      <c r="B1715" s="11"/>
      <c r="C1715" s="11"/>
      <c r="D1715" s="12"/>
      <c r="E1715" s="11"/>
      <c r="F1715" s="11" t="s">
        <v>4374</v>
      </c>
      <c r="G1715" s="12"/>
      <c r="H1715" s="12" t="s">
        <v>566</v>
      </c>
      <c r="I1715" s="152" t="s">
        <v>4375</v>
      </c>
      <c r="J1715" s="12"/>
      <c r="K1715" s="11"/>
      <c r="L1715" s="13"/>
      <c r="M1715" s="13"/>
      <c r="N1715" s="19"/>
      <c r="O1715" s="19"/>
      <c r="P1715" s="18"/>
      <c r="Q1715" s="13"/>
      <c r="R1715" s="19"/>
      <c r="S1715" s="19"/>
      <c r="T1715" s="24"/>
      <c r="U1715" s="11"/>
      <c r="V1715" s="24"/>
      <c r="W1715" s="11"/>
      <c r="X1715" s="11"/>
    </row>
    <row r="1716" s="2" customFormat="1" ht="26" customHeight="1" spans="1:24">
      <c r="A1716" s="11">
        <v>1712</v>
      </c>
      <c r="B1716" s="11" t="s">
        <v>467</v>
      </c>
      <c r="C1716" s="11" t="s">
        <v>59</v>
      </c>
      <c r="D1716" s="36">
        <v>5</v>
      </c>
      <c r="E1716" s="11" t="s">
        <v>4376</v>
      </c>
      <c r="F1716" s="11" t="s">
        <v>4376</v>
      </c>
      <c r="G1716" s="12">
        <v>1</v>
      </c>
      <c r="H1716" s="12" t="s">
        <v>43</v>
      </c>
      <c r="I1716" s="13" t="s">
        <v>4377</v>
      </c>
      <c r="J1716" s="12">
        <v>105</v>
      </c>
      <c r="K1716" s="11">
        <v>87</v>
      </c>
      <c r="L1716" s="13">
        <v>18</v>
      </c>
      <c r="M1716" s="13"/>
      <c r="N1716" s="19"/>
      <c r="O1716" s="19" t="s">
        <v>4378</v>
      </c>
      <c r="P1716" s="18">
        <v>44911</v>
      </c>
      <c r="Q1716" s="13" t="s">
        <v>4379</v>
      </c>
      <c r="R1716" s="19">
        <v>18965824773</v>
      </c>
      <c r="S1716" s="19"/>
      <c r="T1716" s="24"/>
      <c r="U1716" s="11" t="s">
        <v>472</v>
      </c>
      <c r="V1716" s="24" t="s">
        <v>50</v>
      </c>
      <c r="W1716" s="11"/>
      <c r="X1716" s="11"/>
    </row>
    <row r="1717" s="2" customFormat="1" ht="26" customHeight="1" spans="1:24">
      <c r="A1717" s="11">
        <v>1713</v>
      </c>
      <c r="B1717" s="11" t="s">
        <v>467</v>
      </c>
      <c r="C1717" s="11" t="s">
        <v>126</v>
      </c>
      <c r="D1717" s="36">
        <v>4</v>
      </c>
      <c r="E1717" s="11" t="s">
        <v>4380</v>
      </c>
      <c r="F1717" s="11" t="s">
        <v>4380</v>
      </c>
      <c r="G1717" s="12">
        <v>4</v>
      </c>
      <c r="H1717" s="12" t="s">
        <v>43</v>
      </c>
      <c r="I1717" s="152" t="s">
        <v>4381</v>
      </c>
      <c r="J1717" s="12">
        <v>150</v>
      </c>
      <c r="K1717" s="11">
        <v>50</v>
      </c>
      <c r="L1717" s="13">
        <v>100</v>
      </c>
      <c r="M1717" s="13"/>
      <c r="N1717" s="19"/>
      <c r="O1717" s="19" t="s">
        <v>4382</v>
      </c>
      <c r="P1717" s="18">
        <v>44911</v>
      </c>
      <c r="Q1717" s="13" t="s">
        <v>4383</v>
      </c>
      <c r="R1717" s="19">
        <v>13799543663</v>
      </c>
      <c r="S1717" s="19"/>
      <c r="T1717" s="24"/>
      <c r="U1717" s="11" t="s">
        <v>472</v>
      </c>
      <c r="V1717" s="24" t="s">
        <v>50</v>
      </c>
      <c r="W1717" s="11"/>
      <c r="X1717" s="11"/>
    </row>
    <row r="1718" s="2" customFormat="1" ht="26" customHeight="1" spans="1:24">
      <c r="A1718" s="11">
        <v>1714</v>
      </c>
      <c r="B1718" s="11"/>
      <c r="C1718" s="11"/>
      <c r="D1718" s="12"/>
      <c r="E1718" s="11"/>
      <c r="F1718" s="11" t="s">
        <v>4384</v>
      </c>
      <c r="G1718" s="12"/>
      <c r="H1718" s="12" t="s">
        <v>474</v>
      </c>
      <c r="I1718" s="152" t="s">
        <v>4385</v>
      </c>
      <c r="J1718" s="12"/>
      <c r="K1718" s="11"/>
      <c r="L1718" s="13"/>
      <c r="M1718" s="13"/>
      <c r="N1718" s="19"/>
      <c r="O1718" s="19"/>
      <c r="P1718" s="18"/>
      <c r="Q1718" s="13"/>
      <c r="R1718" s="19"/>
      <c r="S1718" s="19"/>
      <c r="T1718" s="24"/>
      <c r="U1718" s="11"/>
      <c r="V1718" s="24"/>
      <c r="W1718" s="11"/>
      <c r="X1718" s="11"/>
    </row>
    <row r="1719" s="2" customFormat="1" ht="26" customHeight="1" spans="1:24">
      <c r="A1719" s="11">
        <v>1715</v>
      </c>
      <c r="B1719" s="11"/>
      <c r="C1719" s="11"/>
      <c r="D1719" s="12"/>
      <c r="E1719" s="11"/>
      <c r="F1719" s="11" t="s">
        <v>4386</v>
      </c>
      <c r="G1719" s="12"/>
      <c r="H1719" s="12" t="s">
        <v>477</v>
      </c>
      <c r="I1719" s="152" t="s">
        <v>4387</v>
      </c>
      <c r="J1719" s="12"/>
      <c r="K1719" s="11"/>
      <c r="L1719" s="13"/>
      <c r="M1719" s="13"/>
      <c r="N1719" s="19"/>
      <c r="O1719" s="19"/>
      <c r="P1719" s="18"/>
      <c r="Q1719" s="13"/>
      <c r="R1719" s="19"/>
      <c r="S1719" s="19"/>
      <c r="T1719" s="24"/>
      <c r="U1719" s="11"/>
      <c r="V1719" s="24"/>
      <c r="W1719" s="11"/>
      <c r="X1719" s="11"/>
    </row>
    <row r="1720" s="2" customFormat="1" ht="26" customHeight="1" spans="1:24">
      <c r="A1720" s="11">
        <v>1716</v>
      </c>
      <c r="B1720" s="11"/>
      <c r="C1720" s="11"/>
      <c r="D1720" s="12"/>
      <c r="E1720" s="11"/>
      <c r="F1720" s="11" t="s">
        <v>4388</v>
      </c>
      <c r="G1720" s="12"/>
      <c r="H1720" s="12" t="s">
        <v>1156</v>
      </c>
      <c r="I1720" s="152" t="s">
        <v>4389</v>
      </c>
      <c r="J1720" s="12"/>
      <c r="K1720" s="11"/>
      <c r="L1720" s="13"/>
      <c r="M1720" s="13"/>
      <c r="N1720" s="19"/>
      <c r="O1720" s="19"/>
      <c r="P1720" s="18"/>
      <c r="Q1720" s="13"/>
      <c r="R1720" s="19"/>
      <c r="S1720" s="19"/>
      <c r="T1720" s="24"/>
      <c r="U1720" s="11"/>
      <c r="V1720" s="24"/>
      <c r="W1720" s="11"/>
      <c r="X1720" s="11"/>
    </row>
    <row r="1721" s="2" customFormat="1" ht="26" customHeight="1" spans="1:24">
      <c r="A1721" s="11">
        <v>1717</v>
      </c>
      <c r="B1721" s="11" t="s">
        <v>467</v>
      </c>
      <c r="C1721" s="11" t="s">
        <v>126</v>
      </c>
      <c r="D1721" s="36">
        <v>4</v>
      </c>
      <c r="E1721" s="11" t="s">
        <v>4390</v>
      </c>
      <c r="F1721" s="11" t="s">
        <v>4390</v>
      </c>
      <c r="G1721" s="12">
        <v>4</v>
      </c>
      <c r="H1721" s="12" t="s">
        <v>43</v>
      </c>
      <c r="I1721" s="152" t="s">
        <v>4391</v>
      </c>
      <c r="J1721" s="12">
        <v>150</v>
      </c>
      <c r="K1721" s="11">
        <v>136</v>
      </c>
      <c r="L1721" s="13">
        <v>14</v>
      </c>
      <c r="M1721" s="13"/>
      <c r="N1721" s="19"/>
      <c r="O1721" s="19" t="s">
        <v>4382</v>
      </c>
      <c r="P1721" s="18">
        <v>44911</v>
      </c>
      <c r="Q1721" s="13" t="s">
        <v>4392</v>
      </c>
      <c r="R1721" s="19">
        <v>13799543663</v>
      </c>
      <c r="S1721" s="19"/>
      <c r="T1721" s="24"/>
      <c r="U1721" s="11" t="s">
        <v>472</v>
      </c>
      <c r="V1721" s="24" t="s">
        <v>50</v>
      </c>
      <c r="W1721" s="11"/>
      <c r="X1721" s="11"/>
    </row>
    <row r="1722" s="2" customFormat="1" ht="26" customHeight="1" spans="1:24">
      <c r="A1722" s="11">
        <v>1718</v>
      </c>
      <c r="B1722" s="11"/>
      <c r="C1722" s="11"/>
      <c r="D1722" s="12"/>
      <c r="E1722" s="11"/>
      <c r="F1722" s="11" t="s">
        <v>4393</v>
      </c>
      <c r="G1722" s="12"/>
      <c r="H1722" s="12" t="s">
        <v>566</v>
      </c>
      <c r="I1722" s="152" t="s">
        <v>4394</v>
      </c>
      <c r="J1722" s="12"/>
      <c r="K1722" s="11"/>
      <c r="L1722" s="13"/>
      <c r="M1722" s="13"/>
      <c r="N1722" s="19"/>
      <c r="O1722" s="19"/>
      <c r="P1722" s="18"/>
      <c r="Q1722" s="13"/>
      <c r="R1722" s="19"/>
      <c r="S1722" s="19"/>
      <c r="T1722" s="24"/>
      <c r="U1722" s="11"/>
      <c r="V1722" s="24"/>
      <c r="W1722" s="11"/>
      <c r="X1722" s="11"/>
    </row>
    <row r="1723" s="2" customFormat="1" ht="26" customHeight="1" spans="1:24">
      <c r="A1723" s="11">
        <v>1719</v>
      </c>
      <c r="B1723" s="11"/>
      <c r="C1723" s="11"/>
      <c r="D1723" s="12"/>
      <c r="E1723" s="11"/>
      <c r="F1723" s="11" t="s">
        <v>4395</v>
      </c>
      <c r="G1723" s="12"/>
      <c r="H1723" s="12" t="s">
        <v>497</v>
      </c>
      <c r="I1723" s="152" t="s">
        <v>4396</v>
      </c>
      <c r="J1723" s="12"/>
      <c r="K1723" s="11"/>
      <c r="L1723" s="13"/>
      <c r="M1723" s="13"/>
      <c r="N1723" s="19"/>
      <c r="O1723" s="19"/>
      <c r="P1723" s="18"/>
      <c r="Q1723" s="13"/>
      <c r="R1723" s="19"/>
      <c r="S1723" s="19"/>
      <c r="T1723" s="24"/>
      <c r="U1723" s="11"/>
      <c r="V1723" s="24"/>
      <c r="W1723" s="11"/>
      <c r="X1723" s="11"/>
    </row>
    <row r="1724" s="2" customFormat="1" ht="26" customHeight="1" spans="1:24">
      <c r="A1724" s="11">
        <v>1720</v>
      </c>
      <c r="B1724" s="11"/>
      <c r="C1724" s="11"/>
      <c r="D1724" s="12"/>
      <c r="E1724" s="11"/>
      <c r="F1724" s="11" t="s">
        <v>4397</v>
      </c>
      <c r="G1724" s="12"/>
      <c r="H1724" s="12" t="s">
        <v>2741</v>
      </c>
      <c r="I1724" s="152" t="s">
        <v>4398</v>
      </c>
      <c r="J1724" s="12"/>
      <c r="K1724" s="11"/>
      <c r="L1724" s="13"/>
      <c r="M1724" s="13"/>
      <c r="N1724" s="19"/>
      <c r="O1724" s="19"/>
      <c r="P1724" s="18"/>
      <c r="Q1724" s="13"/>
      <c r="R1724" s="19"/>
      <c r="S1724" s="19"/>
      <c r="T1724" s="24"/>
      <c r="U1724" s="11"/>
      <c r="V1724" s="24"/>
      <c r="W1724" s="11"/>
      <c r="X1724" s="11"/>
    </row>
    <row r="1725" s="2" customFormat="1" ht="26" customHeight="1" spans="1:24">
      <c r="A1725" s="11">
        <v>1721</v>
      </c>
      <c r="B1725" s="11" t="s">
        <v>467</v>
      </c>
      <c r="C1725" s="11" t="s">
        <v>75</v>
      </c>
      <c r="D1725" s="36">
        <v>1</v>
      </c>
      <c r="E1725" s="11" t="s">
        <v>4399</v>
      </c>
      <c r="F1725" s="11" t="s">
        <v>4399</v>
      </c>
      <c r="G1725" s="12">
        <v>5</v>
      </c>
      <c r="H1725" s="12" t="s">
        <v>43</v>
      </c>
      <c r="I1725" s="13" t="s">
        <v>4400</v>
      </c>
      <c r="J1725" s="12"/>
      <c r="K1725" s="11"/>
      <c r="L1725" s="13"/>
      <c r="M1725" s="13"/>
      <c r="N1725" s="19"/>
      <c r="O1725" s="19"/>
      <c r="P1725" s="18"/>
      <c r="Q1725" s="13" t="s">
        <v>4401</v>
      </c>
      <c r="R1725" s="19">
        <v>13599737620</v>
      </c>
      <c r="S1725" s="19"/>
      <c r="T1725" s="24"/>
      <c r="U1725" s="11" t="s">
        <v>472</v>
      </c>
      <c r="V1725" s="24"/>
      <c r="W1725" s="11"/>
      <c r="X1725" s="11" t="s">
        <v>4402</v>
      </c>
    </row>
    <row r="1726" s="2" customFormat="1" ht="26" customHeight="1" spans="1:24">
      <c r="A1726" s="11">
        <v>1722</v>
      </c>
      <c r="B1726" s="11"/>
      <c r="C1726" s="11"/>
      <c r="D1726" s="12"/>
      <c r="E1726" s="11"/>
      <c r="F1726" s="11" t="s">
        <v>4403</v>
      </c>
      <c r="G1726" s="12"/>
      <c r="H1726" s="12" t="s">
        <v>2796</v>
      </c>
      <c r="I1726" s="13" t="s">
        <v>4404</v>
      </c>
      <c r="J1726" s="12"/>
      <c r="K1726" s="11"/>
      <c r="L1726" s="13"/>
      <c r="M1726" s="13"/>
      <c r="N1726" s="19"/>
      <c r="O1726" s="19"/>
      <c r="P1726" s="18"/>
      <c r="Q1726" s="13"/>
      <c r="R1726" s="19"/>
      <c r="S1726" s="19"/>
      <c r="T1726" s="24"/>
      <c r="U1726" s="11"/>
      <c r="V1726" s="24"/>
      <c r="W1726" s="11"/>
      <c r="X1726" s="11"/>
    </row>
    <row r="1727" s="2" customFormat="1" ht="26" customHeight="1" spans="1:24">
      <c r="A1727" s="11">
        <v>1723</v>
      </c>
      <c r="B1727" s="11"/>
      <c r="C1727" s="11"/>
      <c r="D1727" s="12"/>
      <c r="E1727" s="11"/>
      <c r="F1727" s="11" t="s">
        <v>4405</v>
      </c>
      <c r="G1727" s="12"/>
      <c r="H1727" s="12" t="s">
        <v>561</v>
      </c>
      <c r="I1727" s="13" t="s">
        <v>4406</v>
      </c>
      <c r="J1727" s="12"/>
      <c r="K1727" s="11"/>
      <c r="L1727" s="13"/>
      <c r="M1727" s="13"/>
      <c r="N1727" s="19"/>
      <c r="O1727" s="19"/>
      <c r="P1727" s="18"/>
      <c r="Q1727" s="13"/>
      <c r="R1727" s="19"/>
      <c r="S1727" s="19"/>
      <c r="T1727" s="24"/>
      <c r="U1727" s="11"/>
      <c r="V1727" s="24"/>
      <c r="W1727" s="11"/>
      <c r="X1727" s="11"/>
    </row>
    <row r="1728" s="2" customFormat="1" ht="26" customHeight="1" spans="1:24">
      <c r="A1728" s="11">
        <v>1724</v>
      </c>
      <c r="B1728" s="11"/>
      <c r="C1728" s="11"/>
      <c r="D1728" s="12"/>
      <c r="E1728" s="11"/>
      <c r="F1728" s="11" t="s">
        <v>4407</v>
      </c>
      <c r="G1728" s="12"/>
      <c r="H1728" s="12" t="s">
        <v>510</v>
      </c>
      <c r="I1728" s="13" t="s">
        <v>4408</v>
      </c>
      <c r="J1728" s="12"/>
      <c r="K1728" s="11"/>
      <c r="L1728" s="13"/>
      <c r="M1728" s="13"/>
      <c r="N1728" s="19"/>
      <c r="O1728" s="19"/>
      <c r="P1728" s="18"/>
      <c r="Q1728" s="13"/>
      <c r="R1728" s="19"/>
      <c r="S1728" s="19"/>
      <c r="T1728" s="24"/>
      <c r="U1728" s="11"/>
      <c r="V1728" s="24"/>
      <c r="W1728" s="11"/>
      <c r="X1728" s="11"/>
    </row>
    <row r="1729" s="2" customFormat="1" ht="26" customHeight="1" spans="1:24">
      <c r="A1729" s="11">
        <v>1725</v>
      </c>
      <c r="B1729" s="11"/>
      <c r="C1729" s="11"/>
      <c r="D1729" s="12"/>
      <c r="E1729" s="11"/>
      <c r="F1729" s="11" t="s">
        <v>4409</v>
      </c>
      <c r="G1729" s="12"/>
      <c r="H1729" s="12" t="s">
        <v>510</v>
      </c>
      <c r="I1729" s="13" t="s">
        <v>4410</v>
      </c>
      <c r="J1729" s="12"/>
      <c r="K1729" s="11"/>
      <c r="L1729" s="13"/>
      <c r="M1729" s="13"/>
      <c r="N1729" s="19"/>
      <c r="O1729" s="19"/>
      <c r="P1729" s="18"/>
      <c r="Q1729" s="13"/>
      <c r="R1729" s="19"/>
      <c r="S1729" s="19"/>
      <c r="T1729" s="24"/>
      <c r="U1729" s="11"/>
      <c r="V1729" s="24"/>
      <c r="W1729" s="11"/>
      <c r="X1729" s="11"/>
    </row>
    <row r="1730" s="2" customFormat="1" ht="26" customHeight="1" spans="1:24">
      <c r="A1730" s="11">
        <v>1726</v>
      </c>
      <c r="B1730" s="11" t="s">
        <v>467</v>
      </c>
      <c r="C1730" s="11" t="s">
        <v>3304</v>
      </c>
      <c r="D1730" s="36">
        <v>22</v>
      </c>
      <c r="E1730" s="11" t="s">
        <v>4411</v>
      </c>
      <c r="F1730" s="11" t="s">
        <v>4411</v>
      </c>
      <c r="G1730" s="12">
        <v>6</v>
      </c>
      <c r="H1730" s="12" t="s">
        <v>43</v>
      </c>
      <c r="I1730" s="13" t="s">
        <v>4412</v>
      </c>
      <c r="J1730" s="12">
        <v>120</v>
      </c>
      <c r="K1730" s="11">
        <v>120</v>
      </c>
      <c r="L1730" s="13"/>
      <c r="M1730" s="13"/>
      <c r="N1730" s="19"/>
      <c r="O1730" s="19" t="s">
        <v>4413</v>
      </c>
      <c r="P1730" s="18">
        <v>44911</v>
      </c>
      <c r="Q1730" s="13" t="s">
        <v>4414</v>
      </c>
      <c r="R1730" s="19">
        <v>13489333340</v>
      </c>
      <c r="S1730" s="19"/>
      <c r="T1730" s="24"/>
      <c r="U1730" s="11" t="s">
        <v>472</v>
      </c>
      <c r="V1730" s="24"/>
      <c r="W1730" s="11"/>
      <c r="X1730" s="11"/>
    </row>
    <row r="1731" s="2" customFormat="1" ht="26" customHeight="1" spans="1:24">
      <c r="A1731" s="11">
        <v>1727</v>
      </c>
      <c r="B1731" s="11"/>
      <c r="C1731" s="11"/>
      <c r="D1731" s="12"/>
      <c r="E1731" s="11"/>
      <c r="F1731" s="11" t="s">
        <v>4415</v>
      </c>
      <c r="G1731" s="12"/>
      <c r="H1731" s="12" t="s">
        <v>474</v>
      </c>
      <c r="I1731" s="13" t="s">
        <v>4416</v>
      </c>
      <c r="J1731" s="12"/>
      <c r="K1731" s="11"/>
      <c r="L1731" s="13"/>
      <c r="M1731" s="13"/>
      <c r="N1731" s="19"/>
      <c r="O1731" s="19"/>
      <c r="P1731" s="18"/>
      <c r="Q1731" s="13"/>
      <c r="R1731" s="19"/>
      <c r="S1731" s="19"/>
      <c r="T1731" s="24"/>
      <c r="U1731" s="11"/>
      <c r="V1731" s="24"/>
      <c r="W1731" s="11"/>
      <c r="X1731" s="11"/>
    </row>
    <row r="1732" s="2" customFormat="1" ht="26" customHeight="1" spans="1:24">
      <c r="A1732" s="11">
        <v>1728</v>
      </c>
      <c r="B1732" s="11"/>
      <c r="C1732" s="11"/>
      <c r="D1732" s="12"/>
      <c r="E1732" s="11"/>
      <c r="F1732" s="11" t="s">
        <v>4417</v>
      </c>
      <c r="G1732" s="12"/>
      <c r="H1732" s="12" t="s">
        <v>477</v>
      </c>
      <c r="I1732" s="13" t="s">
        <v>4418</v>
      </c>
      <c r="J1732" s="12"/>
      <c r="K1732" s="11"/>
      <c r="L1732" s="13"/>
      <c r="M1732" s="13"/>
      <c r="N1732" s="19"/>
      <c r="O1732" s="19"/>
      <c r="P1732" s="18"/>
      <c r="Q1732" s="13"/>
      <c r="R1732" s="19"/>
      <c r="S1732" s="19"/>
      <c r="T1732" s="24"/>
      <c r="U1732" s="11"/>
      <c r="V1732" s="24"/>
      <c r="W1732" s="11"/>
      <c r="X1732" s="11"/>
    </row>
    <row r="1733" s="2" customFormat="1" ht="26" customHeight="1" spans="1:24">
      <c r="A1733" s="11">
        <v>1729</v>
      </c>
      <c r="B1733" s="11"/>
      <c r="C1733" s="11"/>
      <c r="D1733" s="12"/>
      <c r="E1733" s="11"/>
      <c r="F1733" s="11" t="s">
        <v>4419</v>
      </c>
      <c r="G1733" s="12"/>
      <c r="H1733" s="12" t="s">
        <v>500</v>
      </c>
      <c r="I1733" s="13" t="s">
        <v>4420</v>
      </c>
      <c r="J1733" s="12"/>
      <c r="K1733" s="11"/>
      <c r="L1733" s="13"/>
      <c r="M1733" s="13"/>
      <c r="N1733" s="19"/>
      <c r="O1733" s="19"/>
      <c r="P1733" s="18"/>
      <c r="Q1733" s="13"/>
      <c r="R1733" s="19"/>
      <c r="S1733" s="19"/>
      <c r="T1733" s="24"/>
      <c r="U1733" s="11"/>
      <c r="V1733" s="24"/>
      <c r="W1733" s="11"/>
      <c r="X1733" s="11"/>
    </row>
    <row r="1734" s="2" customFormat="1" ht="26" customHeight="1" spans="1:24">
      <c r="A1734" s="11">
        <v>1730</v>
      </c>
      <c r="B1734" s="11"/>
      <c r="C1734" s="11"/>
      <c r="D1734" s="12"/>
      <c r="E1734" s="11"/>
      <c r="F1734" s="11" t="s">
        <v>4421</v>
      </c>
      <c r="G1734" s="12"/>
      <c r="H1734" s="12" t="s">
        <v>566</v>
      </c>
      <c r="I1734" s="13" t="s">
        <v>4422</v>
      </c>
      <c r="J1734" s="12"/>
      <c r="K1734" s="11"/>
      <c r="L1734" s="13"/>
      <c r="M1734" s="13"/>
      <c r="N1734" s="19"/>
      <c r="O1734" s="19"/>
      <c r="P1734" s="18"/>
      <c r="Q1734" s="13"/>
      <c r="R1734" s="19"/>
      <c r="S1734" s="19"/>
      <c r="T1734" s="24"/>
      <c r="U1734" s="11"/>
      <c r="V1734" s="24"/>
      <c r="W1734" s="11"/>
      <c r="X1734" s="11"/>
    </row>
    <row r="1735" s="2" customFormat="1" ht="26" customHeight="1" spans="1:24">
      <c r="A1735" s="11">
        <v>1731</v>
      </c>
      <c r="B1735" s="11"/>
      <c r="C1735" s="11"/>
      <c r="D1735" s="12"/>
      <c r="E1735" s="11"/>
      <c r="F1735" s="11" t="s">
        <v>4423</v>
      </c>
      <c r="G1735" s="12"/>
      <c r="H1735" s="12" t="s">
        <v>497</v>
      </c>
      <c r="I1735" s="13" t="s">
        <v>4424</v>
      </c>
      <c r="J1735" s="12"/>
      <c r="K1735" s="11"/>
      <c r="L1735" s="13"/>
      <c r="M1735" s="13"/>
      <c r="N1735" s="19"/>
      <c r="O1735" s="19"/>
      <c r="P1735" s="18"/>
      <c r="Q1735" s="13"/>
      <c r="R1735" s="19"/>
      <c r="S1735" s="19"/>
      <c r="T1735" s="24"/>
      <c r="U1735" s="11"/>
      <c r="V1735" s="24"/>
      <c r="W1735" s="11"/>
      <c r="X1735" s="11"/>
    </row>
    <row r="1736" s="2" customFormat="1" ht="26" customHeight="1" spans="1:24">
      <c r="A1736" s="11">
        <v>1732</v>
      </c>
      <c r="B1736" s="11" t="s">
        <v>467</v>
      </c>
      <c r="C1736" s="11" t="s">
        <v>3304</v>
      </c>
      <c r="D1736" s="36">
        <v>22</v>
      </c>
      <c r="E1736" s="11" t="s">
        <v>4425</v>
      </c>
      <c r="F1736" s="11" t="s">
        <v>4425</v>
      </c>
      <c r="G1736" s="12">
        <v>4</v>
      </c>
      <c r="H1736" s="12" t="s">
        <v>43</v>
      </c>
      <c r="I1736" s="152" t="s">
        <v>4426</v>
      </c>
      <c r="J1736" s="12">
        <v>120</v>
      </c>
      <c r="K1736" s="11">
        <v>104.5</v>
      </c>
      <c r="L1736" s="13">
        <v>15.5</v>
      </c>
      <c r="M1736" s="13"/>
      <c r="N1736" s="19"/>
      <c r="O1736" s="19" t="s">
        <v>4413</v>
      </c>
      <c r="P1736" s="18">
        <v>44911</v>
      </c>
      <c r="Q1736" s="13" t="s">
        <v>4427</v>
      </c>
      <c r="R1736" s="19">
        <v>13959834066</v>
      </c>
      <c r="S1736" s="19"/>
      <c r="T1736" s="24"/>
      <c r="U1736" s="11" t="s">
        <v>472</v>
      </c>
      <c r="V1736" s="24"/>
      <c r="W1736" s="11"/>
      <c r="X1736" s="11"/>
    </row>
    <row r="1737" s="2" customFormat="1" ht="26" customHeight="1" spans="1:24">
      <c r="A1737" s="11">
        <v>1733</v>
      </c>
      <c r="B1737" s="11"/>
      <c r="C1737" s="11"/>
      <c r="D1737" s="12"/>
      <c r="E1737" s="11"/>
      <c r="F1737" s="11" t="s">
        <v>4428</v>
      </c>
      <c r="G1737" s="12"/>
      <c r="H1737" s="12" t="s">
        <v>474</v>
      </c>
      <c r="I1737" s="13" t="s">
        <v>4429</v>
      </c>
      <c r="J1737" s="12"/>
      <c r="K1737" s="11"/>
      <c r="L1737" s="13"/>
      <c r="M1737" s="13"/>
      <c r="N1737" s="19"/>
      <c r="O1737" s="19"/>
      <c r="P1737" s="18"/>
      <c r="Q1737" s="13"/>
      <c r="R1737" s="19"/>
      <c r="S1737" s="19"/>
      <c r="T1737" s="24"/>
      <c r="U1737" s="11"/>
      <c r="V1737" s="24"/>
      <c r="W1737" s="11"/>
      <c r="X1737" s="11"/>
    </row>
    <row r="1738" s="2" customFormat="1" ht="26" customHeight="1" spans="1:24">
      <c r="A1738" s="11">
        <v>1734</v>
      </c>
      <c r="B1738" s="11"/>
      <c r="C1738" s="11"/>
      <c r="D1738" s="12"/>
      <c r="E1738" s="11"/>
      <c r="F1738" s="11" t="s">
        <v>4430</v>
      </c>
      <c r="G1738" s="12"/>
      <c r="H1738" s="12" t="s">
        <v>500</v>
      </c>
      <c r="I1738" s="152" t="s">
        <v>4431</v>
      </c>
      <c r="J1738" s="12"/>
      <c r="K1738" s="11"/>
      <c r="L1738" s="13"/>
      <c r="M1738" s="13"/>
      <c r="N1738" s="19"/>
      <c r="O1738" s="19"/>
      <c r="P1738" s="18"/>
      <c r="Q1738" s="13"/>
      <c r="R1738" s="19"/>
      <c r="S1738" s="19"/>
      <c r="T1738" s="24"/>
      <c r="U1738" s="11"/>
      <c r="V1738" s="24"/>
      <c r="W1738" s="11"/>
      <c r="X1738" s="11"/>
    </row>
    <row r="1739" s="2" customFormat="1" ht="26" customHeight="1" spans="1:24">
      <c r="A1739" s="11">
        <v>1735</v>
      </c>
      <c r="B1739" s="11"/>
      <c r="C1739" s="11"/>
      <c r="D1739" s="12"/>
      <c r="E1739" s="11"/>
      <c r="F1739" s="11" t="s">
        <v>4432</v>
      </c>
      <c r="G1739" s="12"/>
      <c r="H1739" s="12" t="s">
        <v>950</v>
      </c>
      <c r="I1739" s="152" t="s">
        <v>4433</v>
      </c>
      <c r="J1739" s="12"/>
      <c r="K1739" s="11"/>
      <c r="L1739" s="13"/>
      <c r="M1739" s="13"/>
      <c r="N1739" s="19"/>
      <c r="O1739" s="19"/>
      <c r="P1739" s="18"/>
      <c r="Q1739" s="13"/>
      <c r="R1739" s="19"/>
      <c r="S1739" s="19"/>
      <c r="T1739" s="24"/>
      <c r="U1739" s="11"/>
      <c r="V1739" s="24"/>
      <c r="W1739" s="11"/>
      <c r="X1739" s="11"/>
    </row>
    <row r="1740" s="2" customFormat="1" ht="26" customHeight="1" spans="1:24">
      <c r="A1740" s="11">
        <v>1736</v>
      </c>
      <c r="B1740" s="11" t="s">
        <v>467</v>
      </c>
      <c r="C1740" s="11" t="s">
        <v>3304</v>
      </c>
      <c r="D1740" s="36">
        <v>28</v>
      </c>
      <c r="E1740" s="11" t="s">
        <v>4434</v>
      </c>
      <c r="F1740" s="11" t="s">
        <v>4434</v>
      </c>
      <c r="G1740" s="12">
        <v>1</v>
      </c>
      <c r="H1740" s="12" t="s">
        <v>43</v>
      </c>
      <c r="I1740" s="152" t="s">
        <v>4435</v>
      </c>
      <c r="J1740" s="12">
        <v>105</v>
      </c>
      <c r="K1740" s="11">
        <v>85.63</v>
      </c>
      <c r="L1740" s="13">
        <v>19.37</v>
      </c>
      <c r="M1740" s="13"/>
      <c r="N1740" s="19"/>
      <c r="O1740" s="19"/>
      <c r="P1740" s="18"/>
      <c r="Q1740" s="13" t="s">
        <v>4436</v>
      </c>
      <c r="R1740" s="19">
        <v>18059886016</v>
      </c>
      <c r="S1740" s="19"/>
      <c r="T1740" s="24"/>
      <c r="U1740" s="11" t="s">
        <v>472</v>
      </c>
      <c r="V1740" s="24"/>
      <c r="W1740" s="11"/>
      <c r="X1740" s="11" t="s">
        <v>4437</v>
      </c>
    </row>
    <row r="1741" s="2" customFormat="1" ht="26" customHeight="1" spans="1:24">
      <c r="A1741" s="11">
        <v>1737</v>
      </c>
      <c r="B1741" s="11" t="s">
        <v>467</v>
      </c>
      <c r="C1741" s="11" t="s">
        <v>3304</v>
      </c>
      <c r="D1741" s="36">
        <v>28</v>
      </c>
      <c r="E1741" s="11" t="s">
        <v>4438</v>
      </c>
      <c r="F1741" s="11" t="s">
        <v>4438</v>
      </c>
      <c r="G1741" s="12">
        <v>3</v>
      </c>
      <c r="H1741" s="12" t="s">
        <v>43</v>
      </c>
      <c r="I1741" s="152" t="s">
        <v>4439</v>
      </c>
      <c r="J1741" s="12">
        <v>108</v>
      </c>
      <c r="K1741" s="11">
        <v>92.84</v>
      </c>
      <c r="L1741" s="13">
        <v>15.16</v>
      </c>
      <c r="M1741" s="13"/>
      <c r="N1741" s="19"/>
      <c r="O1741" s="19"/>
      <c r="P1741" s="18"/>
      <c r="Q1741" s="13" t="s">
        <v>4440</v>
      </c>
      <c r="R1741" s="19">
        <v>13850742254</v>
      </c>
      <c r="S1741" s="19"/>
      <c r="T1741" s="24"/>
      <c r="U1741" s="11" t="s">
        <v>472</v>
      </c>
      <c r="V1741" s="24"/>
      <c r="W1741" s="11"/>
      <c r="X1741" s="11" t="s">
        <v>4441</v>
      </c>
    </row>
    <row r="1742" s="2" customFormat="1" ht="26" customHeight="1" spans="1:24">
      <c r="A1742" s="11">
        <v>1738</v>
      </c>
      <c r="B1742" s="11"/>
      <c r="C1742" s="11"/>
      <c r="D1742" s="12"/>
      <c r="E1742" s="11"/>
      <c r="F1742" s="11" t="s">
        <v>4442</v>
      </c>
      <c r="G1742" s="12"/>
      <c r="H1742" s="12" t="s">
        <v>474</v>
      </c>
      <c r="I1742" s="152" t="s">
        <v>4443</v>
      </c>
      <c r="J1742" s="12"/>
      <c r="K1742" s="11"/>
      <c r="L1742" s="13"/>
      <c r="M1742" s="13"/>
      <c r="N1742" s="19"/>
      <c r="O1742" s="19"/>
      <c r="P1742" s="18"/>
      <c r="Q1742" s="13"/>
      <c r="R1742" s="19"/>
      <c r="S1742" s="19"/>
      <c r="T1742" s="24"/>
      <c r="U1742" s="11"/>
      <c r="V1742" s="24"/>
      <c r="W1742" s="11"/>
      <c r="X1742" s="11"/>
    </row>
    <row r="1743" s="2" customFormat="1" ht="26" customHeight="1" spans="1:24">
      <c r="A1743" s="11">
        <v>1739</v>
      </c>
      <c r="B1743" s="11"/>
      <c r="C1743" s="11"/>
      <c r="D1743" s="12"/>
      <c r="E1743" s="11"/>
      <c r="F1743" s="11" t="s">
        <v>4444</v>
      </c>
      <c r="G1743" s="12"/>
      <c r="H1743" s="12" t="s">
        <v>589</v>
      </c>
      <c r="I1743" s="152" t="s">
        <v>4445</v>
      </c>
      <c r="J1743" s="12"/>
      <c r="K1743" s="11"/>
      <c r="L1743" s="13"/>
      <c r="M1743" s="13"/>
      <c r="N1743" s="19"/>
      <c r="O1743" s="19"/>
      <c r="P1743" s="18"/>
      <c r="Q1743" s="13"/>
      <c r="R1743" s="19"/>
      <c r="S1743" s="19"/>
      <c r="T1743" s="24"/>
      <c r="U1743" s="11"/>
      <c r="V1743" s="24"/>
      <c r="W1743" s="11"/>
      <c r="X1743" s="11"/>
    </row>
    <row r="1744" s="2" customFormat="1" ht="26" customHeight="1" spans="1:24">
      <c r="A1744" s="11">
        <v>1740</v>
      </c>
      <c r="B1744" s="11" t="s">
        <v>467</v>
      </c>
      <c r="C1744" s="11" t="s">
        <v>432</v>
      </c>
      <c r="D1744" s="36">
        <v>11</v>
      </c>
      <c r="E1744" s="11" t="s">
        <v>138</v>
      </c>
      <c r="F1744" s="11" t="s">
        <v>138</v>
      </c>
      <c r="G1744" s="12"/>
      <c r="H1744" s="12" t="s">
        <v>43</v>
      </c>
      <c r="I1744" s="13" t="s">
        <v>4446</v>
      </c>
      <c r="J1744" s="12">
        <v>80</v>
      </c>
      <c r="K1744" s="11">
        <v>80</v>
      </c>
      <c r="L1744" s="13"/>
      <c r="M1744" s="13"/>
      <c r="N1744" s="19"/>
      <c r="O1744" s="19"/>
      <c r="P1744" s="18"/>
      <c r="Q1744" s="13" t="s">
        <v>4447</v>
      </c>
      <c r="R1744" s="19">
        <v>15805908369</v>
      </c>
      <c r="S1744" s="19"/>
      <c r="T1744" s="24"/>
      <c r="U1744" s="11" t="s">
        <v>472</v>
      </c>
      <c r="V1744" s="24"/>
      <c r="W1744" s="11"/>
      <c r="X1744" s="11" t="s">
        <v>4437</v>
      </c>
    </row>
    <row r="1745" s="2" customFormat="1" ht="26" customHeight="1" spans="1:24">
      <c r="A1745" s="11">
        <v>1741</v>
      </c>
      <c r="B1745" s="11"/>
      <c r="C1745" s="11"/>
      <c r="D1745" s="12"/>
      <c r="E1745" s="11"/>
      <c r="F1745" s="11" t="s">
        <v>4448</v>
      </c>
      <c r="G1745" s="12"/>
      <c r="H1745" s="12" t="s">
        <v>589</v>
      </c>
      <c r="I1745" s="13" t="s">
        <v>4449</v>
      </c>
      <c r="J1745" s="12"/>
      <c r="K1745" s="11"/>
      <c r="L1745" s="13"/>
      <c r="M1745" s="13"/>
      <c r="N1745" s="19"/>
      <c r="O1745" s="19"/>
      <c r="P1745" s="18"/>
      <c r="Q1745" s="13"/>
      <c r="R1745" s="19"/>
      <c r="S1745" s="19"/>
      <c r="T1745" s="24"/>
      <c r="U1745" s="11"/>
      <c r="V1745" s="24"/>
      <c r="W1745" s="11"/>
      <c r="X1745" s="11"/>
    </row>
    <row r="1746" s="2" customFormat="1" ht="26" customHeight="1" spans="1:24">
      <c r="A1746" s="11">
        <v>1742</v>
      </c>
      <c r="B1746" s="11" t="s">
        <v>467</v>
      </c>
      <c r="C1746" s="11" t="s">
        <v>432</v>
      </c>
      <c r="D1746" s="36">
        <v>11</v>
      </c>
      <c r="E1746" s="11" t="s">
        <v>4450</v>
      </c>
      <c r="F1746" s="11" t="s">
        <v>4450</v>
      </c>
      <c r="G1746" s="12"/>
      <c r="H1746" s="12" t="s">
        <v>43</v>
      </c>
      <c r="I1746" s="13" t="s">
        <v>4451</v>
      </c>
      <c r="J1746" s="12">
        <v>90</v>
      </c>
      <c r="K1746" s="11">
        <v>90</v>
      </c>
      <c r="L1746" s="13"/>
      <c r="M1746" s="13"/>
      <c r="N1746" s="19"/>
      <c r="O1746" s="19"/>
      <c r="P1746" s="18"/>
      <c r="Q1746" s="13" t="s">
        <v>4452</v>
      </c>
      <c r="R1746" s="19">
        <v>13559539037</v>
      </c>
      <c r="S1746" s="19"/>
      <c r="T1746" s="24"/>
      <c r="U1746" s="11" t="s">
        <v>472</v>
      </c>
      <c r="V1746" s="24"/>
      <c r="W1746" s="11"/>
      <c r="X1746" s="11" t="s">
        <v>4437</v>
      </c>
    </row>
    <row r="1747" s="2" customFormat="1" ht="26" customHeight="1" spans="1:24">
      <c r="A1747" s="11">
        <v>1743</v>
      </c>
      <c r="B1747" s="11"/>
      <c r="C1747" s="11"/>
      <c r="D1747" s="12"/>
      <c r="E1747" s="11"/>
      <c r="F1747" s="11" t="s">
        <v>4453</v>
      </c>
      <c r="G1747" s="12"/>
      <c r="H1747" s="12" t="s">
        <v>474</v>
      </c>
      <c r="I1747" s="13" t="s">
        <v>4454</v>
      </c>
      <c r="J1747" s="12"/>
      <c r="K1747" s="11"/>
      <c r="L1747" s="13"/>
      <c r="M1747" s="13"/>
      <c r="N1747" s="19"/>
      <c r="O1747" s="19"/>
      <c r="P1747" s="18"/>
      <c r="Q1747" s="13"/>
      <c r="R1747" s="19"/>
      <c r="S1747" s="19"/>
      <c r="T1747" s="24"/>
      <c r="U1747" s="11"/>
      <c r="V1747" s="24"/>
      <c r="W1747" s="11"/>
      <c r="X1747" s="11"/>
    </row>
    <row r="1748" s="2" customFormat="1" ht="26" customHeight="1" spans="1:24">
      <c r="A1748" s="11">
        <v>1744</v>
      </c>
      <c r="B1748" s="11"/>
      <c r="C1748" s="11"/>
      <c r="D1748" s="12"/>
      <c r="E1748" s="11"/>
      <c r="F1748" s="11" t="s">
        <v>4455</v>
      </c>
      <c r="G1748" s="12"/>
      <c r="H1748" s="12" t="s">
        <v>477</v>
      </c>
      <c r="I1748" s="13" t="s">
        <v>4456</v>
      </c>
      <c r="J1748" s="12"/>
      <c r="K1748" s="11"/>
      <c r="L1748" s="13"/>
      <c r="M1748" s="13"/>
      <c r="N1748" s="19"/>
      <c r="O1748" s="19"/>
      <c r="P1748" s="18"/>
      <c r="Q1748" s="13"/>
      <c r="R1748" s="19"/>
      <c r="S1748" s="19"/>
      <c r="T1748" s="24"/>
      <c r="U1748" s="11"/>
      <c r="V1748" s="24"/>
      <c r="W1748" s="11"/>
      <c r="X1748" s="11"/>
    </row>
    <row r="1749" s="2" customFormat="1" ht="26" customHeight="1" spans="1:24">
      <c r="A1749" s="11">
        <v>1745</v>
      </c>
      <c r="B1749" s="11"/>
      <c r="C1749" s="11"/>
      <c r="D1749" s="12"/>
      <c r="E1749" s="11"/>
      <c r="F1749" s="11" t="s">
        <v>4457</v>
      </c>
      <c r="G1749" s="12"/>
      <c r="H1749" s="12" t="s">
        <v>500</v>
      </c>
      <c r="I1749" s="13" t="s">
        <v>4458</v>
      </c>
      <c r="J1749" s="12"/>
      <c r="K1749" s="11"/>
      <c r="L1749" s="13"/>
      <c r="M1749" s="13"/>
      <c r="N1749" s="19"/>
      <c r="O1749" s="19"/>
      <c r="P1749" s="18"/>
      <c r="Q1749" s="13"/>
      <c r="R1749" s="19"/>
      <c r="S1749" s="19"/>
      <c r="T1749" s="24"/>
      <c r="U1749" s="11"/>
      <c r="V1749" s="24"/>
      <c r="W1749" s="11"/>
      <c r="X1749" s="11"/>
    </row>
    <row r="1750" s="1" customFormat="1" ht="26" customHeight="1" spans="1:26">
      <c r="A1750" s="23">
        <v>1</v>
      </c>
      <c r="B1750" s="23" t="s">
        <v>467</v>
      </c>
      <c r="C1750" s="23" t="s">
        <v>40</v>
      </c>
      <c r="D1750" s="23">
        <v>2</v>
      </c>
      <c r="E1750" s="23" t="s">
        <v>42</v>
      </c>
      <c r="F1750" s="24" t="s">
        <v>42</v>
      </c>
      <c r="G1750" s="23">
        <v>2</v>
      </c>
      <c r="H1750" s="43" t="s">
        <v>43</v>
      </c>
      <c r="I1750" s="13" t="s">
        <v>4459</v>
      </c>
      <c r="J1750" s="23">
        <v>110</v>
      </c>
      <c r="K1750" s="23"/>
      <c r="L1750" s="23">
        <v>110</v>
      </c>
      <c r="M1750" s="23"/>
      <c r="N1750" s="23"/>
      <c r="O1750" s="23" t="s">
        <v>4460</v>
      </c>
      <c r="P1750" s="44">
        <v>44998</v>
      </c>
      <c r="Q1750" s="45" t="s">
        <v>4461</v>
      </c>
      <c r="R1750" s="23">
        <v>13960431481</v>
      </c>
      <c r="S1750" s="23"/>
      <c r="T1750" s="23">
        <v>2023</v>
      </c>
      <c r="U1750" s="23" t="s">
        <v>472</v>
      </c>
      <c r="V1750" s="23" t="s">
        <v>45</v>
      </c>
      <c r="W1750" s="23" t="s">
        <v>41</v>
      </c>
      <c r="X1750" s="24"/>
      <c r="Y1750" s="2"/>
      <c r="Z1750" s="2"/>
    </row>
    <row r="1751" s="1" customFormat="1" ht="26" customHeight="1" spans="1:26">
      <c r="A1751" s="23">
        <v>1</v>
      </c>
      <c r="B1751" s="23"/>
      <c r="C1751" s="23"/>
      <c r="D1751" s="23"/>
      <c r="E1751" s="23" t="str">
        <f>E1750</f>
        <v>王清发</v>
      </c>
      <c r="F1751" s="24" t="s">
        <v>4462</v>
      </c>
      <c r="G1751" s="23"/>
      <c r="H1751" s="43" t="s">
        <v>2512</v>
      </c>
      <c r="I1751" s="13" t="s">
        <v>4463</v>
      </c>
      <c r="J1751" s="23"/>
      <c r="K1751" s="23"/>
      <c r="L1751" s="23"/>
      <c r="M1751" s="23"/>
      <c r="N1751" s="23"/>
      <c r="O1751" s="23"/>
      <c r="P1751" s="44"/>
      <c r="Q1751" s="45"/>
      <c r="R1751" s="23"/>
      <c r="S1751" s="23"/>
      <c r="T1751" s="23">
        <v>2023</v>
      </c>
      <c r="U1751" s="23"/>
      <c r="V1751" s="23"/>
      <c r="W1751" s="23"/>
      <c r="X1751" s="24" t="s">
        <v>4464</v>
      </c>
      <c r="Y1751" s="2"/>
      <c r="Z1751" s="2"/>
    </row>
    <row r="1752" s="1" customFormat="1" ht="26" customHeight="1" spans="1:26">
      <c r="A1752" s="23">
        <v>1</v>
      </c>
      <c r="B1752" s="23"/>
      <c r="C1752" s="23"/>
      <c r="D1752" s="23"/>
      <c r="E1752" s="23" t="str">
        <f>E1751</f>
        <v>王清发</v>
      </c>
      <c r="F1752" s="24" t="s">
        <v>4465</v>
      </c>
      <c r="G1752" s="23"/>
      <c r="H1752" s="43" t="s">
        <v>4466</v>
      </c>
      <c r="I1752" s="13" t="s">
        <v>4467</v>
      </c>
      <c r="J1752" s="23"/>
      <c r="K1752" s="23"/>
      <c r="L1752" s="23"/>
      <c r="M1752" s="23"/>
      <c r="N1752" s="23"/>
      <c r="O1752" s="23"/>
      <c r="P1752" s="44"/>
      <c r="Q1752" s="45"/>
      <c r="R1752" s="23"/>
      <c r="S1752" s="23"/>
      <c r="T1752" s="23">
        <v>2023</v>
      </c>
      <c r="U1752" s="23"/>
      <c r="V1752" s="23"/>
      <c r="W1752" s="23"/>
      <c r="X1752" s="24"/>
      <c r="Y1752" s="2"/>
      <c r="Z1752" s="2"/>
    </row>
    <row r="1753" s="1" customFormat="1" ht="26" customHeight="1" spans="1:26">
      <c r="A1753" s="23">
        <v>2</v>
      </c>
      <c r="B1753" s="23" t="s">
        <v>467</v>
      </c>
      <c r="C1753" s="23" t="s">
        <v>40</v>
      </c>
      <c r="D1753" s="23">
        <v>8</v>
      </c>
      <c r="E1753" s="23" t="s">
        <v>4468</v>
      </c>
      <c r="F1753" s="24" t="s">
        <v>4468</v>
      </c>
      <c r="G1753" s="23">
        <v>2</v>
      </c>
      <c r="H1753" s="43" t="s">
        <v>43</v>
      </c>
      <c r="I1753" s="13" t="s">
        <v>4469</v>
      </c>
      <c r="J1753" s="23">
        <v>110</v>
      </c>
      <c r="K1753" s="23">
        <v>110</v>
      </c>
      <c r="L1753" s="23"/>
      <c r="M1753" s="23"/>
      <c r="N1753" s="23"/>
      <c r="O1753" s="23" t="s">
        <v>4470</v>
      </c>
      <c r="P1753" s="44">
        <v>44998</v>
      </c>
      <c r="Q1753" s="45" t="s">
        <v>4471</v>
      </c>
      <c r="R1753" s="23">
        <v>13960015054</v>
      </c>
      <c r="S1753" s="23"/>
      <c r="T1753" s="23">
        <v>2023</v>
      </c>
      <c r="U1753" s="23" t="s">
        <v>472</v>
      </c>
      <c r="V1753" s="23" t="s">
        <v>58</v>
      </c>
      <c r="W1753" s="23" t="s">
        <v>4472</v>
      </c>
      <c r="X1753" s="24" t="s">
        <v>4473</v>
      </c>
      <c r="Y1753" s="2"/>
      <c r="Z1753" s="2"/>
    </row>
    <row r="1754" s="1" customFormat="1" ht="26" customHeight="1" spans="1:26">
      <c r="A1754" s="23">
        <v>2</v>
      </c>
      <c r="B1754" s="23"/>
      <c r="C1754" s="23"/>
      <c r="D1754" s="23"/>
      <c r="E1754" s="23" t="str">
        <f>E1753</f>
        <v>林素梅</v>
      </c>
      <c r="F1754" s="24" t="s">
        <v>4474</v>
      </c>
      <c r="G1754" s="23"/>
      <c r="H1754" s="43" t="s">
        <v>4466</v>
      </c>
      <c r="I1754" s="13" t="s">
        <v>4475</v>
      </c>
      <c r="J1754" s="23"/>
      <c r="K1754" s="23"/>
      <c r="L1754" s="23"/>
      <c r="M1754" s="23"/>
      <c r="N1754" s="23"/>
      <c r="O1754" s="23"/>
      <c r="P1754" s="44"/>
      <c r="Q1754" s="45"/>
      <c r="R1754" s="23"/>
      <c r="S1754" s="23"/>
      <c r="T1754" s="23">
        <v>2023</v>
      </c>
      <c r="U1754" s="23"/>
      <c r="V1754" s="23"/>
      <c r="W1754" s="23"/>
      <c r="X1754" s="24"/>
      <c r="Y1754" s="2"/>
      <c r="Z1754" s="2"/>
    </row>
    <row r="1755" s="1" customFormat="1" ht="26" customHeight="1" spans="1:26">
      <c r="A1755" s="23">
        <v>3</v>
      </c>
      <c r="B1755" s="23" t="s">
        <v>467</v>
      </c>
      <c r="C1755" s="23" t="s">
        <v>40</v>
      </c>
      <c r="D1755" s="23">
        <v>2</v>
      </c>
      <c r="E1755" s="23" t="s">
        <v>49</v>
      </c>
      <c r="F1755" s="24" t="s">
        <v>49</v>
      </c>
      <c r="G1755" s="23">
        <v>5</v>
      </c>
      <c r="H1755" s="43" t="s">
        <v>43</v>
      </c>
      <c r="I1755" s="13" t="s">
        <v>4476</v>
      </c>
      <c r="J1755" s="23">
        <v>103</v>
      </c>
      <c r="K1755" s="23">
        <v>99</v>
      </c>
      <c r="L1755" s="23">
        <v>4</v>
      </c>
      <c r="M1755" s="23"/>
      <c r="N1755" s="23"/>
      <c r="O1755" s="23" t="s">
        <v>4470</v>
      </c>
      <c r="P1755" s="44">
        <v>44998</v>
      </c>
      <c r="Q1755" s="45" t="s">
        <v>4477</v>
      </c>
      <c r="R1755" s="23">
        <v>15860339067</v>
      </c>
      <c r="S1755" s="23"/>
      <c r="T1755" s="23">
        <v>2023</v>
      </c>
      <c r="U1755" s="23" t="s">
        <v>472</v>
      </c>
      <c r="V1755" s="23" t="s">
        <v>50</v>
      </c>
      <c r="W1755" s="23" t="s">
        <v>48</v>
      </c>
      <c r="X1755" s="24"/>
      <c r="Y1755" s="2"/>
      <c r="Z1755" s="2"/>
    </row>
    <row r="1756" s="1" customFormat="1" ht="26" customHeight="1" spans="1:26">
      <c r="A1756" s="23">
        <v>3</v>
      </c>
      <c r="B1756" s="23"/>
      <c r="C1756" s="23"/>
      <c r="D1756" s="23"/>
      <c r="E1756" s="23" t="str">
        <f>E1755</f>
        <v>王辉福</v>
      </c>
      <c r="F1756" s="24" t="s">
        <v>4478</v>
      </c>
      <c r="G1756" s="23"/>
      <c r="H1756" s="43" t="s">
        <v>2512</v>
      </c>
      <c r="I1756" s="13" t="s">
        <v>4479</v>
      </c>
      <c r="J1756" s="23"/>
      <c r="K1756" s="23"/>
      <c r="L1756" s="23"/>
      <c r="M1756" s="23"/>
      <c r="N1756" s="23"/>
      <c r="O1756" s="23"/>
      <c r="P1756" s="44"/>
      <c r="Q1756" s="45"/>
      <c r="R1756" s="23"/>
      <c r="S1756" s="23"/>
      <c r="T1756" s="23">
        <v>2023</v>
      </c>
      <c r="U1756" s="23"/>
      <c r="V1756" s="23"/>
      <c r="W1756" s="23"/>
      <c r="X1756" s="24" t="s">
        <v>4464</v>
      </c>
      <c r="Y1756" s="2"/>
      <c r="Z1756" s="2"/>
    </row>
    <row r="1757" s="1" customFormat="1" ht="26" customHeight="1" spans="1:26">
      <c r="A1757" s="23">
        <v>3</v>
      </c>
      <c r="B1757" s="23"/>
      <c r="C1757" s="23"/>
      <c r="D1757" s="23"/>
      <c r="E1757" s="23" t="str">
        <f>E1756</f>
        <v>王辉福</v>
      </c>
      <c r="F1757" s="24" t="s">
        <v>4480</v>
      </c>
      <c r="G1757" s="23"/>
      <c r="H1757" s="43" t="s">
        <v>4466</v>
      </c>
      <c r="I1757" s="13" t="s">
        <v>4481</v>
      </c>
      <c r="J1757" s="23"/>
      <c r="K1757" s="23"/>
      <c r="L1757" s="23"/>
      <c r="M1757" s="23"/>
      <c r="N1757" s="23"/>
      <c r="O1757" s="23"/>
      <c r="P1757" s="44"/>
      <c r="Q1757" s="45"/>
      <c r="R1757" s="23"/>
      <c r="S1757" s="23"/>
      <c r="T1757" s="23">
        <v>2023</v>
      </c>
      <c r="U1757" s="23"/>
      <c r="V1757" s="23"/>
      <c r="W1757" s="23"/>
      <c r="X1757" s="24"/>
      <c r="Y1757" s="2"/>
      <c r="Z1757" s="2"/>
    </row>
    <row r="1758" s="1" customFormat="1" ht="26" customHeight="1" spans="1:26">
      <c r="A1758" s="23">
        <v>3</v>
      </c>
      <c r="B1758" s="23"/>
      <c r="C1758" s="23"/>
      <c r="D1758" s="23"/>
      <c r="E1758" s="23" t="str">
        <f>E1757</f>
        <v>王辉福</v>
      </c>
      <c r="F1758" s="24" t="s">
        <v>4482</v>
      </c>
      <c r="G1758" s="23"/>
      <c r="H1758" s="43" t="s">
        <v>4483</v>
      </c>
      <c r="I1758" s="13" t="s">
        <v>4484</v>
      </c>
      <c r="J1758" s="23"/>
      <c r="K1758" s="23"/>
      <c r="L1758" s="23"/>
      <c r="M1758" s="23"/>
      <c r="N1758" s="23"/>
      <c r="O1758" s="23"/>
      <c r="P1758" s="44"/>
      <c r="Q1758" s="45"/>
      <c r="R1758" s="23"/>
      <c r="S1758" s="23"/>
      <c r="T1758" s="23">
        <v>2023</v>
      </c>
      <c r="U1758" s="23"/>
      <c r="V1758" s="23"/>
      <c r="W1758" s="23"/>
      <c r="X1758" s="24"/>
      <c r="Y1758" s="2"/>
      <c r="Z1758" s="2"/>
    </row>
    <row r="1759" s="1" customFormat="1" ht="26" customHeight="1" spans="1:26">
      <c r="A1759" s="23">
        <v>3</v>
      </c>
      <c r="B1759" s="23"/>
      <c r="C1759" s="23"/>
      <c r="D1759" s="23"/>
      <c r="E1759" s="23" t="str">
        <f>E1758</f>
        <v>王辉福</v>
      </c>
      <c r="F1759" s="24" t="s">
        <v>4485</v>
      </c>
      <c r="G1759" s="23"/>
      <c r="H1759" s="43" t="s">
        <v>4486</v>
      </c>
      <c r="I1759" s="13" t="s">
        <v>4487</v>
      </c>
      <c r="J1759" s="23"/>
      <c r="K1759" s="23"/>
      <c r="L1759" s="23"/>
      <c r="M1759" s="23"/>
      <c r="N1759" s="23"/>
      <c r="O1759" s="23"/>
      <c r="P1759" s="44"/>
      <c r="Q1759" s="45"/>
      <c r="R1759" s="23"/>
      <c r="S1759" s="23"/>
      <c r="T1759" s="23">
        <v>2023</v>
      </c>
      <c r="U1759" s="23"/>
      <c r="V1759" s="23"/>
      <c r="W1759" s="23"/>
      <c r="X1759" s="24"/>
      <c r="Y1759" s="2"/>
      <c r="Z1759" s="2"/>
    </row>
    <row r="1760" s="1" customFormat="1" ht="26" customHeight="1" spans="1:26">
      <c r="A1760" s="23">
        <v>3</v>
      </c>
      <c r="B1760" s="23"/>
      <c r="C1760" s="23"/>
      <c r="D1760" s="23"/>
      <c r="E1760" s="23" t="str">
        <f>E1759</f>
        <v>王辉福</v>
      </c>
      <c r="F1760" s="24" t="s">
        <v>4488</v>
      </c>
      <c r="G1760" s="23"/>
      <c r="H1760" s="43" t="s">
        <v>4489</v>
      </c>
      <c r="I1760" s="13" t="s">
        <v>4490</v>
      </c>
      <c r="J1760" s="23"/>
      <c r="K1760" s="23"/>
      <c r="L1760" s="23"/>
      <c r="M1760" s="23"/>
      <c r="N1760" s="23"/>
      <c r="O1760" s="23"/>
      <c r="P1760" s="44"/>
      <c r="Q1760" s="45"/>
      <c r="R1760" s="23"/>
      <c r="S1760" s="23"/>
      <c r="T1760" s="23">
        <v>2023</v>
      </c>
      <c r="U1760" s="23"/>
      <c r="V1760" s="23"/>
      <c r="W1760" s="23"/>
      <c r="X1760" s="24"/>
      <c r="Y1760" s="2"/>
      <c r="Z1760" s="2"/>
    </row>
    <row r="1761" s="1" customFormat="1" ht="26" customHeight="1" spans="1:26">
      <c r="A1761" s="23">
        <v>4</v>
      </c>
      <c r="B1761" s="23" t="s">
        <v>467</v>
      </c>
      <c r="C1761" s="23" t="s">
        <v>40</v>
      </c>
      <c r="D1761" s="23">
        <v>7</v>
      </c>
      <c r="E1761" s="23" t="s">
        <v>52</v>
      </c>
      <c r="F1761" s="24" t="s">
        <v>52</v>
      </c>
      <c r="G1761" s="23">
        <v>2</v>
      </c>
      <c r="H1761" s="43" t="s">
        <v>43</v>
      </c>
      <c r="I1761" s="13" t="s">
        <v>4491</v>
      </c>
      <c r="J1761" s="23">
        <v>110</v>
      </c>
      <c r="K1761" s="23">
        <v>87.9</v>
      </c>
      <c r="L1761" s="23">
        <v>22.1</v>
      </c>
      <c r="M1761" s="23"/>
      <c r="N1761" s="23"/>
      <c r="O1761" s="23" t="s">
        <v>4470</v>
      </c>
      <c r="P1761" s="44">
        <v>44998</v>
      </c>
      <c r="Q1761" s="45" t="s">
        <v>4492</v>
      </c>
      <c r="R1761" s="23">
        <v>13859768765</v>
      </c>
      <c r="S1761" s="23"/>
      <c r="T1761" s="23">
        <v>2023</v>
      </c>
      <c r="U1761" s="23" t="s">
        <v>472</v>
      </c>
      <c r="V1761" s="23" t="s">
        <v>50</v>
      </c>
      <c r="W1761" s="23" t="s">
        <v>51</v>
      </c>
      <c r="X1761" s="24"/>
      <c r="Y1761" s="2"/>
      <c r="Z1761" s="2"/>
    </row>
    <row r="1762" s="1" customFormat="1" ht="26" customHeight="1" spans="1:26">
      <c r="A1762" s="23">
        <v>4</v>
      </c>
      <c r="B1762" s="23"/>
      <c r="C1762" s="23"/>
      <c r="D1762" s="23"/>
      <c r="E1762" s="23" t="str">
        <f>E1761</f>
        <v>刘福才</v>
      </c>
      <c r="F1762" s="24" t="s">
        <v>4493</v>
      </c>
      <c r="G1762" s="23"/>
      <c r="H1762" s="43" t="s">
        <v>4466</v>
      </c>
      <c r="I1762" s="13" t="s">
        <v>4494</v>
      </c>
      <c r="J1762" s="23"/>
      <c r="K1762" s="23"/>
      <c r="L1762" s="23"/>
      <c r="M1762" s="23"/>
      <c r="N1762" s="23"/>
      <c r="O1762" s="23"/>
      <c r="P1762" s="44"/>
      <c r="Q1762" s="45"/>
      <c r="R1762" s="23"/>
      <c r="S1762" s="23"/>
      <c r="T1762" s="23">
        <v>2023</v>
      </c>
      <c r="U1762" s="23"/>
      <c r="V1762" s="23"/>
      <c r="W1762" s="23"/>
      <c r="X1762" s="24"/>
      <c r="Y1762" s="2"/>
      <c r="Z1762" s="2"/>
    </row>
    <row r="1763" s="1" customFormat="1" ht="26" customHeight="1" spans="1:26">
      <c r="A1763" s="23">
        <v>5</v>
      </c>
      <c r="B1763" s="23" t="s">
        <v>467</v>
      </c>
      <c r="C1763" s="23" t="s">
        <v>53</v>
      </c>
      <c r="D1763" s="23">
        <v>4</v>
      </c>
      <c r="E1763" s="23" t="s">
        <v>55</v>
      </c>
      <c r="F1763" s="24" t="s">
        <v>55</v>
      </c>
      <c r="G1763" s="23">
        <v>2</v>
      </c>
      <c r="H1763" s="43" t="s">
        <v>43</v>
      </c>
      <c r="I1763" s="13" t="s">
        <v>4495</v>
      </c>
      <c r="J1763" s="23">
        <v>110</v>
      </c>
      <c r="K1763" s="23">
        <v>75</v>
      </c>
      <c r="L1763" s="23">
        <v>35</v>
      </c>
      <c r="M1763" s="23"/>
      <c r="N1763" s="23"/>
      <c r="O1763" s="23" t="s">
        <v>4496</v>
      </c>
      <c r="P1763" s="44">
        <v>44998</v>
      </c>
      <c r="Q1763" s="45" t="s">
        <v>4497</v>
      </c>
      <c r="R1763" s="23">
        <v>13805931435</v>
      </c>
      <c r="S1763" s="23"/>
      <c r="T1763" s="23">
        <v>2023</v>
      </c>
      <c r="U1763" s="23" t="s">
        <v>472</v>
      </c>
      <c r="V1763" s="23" t="s">
        <v>50</v>
      </c>
      <c r="W1763" s="23" t="s">
        <v>54</v>
      </c>
      <c r="X1763" s="24"/>
      <c r="Y1763" s="2"/>
      <c r="Z1763" s="2"/>
    </row>
    <row r="1764" s="1" customFormat="1" ht="26" customHeight="1" spans="1:26">
      <c r="A1764" s="23">
        <v>5</v>
      </c>
      <c r="B1764" s="23"/>
      <c r="C1764" s="23"/>
      <c r="D1764" s="23"/>
      <c r="E1764" s="23" t="str">
        <f>E1763</f>
        <v>胡启火</v>
      </c>
      <c r="F1764" s="24" t="s">
        <v>4498</v>
      </c>
      <c r="G1764" s="23"/>
      <c r="H1764" s="43" t="s">
        <v>2512</v>
      </c>
      <c r="I1764" s="13" t="s">
        <v>4499</v>
      </c>
      <c r="J1764" s="23"/>
      <c r="K1764" s="23"/>
      <c r="L1764" s="23"/>
      <c r="M1764" s="23"/>
      <c r="N1764" s="23"/>
      <c r="O1764" s="23"/>
      <c r="P1764" s="44"/>
      <c r="Q1764" s="45"/>
      <c r="R1764" s="23"/>
      <c r="S1764" s="23"/>
      <c r="T1764" s="23">
        <v>2023</v>
      </c>
      <c r="U1764" s="23"/>
      <c r="V1764" s="23"/>
      <c r="W1764" s="23"/>
      <c r="X1764" s="24"/>
      <c r="Y1764" s="2"/>
      <c r="Z1764" s="2"/>
    </row>
    <row r="1765" s="1" customFormat="1" ht="26" customHeight="1" spans="1:26">
      <c r="A1765" s="23">
        <v>5</v>
      </c>
      <c r="B1765" s="23"/>
      <c r="C1765" s="23"/>
      <c r="D1765" s="23"/>
      <c r="E1765" s="23" t="str">
        <f>E1764</f>
        <v>胡启火</v>
      </c>
      <c r="F1765" s="24" t="s">
        <v>4500</v>
      </c>
      <c r="G1765" s="23"/>
      <c r="H1765" s="43" t="s">
        <v>4466</v>
      </c>
      <c r="I1765" s="13" t="s">
        <v>4501</v>
      </c>
      <c r="J1765" s="23"/>
      <c r="K1765" s="23"/>
      <c r="L1765" s="23"/>
      <c r="M1765" s="23"/>
      <c r="N1765" s="23"/>
      <c r="O1765" s="23"/>
      <c r="P1765" s="44"/>
      <c r="Q1765" s="45"/>
      <c r="R1765" s="23"/>
      <c r="S1765" s="23"/>
      <c r="T1765" s="23">
        <v>2023</v>
      </c>
      <c r="U1765" s="23"/>
      <c r="V1765" s="23"/>
      <c r="W1765" s="23"/>
      <c r="X1765" s="24" t="s">
        <v>4464</v>
      </c>
      <c r="Y1765" s="2"/>
      <c r="Z1765" s="2"/>
    </row>
    <row r="1766" s="1" customFormat="1" ht="26" customHeight="1" spans="1:26">
      <c r="A1766" s="23">
        <v>5</v>
      </c>
      <c r="B1766" s="23"/>
      <c r="C1766" s="23"/>
      <c r="D1766" s="23"/>
      <c r="E1766" s="23" t="str">
        <f>E1765</f>
        <v>胡启火</v>
      </c>
      <c r="F1766" s="24" t="s">
        <v>4502</v>
      </c>
      <c r="G1766" s="23"/>
      <c r="H1766" s="43" t="s">
        <v>4466</v>
      </c>
      <c r="I1766" s="13" t="s">
        <v>4503</v>
      </c>
      <c r="J1766" s="23"/>
      <c r="K1766" s="23"/>
      <c r="L1766" s="23"/>
      <c r="M1766" s="23"/>
      <c r="N1766" s="23"/>
      <c r="O1766" s="23"/>
      <c r="P1766" s="44"/>
      <c r="Q1766" s="45"/>
      <c r="R1766" s="23"/>
      <c r="S1766" s="23"/>
      <c r="T1766" s="23">
        <v>2023</v>
      </c>
      <c r="U1766" s="23"/>
      <c r="V1766" s="23"/>
      <c r="W1766" s="23"/>
      <c r="X1766" s="24" t="s">
        <v>4464</v>
      </c>
      <c r="Y1766" s="2"/>
      <c r="Z1766" s="2"/>
    </row>
    <row r="1767" s="1" customFormat="1" ht="26" customHeight="1" spans="1:26">
      <c r="A1767" s="23">
        <v>6</v>
      </c>
      <c r="B1767" s="23" t="s">
        <v>467</v>
      </c>
      <c r="C1767" s="23" t="s">
        <v>53</v>
      </c>
      <c r="D1767" s="23">
        <v>10</v>
      </c>
      <c r="E1767" s="23" t="s">
        <v>57</v>
      </c>
      <c r="F1767" s="24" t="s">
        <v>57</v>
      </c>
      <c r="G1767" s="23">
        <v>5</v>
      </c>
      <c r="H1767" s="43" t="s">
        <v>43</v>
      </c>
      <c r="I1767" s="13" t="s">
        <v>4504</v>
      </c>
      <c r="J1767" s="23">
        <v>120</v>
      </c>
      <c r="K1767" s="23">
        <v>120</v>
      </c>
      <c r="L1767" s="23"/>
      <c r="M1767" s="23"/>
      <c r="N1767" s="23"/>
      <c r="O1767" s="23" t="s">
        <v>4496</v>
      </c>
      <c r="P1767" s="44">
        <v>44998</v>
      </c>
      <c r="Q1767" s="45" t="s">
        <v>4505</v>
      </c>
      <c r="R1767" s="23">
        <v>13599235185</v>
      </c>
      <c r="S1767" s="23"/>
      <c r="T1767" s="23">
        <v>2023</v>
      </c>
      <c r="U1767" s="23" t="s">
        <v>472</v>
      </c>
      <c r="V1767" s="23" t="s">
        <v>58</v>
      </c>
      <c r="W1767" s="23" t="s">
        <v>56</v>
      </c>
      <c r="X1767" s="24"/>
      <c r="Y1767" s="2"/>
      <c r="Z1767" s="2"/>
    </row>
    <row r="1768" s="1" customFormat="1" ht="26" customHeight="1" spans="1:26">
      <c r="A1768" s="23">
        <v>6</v>
      </c>
      <c r="B1768" s="23"/>
      <c r="C1768" s="23"/>
      <c r="D1768" s="23"/>
      <c r="E1768" s="23" t="str">
        <f>E1767</f>
        <v>魏福全</v>
      </c>
      <c r="F1768" s="24" t="s">
        <v>4506</v>
      </c>
      <c r="G1768" s="23"/>
      <c r="H1768" s="43" t="s">
        <v>2512</v>
      </c>
      <c r="I1768" s="13" t="s">
        <v>4507</v>
      </c>
      <c r="J1768" s="23"/>
      <c r="K1768" s="23"/>
      <c r="L1768" s="23"/>
      <c r="M1768" s="23"/>
      <c r="N1768" s="23"/>
      <c r="O1768" s="23"/>
      <c r="P1768" s="44"/>
      <c r="Q1768" s="45"/>
      <c r="R1768" s="23"/>
      <c r="S1768" s="23"/>
      <c r="T1768" s="23">
        <v>2023</v>
      </c>
      <c r="U1768" s="23"/>
      <c r="V1768" s="23"/>
      <c r="W1768" s="23"/>
      <c r="X1768" s="24"/>
      <c r="Y1768" s="2"/>
      <c r="Z1768" s="2"/>
    </row>
    <row r="1769" s="1" customFormat="1" ht="26" customHeight="1" spans="1:26">
      <c r="A1769" s="23">
        <v>6</v>
      </c>
      <c r="B1769" s="23"/>
      <c r="C1769" s="23"/>
      <c r="D1769" s="23"/>
      <c r="E1769" s="23" t="str">
        <f>E1768</f>
        <v>魏福全</v>
      </c>
      <c r="F1769" s="24" t="s">
        <v>4508</v>
      </c>
      <c r="G1769" s="23"/>
      <c r="H1769" s="43" t="s">
        <v>4483</v>
      </c>
      <c r="I1769" s="13" t="s">
        <v>4509</v>
      </c>
      <c r="J1769" s="23"/>
      <c r="K1769" s="23"/>
      <c r="L1769" s="23"/>
      <c r="M1769" s="23"/>
      <c r="N1769" s="23"/>
      <c r="O1769" s="23"/>
      <c r="P1769" s="44"/>
      <c r="Q1769" s="45"/>
      <c r="R1769" s="23"/>
      <c r="S1769" s="23"/>
      <c r="T1769" s="23">
        <v>2023</v>
      </c>
      <c r="U1769" s="23"/>
      <c r="V1769" s="23"/>
      <c r="W1769" s="23"/>
      <c r="X1769" s="24"/>
      <c r="Y1769" s="2"/>
      <c r="Z1769" s="2"/>
    </row>
    <row r="1770" s="1" customFormat="1" ht="26" customHeight="1" spans="1:26">
      <c r="A1770" s="23">
        <v>6</v>
      </c>
      <c r="B1770" s="23"/>
      <c r="C1770" s="23"/>
      <c r="D1770" s="23"/>
      <c r="E1770" s="23" t="str">
        <f>E1769</f>
        <v>魏福全</v>
      </c>
      <c r="F1770" s="24" t="s">
        <v>4510</v>
      </c>
      <c r="G1770" s="23"/>
      <c r="H1770" s="43" t="s">
        <v>4466</v>
      </c>
      <c r="I1770" s="13" t="s">
        <v>4511</v>
      </c>
      <c r="J1770" s="23"/>
      <c r="K1770" s="23"/>
      <c r="L1770" s="23"/>
      <c r="M1770" s="23"/>
      <c r="N1770" s="23"/>
      <c r="O1770" s="23"/>
      <c r="P1770" s="44"/>
      <c r="Q1770" s="45"/>
      <c r="R1770" s="23"/>
      <c r="S1770" s="23"/>
      <c r="T1770" s="23">
        <v>2023</v>
      </c>
      <c r="U1770" s="23"/>
      <c r="V1770" s="23"/>
      <c r="W1770" s="23"/>
      <c r="X1770" s="24"/>
      <c r="Y1770" s="2"/>
      <c r="Z1770" s="2"/>
    </row>
    <row r="1771" s="1" customFormat="1" ht="26" customHeight="1" spans="1:26">
      <c r="A1771" s="23">
        <v>6</v>
      </c>
      <c r="B1771" s="23"/>
      <c r="C1771" s="23"/>
      <c r="D1771" s="23"/>
      <c r="E1771" s="23" t="str">
        <f>E1770</f>
        <v>魏福全</v>
      </c>
      <c r="F1771" s="24" t="s">
        <v>4512</v>
      </c>
      <c r="G1771" s="23"/>
      <c r="H1771" s="43" t="s">
        <v>4466</v>
      </c>
      <c r="I1771" s="13" t="s">
        <v>4513</v>
      </c>
      <c r="J1771" s="23"/>
      <c r="K1771" s="23"/>
      <c r="L1771" s="23"/>
      <c r="M1771" s="23"/>
      <c r="N1771" s="23"/>
      <c r="O1771" s="23"/>
      <c r="P1771" s="44"/>
      <c r="Q1771" s="45"/>
      <c r="R1771" s="23"/>
      <c r="S1771" s="23"/>
      <c r="T1771" s="23">
        <v>2023</v>
      </c>
      <c r="U1771" s="23"/>
      <c r="V1771" s="23"/>
      <c r="W1771" s="23"/>
      <c r="X1771" s="24"/>
      <c r="Y1771" s="2"/>
      <c r="Z1771" s="2"/>
    </row>
    <row r="1772" s="1" customFormat="1" ht="26" customHeight="1" spans="1:26">
      <c r="A1772" s="23">
        <v>7</v>
      </c>
      <c r="B1772" s="23" t="s">
        <v>467</v>
      </c>
      <c r="C1772" s="23" t="s">
        <v>59</v>
      </c>
      <c r="D1772" s="23">
        <v>6</v>
      </c>
      <c r="E1772" s="23" t="s">
        <v>61</v>
      </c>
      <c r="F1772" s="24" t="s">
        <v>61</v>
      </c>
      <c r="G1772" s="23">
        <v>6</v>
      </c>
      <c r="H1772" s="43" t="s">
        <v>43</v>
      </c>
      <c r="I1772" s="13" t="s">
        <v>4514</v>
      </c>
      <c r="J1772" s="23">
        <v>140</v>
      </c>
      <c r="K1772" s="23">
        <v>140</v>
      </c>
      <c r="L1772" s="23"/>
      <c r="M1772" s="23"/>
      <c r="N1772" s="23"/>
      <c r="O1772" s="23" t="s">
        <v>4515</v>
      </c>
      <c r="P1772" s="44">
        <v>44998</v>
      </c>
      <c r="Q1772" s="45" t="s">
        <v>4516</v>
      </c>
      <c r="R1772" s="23">
        <v>13599732059</v>
      </c>
      <c r="S1772" s="23"/>
      <c r="T1772" s="23">
        <v>2023</v>
      </c>
      <c r="U1772" s="23" t="s">
        <v>472</v>
      </c>
      <c r="V1772" s="23" t="s">
        <v>58</v>
      </c>
      <c r="W1772" s="23" t="s">
        <v>60</v>
      </c>
      <c r="X1772" s="24"/>
      <c r="Y1772" s="2"/>
      <c r="Z1772" s="2"/>
    </row>
    <row r="1773" s="1" customFormat="1" ht="26" customHeight="1" spans="1:26">
      <c r="A1773" s="23">
        <v>7</v>
      </c>
      <c r="B1773" s="23"/>
      <c r="C1773" s="23"/>
      <c r="D1773" s="23"/>
      <c r="E1773" s="23" t="str">
        <f>E1772</f>
        <v>陈炳辉</v>
      </c>
      <c r="F1773" s="24" t="s">
        <v>4517</v>
      </c>
      <c r="G1773" s="23"/>
      <c r="H1773" s="43" t="s">
        <v>4466</v>
      </c>
      <c r="I1773" s="13" t="s">
        <v>4518</v>
      </c>
      <c r="J1773" s="23"/>
      <c r="K1773" s="23"/>
      <c r="L1773" s="23"/>
      <c r="M1773" s="23"/>
      <c r="N1773" s="23"/>
      <c r="O1773" s="23"/>
      <c r="P1773" s="44"/>
      <c r="Q1773" s="45"/>
      <c r="R1773" s="23"/>
      <c r="S1773" s="23"/>
      <c r="T1773" s="23">
        <v>2023</v>
      </c>
      <c r="U1773" s="23"/>
      <c r="V1773" s="23"/>
      <c r="W1773" s="23"/>
      <c r="X1773" s="24"/>
      <c r="Y1773" s="2"/>
      <c r="Z1773" s="2"/>
    </row>
    <row r="1774" s="1" customFormat="1" ht="26" customHeight="1" spans="1:26">
      <c r="A1774" s="23">
        <v>7</v>
      </c>
      <c r="B1774" s="23"/>
      <c r="C1774" s="23"/>
      <c r="D1774" s="23"/>
      <c r="E1774" s="23" t="str">
        <f>E1773</f>
        <v>陈炳辉</v>
      </c>
      <c r="F1774" s="24" t="s">
        <v>4519</v>
      </c>
      <c r="G1774" s="23"/>
      <c r="H1774" s="43" t="s">
        <v>4520</v>
      </c>
      <c r="I1774" s="13" t="s">
        <v>4521</v>
      </c>
      <c r="J1774" s="23"/>
      <c r="K1774" s="23"/>
      <c r="L1774" s="23"/>
      <c r="M1774" s="23"/>
      <c r="N1774" s="23"/>
      <c r="O1774" s="23"/>
      <c r="P1774" s="44"/>
      <c r="Q1774" s="45"/>
      <c r="R1774" s="23"/>
      <c r="S1774" s="23"/>
      <c r="T1774" s="23">
        <v>2023</v>
      </c>
      <c r="U1774" s="23"/>
      <c r="V1774" s="23"/>
      <c r="W1774" s="23"/>
      <c r="X1774" s="24"/>
      <c r="Y1774" s="2"/>
      <c r="Z1774" s="2"/>
    </row>
    <row r="1775" s="1" customFormat="1" ht="26" customHeight="1" spans="1:26">
      <c r="A1775" s="23">
        <v>7</v>
      </c>
      <c r="B1775" s="23"/>
      <c r="C1775" s="23"/>
      <c r="D1775" s="23"/>
      <c r="E1775" s="23" t="str">
        <f>E1774</f>
        <v>陈炳辉</v>
      </c>
      <c r="F1775" s="24" t="s">
        <v>4522</v>
      </c>
      <c r="G1775" s="23"/>
      <c r="H1775" s="43" t="s">
        <v>4483</v>
      </c>
      <c r="I1775" s="13" t="s">
        <v>4523</v>
      </c>
      <c r="J1775" s="23"/>
      <c r="K1775" s="23"/>
      <c r="L1775" s="23"/>
      <c r="M1775" s="23"/>
      <c r="N1775" s="23"/>
      <c r="O1775" s="23"/>
      <c r="P1775" s="44"/>
      <c r="Q1775" s="45"/>
      <c r="R1775" s="23"/>
      <c r="S1775" s="23"/>
      <c r="T1775" s="23">
        <v>2023</v>
      </c>
      <c r="U1775" s="23"/>
      <c r="V1775" s="23"/>
      <c r="W1775" s="23"/>
      <c r="X1775" s="24"/>
      <c r="Y1775" s="2"/>
      <c r="Z1775" s="2"/>
    </row>
    <row r="1776" s="1" customFormat="1" ht="26" customHeight="1" spans="1:26">
      <c r="A1776" s="23">
        <v>7</v>
      </c>
      <c r="B1776" s="23"/>
      <c r="C1776" s="23"/>
      <c r="D1776" s="23"/>
      <c r="E1776" s="23" t="str">
        <f>E1775</f>
        <v>陈炳辉</v>
      </c>
      <c r="F1776" s="24" t="s">
        <v>4524</v>
      </c>
      <c r="G1776" s="23"/>
      <c r="H1776" s="43" t="s">
        <v>4525</v>
      </c>
      <c r="I1776" s="13" t="s">
        <v>4526</v>
      </c>
      <c r="J1776" s="23"/>
      <c r="K1776" s="23"/>
      <c r="L1776" s="23"/>
      <c r="M1776" s="23"/>
      <c r="N1776" s="23"/>
      <c r="O1776" s="23"/>
      <c r="P1776" s="44"/>
      <c r="Q1776" s="45"/>
      <c r="R1776" s="23"/>
      <c r="S1776" s="23"/>
      <c r="T1776" s="23">
        <v>2023</v>
      </c>
      <c r="U1776" s="23"/>
      <c r="V1776" s="23"/>
      <c r="W1776" s="23"/>
      <c r="X1776" s="24"/>
      <c r="Y1776" s="2"/>
      <c r="Z1776" s="2"/>
    </row>
    <row r="1777" s="1" customFormat="1" ht="26" customHeight="1" spans="1:26">
      <c r="A1777" s="23">
        <v>7</v>
      </c>
      <c r="B1777" s="23"/>
      <c r="C1777" s="23"/>
      <c r="D1777" s="23"/>
      <c r="E1777" s="23" t="str">
        <f>E1776</f>
        <v>陈炳辉</v>
      </c>
      <c r="F1777" s="24" t="s">
        <v>4527</v>
      </c>
      <c r="G1777" s="23"/>
      <c r="H1777" s="43" t="s">
        <v>4528</v>
      </c>
      <c r="I1777" s="13" t="s">
        <v>4529</v>
      </c>
      <c r="J1777" s="23"/>
      <c r="K1777" s="23"/>
      <c r="L1777" s="23"/>
      <c r="M1777" s="23"/>
      <c r="N1777" s="23"/>
      <c r="O1777" s="23"/>
      <c r="P1777" s="44"/>
      <c r="Q1777" s="45"/>
      <c r="R1777" s="23"/>
      <c r="S1777" s="23"/>
      <c r="T1777" s="23">
        <v>2023</v>
      </c>
      <c r="U1777" s="23"/>
      <c r="V1777" s="23"/>
      <c r="W1777" s="23"/>
      <c r="X1777" s="24"/>
      <c r="Y1777" s="2"/>
      <c r="Z1777" s="2"/>
    </row>
    <row r="1778" s="1" customFormat="1" ht="26" customHeight="1" spans="1:26">
      <c r="A1778" s="23">
        <v>8</v>
      </c>
      <c r="B1778" s="23" t="s">
        <v>467</v>
      </c>
      <c r="C1778" s="23" t="s">
        <v>62</v>
      </c>
      <c r="D1778" s="23">
        <v>10</v>
      </c>
      <c r="E1778" s="23" t="s">
        <v>64</v>
      </c>
      <c r="F1778" s="24" t="s">
        <v>64</v>
      </c>
      <c r="G1778" s="23">
        <v>5</v>
      </c>
      <c r="H1778" s="43" t="s">
        <v>43</v>
      </c>
      <c r="I1778" s="13" t="s">
        <v>4530</v>
      </c>
      <c r="J1778" s="23">
        <v>150</v>
      </c>
      <c r="K1778" s="23">
        <v>123</v>
      </c>
      <c r="L1778" s="23">
        <v>27</v>
      </c>
      <c r="M1778" s="23"/>
      <c r="N1778" s="23"/>
      <c r="O1778" s="23" t="s">
        <v>4531</v>
      </c>
      <c r="P1778" s="44">
        <v>44998</v>
      </c>
      <c r="Q1778" s="45" t="s">
        <v>4532</v>
      </c>
      <c r="R1778" s="23">
        <v>15106086458</v>
      </c>
      <c r="S1778" s="23"/>
      <c r="T1778" s="23">
        <v>2023</v>
      </c>
      <c r="U1778" s="23" t="s">
        <v>472</v>
      </c>
      <c r="V1778" s="23" t="s">
        <v>50</v>
      </c>
      <c r="W1778" s="23" t="s">
        <v>63</v>
      </c>
      <c r="X1778" s="24"/>
      <c r="Y1778" s="2"/>
      <c r="Z1778" s="2"/>
    </row>
    <row r="1779" s="1" customFormat="1" ht="26" customHeight="1" spans="1:26">
      <c r="A1779" s="23">
        <v>8</v>
      </c>
      <c r="B1779" s="23"/>
      <c r="C1779" s="23"/>
      <c r="D1779" s="23"/>
      <c r="E1779" s="23" t="str">
        <f>E1778</f>
        <v>吴美成</v>
      </c>
      <c r="F1779" s="24" t="s">
        <v>4533</v>
      </c>
      <c r="G1779" s="23"/>
      <c r="H1779" s="43" t="s">
        <v>2512</v>
      </c>
      <c r="I1779" s="13" t="s">
        <v>4534</v>
      </c>
      <c r="J1779" s="23"/>
      <c r="K1779" s="23"/>
      <c r="L1779" s="23"/>
      <c r="M1779" s="23"/>
      <c r="N1779" s="23"/>
      <c r="O1779" s="23"/>
      <c r="P1779" s="44"/>
      <c r="Q1779" s="45"/>
      <c r="R1779" s="23"/>
      <c r="S1779" s="23"/>
      <c r="T1779" s="23">
        <v>2023</v>
      </c>
      <c r="U1779" s="23"/>
      <c r="V1779" s="23"/>
      <c r="W1779" s="23"/>
      <c r="X1779" s="24"/>
      <c r="Y1779" s="2"/>
      <c r="Z1779" s="2"/>
    </row>
    <row r="1780" s="1" customFormat="1" ht="26" customHeight="1" spans="1:26">
      <c r="A1780" s="23">
        <v>8</v>
      </c>
      <c r="B1780" s="23"/>
      <c r="C1780" s="23"/>
      <c r="D1780" s="23"/>
      <c r="E1780" s="23" t="str">
        <f>E1779</f>
        <v>吴美成</v>
      </c>
      <c r="F1780" s="24" t="s">
        <v>4535</v>
      </c>
      <c r="G1780" s="23"/>
      <c r="H1780" s="43" t="s">
        <v>4466</v>
      </c>
      <c r="I1780" s="13" t="s">
        <v>4536</v>
      </c>
      <c r="J1780" s="23"/>
      <c r="K1780" s="23"/>
      <c r="L1780" s="23"/>
      <c r="M1780" s="23"/>
      <c r="N1780" s="23"/>
      <c r="O1780" s="23"/>
      <c r="P1780" s="44"/>
      <c r="Q1780" s="45"/>
      <c r="R1780" s="23"/>
      <c r="S1780" s="23"/>
      <c r="T1780" s="23">
        <v>2023</v>
      </c>
      <c r="U1780" s="23"/>
      <c r="V1780" s="23"/>
      <c r="W1780" s="23"/>
      <c r="X1780" s="24"/>
      <c r="Y1780" s="2"/>
      <c r="Z1780" s="2"/>
    </row>
    <row r="1781" s="1" customFormat="1" ht="26" customHeight="1" spans="1:26">
      <c r="A1781" s="23">
        <v>8</v>
      </c>
      <c r="B1781" s="23"/>
      <c r="C1781" s="23"/>
      <c r="D1781" s="23"/>
      <c r="E1781" s="23" t="str">
        <f>E1780</f>
        <v>吴美成</v>
      </c>
      <c r="F1781" s="24" t="s">
        <v>4537</v>
      </c>
      <c r="G1781" s="23"/>
      <c r="H1781" s="43" t="s">
        <v>4520</v>
      </c>
      <c r="I1781" s="13" t="s">
        <v>4538</v>
      </c>
      <c r="J1781" s="23"/>
      <c r="K1781" s="23"/>
      <c r="L1781" s="23"/>
      <c r="M1781" s="23"/>
      <c r="N1781" s="23"/>
      <c r="O1781" s="23"/>
      <c r="P1781" s="44"/>
      <c r="Q1781" s="45"/>
      <c r="R1781" s="23"/>
      <c r="S1781" s="23"/>
      <c r="T1781" s="23">
        <v>2023</v>
      </c>
      <c r="U1781" s="23"/>
      <c r="V1781" s="23"/>
      <c r="W1781" s="23"/>
      <c r="X1781" s="24" t="s">
        <v>4539</v>
      </c>
      <c r="Y1781" s="2"/>
      <c r="Z1781" s="2"/>
    </row>
    <row r="1782" s="1" customFormat="1" ht="26" customHeight="1" spans="1:26">
      <c r="A1782" s="23">
        <v>8</v>
      </c>
      <c r="B1782" s="23"/>
      <c r="C1782" s="23"/>
      <c r="D1782" s="23"/>
      <c r="E1782" s="23" t="e">
        <f>#REF!</f>
        <v>#REF!</v>
      </c>
      <c r="F1782" s="24" t="s">
        <v>4540</v>
      </c>
      <c r="G1782" s="23"/>
      <c r="H1782" s="43" t="s">
        <v>4486</v>
      </c>
      <c r="I1782" s="13" t="s">
        <v>4541</v>
      </c>
      <c r="J1782" s="23"/>
      <c r="K1782" s="23"/>
      <c r="L1782" s="23"/>
      <c r="M1782" s="23"/>
      <c r="N1782" s="23"/>
      <c r="O1782" s="23"/>
      <c r="P1782" s="44"/>
      <c r="Q1782" s="45"/>
      <c r="R1782" s="23"/>
      <c r="S1782" s="23"/>
      <c r="T1782" s="23">
        <v>2023</v>
      </c>
      <c r="U1782" s="23"/>
      <c r="V1782" s="23"/>
      <c r="W1782" s="23"/>
      <c r="X1782" s="24"/>
      <c r="Y1782" s="2"/>
      <c r="Z1782" s="2"/>
    </row>
    <row r="1783" s="1" customFormat="1" ht="26" customHeight="1" spans="1:26">
      <c r="A1783" s="23">
        <v>9</v>
      </c>
      <c r="B1783" s="23" t="s">
        <v>467</v>
      </c>
      <c r="C1783" s="23" t="s">
        <v>65</v>
      </c>
      <c r="D1783" s="23">
        <v>19</v>
      </c>
      <c r="E1783" s="23" t="s">
        <v>67</v>
      </c>
      <c r="F1783" s="24" t="s">
        <v>67</v>
      </c>
      <c r="G1783" s="23">
        <v>4</v>
      </c>
      <c r="H1783" s="43" t="s">
        <v>43</v>
      </c>
      <c r="I1783" s="13" t="s">
        <v>4542</v>
      </c>
      <c r="J1783" s="23">
        <v>120</v>
      </c>
      <c r="K1783" s="23"/>
      <c r="L1783" s="23">
        <v>120</v>
      </c>
      <c r="M1783" s="23"/>
      <c r="N1783" s="23"/>
      <c r="O1783" s="23" t="s">
        <v>4543</v>
      </c>
      <c r="P1783" s="44">
        <v>45030</v>
      </c>
      <c r="Q1783" s="45" t="s">
        <v>4544</v>
      </c>
      <c r="R1783" s="23">
        <v>13906043818</v>
      </c>
      <c r="S1783" s="23"/>
      <c r="T1783" s="23">
        <v>2023</v>
      </c>
      <c r="U1783" s="23" t="s">
        <v>717</v>
      </c>
      <c r="V1783" s="23" t="s">
        <v>45</v>
      </c>
      <c r="W1783" s="23" t="s">
        <v>66</v>
      </c>
      <c r="X1783" s="24"/>
      <c r="Y1783" s="2"/>
      <c r="Z1783" s="2"/>
    </row>
    <row r="1784" s="1" customFormat="1" ht="26" customHeight="1" spans="1:26">
      <c r="A1784" s="23"/>
      <c r="B1784" s="23"/>
      <c r="C1784" s="23"/>
      <c r="D1784" s="23"/>
      <c r="E1784" s="23" t="str">
        <f>E1783</f>
        <v>林鹏杰</v>
      </c>
      <c r="F1784" s="24" t="s">
        <v>4545</v>
      </c>
      <c r="G1784" s="23"/>
      <c r="H1784" s="43" t="s">
        <v>2512</v>
      </c>
      <c r="I1784" s="13" t="s">
        <v>4546</v>
      </c>
      <c r="J1784" s="23"/>
      <c r="K1784" s="23"/>
      <c r="L1784" s="23"/>
      <c r="M1784" s="23"/>
      <c r="N1784" s="23"/>
      <c r="O1784" s="23"/>
      <c r="P1784" s="44"/>
      <c r="Q1784" s="45"/>
      <c r="R1784" s="23"/>
      <c r="S1784" s="23"/>
      <c r="T1784" s="23"/>
      <c r="U1784" s="23"/>
      <c r="V1784" s="23"/>
      <c r="W1784" s="23"/>
      <c r="X1784" s="24"/>
      <c r="Y1784" s="2"/>
      <c r="Z1784" s="2"/>
    </row>
    <row r="1785" s="1" customFormat="1" ht="26" customHeight="1" spans="1:26">
      <c r="A1785" s="23"/>
      <c r="B1785" s="23"/>
      <c r="C1785" s="23"/>
      <c r="D1785" s="23"/>
      <c r="E1785" s="23" t="str">
        <f>E1784</f>
        <v>林鹏杰</v>
      </c>
      <c r="F1785" s="24" t="s">
        <v>4547</v>
      </c>
      <c r="G1785" s="23"/>
      <c r="H1785" s="43" t="s">
        <v>4489</v>
      </c>
      <c r="I1785" s="13" t="s">
        <v>4548</v>
      </c>
      <c r="J1785" s="23"/>
      <c r="K1785" s="23"/>
      <c r="L1785" s="23"/>
      <c r="M1785" s="23"/>
      <c r="N1785" s="23"/>
      <c r="O1785" s="23"/>
      <c r="P1785" s="44"/>
      <c r="Q1785" s="45"/>
      <c r="R1785" s="23"/>
      <c r="S1785" s="23"/>
      <c r="T1785" s="23"/>
      <c r="U1785" s="23"/>
      <c r="V1785" s="23"/>
      <c r="W1785" s="23"/>
      <c r="X1785" s="24"/>
      <c r="Y1785" s="2"/>
      <c r="Z1785" s="2"/>
    </row>
    <row r="1786" s="1" customFormat="1" ht="26" customHeight="1" spans="1:26">
      <c r="A1786" s="23"/>
      <c r="B1786" s="23"/>
      <c r="C1786" s="23"/>
      <c r="D1786" s="23"/>
      <c r="E1786" s="23" t="str">
        <f>E1785</f>
        <v>林鹏杰</v>
      </c>
      <c r="F1786" s="24" t="s">
        <v>4549</v>
      </c>
      <c r="G1786" s="23"/>
      <c r="H1786" s="43" t="s">
        <v>4466</v>
      </c>
      <c r="I1786" s="13" t="s">
        <v>4550</v>
      </c>
      <c r="J1786" s="23"/>
      <c r="K1786" s="23"/>
      <c r="L1786" s="23"/>
      <c r="M1786" s="23"/>
      <c r="N1786" s="23"/>
      <c r="O1786" s="23"/>
      <c r="P1786" s="44"/>
      <c r="Q1786" s="45"/>
      <c r="R1786" s="23"/>
      <c r="S1786" s="23"/>
      <c r="T1786" s="23"/>
      <c r="U1786" s="23"/>
      <c r="V1786" s="23"/>
      <c r="W1786" s="23"/>
      <c r="X1786" s="24"/>
      <c r="Y1786" s="2"/>
      <c r="Z1786" s="2"/>
    </row>
    <row r="1787" s="1" customFormat="1" ht="26" customHeight="1" spans="1:26">
      <c r="A1787" s="23">
        <v>10</v>
      </c>
      <c r="B1787" s="23" t="s">
        <v>467</v>
      </c>
      <c r="C1787" s="23" t="s">
        <v>65</v>
      </c>
      <c r="D1787" s="23">
        <v>19</v>
      </c>
      <c r="E1787" s="23" t="s">
        <v>69</v>
      </c>
      <c r="F1787" s="24" t="s">
        <v>69</v>
      </c>
      <c r="G1787" s="23">
        <v>3</v>
      </c>
      <c r="H1787" s="43" t="s">
        <v>43</v>
      </c>
      <c r="I1787" s="13" t="s">
        <v>4551</v>
      </c>
      <c r="J1787" s="23">
        <v>80</v>
      </c>
      <c r="K1787" s="23"/>
      <c r="L1787" s="23">
        <v>80</v>
      </c>
      <c r="M1787" s="23"/>
      <c r="N1787" s="23"/>
      <c r="O1787" s="23" t="s">
        <v>4543</v>
      </c>
      <c r="P1787" s="44">
        <v>45030</v>
      </c>
      <c r="Q1787" s="45" t="s">
        <v>4552</v>
      </c>
      <c r="R1787" s="23">
        <v>13906043818</v>
      </c>
      <c r="S1787" s="23"/>
      <c r="T1787" s="23">
        <v>2023</v>
      </c>
      <c r="U1787" s="23" t="s">
        <v>717</v>
      </c>
      <c r="V1787" s="23" t="s">
        <v>45</v>
      </c>
      <c r="W1787" s="23" t="s">
        <v>66</v>
      </c>
      <c r="X1787" s="24"/>
      <c r="Y1787" s="2"/>
      <c r="Z1787" s="2"/>
    </row>
    <row r="1788" s="1" customFormat="1" ht="26" customHeight="1" spans="1:26">
      <c r="A1788" s="23"/>
      <c r="B1788" s="23"/>
      <c r="C1788" s="23"/>
      <c r="D1788" s="23"/>
      <c r="E1788" s="23" t="str">
        <f>E1787</f>
        <v>林文坤</v>
      </c>
      <c r="F1788" s="24" t="s">
        <v>4553</v>
      </c>
      <c r="G1788" s="23"/>
      <c r="H1788" s="43" t="s">
        <v>4466</v>
      </c>
      <c r="I1788" s="13" t="s">
        <v>4554</v>
      </c>
      <c r="J1788" s="23"/>
      <c r="K1788" s="23"/>
      <c r="L1788" s="23"/>
      <c r="M1788" s="23"/>
      <c r="N1788" s="23"/>
      <c r="O1788" s="23"/>
      <c r="P1788" s="44"/>
      <c r="Q1788" s="45"/>
      <c r="R1788" s="23"/>
      <c r="S1788" s="23"/>
      <c r="T1788" s="23"/>
      <c r="U1788" s="23"/>
      <c r="V1788" s="23"/>
      <c r="W1788" s="23"/>
      <c r="X1788" s="24"/>
      <c r="Y1788" s="2"/>
      <c r="Z1788" s="2"/>
    </row>
    <row r="1789" ht="26" customHeight="1" spans="1:26">
      <c r="A1789" s="23"/>
      <c r="B1789" s="23"/>
      <c r="C1789" s="23"/>
      <c r="D1789" s="23"/>
      <c r="E1789" s="23" t="str">
        <f>E1788</f>
        <v>林文坤</v>
      </c>
      <c r="F1789" s="24" t="s">
        <v>4555</v>
      </c>
      <c r="G1789" s="23"/>
      <c r="H1789" s="43" t="s">
        <v>4520</v>
      </c>
      <c r="I1789" s="13" t="s">
        <v>4556</v>
      </c>
      <c r="J1789" s="23"/>
      <c r="K1789" s="23"/>
      <c r="L1789" s="23"/>
      <c r="M1789" s="23"/>
      <c r="N1789" s="23"/>
      <c r="O1789" s="23"/>
      <c r="P1789" s="44"/>
      <c r="Q1789" s="45"/>
      <c r="R1789" s="23"/>
      <c r="S1789" s="23"/>
      <c r="T1789" s="23"/>
      <c r="U1789" s="23"/>
      <c r="V1789" s="23"/>
      <c r="W1789" s="23"/>
      <c r="X1789" s="24"/>
      <c r="Y1789" s="2"/>
      <c r="Z1789" s="2"/>
    </row>
    <row r="1790" ht="26" customHeight="1" spans="1:26">
      <c r="A1790" s="23">
        <v>11</v>
      </c>
      <c r="B1790" s="23" t="s">
        <v>467</v>
      </c>
      <c r="C1790" s="23" t="s">
        <v>70</v>
      </c>
      <c r="D1790" s="23">
        <v>5</v>
      </c>
      <c r="E1790" s="23" t="s">
        <v>72</v>
      </c>
      <c r="F1790" s="24" t="s">
        <v>72</v>
      </c>
      <c r="G1790" s="23">
        <v>3</v>
      </c>
      <c r="H1790" s="43" t="s">
        <v>43</v>
      </c>
      <c r="I1790" s="13" t="s">
        <v>4557</v>
      </c>
      <c r="J1790" s="23">
        <v>110</v>
      </c>
      <c r="K1790" s="23">
        <v>110</v>
      </c>
      <c r="L1790" s="23"/>
      <c r="M1790" s="23"/>
      <c r="N1790" s="23"/>
      <c r="O1790" s="23" t="s">
        <v>4558</v>
      </c>
      <c r="P1790" s="44">
        <v>45030</v>
      </c>
      <c r="Q1790" s="45" t="s">
        <v>4559</v>
      </c>
      <c r="R1790" s="23">
        <v>13400859836</v>
      </c>
      <c r="S1790" s="23"/>
      <c r="T1790" s="23">
        <v>2023</v>
      </c>
      <c r="U1790" s="23" t="s">
        <v>717</v>
      </c>
      <c r="V1790" s="23" t="s">
        <v>58</v>
      </c>
      <c r="W1790" s="23" t="s">
        <v>71</v>
      </c>
      <c r="X1790" s="24"/>
      <c r="Y1790" s="2"/>
      <c r="Z1790" s="2"/>
    </row>
    <row r="1791" ht="26" customHeight="1" spans="1:26">
      <c r="A1791" s="23"/>
      <c r="B1791" s="23"/>
      <c r="C1791" s="23"/>
      <c r="D1791" s="23"/>
      <c r="E1791" s="23" t="str">
        <f>E1790</f>
        <v>林清忠</v>
      </c>
      <c r="F1791" s="24" t="s">
        <v>4560</v>
      </c>
      <c r="G1791" s="23"/>
      <c r="H1791" s="43" t="s">
        <v>4525</v>
      </c>
      <c r="I1791" s="13" t="s">
        <v>4561</v>
      </c>
      <c r="J1791" s="23"/>
      <c r="K1791" s="23"/>
      <c r="L1791" s="23"/>
      <c r="M1791" s="23"/>
      <c r="N1791" s="23"/>
      <c r="O1791" s="23"/>
      <c r="P1791" s="44"/>
      <c r="Q1791" s="45"/>
      <c r="R1791" s="23"/>
      <c r="S1791" s="23"/>
      <c r="T1791" s="23"/>
      <c r="U1791" s="23"/>
      <c r="V1791" s="23"/>
      <c r="W1791" s="23"/>
      <c r="X1791" s="24"/>
      <c r="Y1791" s="2"/>
      <c r="Z1791" s="2"/>
    </row>
    <row r="1792" ht="26" customHeight="1" spans="1:26">
      <c r="A1792" s="23"/>
      <c r="B1792" s="23"/>
      <c r="C1792" s="23"/>
      <c r="D1792" s="23"/>
      <c r="E1792" s="23" t="str">
        <f>E1791</f>
        <v>林清忠</v>
      </c>
      <c r="F1792" s="24" t="s">
        <v>4562</v>
      </c>
      <c r="G1792" s="23"/>
      <c r="H1792" s="43" t="s">
        <v>4528</v>
      </c>
      <c r="I1792" s="13" t="s">
        <v>4563</v>
      </c>
      <c r="J1792" s="23"/>
      <c r="K1792" s="23"/>
      <c r="L1792" s="23"/>
      <c r="M1792" s="23"/>
      <c r="N1792" s="23"/>
      <c r="O1792" s="23"/>
      <c r="P1792" s="44"/>
      <c r="Q1792" s="45"/>
      <c r="R1792" s="23"/>
      <c r="S1792" s="23"/>
      <c r="T1792" s="23"/>
      <c r="U1792" s="23"/>
      <c r="V1792" s="23"/>
      <c r="W1792" s="23"/>
      <c r="X1792" s="24"/>
      <c r="Y1792" s="2"/>
      <c r="Z1792" s="2"/>
    </row>
    <row r="1793" ht="26" customHeight="1" spans="1:26">
      <c r="A1793" s="23">
        <v>12</v>
      </c>
      <c r="B1793" s="23" t="s">
        <v>467</v>
      </c>
      <c r="C1793" s="23" t="s">
        <v>70</v>
      </c>
      <c r="D1793" s="23">
        <v>5</v>
      </c>
      <c r="E1793" s="23" t="s">
        <v>74</v>
      </c>
      <c r="F1793" s="24" t="s">
        <v>74</v>
      </c>
      <c r="G1793" s="23">
        <v>1</v>
      </c>
      <c r="H1793" s="43" t="s">
        <v>43</v>
      </c>
      <c r="I1793" s="13" t="s">
        <v>4564</v>
      </c>
      <c r="J1793" s="23">
        <v>110</v>
      </c>
      <c r="K1793" s="23">
        <v>42</v>
      </c>
      <c r="L1793" s="23">
        <v>68</v>
      </c>
      <c r="M1793" s="23"/>
      <c r="N1793" s="23"/>
      <c r="O1793" s="23" t="s">
        <v>4558</v>
      </c>
      <c r="P1793" s="44">
        <v>45030</v>
      </c>
      <c r="Q1793" s="45" t="s">
        <v>4565</v>
      </c>
      <c r="R1793" s="23">
        <v>15059776020</v>
      </c>
      <c r="S1793" s="23"/>
      <c r="T1793" s="23">
        <v>2023</v>
      </c>
      <c r="U1793" s="23" t="s">
        <v>717</v>
      </c>
      <c r="V1793" s="23" t="s">
        <v>50</v>
      </c>
      <c r="W1793" s="23" t="s">
        <v>71</v>
      </c>
      <c r="X1793" s="24"/>
      <c r="Y1793" s="2"/>
      <c r="Z1793" s="2"/>
    </row>
    <row r="1794" ht="26" customHeight="1" spans="1:26">
      <c r="A1794" s="23">
        <v>13</v>
      </c>
      <c r="B1794" s="23" t="s">
        <v>467</v>
      </c>
      <c r="C1794" s="23" t="s">
        <v>75</v>
      </c>
      <c r="D1794" s="23">
        <v>25</v>
      </c>
      <c r="E1794" s="23" t="s">
        <v>77</v>
      </c>
      <c r="F1794" s="24" t="s">
        <v>77</v>
      </c>
      <c r="G1794" s="23">
        <v>5</v>
      </c>
      <c r="H1794" s="43" t="s">
        <v>43</v>
      </c>
      <c r="I1794" s="13" t="s">
        <v>4566</v>
      </c>
      <c r="J1794" s="23">
        <v>150</v>
      </c>
      <c r="K1794" s="23">
        <v>138</v>
      </c>
      <c r="L1794" s="23">
        <v>12</v>
      </c>
      <c r="M1794" s="23"/>
      <c r="N1794" s="23"/>
      <c r="O1794" s="23" t="s">
        <v>4567</v>
      </c>
      <c r="P1794" s="44">
        <v>45030</v>
      </c>
      <c r="Q1794" s="45" t="s">
        <v>4568</v>
      </c>
      <c r="R1794" s="23">
        <v>15234019033</v>
      </c>
      <c r="S1794" s="23"/>
      <c r="T1794" s="23">
        <v>2023</v>
      </c>
      <c r="U1794" s="23" t="s">
        <v>472</v>
      </c>
      <c r="V1794" s="23" t="s">
        <v>50</v>
      </c>
      <c r="W1794" s="23" t="s">
        <v>76</v>
      </c>
      <c r="X1794" s="24"/>
      <c r="Y1794" s="2"/>
      <c r="Z1794" s="2"/>
    </row>
    <row r="1795" ht="26" customHeight="1" spans="1:26">
      <c r="A1795" s="23"/>
      <c r="B1795" s="23"/>
      <c r="C1795" s="23"/>
      <c r="D1795" s="23"/>
      <c r="E1795" s="23" t="str">
        <f>E1794</f>
        <v>林志乾</v>
      </c>
      <c r="F1795" s="24" t="s">
        <v>4569</v>
      </c>
      <c r="G1795" s="23"/>
      <c r="H1795" s="43" t="s">
        <v>2512</v>
      </c>
      <c r="I1795" s="13" t="s">
        <v>4570</v>
      </c>
      <c r="J1795" s="23"/>
      <c r="K1795" s="23"/>
      <c r="L1795" s="23"/>
      <c r="M1795" s="23"/>
      <c r="N1795" s="23"/>
      <c r="O1795" s="23"/>
      <c r="P1795" s="44"/>
      <c r="Q1795" s="45"/>
      <c r="R1795" s="23"/>
      <c r="S1795" s="23"/>
      <c r="T1795" s="23"/>
      <c r="U1795" s="23"/>
      <c r="V1795" s="23"/>
      <c r="W1795" s="23"/>
      <c r="X1795" s="24"/>
      <c r="Y1795" s="2"/>
      <c r="Z1795" s="2"/>
    </row>
    <row r="1796" ht="26" customHeight="1" spans="1:26">
      <c r="A1796" s="23"/>
      <c r="B1796" s="23"/>
      <c r="C1796" s="23"/>
      <c r="D1796" s="23"/>
      <c r="E1796" s="23" t="str">
        <f>E1795</f>
        <v>林志乾</v>
      </c>
      <c r="F1796" s="24" t="s">
        <v>4571</v>
      </c>
      <c r="G1796" s="23"/>
      <c r="H1796" s="43" t="s">
        <v>4466</v>
      </c>
      <c r="I1796" s="13" t="s">
        <v>4572</v>
      </c>
      <c r="J1796" s="23"/>
      <c r="K1796" s="23"/>
      <c r="L1796" s="23"/>
      <c r="M1796" s="23"/>
      <c r="N1796" s="23"/>
      <c r="O1796" s="23"/>
      <c r="P1796" s="44"/>
      <c r="Q1796" s="45"/>
      <c r="R1796" s="23"/>
      <c r="S1796" s="23"/>
      <c r="T1796" s="23"/>
      <c r="U1796" s="23"/>
      <c r="V1796" s="23"/>
      <c r="W1796" s="23"/>
      <c r="X1796" s="24"/>
      <c r="Y1796" s="2"/>
      <c r="Z1796" s="2"/>
    </row>
    <row r="1797" ht="26" customHeight="1" spans="1:26">
      <c r="A1797" s="23"/>
      <c r="B1797" s="23"/>
      <c r="C1797" s="23"/>
      <c r="D1797" s="23"/>
      <c r="E1797" s="23" t="str">
        <f>E1796</f>
        <v>林志乾</v>
      </c>
      <c r="F1797" s="24" t="s">
        <v>4573</v>
      </c>
      <c r="G1797" s="23"/>
      <c r="H1797" s="43" t="s">
        <v>4483</v>
      </c>
      <c r="I1797" s="13" t="s">
        <v>4574</v>
      </c>
      <c r="J1797" s="23"/>
      <c r="K1797" s="23"/>
      <c r="L1797" s="23"/>
      <c r="M1797" s="23"/>
      <c r="N1797" s="23"/>
      <c r="O1797" s="23"/>
      <c r="P1797" s="44"/>
      <c r="Q1797" s="45"/>
      <c r="R1797" s="23"/>
      <c r="S1797" s="23"/>
      <c r="T1797" s="23"/>
      <c r="U1797" s="23"/>
      <c r="V1797" s="23"/>
      <c r="W1797" s="23"/>
      <c r="X1797" s="24"/>
      <c r="Y1797" s="2"/>
      <c r="Z1797" s="2"/>
    </row>
    <row r="1798" ht="26" customHeight="1" spans="1:26">
      <c r="A1798" s="23"/>
      <c r="B1798" s="23"/>
      <c r="C1798" s="23"/>
      <c r="D1798" s="23"/>
      <c r="E1798" s="23" t="str">
        <f>E1797</f>
        <v>林志乾</v>
      </c>
      <c r="F1798" s="24" t="s">
        <v>4575</v>
      </c>
      <c r="G1798" s="23"/>
      <c r="H1798" s="43" t="s">
        <v>4489</v>
      </c>
      <c r="I1798" s="13" t="s">
        <v>4576</v>
      </c>
      <c r="J1798" s="23"/>
      <c r="K1798" s="23"/>
      <c r="L1798" s="23"/>
      <c r="M1798" s="23"/>
      <c r="N1798" s="23"/>
      <c r="O1798" s="23"/>
      <c r="P1798" s="44"/>
      <c r="Q1798" s="45"/>
      <c r="R1798" s="23"/>
      <c r="S1798" s="23"/>
      <c r="T1798" s="23"/>
      <c r="U1798" s="23"/>
      <c r="V1798" s="23"/>
      <c r="W1798" s="23"/>
      <c r="X1798" s="24"/>
      <c r="Y1798" s="2"/>
      <c r="Z1798" s="2"/>
    </row>
    <row r="1799" ht="26" customHeight="1" spans="1:26">
      <c r="A1799" s="23">
        <v>14</v>
      </c>
      <c r="B1799" s="23" t="s">
        <v>467</v>
      </c>
      <c r="C1799" s="23" t="s">
        <v>75</v>
      </c>
      <c r="D1799" s="23">
        <v>26</v>
      </c>
      <c r="E1799" s="23" t="s">
        <v>80</v>
      </c>
      <c r="F1799" s="24" t="s">
        <v>80</v>
      </c>
      <c r="G1799" s="23">
        <v>5</v>
      </c>
      <c r="H1799" s="43" t="s">
        <v>43</v>
      </c>
      <c r="I1799" s="13" t="s">
        <v>4577</v>
      </c>
      <c r="J1799" s="23">
        <v>150</v>
      </c>
      <c r="K1799" s="23">
        <v>83</v>
      </c>
      <c r="L1799" s="23">
        <v>67</v>
      </c>
      <c r="M1799" s="23"/>
      <c r="N1799" s="23"/>
      <c r="O1799" s="23" t="s">
        <v>4567</v>
      </c>
      <c r="P1799" s="44">
        <v>45030</v>
      </c>
      <c r="Q1799" s="45" t="s">
        <v>4578</v>
      </c>
      <c r="R1799" s="23">
        <v>13683663110</v>
      </c>
      <c r="S1799" s="23"/>
      <c r="T1799" s="23">
        <v>2023</v>
      </c>
      <c r="U1799" s="23" t="s">
        <v>472</v>
      </c>
      <c r="V1799" s="23" t="s">
        <v>50</v>
      </c>
      <c r="W1799" s="23" t="s">
        <v>79</v>
      </c>
      <c r="X1799" s="24"/>
      <c r="Y1799" s="2"/>
      <c r="Z1799" s="2"/>
    </row>
    <row r="1800" ht="26" customHeight="1" spans="1:26">
      <c r="A1800" s="23"/>
      <c r="B1800" s="23"/>
      <c r="C1800" s="23"/>
      <c r="D1800" s="23"/>
      <c r="E1800" s="23" t="str">
        <f>E1799</f>
        <v>林进金</v>
      </c>
      <c r="F1800" s="24" t="s">
        <v>4579</v>
      </c>
      <c r="G1800" s="23"/>
      <c r="H1800" s="43" t="s">
        <v>2512</v>
      </c>
      <c r="I1800" s="13" t="s">
        <v>4580</v>
      </c>
      <c r="J1800" s="23"/>
      <c r="K1800" s="23"/>
      <c r="L1800" s="23"/>
      <c r="M1800" s="23"/>
      <c r="N1800" s="23"/>
      <c r="O1800" s="23"/>
      <c r="P1800" s="44"/>
      <c r="Q1800" s="45"/>
      <c r="R1800" s="23"/>
      <c r="S1800" s="23"/>
      <c r="T1800" s="23"/>
      <c r="U1800" s="23"/>
      <c r="V1800" s="23"/>
      <c r="W1800" s="23"/>
      <c r="X1800" s="24"/>
      <c r="Y1800" s="2"/>
      <c r="Z1800" s="2"/>
    </row>
    <row r="1801" ht="26" customHeight="1" spans="1:26">
      <c r="A1801" s="23"/>
      <c r="B1801" s="23"/>
      <c r="C1801" s="23"/>
      <c r="D1801" s="23"/>
      <c r="E1801" s="23" t="str">
        <f>E1800</f>
        <v>林进金</v>
      </c>
      <c r="F1801" s="24" t="s">
        <v>4581</v>
      </c>
      <c r="G1801" s="23"/>
      <c r="H1801" s="43" t="s">
        <v>4466</v>
      </c>
      <c r="I1801" s="13" t="s">
        <v>4582</v>
      </c>
      <c r="J1801" s="23"/>
      <c r="K1801" s="23"/>
      <c r="L1801" s="23"/>
      <c r="M1801" s="23"/>
      <c r="N1801" s="23"/>
      <c r="O1801" s="23"/>
      <c r="P1801" s="44"/>
      <c r="Q1801" s="45"/>
      <c r="R1801" s="23"/>
      <c r="S1801" s="23"/>
      <c r="T1801" s="23"/>
      <c r="U1801" s="23"/>
      <c r="V1801" s="23"/>
      <c r="W1801" s="23"/>
      <c r="X1801" s="24"/>
      <c r="Y1801" s="2"/>
      <c r="Z1801" s="2"/>
    </row>
    <row r="1802" ht="26" customHeight="1" spans="1:26">
      <c r="A1802" s="23"/>
      <c r="B1802" s="23"/>
      <c r="C1802" s="23"/>
      <c r="D1802" s="23"/>
      <c r="E1802" s="23" t="str">
        <f>E1801</f>
        <v>林进金</v>
      </c>
      <c r="F1802" s="24" t="s">
        <v>4583</v>
      </c>
      <c r="G1802" s="23"/>
      <c r="H1802" s="43" t="s">
        <v>4520</v>
      </c>
      <c r="I1802" s="13" t="s">
        <v>4584</v>
      </c>
      <c r="J1802" s="23"/>
      <c r="K1802" s="23"/>
      <c r="L1802" s="23"/>
      <c r="M1802" s="23"/>
      <c r="N1802" s="23"/>
      <c r="O1802" s="23"/>
      <c r="P1802" s="44"/>
      <c r="Q1802" s="45"/>
      <c r="R1802" s="23"/>
      <c r="S1802" s="23"/>
      <c r="T1802" s="23"/>
      <c r="U1802" s="23"/>
      <c r="V1802" s="23"/>
      <c r="W1802" s="23"/>
      <c r="X1802" s="24"/>
      <c r="Y1802" s="2"/>
      <c r="Z1802" s="2"/>
    </row>
    <row r="1803" ht="26" customHeight="1" spans="1:26">
      <c r="A1803" s="23"/>
      <c r="B1803" s="23"/>
      <c r="C1803" s="23"/>
      <c r="D1803" s="23"/>
      <c r="E1803" s="23" t="str">
        <f>E1802</f>
        <v>林进金</v>
      </c>
      <c r="F1803" s="24" t="s">
        <v>4585</v>
      </c>
      <c r="G1803" s="23"/>
      <c r="H1803" s="43" t="s">
        <v>4528</v>
      </c>
      <c r="I1803" s="13" t="s">
        <v>4586</v>
      </c>
      <c r="J1803" s="23"/>
      <c r="K1803" s="23"/>
      <c r="L1803" s="23"/>
      <c r="M1803" s="23"/>
      <c r="N1803" s="23"/>
      <c r="O1803" s="23"/>
      <c r="P1803" s="44"/>
      <c r="Q1803" s="45"/>
      <c r="R1803" s="23"/>
      <c r="S1803" s="23"/>
      <c r="T1803" s="23"/>
      <c r="U1803" s="23"/>
      <c r="V1803" s="23"/>
      <c r="W1803" s="23"/>
      <c r="X1803" s="24"/>
      <c r="Y1803" s="2"/>
      <c r="Z1803" s="2"/>
    </row>
    <row r="1804" ht="26" customHeight="1" spans="1:26">
      <c r="A1804" s="23">
        <v>15</v>
      </c>
      <c r="B1804" s="23" t="s">
        <v>467</v>
      </c>
      <c r="C1804" s="23" t="s">
        <v>75</v>
      </c>
      <c r="D1804" s="23">
        <v>34</v>
      </c>
      <c r="E1804" s="23" t="s">
        <v>83</v>
      </c>
      <c r="F1804" s="24" t="s">
        <v>83</v>
      </c>
      <c r="G1804" s="23">
        <v>4</v>
      </c>
      <c r="H1804" s="43" t="s">
        <v>43</v>
      </c>
      <c r="I1804" s="13" t="s">
        <v>4587</v>
      </c>
      <c r="J1804" s="23">
        <v>120</v>
      </c>
      <c r="K1804" s="23">
        <v>112</v>
      </c>
      <c r="L1804" s="23">
        <v>8</v>
      </c>
      <c r="M1804" s="23"/>
      <c r="N1804" s="23"/>
      <c r="O1804" s="23" t="s">
        <v>4567</v>
      </c>
      <c r="P1804" s="44">
        <v>45030</v>
      </c>
      <c r="Q1804" s="45" t="s">
        <v>4588</v>
      </c>
      <c r="R1804" s="23">
        <v>15865631106</v>
      </c>
      <c r="S1804" s="23"/>
      <c r="T1804" s="23">
        <v>2023</v>
      </c>
      <c r="U1804" s="23" t="s">
        <v>472</v>
      </c>
      <c r="V1804" s="23" t="s">
        <v>50</v>
      </c>
      <c r="W1804" s="23" t="s">
        <v>82</v>
      </c>
      <c r="X1804" s="24"/>
      <c r="Y1804" s="2"/>
      <c r="Z1804" s="2"/>
    </row>
    <row r="1805" ht="26" customHeight="1" spans="1:26">
      <c r="A1805" s="23"/>
      <c r="B1805" s="23"/>
      <c r="C1805" s="23"/>
      <c r="D1805" s="23"/>
      <c r="E1805" s="23" t="str">
        <f>E1804</f>
        <v>姚宝土</v>
      </c>
      <c r="F1805" s="24" t="s">
        <v>4589</v>
      </c>
      <c r="G1805" s="23"/>
      <c r="H1805" s="43" t="s">
        <v>2512</v>
      </c>
      <c r="I1805" s="13" t="s">
        <v>4590</v>
      </c>
      <c r="J1805" s="23"/>
      <c r="K1805" s="23"/>
      <c r="L1805" s="23"/>
      <c r="M1805" s="23"/>
      <c r="N1805" s="23"/>
      <c r="O1805" s="23"/>
      <c r="P1805" s="44"/>
      <c r="Q1805" s="45"/>
      <c r="R1805" s="23"/>
      <c r="S1805" s="23"/>
      <c r="T1805" s="23"/>
      <c r="U1805" s="23"/>
      <c r="V1805" s="23"/>
      <c r="W1805" s="23"/>
      <c r="X1805" s="24"/>
      <c r="Y1805" s="2"/>
      <c r="Z1805" s="2"/>
    </row>
    <row r="1806" ht="26" customHeight="1" spans="1:26">
      <c r="A1806" s="23"/>
      <c r="B1806" s="23"/>
      <c r="C1806" s="23"/>
      <c r="D1806" s="23"/>
      <c r="E1806" s="23" t="str">
        <f>E1805</f>
        <v>姚宝土</v>
      </c>
      <c r="F1806" s="24" t="s">
        <v>4591</v>
      </c>
      <c r="G1806" s="23"/>
      <c r="H1806" s="43" t="s">
        <v>4466</v>
      </c>
      <c r="I1806" s="13" t="s">
        <v>4592</v>
      </c>
      <c r="J1806" s="23"/>
      <c r="K1806" s="23"/>
      <c r="L1806" s="23"/>
      <c r="M1806" s="23"/>
      <c r="N1806" s="23"/>
      <c r="O1806" s="23"/>
      <c r="P1806" s="44"/>
      <c r="Q1806" s="45"/>
      <c r="R1806" s="23"/>
      <c r="S1806" s="23"/>
      <c r="T1806" s="23"/>
      <c r="U1806" s="23"/>
      <c r="V1806" s="23"/>
      <c r="W1806" s="23"/>
      <c r="X1806" s="24"/>
      <c r="Y1806" s="2"/>
      <c r="Z1806" s="2"/>
    </row>
    <row r="1807" ht="26" customHeight="1" spans="1:26">
      <c r="A1807" s="23"/>
      <c r="B1807" s="23"/>
      <c r="C1807" s="23"/>
      <c r="D1807" s="23"/>
      <c r="E1807" s="23" t="str">
        <f>E1806</f>
        <v>姚宝土</v>
      </c>
      <c r="F1807" s="24" t="s">
        <v>4593</v>
      </c>
      <c r="G1807" s="23"/>
      <c r="H1807" s="43" t="s">
        <v>4528</v>
      </c>
      <c r="I1807" s="13" t="s">
        <v>4594</v>
      </c>
      <c r="J1807" s="23"/>
      <c r="K1807" s="23"/>
      <c r="L1807" s="23"/>
      <c r="M1807" s="23"/>
      <c r="N1807" s="23"/>
      <c r="O1807" s="23"/>
      <c r="P1807" s="44"/>
      <c r="Q1807" s="45"/>
      <c r="R1807" s="23"/>
      <c r="S1807" s="23"/>
      <c r="T1807" s="23"/>
      <c r="U1807" s="23"/>
      <c r="V1807" s="23"/>
      <c r="W1807" s="23"/>
      <c r="X1807" s="24"/>
      <c r="Y1807" s="2"/>
      <c r="Z1807" s="2"/>
    </row>
    <row r="1808" ht="26" customHeight="1" spans="1:26">
      <c r="A1808" s="23">
        <v>16</v>
      </c>
      <c r="B1808" s="23" t="s">
        <v>467</v>
      </c>
      <c r="C1808" s="23" t="s">
        <v>75</v>
      </c>
      <c r="D1808" s="23">
        <v>34</v>
      </c>
      <c r="E1808" s="23" t="s">
        <v>84</v>
      </c>
      <c r="F1808" s="24" t="s">
        <v>84</v>
      </c>
      <c r="G1808" s="23">
        <v>4</v>
      </c>
      <c r="H1808" s="43" t="s">
        <v>43</v>
      </c>
      <c r="I1808" s="13" t="s">
        <v>4595</v>
      </c>
      <c r="J1808" s="23">
        <v>120</v>
      </c>
      <c r="K1808" s="23">
        <v>112</v>
      </c>
      <c r="L1808" s="23">
        <v>8</v>
      </c>
      <c r="M1808" s="23"/>
      <c r="N1808" s="23"/>
      <c r="O1808" s="23" t="s">
        <v>4567</v>
      </c>
      <c r="P1808" s="44">
        <v>45030</v>
      </c>
      <c r="Q1808" s="45" t="s">
        <v>4596</v>
      </c>
      <c r="R1808" s="23">
        <v>13859738997</v>
      </c>
      <c r="S1808" s="23"/>
      <c r="T1808" s="23">
        <v>2023</v>
      </c>
      <c r="U1808" s="23" t="s">
        <v>472</v>
      </c>
      <c r="V1808" s="23" t="s">
        <v>50</v>
      </c>
      <c r="W1808" s="23" t="s">
        <v>82</v>
      </c>
      <c r="X1808" s="24"/>
      <c r="Y1808" s="2"/>
      <c r="Z1808" s="2"/>
    </row>
    <row r="1809" ht="26" customHeight="1" spans="1:26">
      <c r="A1809" s="23"/>
      <c r="B1809" s="23"/>
      <c r="C1809" s="23"/>
      <c r="D1809" s="23"/>
      <c r="E1809" s="23" t="str">
        <f>E1808</f>
        <v>姚水成</v>
      </c>
      <c r="F1809" s="24" t="s">
        <v>4597</v>
      </c>
      <c r="G1809" s="23"/>
      <c r="H1809" s="43" t="s">
        <v>2512</v>
      </c>
      <c r="I1809" s="13" t="s">
        <v>4598</v>
      </c>
      <c r="J1809" s="23"/>
      <c r="K1809" s="23"/>
      <c r="L1809" s="23"/>
      <c r="M1809" s="23"/>
      <c r="N1809" s="23"/>
      <c r="O1809" s="23"/>
      <c r="P1809" s="44"/>
      <c r="Q1809" s="45"/>
      <c r="R1809" s="23"/>
      <c r="S1809" s="23"/>
      <c r="T1809" s="23"/>
      <c r="U1809" s="23"/>
      <c r="V1809" s="23"/>
      <c r="W1809" s="23"/>
      <c r="X1809" s="24"/>
      <c r="Y1809" s="2"/>
      <c r="Z1809" s="2"/>
    </row>
    <row r="1810" ht="26" customHeight="1" spans="1:26">
      <c r="A1810" s="23"/>
      <c r="B1810" s="23"/>
      <c r="C1810" s="23"/>
      <c r="D1810" s="23"/>
      <c r="E1810" s="23" t="str">
        <f>E1809</f>
        <v>姚水成</v>
      </c>
      <c r="F1810" s="24" t="s">
        <v>4599</v>
      </c>
      <c r="G1810" s="23"/>
      <c r="H1810" s="43" t="s">
        <v>4466</v>
      </c>
      <c r="I1810" s="13" t="s">
        <v>4600</v>
      </c>
      <c r="J1810" s="23"/>
      <c r="K1810" s="23"/>
      <c r="L1810" s="23"/>
      <c r="M1810" s="23"/>
      <c r="N1810" s="23"/>
      <c r="O1810" s="23"/>
      <c r="P1810" s="44"/>
      <c r="Q1810" s="45"/>
      <c r="R1810" s="23"/>
      <c r="S1810" s="23"/>
      <c r="T1810" s="23"/>
      <c r="U1810" s="23"/>
      <c r="V1810" s="23"/>
      <c r="W1810" s="23"/>
      <c r="X1810" s="24" t="s">
        <v>4464</v>
      </c>
      <c r="Y1810" s="2"/>
      <c r="Z1810" s="2"/>
    </row>
    <row r="1811" ht="26" customHeight="1" spans="1:26">
      <c r="A1811" s="23"/>
      <c r="B1811" s="23"/>
      <c r="C1811" s="23"/>
      <c r="D1811" s="23"/>
      <c r="E1811" s="23" t="str">
        <f>E1810</f>
        <v>姚水成</v>
      </c>
      <c r="F1811" s="24" t="s">
        <v>4601</v>
      </c>
      <c r="G1811" s="23"/>
      <c r="H1811" s="43" t="s">
        <v>4520</v>
      </c>
      <c r="I1811" s="13" t="s">
        <v>4602</v>
      </c>
      <c r="J1811" s="23"/>
      <c r="K1811" s="23"/>
      <c r="L1811" s="23"/>
      <c r="M1811" s="23"/>
      <c r="N1811" s="23"/>
      <c r="O1811" s="23"/>
      <c r="P1811" s="44"/>
      <c r="Q1811" s="45"/>
      <c r="R1811" s="23"/>
      <c r="S1811" s="23"/>
      <c r="T1811" s="23"/>
      <c r="U1811" s="23"/>
      <c r="V1811" s="23"/>
      <c r="W1811" s="23"/>
      <c r="X1811" s="24" t="s">
        <v>4464</v>
      </c>
      <c r="Y1811" s="2"/>
      <c r="Z1811" s="2"/>
    </row>
    <row r="1812" ht="26" customHeight="1" spans="1:26">
      <c r="A1812" s="23"/>
      <c r="B1812" s="23"/>
      <c r="C1812" s="23"/>
      <c r="D1812" s="23"/>
      <c r="E1812" s="23" t="str">
        <f>E1811</f>
        <v>姚水成</v>
      </c>
      <c r="F1812" s="24" t="s">
        <v>4603</v>
      </c>
      <c r="G1812" s="23"/>
      <c r="H1812" s="43" t="s">
        <v>4528</v>
      </c>
      <c r="I1812" s="13" t="s">
        <v>4604</v>
      </c>
      <c r="J1812" s="23"/>
      <c r="K1812" s="23"/>
      <c r="L1812" s="23"/>
      <c r="M1812" s="23"/>
      <c r="N1812" s="23"/>
      <c r="O1812" s="23"/>
      <c r="P1812" s="44"/>
      <c r="Q1812" s="45"/>
      <c r="R1812" s="23"/>
      <c r="S1812" s="23"/>
      <c r="T1812" s="23"/>
      <c r="U1812" s="23"/>
      <c r="V1812" s="23"/>
      <c r="W1812" s="23"/>
      <c r="X1812" s="24"/>
      <c r="Y1812" s="2"/>
      <c r="Z1812" s="2"/>
    </row>
    <row r="1813" ht="26" customHeight="1" spans="1:26">
      <c r="A1813" s="23"/>
      <c r="B1813" s="23"/>
      <c r="C1813" s="23"/>
      <c r="D1813" s="23"/>
      <c r="E1813" s="23" t="str">
        <f>E1812</f>
        <v>姚水成</v>
      </c>
      <c r="F1813" s="24" t="s">
        <v>4605</v>
      </c>
      <c r="G1813" s="23"/>
      <c r="H1813" s="43" t="s">
        <v>4525</v>
      </c>
      <c r="I1813" s="13" t="s">
        <v>4606</v>
      </c>
      <c r="J1813" s="23"/>
      <c r="K1813" s="23"/>
      <c r="L1813" s="23"/>
      <c r="M1813" s="23"/>
      <c r="N1813" s="23"/>
      <c r="O1813" s="23"/>
      <c r="P1813" s="44"/>
      <c r="Q1813" s="45"/>
      <c r="R1813" s="23"/>
      <c r="S1813" s="23"/>
      <c r="T1813" s="23"/>
      <c r="U1813" s="23"/>
      <c r="V1813" s="23"/>
      <c r="W1813" s="23"/>
      <c r="X1813" s="24"/>
      <c r="Y1813" s="2"/>
      <c r="Z1813" s="2"/>
    </row>
    <row r="1814" ht="26" customHeight="1" spans="1:26">
      <c r="A1814" s="23">
        <v>17</v>
      </c>
      <c r="B1814" s="23" t="s">
        <v>467</v>
      </c>
      <c r="C1814" s="23" t="s">
        <v>75</v>
      </c>
      <c r="D1814" s="23">
        <v>8</v>
      </c>
      <c r="E1814" s="23" t="s">
        <v>86</v>
      </c>
      <c r="F1814" s="24" t="s">
        <v>86</v>
      </c>
      <c r="G1814" s="23">
        <v>4</v>
      </c>
      <c r="H1814" s="43" t="s">
        <v>43</v>
      </c>
      <c r="I1814" s="13" t="s">
        <v>4607</v>
      </c>
      <c r="J1814" s="23">
        <v>150</v>
      </c>
      <c r="K1814" s="23">
        <v>143</v>
      </c>
      <c r="L1814" s="23">
        <v>7</v>
      </c>
      <c r="M1814" s="23"/>
      <c r="N1814" s="23"/>
      <c r="O1814" s="23" t="s">
        <v>4608</v>
      </c>
      <c r="P1814" s="44">
        <v>45030</v>
      </c>
      <c r="Q1814" s="45" t="s">
        <v>4609</v>
      </c>
      <c r="R1814" s="23">
        <v>13960266758</v>
      </c>
      <c r="S1814" s="23"/>
      <c r="T1814" s="23">
        <v>2023</v>
      </c>
      <c r="U1814" s="23" t="s">
        <v>472</v>
      </c>
      <c r="V1814" s="23" t="s">
        <v>50</v>
      </c>
      <c r="W1814" s="23" t="s">
        <v>85</v>
      </c>
      <c r="X1814" s="24"/>
      <c r="Y1814" s="2"/>
      <c r="Z1814" s="2"/>
    </row>
    <row r="1815" ht="26" customHeight="1" spans="1:26">
      <c r="A1815" s="23"/>
      <c r="B1815" s="23"/>
      <c r="C1815" s="23"/>
      <c r="D1815" s="23"/>
      <c r="E1815" s="23"/>
      <c r="F1815" s="24" t="s">
        <v>4610</v>
      </c>
      <c r="G1815" s="23"/>
      <c r="H1815" s="43" t="s">
        <v>4466</v>
      </c>
      <c r="I1815" s="13" t="s">
        <v>4611</v>
      </c>
      <c r="J1815" s="23"/>
      <c r="K1815" s="23"/>
      <c r="L1815" s="23"/>
      <c r="M1815" s="23"/>
      <c r="N1815" s="23"/>
      <c r="O1815" s="23"/>
      <c r="P1815" s="44"/>
      <c r="Q1815" s="45"/>
      <c r="R1815" s="23"/>
      <c r="S1815" s="23"/>
      <c r="T1815" s="23"/>
      <c r="U1815" s="23"/>
      <c r="V1815" s="23"/>
      <c r="W1815" s="23"/>
      <c r="X1815" s="24"/>
      <c r="Y1815" s="2"/>
      <c r="Z1815" s="2"/>
    </row>
    <row r="1816" ht="26" customHeight="1" spans="1:26">
      <c r="A1816" s="23"/>
      <c r="B1816" s="23"/>
      <c r="C1816" s="23"/>
      <c r="D1816" s="23"/>
      <c r="E1816" s="23"/>
      <c r="F1816" s="24" t="s">
        <v>4612</v>
      </c>
      <c r="G1816" s="23"/>
      <c r="H1816" s="43" t="s">
        <v>4486</v>
      </c>
      <c r="I1816" s="13" t="s">
        <v>4613</v>
      </c>
      <c r="J1816" s="23"/>
      <c r="K1816" s="23"/>
      <c r="L1816" s="23"/>
      <c r="M1816" s="23"/>
      <c r="N1816" s="23"/>
      <c r="O1816" s="23"/>
      <c r="P1816" s="44"/>
      <c r="Q1816" s="45"/>
      <c r="R1816" s="23"/>
      <c r="S1816" s="23"/>
      <c r="T1816" s="23"/>
      <c r="U1816" s="23"/>
      <c r="V1816" s="23"/>
      <c r="W1816" s="23"/>
      <c r="X1816" s="24"/>
      <c r="Y1816" s="2"/>
      <c r="Z1816" s="2"/>
    </row>
    <row r="1817" ht="26" customHeight="1" spans="1:26">
      <c r="A1817" s="23"/>
      <c r="B1817" s="23"/>
      <c r="C1817" s="23"/>
      <c r="D1817" s="23"/>
      <c r="E1817" s="23"/>
      <c r="F1817" s="24" t="s">
        <v>4614</v>
      </c>
      <c r="G1817" s="23"/>
      <c r="H1817" s="43" t="s">
        <v>4489</v>
      </c>
      <c r="I1817" s="13" t="s">
        <v>4615</v>
      </c>
      <c r="J1817" s="23"/>
      <c r="K1817" s="23"/>
      <c r="L1817" s="23"/>
      <c r="M1817" s="23"/>
      <c r="N1817" s="23"/>
      <c r="O1817" s="23"/>
      <c r="P1817" s="44"/>
      <c r="Q1817" s="45"/>
      <c r="R1817" s="23"/>
      <c r="S1817" s="23"/>
      <c r="T1817" s="23"/>
      <c r="U1817" s="23"/>
      <c r="V1817" s="23"/>
      <c r="W1817" s="23"/>
      <c r="X1817" s="24"/>
      <c r="Y1817" s="2"/>
      <c r="Z1817" s="2"/>
    </row>
    <row r="1818" ht="26" customHeight="1" spans="1:26">
      <c r="A1818" s="23">
        <v>18</v>
      </c>
      <c r="B1818" s="23" t="s">
        <v>467</v>
      </c>
      <c r="C1818" s="23" t="s">
        <v>88</v>
      </c>
      <c r="D1818" s="23">
        <v>7</v>
      </c>
      <c r="E1818" s="23" t="s">
        <v>90</v>
      </c>
      <c r="F1818" s="24" t="s">
        <v>90</v>
      </c>
      <c r="G1818" s="23">
        <v>1</v>
      </c>
      <c r="H1818" s="43" t="s">
        <v>43</v>
      </c>
      <c r="I1818" s="13" t="s">
        <v>4616</v>
      </c>
      <c r="J1818" s="23">
        <v>110</v>
      </c>
      <c r="K1818" s="23">
        <v>110</v>
      </c>
      <c r="L1818" s="23"/>
      <c r="M1818" s="23"/>
      <c r="N1818" s="23"/>
      <c r="O1818" s="23" t="s">
        <v>4617</v>
      </c>
      <c r="P1818" s="44">
        <v>45030</v>
      </c>
      <c r="Q1818" s="45" t="s">
        <v>4618</v>
      </c>
      <c r="R1818" s="23">
        <v>18950084658</v>
      </c>
      <c r="S1818" s="23"/>
      <c r="T1818" s="23">
        <v>2023</v>
      </c>
      <c r="U1818" s="23" t="s">
        <v>472</v>
      </c>
      <c r="V1818" s="23" t="s">
        <v>58</v>
      </c>
      <c r="W1818" s="23" t="s">
        <v>89</v>
      </c>
      <c r="X1818" s="24"/>
      <c r="Y1818" s="2"/>
      <c r="Z1818" s="2"/>
    </row>
    <row r="1819" ht="26" customHeight="1" spans="1:26">
      <c r="A1819" s="23">
        <v>19</v>
      </c>
      <c r="B1819" s="23" t="s">
        <v>467</v>
      </c>
      <c r="C1819" s="23" t="s">
        <v>88</v>
      </c>
      <c r="D1819" s="23">
        <v>19</v>
      </c>
      <c r="E1819" s="23" t="s">
        <v>92</v>
      </c>
      <c r="F1819" s="24" t="s">
        <v>92</v>
      </c>
      <c r="G1819" s="23">
        <v>5</v>
      </c>
      <c r="H1819" s="43" t="s">
        <v>43</v>
      </c>
      <c r="I1819" s="13" t="s">
        <v>4619</v>
      </c>
      <c r="J1819" s="23">
        <v>150</v>
      </c>
      <c r="K1819" s="23">
        <v>110</v>
      </c>
      <c r="L1819" s="23">
        <v>40</v>
      </c>
      <c r="M1819" s="23"/>
      <c r="N1819" s="23"/>
      <c r="O1819" s="23"/>
      <c r="P1819" s="44">
        <v>45030</v>
      </c>
      <c r="Q1819" s="45" t="s">
        <v>4620</v>
      </c>
      <c r="R1819" s="23">
        <v>15259276667</v>
      </c>
      <c r="S1819" s="23"/>
      <c r="T1819" s="23">
        <v>2023</v>
      </c>
      <c r="U1819" s="23" t="s">
        <v>472</v>
      </c>
      <c r="V1819" s="23" t="s">
        <v>58</v>
      </c>
      <c r="W1819" s="23" t="s">
        <v>91</v>
      </c>
      <c r="X1819" s="24"/>
      <c r="Y1819" s="2"/>
      <c r="Z1819" s="2"/>
    </row>
    <row r="1820" ht="26" customHeight="1" spans="1:26">
      <c r="A1820" s="23"/>
      <c r="B1820" s="23"/>
      <c r="C1820" s="23"/>
      <c r="D1820" s="23"/>
      <c r="E1820" s="23" t="str">
        <f>E1819</f>
        <v>李亚阳</v>
      </c>
      <c r="F1820" s="24" t="s">
        <v>4621</v>
      </c>
      <c r="G1820" s="23"/>
      <c r="H1820" s="43" t="s">
        <v>2512</v>
      </c>
      <c r="I1820" s="13" t="s">
        <v>4622</v>
      </c>
      <c r="J1820" s="23"/>
      <c r="K1820" s="23"/>
      <c r="L1820" s="23"/>
      <c r="M1820" s="23"/>
      <c r="N1820" s="23"/>
      <c r="O1820" s="23"/>
      <c r="P1820" s="44"/>
      <c r="Q1820" s="45"/>
      <c r="R1820" s="23"/>
      <c r="S1820" s="23"/>
      <c r="T1820" s="23"/>
      <c r="U1820" s="23"/>
      <c r="V1820" s="23"/>
      <c r="W1820" s="23"/>
      <c r="X1820" s="24"/>
      <c r="Y1820" s="2"/>
      <c r="Z1820" s="2"/>
    </row>
    <row r="1821" ht="26" customHeight="1" spans="1:26">
      <c r="A1821" s="23"/>
      <c r="B1821" s="23"/>
      <c r="C1821" s="23"/>
      <c r="D1821" s="23"/>
      <c r="E1821" s="23" t="str">
        <f>E1820</f>
        <v>李亚阳</v>
      </c>
      <c r="F1821" s="24" t="s">
        <v>4623</v>
      </c>
      <c r="G1821" s="23"/>
      <c r="H1821" s="43" t="s">
        <v>4466</v>
      </c>
      <c r="I1821" s="13" t="s">
        <v>4624</v>
      </c>
      <c r="J1821" s="23"/>
      <c r="K1821" s="23"/>
      <c r="L1821" s="23"/>
      <c r="M1821" s="23"/>
      <c r="N1821" s="23"/>
      <c r="O1821" s="23"/>
      <c r="P1821" s="44"/>
      <c r="Q1821" s="45"/>
      <c r="R1821" s="23"/>
      <c r="S1821" s="23"/>
      <c r="T1821" s="23"/>
      <c r="U1821" s="23"/>
      <c r="V1821" s="23"/>
      <c r="W1821" s="23"/>
      <c r="X1821" s="24"/>
      <c r="Y1821" s="2"/>
      <c r="Z1821" s="2"/>
    </row>
    <row r="1822" ht="26" customHeight="1" spans="1:26">
      <c r="A1822" s="23"/>
      <c r="B1822" s="23"/>
      <c r="C1822" s="23"/>
      <c r="D1822" s="23"/>
      <c r="E1822" s="23" t="str">
        <f>E1821</f>
        <v>李亚阳</v>
      </c>
      <c r="F1822" s="24" t="s">
        <v>4625</v>
      </c>
      <c r="G1822" s="23"/>
      <c r="H1822" s="43" t="s">
        <v>4483</v>
      </c>
      <c r="I1822" s="13" t="s">
        <v>4626</v>
      </c>
      <c r="J1822" s="23"/>
      <c r="K1822" s="23"/>
      <c r="L1822" s="23"/>
      <c r="M1822" s="23"/>
      <c r="N1822" s="23"/>
      <c r="O1822" s="23"/>
      <c r="P1822" s="44"/>
      <c r="Q1822" s="45"/>
      <c r="R1822" s="23"/>
      <c r="S1822" s="23"/>
      <c r="T1822" s="23"/>
      <c r="U1822" s="23"/>
      <c r="V1822" s="23"/>
      <c r="W1822" s="23"/>
      <c r="X1822" s="24"/>
      <c r="Y1822" s="2"/>
      <c r="Z1822" s="2"/>
    </row>
    <row r="1823" ht="26" customHeight="1" spans="1:26">
      <c r="A1823" s="23"/>
      <c r="B1823" s="23"/>
      <c r="C1823" s="23"/>
      <c r="D1823" s="23"/>
      <c r="E1823" s="23" t="str">
        <f>E1822</f>
        <v>李亚阳</v>
      </c>
      <c r="F1823" s="24" t="s">
        <v>4627</v>
      </c>
      <c r="G1823" s="23"/>
      <c r="H1823" s="43" t="s">
        <v>4483</v>
      </c>
      <c r="I1823" s="13" t="s">
        <v>4628</v>
      </c>
      <c r="J1823" s="23"/>
      <c r="K1823" s="23"/>
      <c r="L1823" s="23"/>
      <c r="M1823" s="23"/>
      <c r="N1823" s="23"/>
      <c r="O1823" s="23"/>
      <c r="P1823" s="44"/>
      <c r="Q1823" s="45"/>
      <c r="R1823" s="23"/>
      <c r="S1823" s="23"/>
      <c r="T1823" s="23"/>
      <c r="U1823" s="23"/>
      <c r="V1823" s="23"/>
      <c r="W1823" s="23"/>
      <c r="X1823" s="24"/>
      <c r="Y1823" s="2"/>
      <c r="Z1823" s="2"/>
    </row>
    <row r="1824" ht="26" customHeight="1" spans="1:26">
      <c r="A1824" s="23">
        <v>20</v>
      </c>
      <c r="B1824" s="23" t="s">
        <v>467</v>
      </c>
      <c r="C1824" s="23" t="s">
        <v>62</v>
      </c>
      <c r="D1824" s="23">
        <v>13</v>
      </c>
      <c r="E1824" s="23" t="s">
        <v>94</v>
      </c>
      <c r="F1824" s="24" t="s">
        <v>94</v>
      </c>
      <c r="G1824" s="23">
        <v>5</v>
      </c>
      <c r="H1824" s="43" t="s">
        <v>43</v>
      </c>
      <c r="I1824" s="13" t="s">
        <v>4629</v>
      </c>
      <c r="J1824" s="23">
        <v>120</v>
      </c>
      <c r="K1824" s="23">
        <v>60.4</v>
      </c>
      <c r="L1824" s="23">
        <v>59.6</v>
      </c>
      <c r="M1824" s="23"/>
      <c r="N1824" s="23"/>
      <c r="O1824" s="23" t="s">
        <v>4630</v>
      </c>
      <c r="P1824" s="44">
        <v>45030</v>
      </c>
      <c r="Q1824" s="45" t="s">
        <v>4631</v>
      </c>
      <c r="R1824" s="23">
        <v>15980466666</v>
      </c>
      <c r="S1824" s="23"/>
      <c r="T1824" s="23">
        <v>2023</v>
      </c>
      <c r="U1824" s="23" t="s">
        <v>472</v>
      </c>
      <c r="V1824" s="23" t="s">
        <v>50</v>
      </c>
      <c r="W1824" s="23" t="s">
        <v>93</v>
      </c>
      <c r="X1824" s="24"/>
      <c r="Y1824" s="2"/>
      <c r="Z1824" s="2"/>
    </row>
    <row r="1825" ht="26" customHeight="1" spans="1:26">
      <c r="A1825" s="23"/>
      <c r="B1825" s="23"/>
      <c r="C1825" s="23"/>
      <c r="D1825" s="23"/>
      <c r="E1825" s="23" t="str">
        <f>E1824</f>
        <v>林志进</v>
      </c>
      <c r="F1825" s="24" t="s">
        <v>4632</v>
      </c>
      <c r="G1825" s="23"/>
      <c r="H1825" s="43" t="s">
        <v>2512</v>
      </c>
      <c r="I1825" s="13" t="s">
        <v>4633</v>
      </c>
      <c r="J1825" s="23"/>
      <c r="K1825" s="23"/>
      <c r="L1825" s="23"/>
      <c r="M1825" s="23"/>
      <c r="N1825" s="23"/>
      <c r="O1825" s="23"/>
      <c r="P1825" s="44"/>
      <c r="Q1825" s="45"/>
      <c r="R1825" s="23"/>
      <c r="S1825" s="23"/>
      <c r="T1825" s="23"/>
      <c r="U1825" s="23"/>
      <c r="V1825" s="23"/>
      <c r="W1825" s="23"/>
      <c r="X1825" s="24"/>
      <c r="Y1825" s="2"/>
      <c r="Z1825" s="2"/>
    </row>
    <row r="1826" ht="26" customHeight="1" spans="1:26">
      <c r="A1826" s="23"/>
      <c r="B1826" s="23"/>
      <c r="C1826" s="23"/>
      <c r="D1826" s="23"/>
      <c r="E1826" s="23" t="str">
        <f>E1825</f>
        <v>林志进</v>
      </c>
      <c r="F1826" s="24" t="s">
        <v>4634</v>
      </c>
      <c r="G1826" s="23"/>
      <c r="H1826" s="43" t="s">
        <v>4483</v>
      </c>
      <c r="I1826" s="13" t="s">
        <v>4635</v>
      </c>
      <c r="J1826" s="23"/>
      <c r="K1826" s="23"/>
      <c r="L1826" s="23"/>
      <c r="M1826" s="23"/>
      <c r="N1826" s="23"/>
      <c r="O1826" s="23"/>
      <c r="P1826" s="44"/>
      <c r="Q1826" s="45"/>
      <c r="R1826" s="23"/>
      <c r="S1826" s="23"/>
      <c r="T1826" s="23"/>
      <c r="U1826" s="23"/>
      <c r="V1826" s="23"/>
      <c r="W1826" s="23"/>
      <c r="X1826" s="24"/>
      <c r="Y1826" s="2"/>
      <c r="Z1826" s="2"/>
    </row>
    <row r="1827" ht="26" customHeight="1" spans="1:26">
      <c r="A1827" s="23"/>
      <c r="B1827" s="23"/>
      <c r="C1827" s="23"/>
      <c r="D1827" s="23"/>
      <c r="E1827" s="23" t="str">
        <f>E1826</f>
        <v>林志进</v>
      </c>
      <c r="F1827" s="24" t="s">
        <v>4636</v>
      </c>
      <c r="G1827" s="23"/>
      <c r="H1827" s="43" t="s">
        <v>4483</v>
      </c>
      <c r="I1827" s="13" t="s">
        <v>4637</v>
      </c>
      <c r="J1827" s="23"/>
      <c r="K1827" s="23"/>
      <c r="L1827" s="23"/>
      <c r="M1827" s="23"/>
      <c r="N1827" s="23"/>
      <c r="O1827" s="23"/>
      <c r="P1827" s="44"/>
      <c r="Q1827" s="45"/>
      <c r="R1827" s="23"/>
      <c r="S1827" s="23"/>
      <c r="T1827" s="23"/>
      <c r="U1827" s="23"/>
      <c r="V1827" s="23"/>
      <c r="W1827" s="23"/>
      <c r="X1827" s="24"/>
      <c r="Y1827" s="2"/>
      <c r="Z1827" s="2"/>
    </row>
    <row r="1828" ht="26" customHeight="1" spans="1:26">
      <c r="A1828" s="23"/>
      <c r="B1828" s="23"/>
      <c r="C1828" s="23"/>
      <c r="D1828" s="23"/>
      <c r="E1828" s="23" t="str">
        <f>E1827</f>
        <v>林志进</v>
      </c>
      <c r="F1828" s="24" t="s">
        <v>4638</v>
      </c>
      <c r="G1828" s="23"/>
      <c r="H1828" s="43" t="s">
        <v>4466</v>
      </c>
      <c r="I1828" s="13" t="s">
        <v>4639</v>
      </c>
      <c r="J1828" s="23"/>
      <c r="K1828" s="23"/>
      <c r="L1828" s="23"/>
      <c r="M1828" s="23"/>
      <c r="N1828" s="23"/>
      <c r="O1828" s="23"/>
      <c r="P1828" s="44"/>
      <c r="Q1828" s="45"/>
      <c r="R1828" s="23"/>
      <c r="S1828" s="23"/>
      <c r="T1828" s="23"/>
      <c r="U1828" s="23"/>
      <c r="V1828" s="23"/>
      <c r="W1828" s="23"/>
      <c r="X1828" s="24"/>
      <c r="Y1828" s="2"/>
      <c r="Z1828" s="2"/>
    </row>
    <row r="1829" ht="26" customHeight="1" spans="1:26">
      <c r="A1829" s="23">
        <v>21</v>
      </c>
      <c r="B1829" s="23" t="s">
        <v>467</v>
      </c>
      <c r="C1829" s="23" t="s">
        <v>95</v>
      </c>
      <c r="D1829" s="23">
        <v>9</v>
      </c>
      <c r="E1829" s="23" t="s">
        <v>97</v>
      </c>
      <c r="F1829" s="24" t="s">
        <v>97</v>
      </c>
      <c r="G1829" s="23">
        <v>9</v>
      </c>
      <c r="H1829" s="43" t="s">
        <v>43</v>
      </c>
      <c r="I1829" s="13" t="s">
        <v>4640</v>
      </c>
      <c r="J1829" s="23">
        <v>144</v>
      </c>
      <c r="K1829" s="23">
        <v>144</v>
      </c>
      <c r="L1829" s="23"/>
      <c r="M1829" s="23"/>
      <c r="N1829" s="23"/>
      <c r="O1829" s="23" t="s">
        <v>4641</v>
      </c>
      <c r="P1829" s="44">
        <v>45030</v>
      </c>
      <c r="Q1829" s="45" t="s">
        <v>4642</v>
      </c>
      <c r="R1829" s="23">
        <v>13599230278</v>
      </c>
      <c r="S1829" s="23"/>
      <c r="T1829" s="23">
        <v>2023</v>
      </c>
      <c r="U1829" s="23" t="s">
        <v>472</v>
      </c>
      <c r="V1829" s="23" t="s">
        <v>58</v>
      </c>
      <c r="W1829" s="23" t="s">
        <v>96</v>
      </c>
      <c r="X1829" s="24"/>
      <c r="Y1829" s="2"/>
      <c r="Z1829" s="2"/>
    </row>
    <row r="1830" ht="26" customHeight="1" spans="1:26">
      <c r="A1830" s="23"/>
      <c r="B1830" s="23"/>
      <c r="C1830" s="23"/>
      <c r="D1830" s="23"/>
      <c r="E1830" s="23" t="str">
        <f>E1829</f>
        <v>傅坤森</v>
      </c>
      <c r="F1830" s="24" t="s">
        <v>4643</v>
      </c>
      <c r="G1830" s="23"/>
      <c r="H1830" s="43" t="s">
        <v>2512</v>
      </c>
      <c r="I1830" s="13" t="s">
        <v>4644</v>
      </c>
      <c r="J1830" s="23"/>
      <c r="K1830" s="23"/>
      <c r="L1830" s="23"/>
      <c r="M1830" s="23"/>
      <c r="N1830" s="23"/>
      <c r="O1830" s="23"/>
      <c r="P1830" s="44"/>
      <c r="Q1830" s="45"/>
      <c r="R1830" s="23"/>
      <c r="S1830" s="23"/>
      <c r="T1830" s="23"/>
      <c r="U1830" s="23"/>
      <c r="V1830" s="23"/>
      <c r="W1830" s="23"/>
      <c r="X1830" s="24"/>
      <c r="Y1830" s="2"/>
      <c r="Z1830" s="2"/>
    </row>
    <row r="1831" ht="26" customHeight="1" spans="1:26">
      <c r="A1831" s="23"/>
      <c r="B1831" s="23"/>
      <c r="C1831" s="23"/>
      <c r="D1831" s="23"/>
      <c r="E1831" s="23" t="str">
        <f>E1830</f>
        <v>傅坤森</v>
      </c>
      <c r="F1831" s="24" t="s">
        <v>4645</v>
      </c>
      <c r="G1831" s="23"/>
      <c r="H1831" s="43" t="s">
        <v>4466</v>
      </c>
      <c r="I1831" s="13" t="s">
        <v>4646</v>
      </c>
      <c r="J1831" s="23"/>
      <c r="K1831" s="23"/>
      <c r="L1831" s="23"/>
      <c r="M1831" s="23"/>
      <c r="N1831" s="23"/>
      <c r="O1831" s="23"/>
      <c r="P1831" s="44"/>
      <c r="Q1831" s="45"/>
      <c r="R1831" s="23"/>
      <c r="S1831" s="23"/>
      <c r="T1831" s="23"/>
      <c r="U1831" s="23"/>
      <c r="V1831" s="23"/>
      <c r="W1831" s="23"/>
      <c r="X1831" s="24"/>
      <c r="Y1831" s="2"/>
      <c r="Z1831" s="2"/>
    </row>
    <row r="1832" ht="26" customHeight="1" spans="1:26">
      <c r="A1832" s="23"/>
      <c r="B1832" s="23"/>
      <c r="C1832" s="23"/>
      <c r="D1832" s="23"/>
      <c r="E1832" s="23" t="str">
        <f>E1831</f>
        <v>傅坤森</v>
      </c>
      <c r="F1832" s="24" t="s">
        <v>4647</v>
      </c>
      <c r="G1832" s="23"/>
      <c r="H1832" s="43" t="s">
        <v>4520</v>
      </c>
      <c r="I1832" s="13" t="s">
        <v>4648</v>
      </c>
      <c r="J1832" s="23"/>
      <c r="K1832" s="23"/>
      <c r="L1832" s="23"/>
      <c r="M1832" s="23"/>
      <c r="N1832" s="23"/>
      <c r="O1832" s="23"/>
      <c r="P1832" s="44"/>
      <c r="Q1832" s="45"/>
      <c r="R1832" s="23"/>
      <c r="S1832" s="23"/>
      <c r="T1832" s="23"/>
      <c r="U1832" s="23"/>
      <c r="V1832" s="23"/>
      <c r="W1832" s="23"/>
      <c r="X1832" s="24"/>
      <c r="Y1832" s="2"/>
      <c r="Z1832" s="2"/>
    </row>
    <row r="1833" ht="26" customHeight="1" spans="1:26">
      <c r="A1833" s="23"/>
      <c r="B1833" s="23"/>
      <c r="C1833" s="23"/>
      <c r="D1833" s="23"/>
      <c r="E1833" s="23" t="str">
        <f>E1832</f>
        <v>傅坤森</v>
      </c>
      <c r="F1833" s="24" t="s">
        <v>4649</v>
      </c>
      <c r="G1833" s="23"/>
      <c r="H1833" s="43" t="s">
        <v>4525</v>
      </c>
      <c r="I1833" s="13" t="s">
        <v>4650</v>
      </c>
      <c r="J1833" s="23"/>
      <c r="K1833" s="23"/>
      <c r="L1833" s="23"/>
      <c r="M1833" s="23"/>
      <c r="N1833" s="23"/>
      <c r="O1833" s="23"/>
      <c r="P1833" s="44"/>
      <c r="Q1833" s="45"/>
      <c r="R1833" s="23"/>
      <c r="S1833" s="23"/>
      <c r="T1833" s="23"/>
      <c r="U1833" s="23"/>
      <c r="V1833" s="23"/>
      <c r="W1833" s="23"/>
      <c r="X1833" s="24"/>
      <c r="Y1833" s="2"/>
      <c r="Z1833" s="2"/>
    </row>
    <row r="1834" ht="26" customHeight="1" spans="1:26">
      <c r="A1834" s="23"/>
      <c r="B1834" s="23"/>
      <c r="C1834" s="23"/>
      <c r="D1834" s="23"/>
      <c r="E1834" s="23" t="str">
        <f>E1833</f>
        <v>傅坤森</v>
      </c>
      <c r="F1834" s="24" t="s">
        <v>4651</v>
      </c>
      <c r="G1834" s="23"/>
      <c r="H1834" s="43" t="s">
        <v>4528</v>
      </c>
      <c r="I1834" s="13" t="s">
        <v>4652</v>
      </c>
      <c r="J1834" s="23"/>
      <c r="K1834" s="23"/>
      <c r="L1834" s="23"/>
      <c r="M1834" s="23"/>
      <c r="N1834" s="23"/>
      <c r="O1834" s="23"/>
      <c r="P1834" s="44"/>
      <c r="Q1834" s="45"/>
      <c r="R1834" s="23"/>
      <c r="S1834" s="23"/>
      <c r="T1834" s="23"/>
      <c r="U1834" s="23"/>
      <c r="V1834" s="23"/>
      <c r="W1834" s="23"/>
      <c r="X1834" s="24"/>
      <c r="Y1834" s="2"/>
      <c r="Z1834" s="2"/>
    </row>
    <row r="1835" ht="26" customHeight="1" spans="1:26">
      <c r="A1835" s="23">
        <v>22</v>
      </c>
      <c r="B1835" s="23" t="s">
        <v>467</v>
      </c>
      <c r="C1835" s="23" t="s">
        <v>95</v>
      </c>
      <c r="D1835" s="23">
        <v>4</v>
      </c>
      <c r="E1835" s="23" t="s">
        <v>100</v>
      </c>
      <c r="F1835" s="24" t="s">
        <v>100</v>
      </c>
      <c r="G1835" s="23">
        <v>4</v>
      </c>
      <c r="H1835" s="43" t="s">
        <v>43</v>
      </c>
      <c r="I1835" s="13" t="s">
        <v>4653</v>
      </c>
      <c r="J1835" s="23">
        <v>90</v>
      </c>
      <c r="K1835" s="23">
        <v>90</v>
      </c>
      <c r="L1835" s="23"/>
      <c r="M1835" s="23"/>
      <c r="N1835" s="23"/>
      <c r="O1835" s="23" t="s">
        <v>4641</v>
      </c>
      <c r="P1835" s="44">
        <v>45030</v>
      </c>
      <c r="Q1835" s="45" t="s">
        <v>4654</v>
      </c>
      <c r="R1835" s="23">
        <v>18959948392</v>
      </c>
      <c r="S1835" s="23"/>
      <c r="T1835" s="23">
        <v>2023</v>
      </c>
      <c r="U1835" s="23" t="s">
        <v>472</v>
      </c>
      <c r="V1835" s="23" t="s">
        <v>58</v>
      </c>
      <c r="W1835" s="23" t="s">
        <v>99</v>
      </c>
      <c r="X1835" s="24"/>
      <c r="Y1835" s="2"/>
      <c r="Z1835" s="2"/>
    </row>
    <row r="1836" ht="26" customHeight="1" spans="1:26">
      <c r="A1836" s="23"/>
      <c r="B1836" s="23"/>
      <c r="C1836" s="23"/>
      <c r="D1836" s="23"/>
      <c r="E1836" s="23" t="str">
        <f>E1835</f>
        <v>林美花</v>
      </c>
      <c r="F1836" s="24" t="s">
        <v>4655</v>
      </c>
      <c r="G1836" s="23"/>
      <c r="H1836" s="43" t="s">
        <v>4520</v>
      </c>
      <c r="I1836" s="13" t="s">
        <v>4656</v>
      </c>
      <c r="J1836" s="23"/>
      <c r="K1836" s="23"/>
      <c r="L1836" s="23"/>
      <c r="M1836" s="23"/>
      <c r="N1836" s="23"/>
      <c r="O1836" s="23"/>
      <c r="P1836" s="44"/>
      <c r="Q1836" s="45"/>
      <c r="R1836" s="23"/>
      <c r="S1836" s="23"/>
      <c r="T1836" s="23"/>
      <c r="U1836" s="23"/>
      <c r="V1836" s="23"/>
      <c r="W1836" s="23"/>
      <c r="X1836" s="24"/>
      <c r="Y1836" s="2"/>
      <c r="Z1836" s="2"/>
    </row>
    <row r="1837" ht="26" customHeight="1" spans="1:26">
      <c r="A1837" s="23"/>
      <c r="B1837" s="23"/>
      <c r="C1837" s="23"/>
      <c r="D1837" s="23"/>
      <c r="E1837" s="23" t="str">
        <f>E1836</f>
        <v>林美花</v>
      </c>
      <c r="F1837" s="24" t="s">
        <v>4657</v>
      </c>
      <c r="G1837" s="23"/>
      <c r="H1837" s="43" t="s">
        <v>4528</v>
      </c>
      <c r="I1837" s="13" t="s">
        <v>4658</v>
      </c>
      <c r="J1837" s="23"/>
      <c r="K1837" s="23"/>
      <c r="L1837" s="23"/>
      <c r="M1837" s="23"/>
      <c r="N1837" s="23"/>
      <c r="O1837" s="23"/>
      <c r="P1837" s="44"/>
      <c r="Q1837" s="45"/>
      <c r="R1837" s="23"/>
      <c r="S1837" s="23"/>
      <c r="T1837" s="23"/>
      <c r="U1837" s="23"/>
      <c r="V1837" s="23"/>
      <c r="W1837" s="23"/>
      <c r="X1837" s="24"/>
      <c r="Y1837" s="2"/>
      <c r="Z1837" s="2"/>
    </row>
    <row r="1838" ht="26" customHeight="1" spans="1:26">
      <c r="A1838" s="23"/>
      <c r="B1838" s="23"/>
      <c r="C1838" s="23"/>
      <c r="D1838" s="23"/>
      <c r="E1838" s="23" t="str">
        <f>E1837</f>
        <v>林美花</v>
      </c>
      <c r="F1838" s="24" t="s">
        <v>4659</v>
      </c>
      <c r="G1838" s="23"/>
      <c r="H1838" s="43" t="s">
        <v>4525</v>
      </c>
      <c r="I1838" s="13" t="s">
        <v>4660</v>
      </c>
      <c r="J1838" s="23"/>
      <c r="K1838" s="23"/>
      <c r="L1838" s="23"/>
      <c r="M1838" s="23"/>
      <c r="N1838" s="23"/>
      <c r="O1838" s="23"/>
      <c r="P1838" s="44"/>
      <c r="Q1838" s="45"/>
      <c r="R1838" s="23"/>
      <c r="S1838" s="23"/>
      <c r="T1838" s="23"/>
      <c r="U1838" s="23"/>
      <c r="V1838" s="23"/>
      <c r="W1838" s="23"/>
      <c r="X1838" s="24"/>
      <c r="Y1838" s="2"/>
      <c r="Z1838" s="2"/>
    </row>
    <row r="1839" ht="26" customHeight="1" spans="1:26">
      <c r="A1839" s="23">
        <v>23</v>
      </c>
      <c r="B1839" s="23" t="s">
        <v>467</v>
      </c>
      <c r="C1839" s="23" t="s">
        <v>101</v>
      </c>
      <c r="D1839" s="23">
        <v>6</v>
      </c>
      <c r="E1839" s="23" t="s">
        <v>103</v>
      </c>
      <c r="F1839" s="24" t="s">
        <v>103</v>
      </c>
      <c r="G1839" s="23">
        <v>5</v>
      </c>
      <c r="H1839" s="43" t="s">
        <v>43</v>
      </c>
      <c r="I1839" s="13" t="s">
        <v>4661</v>
      </c>
      <c r="J1839" s="23">
        <v>136</v>
      </c>
      <c r="K1839" s="23">
        <v>122</v>
      </c>
      <c r="L1839" s="23">
        <v>14</v>
      </c>
      <c r="M1839" s="23"/>
      <c r="N1839" s="23"/>
      <c r="O1839" s="23"/>
      <c r="P1839" s="44">
        <v>45030</v>
      </c>
      <c r="Q1839" s="45" t="s">
        <v>4662</v>
      </c>
      <c r="R1839" s="23">
        <v>13850076651</v>
      </c>
      <c r="S1839" s="23"/>
      <c r="T1839" s="23">
        <v>2023</v>
      </c>
      <c r="U1839" s="23" t="s">
        <v>472</v>
      </c>
      <c r="V1839" s="23" t="s">
        <v>50</v>
      </c>
      <c r="W1839" s="23" t="s">
        <v>102</v>
      </c>
      <c r="X1839" s="24"/>
      <c r="Y1839" s="2"/>
      <c r="Z1839" s="2"/>
    </row>
    <row r="1840" ht="26" customHeight="1" spans="1:26">
      <c r="A1840" s="23"/>
      <c r="B1840" s="23"/>
      <c r="C1840" s="23"/>
      <c r="D1840" s="23"/>
      <c r="E1840" s="23" t="str">
        <f>E1839</f>
        <v>胡静远</v>
      </c>
      <c r="F1840" s="24" t="s">
        <v>4663</v>
      </c>
      <c r="G1840" s="23"/>
      <c r="H1840" s="43" t="s">
        <v>2512</v>
      </c>
      <c r="I1840" s="13" t="s">
        <v>4664</v>
      </c>
      <c r="J1840" s="23"/>
      <c r="K1840" s="23"/>
      <c r="L1840" s="23"/>
      <c r="M1840" s="23"/>
      <c r="N1840" s="23"/>
      <c r="O1840" s="23"/>
      <c r="P1840" s="44"/>
      <c r="Q1840" s="45"/>
      <c r="R1840" s="23"/>
      <c r="S1840" s="23"/>
      <c r="T1840" s="23"/>
      <c r="U1840" s="23"/>
      <c r="V1840" s="23"/>
      <c r="W1840" s="23"/>
      <c r="X1840" s="24"/>
      <c r="Y1840" s="2"/>
      <c r="Z1840" s="2"/>
    </row>
    <row r="1841" ht="26" customHeight="1" spans="1:26">
      <c r="A1841" s="23"/>
      <c r="B1841" s="23"/>
      <c r="C1841" s="23"/>
      <c r="D1841" s="23"/>
      <c r="E1841" s="23" t="str">
        <f>E1840</f>
        <v>胡静远</v>
      </c>
      <c r="F1841" s="24" t="s">
        <v>4665</v>
      </c>
      <c r="G1841" s="23"/>
      <c r="H1841" s="43" t="s">
        <v>4466</v>
      </c>
      <c r="I1841" s="13" t="s">
        <v>4666</v>
      </c>
      <c r="J1841" s="23"/>
      <c r="K1841" s="23"/>
      <c r="L1841" s="23"/>
      <c r="M1841" s="23"/>
      <c r="N1841" s="23"/>
      <c r="O1841" s="23"/>
      <c r="P1841" s="44"/>
      <c r="Q1841" s="45"/>
      <c r="R1841" s="23"/>
      <c r="S1841" s="23"/>
      <c r="T1841" s="23"/>
      <c r="U1841" s="23"/>
      <c r="V1841" s="23"/>
      <c r="W1841" s="23"/>
      <c r="X1841" s="24"/>
      <c r="Y1841" s="2"/>
      <c r="Z1841" s="2"/>
    </row>
    <row r="1842" ht="26" customHeight="1" spans="1:26">
      <c r="A1842" s="23"/>
      <c r="B1842" s="23"/>
      <c r="C1842" s="23"/>
      <c r="D1842" s="23"/>
      <c r="E1842" s="23" t="str">
        <f>E1841</f>
        <v>胡静远</v>
      </c>
      <c r="F1842" s="24" t="s">
        <v>4667</v>
      </c>
      <c r="G1842" s="23"/>
      <c r="H1842" s="43" t="s">
        <v>4483</v>
      </c>
      <c r="I1842" s="13" t="s">
        <v>4668</v>
      </c>
      <c r="J1842" s="23"/>
      <c r="K1842" s="23"/>
      <c r="L1842" s="23"/>
      <c r="M1842" s="23"/>
      <c r="N1842" s="23"/>
      <c r="O1842" s="23"/>
      <c r="P1842" s="44"/>
      <c r="Q1842" s="45"/>
      <c r="R1842" s="23"/>
      <c r="S1842" s="23"/>
      <c r="T1842" s="23"/>
      <c r="U1842" s="23"/>
      <c r="V1842" s="23"/>
      <c r="W1842" s="23"/>
      <c r="X1842" s="24"/>
      <c r="Y1842" s="2"/>
      <c r="Z1842" s="2"/>
    </row>
    <row r="1843" ht="26" customHeight="1" spans="1:26">
      <c r="A1843" s="23"/>
      <c r="B1843" s="23"/>
      <c r="C1843" s="23"/>
      <c r="D1843" s="23"/>
      <c r="E1843" s="23" t="str">
        <f>E1842</f>
        <v>胡静远</v>
      </c>
      <c r="F1843" s="24" t="s">
        <v>4669</v>
      </c>
      <c r="G1843" s="23"/>
      <c r="H1843" s="43" t="s">
        <v>4489</v>
      </c>
      <c r="I1843" s="13" t="s">
        <v>4670</v>
      </c>
      <c r="J1843" s="23"/>
      <c r="K1843" s="23"/>
      <c r="L1843" s="23"/>
      <c r="M1843" s="23"/>
      <c r="N1843" s="23"/>
      <c r="O1843" s="23"/>
      <c r="P1843" s="44"/>
      <c r="Q1843" s="45"/>
      <c r="R1843" s="23"/>
      <c r="S1843" s="23"/>
      <c r="T1843" s="23"/>
      <c r="U1843" s="23"/>
      <c r="V1843" s="23"/>
      <c r="W1843" s="23"/>
      <c r="X1843" s="24"/>
      <c r="Y1843" s="2"/>
      <c r="Z1843" s="2"/>
    </row>
    <row r="1844" ht="26" customHeight="1" spans="1:26">
      <c r="A1844" s="23">
        <v>24</v>
      </c>
      <c r="B1844" s="23" t="s">
        <v>467</v>
      </c>
      <c r="C1844" s="23" t="s">
        <v>101</v>
      </c>
      <c r="D1844" s="23">
        <v>3</v>
      </c>
      <c r="E1844" s="23" t="s">
        <v>106</v>
      </c>
      <c r="F1844" s="24" t="s">
        <v>106</v>
      </c>
      <c r="G1844" s="23">
        <v>4</v>
      </c>
      <c r="H1844" s="43" t="s">
        <v>43</v>
      </c>
      <c r="I1844" s="13" t="s">
        <v>4671</v>
      </c>
      <c r="J1844" s="23">
        <v>120</v>
      </c>
      <c r="K1844" s="23">
        <v>120</v>
      </c>
      <c r="L1844" s="23"/>
      <c r="M1844" s="23"/>
      <c r="N1844" s="23"/>
      <c r="O1844" s="23"/>
      <c r="P1844" s="44">
        <v>45030</v>
      </c>
      <c r="Q1844" s="45" t="s">
        <v>4672</v>
      </c>
      <c r="R1844" s="23">
        <v>13328886022</v>
      </c>
      <c r="S1844" s="23"/>
      <c r="T1844" s="23">
        <v>2023</v>
      </c>
      <c r="U1844" s="23" t="s">
        <v>472</v>
      </c>
      <c r="V1844" s="23" t="s">
        <v>58</v>
      </c>
      <c r="W1844" s="23" t="s">
        <v>105</v>
      </c>
      <c r="X1844" s="24"/>
      <c r="Y1844" s="2"/>
      <c r="Z1844" s="2"/>
    </row>
    <row r="1845" ht="26" customHeight="1" spans="1:26">
      <c r="A1845" s="23"/>
      <c r="B1845" s="23"/>
      <c r="C1845" s="23"/>
      <c r="D1845" s="23"/>
      <c r="E1845" s="23" t="str">
        <f>E1844</f>
        <v>胡钦胜</v>
      </c>
      <c r="F1845" s="24" t="s">
        <v>4673</v>
      </c>
      <c r="G1845" s="23"/>
      <c r="H1845" s="43" t="s">
        <v>2512</v>
      </c>
      <c r="I1845" s="13" t="s">
        <v>4674</v>
      </c>
      <c r="J1845" s="23"/>
      <c r="K1845" s="23"/>
      <c r="L1845" s="23"/>
      <c r="M1845" s="23"/>
      <c r="N1845" s="23"/>
      <c r="O1845" s="23"/>
      <c r="P1845" s="44"/>
      <c r="Q1845" s="45"/>
      <c r="R1845" s="23"/>
      <c r="S1845" s="23"/>
      <c r="T1845" s="23"/>
      <c r="U1845" s="23"/>
      <c r="V1845" s="23"/>
      <c r="W1845" s="23"/>
      <c r="X1845" s="24"/>
      <c r="Y1845" s="2"/>
      <c r="Z1845" s="2"/>
    </row>
    <row r="1846" ht="26" customHeight="1" spans="1:26">
      <c r="A1846" s="23"/>
      <c r="B1846" s="23"/>
      <c r="C1846" s="23"/>
      <c r="D1846" s="23"/>
      <c r="E1846" s="23" t="str">
        <f>E1845</f>
        <v>胡钦胜</v>
      </c>
      <c r="F1846" s="24" t="s">
        <v>4675</v>
      </c>
      <c r="G1846" s="23"/>
      <c r="H1846" s="43" t="s">
        <v>4466</v>
      </c>
      <c r="I1846" s="13" t="s">
        <v>4676</v>
      </c>
      <c r="J1846" s="23"/>
      <c r="K1846" s="23"/>
      <c r="L1846" s="23"/>
      <c r="M1846" s="23"/>
      <c r="N1846" s="23"/>
      <c r="O1846" s="23"/>
      <c r="P1846" s="44"/>
      <c r="Q1846" s="45"/>
      <c r="R1846" s="23"/>
      <c r="S1846" s="23"/>
      <c r="T1846" s="23"/>
      <c r="U1846" s="23"/>
      <c r="V1846" s="23"/>
      <c r="W1846" s="23"/>
      <c r="X1846" s="24"/>
      <c r="Y1846" s="2"/>
      <c r="Z1846" s="2"/>
    </row>
    <row r="1847" ht="26" customHeight="1" spans="1:26">
      <c r="A1847" s="23"/>
      <c r="B1847" s="23"/>
      <c r="C1847" s="23"/>
      <c r="D1847" s="23"/>
      <c r="E1847" s="23" t="str">
        <f>E1846</f>
        <v>胡钦胜</v>
      </c>
      <c r="F1847" s="24" t="s">
        <v>4677</v>
      </c>
      <c r="G1847" s="23"/>
      <c r="H1847" s="43" t="s">
        <v>4466</v>
      </c>
      <c r="I1847" s="13" t="s">
        <v>4678</v>
      </c>
      <c r="J1847" s="23"/>
      <c r="K1847" s="23"/>
      <c r="L1847" s="23"/>
      <c r="M1847" s="23"/>
      <c r="N1847" s="23"/>
      <c r="O1847" s="23"/>
      <c r="P1847" s="44"/>
      <c r="Q1847" s="45"/>
      <c r="R1847" s="23"/>
      <c r="S1847" s="23"/>
      <c r="T1847" s="23"/>
      <c r="U1847" s="23"/>
      <c r="V1847" s="23"/>
      <c r="W1847" s="23"/>
      <c r="X1847" s="24"/>
      <c r="Y1847" s="2"/>
      <c r="Z1847" s="2"/>
    </row>
    <row r="1848" ht="26" customHeight="1" spans="1:26">
      <c r="A1848" s="23">
        <v>25</v>
      </c>
      <c r="B1848" s="23" t="s">
        <v>467</v>
      </c>
      <c r="C1848" s="23" t="s">
        <v>101</v>
      </c>
      <c r="D1848" s="23">
        <v>3</v>
      </c>
      <c r="E1848" s="23" t="s">
        <v>107</v>
      </c>
      <c r="F1848" s="24" t="s">
        <v>107</v>
      </c>
      <c r="G1848" s="23">
        <v>5</v>
      </c>
      <c r="H1848" s="43" t="s">
        <v>43</v>
      </c>
      <c r="I1848" s="13" t="s">
        <v>4679</v>
      </c>
      <c r="J1848" s="23">
        <v>120</v>
      </c>
      <c r="K1848" s="23">
        <v>120</v>
      </c>
      <c r="L1848" s="23"/>
      <c r="M1848" s="23"/>
      <c r="N1848" s="23"/>
      <c r="O1848" s="23"/>
      <c r="P1848" s="44">
        <v>45030</v>
      </c>
      <c r="Q1848" s="45" t="s">
        <v>4680</v>
      </c>
      <c r="R1848" s="23">
        <v>13685932370</v>
      </c>
      <c r="S1848" s="23"/>
      <c r="T1848" s="23">
        <v>2023</v>
      </c>
      <c r="U1848" s="23" t="s">
        <v>472</v>
      </c>
      <c r="V1848" s="23" t="s">
        <v>58</v>
      </c>
      <c r="W1848" s="23" t="s">
        <v>105</v>
      </c>
      <c r="X1848" s="24"/>
      <c r="Y1848" s="2"/>
      <c r="Z1848" s="2"/>
    </row>
    <row r="1849" ht="26" customHeight="1" spans="1:26">
      <c r="A1849" s="23"/>
      <c r="B1849" s="23"/>
      <c r="C1849" s="23"/>
      <c r="D1849" s="23"/>
      <c r="E1849" s="23" t="str">
        <f>E1848</f>
        <v>胡钦国</v>
      </c>
      <c r="F1849" s="24" t="s">
        <v>4681</v>
      </c>
      <c r="G1849" s="23"/>
      <c r="H1849" s="43" t="s">
        <v>4466</v>
      </c>
      <c r="I1849" s="13" t="s">
        <v>4682</v>
      </c>
      <c r="J1849" s="23">
        <v>120</v>
      </c>
      <c r="K1849" s="23">
        <v>120</v>
      </c>
      <c r="L1849" s="23"/>
      <c r="M1849" s="23"/>
      <c r="N1849" s="23"/>
      <c r="O1849" s="23"/>
      <c r="P1849" s="44"/>
      <c r="Q1849" s="45"/>
      <c r="R1849" s="23">
        <v>13685932370</v>
      </c>
      <c r="S1849" s="23"/>
      <c r="T1849" s="23"/>
      <c r="U1849" s="23"/>
      <c r="V1849" s="23"/>
      <c r="W1849" s="23"/>
      <c r="X1849" s="24"/>
      <c r="Y1849" s="2"/>
      <c r="Z1849" s="2"/>
    </row>
    <row r="1850" ht="26" customHeight="1" spans="1:26">
      <c r="A1850" s="23"/>
      <c r="B1850" s="23"/>
      <c r="C1850" s="23"/>
      <c r="D1850" s="23"/>
      <c r="E1850" s="23" t="str">
        <f>E1849</f>
        <v>胡钦国</v>
      </c>
      <c r="F1850" s="24" t="s">
        <v>4683</v>
      </c>
      <c r="G1850" s="23"/>
      <c r="H1850" s="43" t="s">
        <v>4520</v>
      </c>
      <c r="I1850" s="13" t="s">
        <v>4684</v>
      </c>
      <c r="J1850" s="23"/>
      <c r="K1850" s="23"/>
      <c r="L1850" s="23"/>
      <c r="M1850" s="23"/>
      <c r="N1850" s="23"/>
      <c r="O1850" s="23"/>
      <c r="P1850" s="44"/>
      <c r="Q1850" s="45"/>
      <c r="R1850" s="23"/>
      <c r="S1850" s="23"/>
      <c r="T1850" s="23"/>
      <c r="U1850" s="23"/>
      <c r="V1850" s="23"/>
      <c r="W1850" s="23"/>
      <c r="X1850" s="24"/>
      <c r="Y1850" s="2"/>
      <c r="Z1850" s="2"/>
    </row>
    <row r="1851" ht="26" customHeight="1" spans="1:26">
      <c r="A1851" s="23"/>
      <c r="B1851" s="23"/>
      <c r="C1851" s="23"/>
      <c r="D1851" s="23"/>
      <c r="E1851" s="23" t="str">
        <f>E1850</f>
        <v>胡钦国</v>
      </c>
      <c r="F1851" s="24" t="s">
        <v>4685</v>
      </c>
      <c r="G1851" s="23"/>
      <c r="H1851" s="43" t="s">
        <v>4528</v>
      </c>
      <c r="I1851" s="13" t="s">
        <v>4686</v>
      </c>
      <c r="J1851" s="23"/>
      <c r="K1851" s="23"/>
      <c r="L1851" s="23"/>
      <c r="M1851" s="23"/>
      <c r="N1851" s="23"/>
      <c r="O1851" s="23"/>
      <c r="P1851" s="44"/>
      <c r="Q1851" s="45"/>
      <c r="R1851" s="23"/>
      <c r="S1851" s="23"/>
      <c r="T1851" s="23"/>
      <c r="U1851" s="23"/>
      <c r="V1851" s="23"/>
      <c r="W1851" s="23"/>
      <c r="X1851" s="24"/>
      <c r="Y1851" s="2"/>
      <c r="Z1851" s="2"/>
    </row>
    <row r="1852" ht="26" customHeight="1" spans="1:26">
      <c r="A1852" s="23"/>
      <c r="B1852" s="23"/>
      <c r="C1852" s="23"/>
      <c r="D1852" s="23"/>
      <c r="E1852" s="23" t="str">
        <f>E1851</f>
        <v>胡钦国</v>
      </c>
      <c r="F1852" s="24" t="s">
        <v>4687</v>
      </c>
      <c r="G1852" s="23"/>
      <c r="H1852" s="43" t="s">
        <v>4525</v>
      </c>
      <c r="I1852" s="13" t="s">
        <v>4688</v>
      </c>
      <c r="J1852" s="23"/>
      <c r="K1852" s="23"/>
      <c r="L1852" s="23"/>
      <c r="M1852" s="23"/>
      <c r="N1852" s="23"/>
      <c r="O1852" s="23"/>
      <c r="P1852" s="44"/>
      <c r="Q1852" s="45"/>
      <c r="R1852" s="23"/>
      <c r="S1852" s="23"/>
      <c r="T1852" s="23"/>
      <c r="U1852" s="23"/>
      <c r="V1852" s="23"/>
      <c r="W1852" s="23"/>
      <c r="X1852" s="24"/>
      <c r="Y1852" s="2"/>
      <c r="Z1852" s="2"/>
    </row>
    <row r="1853" ht="26" customHeight="1" spans="1:26">
      <c r="A1853" s="23">
        <v>26</v>
      </c>
      <c r="B1853" s="23" t="s">
        <v>467</v>
      </c>
      <c r="C1853" s="23" t="s">
        <v>101</v>
      </c>
      <c r="D1853" s="23">
        <v>2</v>
      </c>
      <c r="E1853" s="23" t="s">
        <v>109</v>
      </c>
      <c r="F1853" s="24" t="s">
        <v>109</v>
      </c>
      <c r="G1853" s="23">
        <v>3</v>
      </c>
      <c r="H1853" s="43" t="s">
        <v>43</v>
      </c>
      <c r="I1853" s="13" t="s">
        <v>4689</v>
      </c>
      <c r="J1853" s="23">
        <v>110</v>
      </c>
      <c r="K1853" s="23">
        <v>70</v>
      </c>
      <c r="L1853" s="23">
        <v>40</v>
      </c>
      <c r="M1853" s="23"/>
      <c r="N1853" s="23"/>
      <c r="O1853" s="23"/>
      <c r="P1853" s="44">
        <v>45030</v>
      </c>
      <c r="Q1853" s="45" t="s">
        <v>4690</v>
      </c>
      <c r="R1853" s="23">
        <v>18359820568</v>
      </c>
      <c r="S1853" s="23"/>
      <c r="T1853" s="23">
        <v>2023</v>
      </c>
      <c r="U1853" s="23" t="s">
        <v>472</v>
      </c>
      <c r="V1853" s="23" t="s">
        <v>50</v>
      </c>
      <c r="W1853" s="23" t="s">
        <v>108</v>
      </c>
      <c r="X1853" s="24"/>
      <c r="Y1853" s="2"/>
      <c r="Z1853" s="2"/>
    </row>
    <row r="1854" ht="26" customHeight="1" spans="1:26">
      <c r="A1854" s="23"/>
      <c r="B1854" s="23"/>
      <c r="C1854" s="23"/>
      <c r="D1854" s="23"/>
      <c r="E1854" s="23" t="str">
        <f>E1853</f>
        <v>胡材地</v>
      </c>
      <c r="F1854" s="24" t="s">
        <v>2959</v>
      </c>
      <c r="G1854" s="23"/>
      <c r="H1854" s="43" t="s">
        <v>2512</v>
      </c>
      <c r="I1854" s="13" t="s">
        <v>4691</v>
      </c>
      <c r="J1854" s="23"/>
      <c r="K1854" s="23"/>
      <c r="L1854" s="23"/>
      <c r="M1854" s="23"/>
      <c r="N1854" s="23"/>
      <c r="O1854" s="23"/>
      <c r="P1854" s="44"/>
      <c r="Q1854" s="45"/>
      <c r="R1854" s="23"/>
      <c r="S1854" s="23"/>
      <c r="T1854" s="23"/>
      <c r="U1854" s="23"/>
      <c r="V1854" s="23"/>
      <c r="W1854" s="23"/>
      <c r="X1854" s="24"/>
      <c r="Y1854" s="2"/>
      <c r="Z1854" s="2"/>
    </row>
    <row r="1855" ht="26" customHeight="1" spans="1:26">
      <c r="A1855" s="23"/>
      <c r="B1855" s="23"/>
      <c r="C1855" s="23"/>
      <c r="D1855" s="23"/>
      <c r="E1855" s="23" t="str">
        <f>E1854</f>
        <v>胡材地</v>
      </c>
      <c r="F1855" s="24" t="s">
        <v>4692</v>
      </c>
      <c r="G1855" s="23"/>
      <c r="H1855" s="43" t="s">
        <v>4466</v>
      </c>
      <c r="I1855" s="13" t="s">
        <v>4693</v>
      </c>
      <c r="J1855" s="23"/>
      <c r="K1855" s="23"/>
      <c r="L1855" s="23"/>
      <c r="M1855" s="23"/>
      <c r="N1855" s="23"/>
      <c r="O1855" s="23"/>
      <c r="P1855" s="44"/>
      <c r="Q1855" s="45"/>
      <c r="R1855" s="23"/>
      <c r="S1855" s="23"/>
      <c r="T1855" s="23"/>
      <c r="U1855" s="23"/>
      <c r="V1855" s="23"/>
      <c r="W1855" s="23"/>
      <c r="X1855" s="24"/>
      <c r="Y1855" s="2"/>
      <c r="Z1855" s="2"/>
    </row>
    <row r="1856" ht="26" customHeight="1" spans="1:26">
      <c r="A1856" s="23">
        <v>27</v>
      </c>
      <c r="B1856" s="23" t="s">
        <v>467</v>
      </c>
      <c r="C1856" s="23" t="s">
        <v>101</v>
      </c>
      <c r="D1856" s="23">
        <v>2</v>
      </c>
      <c r="E1856" s="23" t="s">
        <v>110</v>
      </c>
      <c r="F1856" s="24" t="s">
        <v>110</v>
      </c>
      <c r="G1856" s="23">
        <v>4</v>
      </c>
      <c r="H1856" s="43" t="s">
        <v>43</v>
      </c>
      <c r="I1856" s="13" t="s">
        <v>4694</v>
      </c>
      <c r="J1856" s="23">
        <v>110</v>
      </c>
      <c r="K1856" s="23">
        <v>70</v>
      </c>
      <c r="L1856" s="23">
        <v>40</v>
      </c>
      <c r="M1856" s="23"/>
      <c r="N1856" s="23"/>
      <c r="O1856" s="23"/>
      <c r="P1856" s="44">
        <v>45030</v>
      </c>
      <c r="Q1856" s="45" t="s">
        <v>4695</v>
      </c>
      <c r="R1856" s="23">
        <v>15260701077</v>
      </c>
      <c r="S1856" s="23"/>
      <c r="T1856" s="23">
        <v>2023</v>
      </c>
      <c r="U1856" s="23" t="s">
        <v>472</v>
      </c>
      <c r="V1856" s="23" t="s">
        <v>50</v>
      </c>
      <c r="W1856" s="23" t="s">
        <v>108</v>
      </c>
      <c r="X1856" s="24"/>
      <c r="Y1856" s="2"/>
      <c r="Z1856" s="2"/>
    </row>
    <row r="1857" ht="26" customHeight="1" spans="1:26">
      <c r="A1857" s="23"/>
      <c r="B1857" s="23"/>
      <c r="C1857" s="23"/>
      <c r="D1857" s="23"/>
      <c r="E1857" s="23" t="str">
        <f>E1856</f>
        <v>胡材坤</v>
      </c>
      <c r="F1857" s="24" t="s">
        <v>4696</v>
      </c>
      <c r="G1857" s="23"/>
      <c r="H1857" s="43" t="s">
        <v>2512</v>
      </c>
      <c r="I1857" s="13" t="s">
        <v>4697</v>
      </c>
      <c r="J1857" s="23"/>
      <c r="K1857" s="23"/>
      <c r="L1857" s="23"/>
      <c r="M1857" s="23"/>
      <c r="N1857" s="23"/>
      <c r="O1857" s="23"/>
      <c r="P1857" s="44"/>
      <c r="Q1857" s="45"/>
      <c r="R1857" s="23"/>
      <c r="S1857" s="23"/>
      <c r="T1857" s="23"/>
      <c r="U1857" s="23"/>
      <c r="V1857" s="23"/>
      <c r="W1857" s="23"/>
      <c r="X1857" s="24"/>
      <c r="Y1857" s="2"/>
      <c r="Z1857" s="2"/>
    </row>
    <row r="1858" ht="26" customHeight="1" spans="1:26">
      <c r="A1858" s="23"/>
      <c r="B1858" s="23"/>
      <c r="C1858" s="23"/>
      <c r="D1858" s="23"/>
      <c r="E1858" s="23" t="str">
        <f>E1857</f>
        <v>胡材坤</v>
      </c>
      <c r="F1858" s="24" t="s">
        <v>4698</v>
      </c>
      <c r="G1858" s="23"/>
      <c r="H1858" s="43" t="s">
        <v>4466</v>
      </c>
      <c r="I1858" s="13" t="s">
        <v>4699</v>
      </c>
      <c r="J1858" s="23"/>
      <c r="K1858" s="23"/>
      <c r="L1858" s="23"/>
      <c r="M1858" s="23"/>
      <c r="N1858" s="23"/>
      <c r="O1858" s="23"/>
      <c r="P1858" s="44"/>
      <c r="Q1858" s="45"/>
      <c r="R1858" s="23"/>
      <c r="S1858" s="23"/>
      <c r="T1858" s="23"/>
      <c r="U1858" s="23"/>
      <c r="V1858" s="23"/>
      <c r="W1858" s="23"/>
      <c r="X1858" s="24"/>
      <c r="Y1858" s="2"/>
      <c r="Z1858" s="2"/>
    </row>
    <row r="1859" ht="26" customHeight="1" spans="1:26">
      <c r="A1859" s="23"/>
      <c r="B1859" s="23"/>
      <c r="C1859" s="23"/>
      <c r="D1859" s="23"/>
      <c r="E1859" s="23" t="str">
        <f>E1858</f>
        <v>胡材坤</v>
      </c>
      <c r="F1859" s="24" t="s">
        <v>4700</v>
      </c>
      <c r="G1859" s="23"/>
      <c r="H1859" s="43" t="s">
        <v>4489</v>
      </c>
      <c r="I1859" s="13" t="s">
        <v>4701</v>
      </c>
      <c r="J1859" s="23"/>
      <c r="K1859" s="23"/>
      <c r="L1859" s="23"/>
      <c r="M1859" s="23"/>
      <c r="N1859" s="23"/>
      <c r="O1859" s="23"/>
      <c r="P1859" s="44"/>
      <c r="Q1859" s="45"/>
      <c r="R1859" s="23"/>
      <c r="S1859" s="23"/>
      <c r="T1859" s="23"/>
      <c r="U1859" s="23"/>
      <c r="V1859" s="23"/>
      <c r="W1859" s="23"/>
      <c r="X1859" s="24"/>
      <c r="Y1859" s="2"/>
      <c r="Z1859" s="2"/>
    </row>
    <row r="1860" ht="26" customHeight="1" spans="1:26">
      <c r="A1860" s="43">
        <v>28</v>
      </c>
      <c r="B1860" s="43" t="s">
        <v>467</v>
      </c>
      <c r="C1860" s="43" t="s">
        <v>111</v>
      </c>
      <c r="D1860" s="43" t="s">
        <v>112</v>
      </c>
      <c r="E1860" s="43" t="s">
        <v>114</v>
      </c>
      <c r="F1860" s="11" t="s">
        <v>114</v>
      </c>
      <c r="G1860" s="43">
        <v>5</v>
      </c>
      <c r="H1860" s="43" t="s">
        <v>43</v>
      </c>
      <c r="I1860" s="13" t="s">
        <v>4702</v>
      </c>
      <c r="J1860" s="43">
        <v>132.93</v>
      </c>
      <c r="K1860" s="43"/>
      <c r="L1860" s="43">
        <v>132.93</v>
      </c>
      <c r="M1860" s="43"/>
      <c r="N1860" s="43"/>
      <c r="O1860" s="43"/>
      <c r="P1860" s="50">
        <v>45054</v>
      </c>
      <c r="Q1860" s="43" t="s">
        <v>4703</v>
      </c>
      <c r="R1860" s="43"/>
      <c r="S1860" s="43"/>
      <c r="T1860" s="43">
        <v>2023</v>
      </c>
      <c r="U1860" s="43" t="s">
        <v>717</v>
      </c>
      <c r="V1860" s="43" t="s">
        <v>45</v>
      </c>
      <c r="W1860" s="43" t="s">
        <v>113</v>
      </c>
      <c r="X1860" s="24"/>
      <c r="Y1860" s="2"/>
      <c r="Z1860" s="2"/>
    </row>
    <row r="1861" ht="26" customHeight="1" spans="1:26">
      <c r="A1861" s="43"/>
      <c r="B1861" s="43"/>
      <c r="C1861" s="43"/>
      <c r="D1861" s="43"/>
      <c r="E1861" s="43"/>
      <c r="F1861" s="46" t="s">
        <v>4704</v>
      </c>
      <c r="G1861" s="43"/>
      <c r="H1861" s="43" t="s">
        <v>2512</v>
      </c>
      <c r="I1861" s="13" t="s">
        <v>4705</v>
      </c>
      <c r="J1861" s="43"/>
      <c r="K1861" s="43"/>
      <c r="L1861" s="43"/>
      <c r="M1861" s="43"/>
      <c r="N1861" s="43"/>
      <c r="O1861" s="43"/>
      <c r="P1861" s="43"/>
      <c r="Q1861" s="43"/>
      <c r="R1861" s="43"/>
      <c r="S1861" s="43"/>
      <c r="T1861" s="43"/>
      <c r="U1861" s="43"/>
      <c r="V1861" s="43"/>
      <c r="W1861" s="43"/>
      <c r="X1861" s="24"/>
      <c r="Y1861" s="2"/>
      <c r="Z1861" s="2"/>
    </row>
    <row r="1862" ht="26" customHeight="1" spans="1:26">
      <c r="A1862" s="43"/>
      <c r="B1862" s="43"/>
      <c r="C1862" s="43"/>
      <c r="D1862" s="43"/>
      <c r="E1862" s="43"/>
      <c r="F1862" s="46" t="s">
        <v>4706</v>
      </c>
      <c r="G1862" s="43"/>
      <c r="H1862" s="43" t="s">
        <v>4466</v>
      </c>
      <c r="I1862" s="13" t="s">
        <v>4707</v>
      </c>
      <c r="J1862" s="43"/>
      <c r="K1862" s="43"/>
      <c r="L1862" s="43"/>
      <c r="M1862" s="43"/>
      <c r="N1862" s="43"/>
      <c r="O1862" s="43"/>
      <c r="P1862" s="43"/>
      <c r="Q1862" s="43"/>
      <c r="R1862" s="43"/>
      <c r="S1862" s="43"/>
      <c r="T1862" s="43"/>
      <c r="U1862" s="43"/>
      <c r="V1862" s="43"/>
      <c r="W1862" s="43"/>
      <c r="X1862" s="24"/>
      <c r="Y1862" s="2"/>
      <c r="Z1862" s="2"/>
    </row>
    <row r="1863" ht="26" customHeight="1" spans="1:26">
      <c r="A1863" s="43"/>
      <c r="B1863" s="43"/>
      <c r="C1863" s="43"/>
      <c r="D1863" s="43"/>
      <c r="E1863" s="43"/>
      <c r="F1863" s="46" t="s">
        <v>4708</v>
      </c>
      <c r="G1863" s="43"/>
      <c r="H1863" s="43" t="s">
        <v>4483</v>
      </c>
      <c r="I1863" s="13" t="s">
        <v>4709</v>
      </c>
      <c r="J1863" s="43"/>
      <c r="K1863" s="43"/>
      <c r="L1863" s="43"/>
      <c r="M1863" s="43"/>
      <c r="N1863" s="43"/>
      <c r="O1863" s="43"/>
      <c r="P1863" s="43"/>
      <c r="Q1863" s="43"/>
      <c r="R1863" s="43"/>
      <c r="S1863" s="43"/>
      <c r="T1863" s="43"/>
      <c r="U1863" s="43"/>
      <c r="V1863" s="43"/>
      <c r="W1863" s="43"/>
      <c r="X1863" s="24"/>
      <c r="Y1863" s="2"/>
      <c r="Z1863" s="2"/>
    </row>
    <row r="1864" ht="26" customHeight="1" spans="1:26">
      <c r="A1864" s="43"/>
      <c r="B1864" s="43"/>
      <c r="C1864" s="43"/>
      <c r="D1864" s="43"/>
      <c r="E1864" s="43"/>
      <c r="F1864" s="46" t="s">
        <v>4710</v>
      </c>
      <c r="G1864" s="43"/>
      <c r="H1864" s="43" t="s">
        <v>4483</v>
      </c>
      <c r="I1864" s="13" t="s">
        <v>4711</v>
      </c>
      <c r="J1864" s="43"/>
      <c r="K1864" s="43"/>
      <c r="L1864" s="43"/>
      <c r="M1864" s="43"/>
      <c r="N1864" s="43"/>
      <c r="O1864" s="43"/>
      <c r="P1864" s="43"/>
      <c r="Q1864" s="43"/>
      <c r="R1864" s="43"/>
      <c r="S1864" s="43"/>
      <c r="T1864" s="43"/>
      <c r="U1864" s="43"/>
      <c r="V1864" s="43"/>
      <c r="W1864" s="43"/>
      <c r="X1864" s="24"/>
      <c r="Y1864" s="2"/>
      <c r="Z1864" s="2"/>
    </row>
    <row r="1865" ht="26" customHeight="1" spans="1:26">
      <c r="A1865" s="30">
        <v>29</v>
      </c>
      <c r="B1865" s="30" t="s">
        <v>467</v>
      </c>
      <c r="C1865" s="30" t="s">
        <v>111</v>
      </c>
      <c r="D1865" s="30" t="s">
        <v>112</v>
      </c>
      <c r="E1865" s="30" t="s">
        <v>115</v>
      </c>
      <c r="F1865" s="24" t="s">
        <v>115</v>
      </c>
      <c r="G1865" s="30">
        <v>3</v>
      </c>
      <c r="H1865" s="43" t="s">
        <v>43</v>
      </c>
      <c r="I1865" s="152" t="s">
        <v>4712</v>
      </c>
      <c r="J1865" s="30">
        <v>80</v>
      </c>
      <c r="K1865" s="30"/>
      <c r="L1865" s="30">
        <v>80</v>
      </c>
      <c r="M1865" s="30"/>
      <c r="N1865" s="30"/>
      <c r="O1865" s="23"/>
      <c r="P1865" s="51">
        <v>45054</v>
      </c>
      <c r="Q1865" s="43" t="s">
        <v>4713</v>
      </c>
      <c r="R1865" s="43"/>
      <c r="S1865" s="24"/>
      <c r="T1865" s="24">
        <v>2023</v>
      </c>
      <c r="U1865" s="24" t="s">
        <v>717</v>
      </c>
      <c r="V1865" s="30" t="s">
        <v>45</v>
      </c>
      <c r="W1865" s="24" t="s">
        <v>113</v>
      </c>
      <c r="X1865" s="24"/>
      <c r="Y1865" s="2"/>
      <c r="Z1865" s="2"/>
    </row>
    <row r="1866" ht="26" customHeight="1" spans="1:26">
      <c r="A1866" s="30"/>
      <c r="B1866" s="30"/>
      <c r="C1866" s="30"/>
      <c r="D1866" s="30"/>
      <c r="E1866" s="30" t="s">
        <v>115</v>
      </c>
      <c r="F1866" s="24" t="s">
        <v>4714</v>
      </c>
      <c r="G1866" s="30"/>
      <c r="H1866" s="43" t="s">
        <v>2512</v>
      </c>
      <c r="I1866" s="13" t="s">
        <v>4715</v>
      </c>
      <c r="J1866" s="30"/>
      <c r="K1866" s="30"/>
      <c r="L1866" s="30"/>
      <c r="M1866" s="30"/>
      <c r="N1866" s="30"/>
      <c r="O1866" s="23"/>
      <c r="P1866" s="51"/>
      <c r="Q1866" s="43"/>
      <c r="R1866" s="43"/>
      <c r="S1866" s="24"/>
      <c r="T1866" s="24">
        <v>2023</v>
      </c>
      <c r="U1866" s="24"/>
      <c r="V1866" s="30"/>
      <c r="W1866" s="24"/>
      <c r="X1866" s="24"/>
      <c r="Y1866" s="2"/>
      <c r="Z1866" s="2"/>
    </row>
    <row r="1867" ht="26" customHeight="1" spans="1:26">
      <c r="A1867" s="30"/>
      <c r="B1867" s="30"/>
      <c r="C1867" s="30"/>
      <c r="D1867" s="30"/>
      <c r="E1867" s="30" t="s">
        <v>115</v>
      </c>
      <c r="F1867" s="24" t="s">
        <v>4716</v>
      </c>
      <c r="G1867" s="30"/>
      <c r="H1867" s="43" t="s">
        <v>4466</v>
      </c>
      <c r="I1867" s="13" t="s">
        <v>4717</v>
      </c>
      <c r="J1867" s="30"/>
      <c r="K1867" s="30"/>
      <c r="L1867" s="30"/>
      <c r="M1867" s="30"/>
      <c r="N1867" s="30"/>
      <c r="O1867" s="23"/>
      <c r="P1867" s="51"/>
      <c r="Q1867" s="43"/>
      <c r="R1867" s="43"/>
      <c r="S1867" s="24"/>
      <c r="T1867" s="24">
        <v>2023</v>
      </c>
      <c r="U1867" s="24"/>
      <c r="V1867" s="30"/>
      <c r="W1867" s="24"/>
      <c r="X1867" s="24"/>
      <c r="Y1867" s="2"/>
      <c r="Z1867" s="2"/>
    </row>
    <row r="1868" ht="26" customHeight="1" spans="1:26">
      <c r="A1868" s="30">
        <v>30</v>
      </c>
      <c r="B1868" s="30" t="s">
        <v>467</v>
      </c>
      <c r="C1868" s="30" t="s">
        <v>111</v>
      </c>
      <c r="D1868" s="30" t="s">
        <v>112</v>
      </c>
      <c r="E1868" s="30" t="s">
        <v>117</v>
      </c>
      <c r="F1868" s="24" t="s">
        <v>117</v>
      </c>
      <c r="G1868" s="30">
        <v>4</v>
      </c>
      <c r="H1868" s="43" t="s">
        <v>43</v>
      </c>
      <c r="I1868" s="152" t="s">
        <v>4718</v>
      </c>
      <c r="J1868" s="30">
        <v>110</v>
      </c>
      <c r="K1868" s="30"/>
      <c r="L1868" s="30">
        <v>110</v>
      </c>
      <c r="M1868" s="30"/>
      <c r="N1868" s="30"/>
      <c r="O1868" s="23"/>
      <c r="P1868" s="51">
        <v>45054</v>
      </c>
      <c r="Q1868" s="43" t="s">
        <v>4719</v>
      </c>
      <c r="R1868" s="43"/>
      <c r="S1868" s="24"/>
      <c r="T1868" s="24">
        <v>2023</v>
      </c>
      <c r="U1868" s="24" t="s">
        <v>717</v>
      </c>
      <c r="V1868" s="30" t="s">
        <v>45</v>
      </c>
      <c r="W1868" s="24" t="s">
        <v>116</v>
      </c>
      <c r="X1868" s="24"/>
      <c r="Y1868" s="2"/>
      <c r="Z1868" s="2"/>
    </row>
    <row r="1869" ht="26" customHeight="1" spans="1:26">
      <c r="A1869" s="30"/>
      <c r="B1869" s="30"/>
      <c r="C1869" s="30"/>
      <c r="D1869" s="30"/>
      <c r="E1869" s="30" t="s">
        <v>117</v>
      </c>
      <c r="F1869" s="24" t="s">
        <v>4720</v>
      </c>
      <c r="G1869" s="30"/>
      <c r="H1869" s="43" t="s">
        <v>2512</v>
      </c>
      <c r="I1869" s="13" t="s">
        <v>4721</v>
      </c>
      <c r="J1869" s="30"/>
      <c r="K1869" s="30"/>
      <c r="L1869" s="30"/>
      <c r="M1869" s="30"/>
      <c r="N1869" s="30"/>
      <c r="O1869" s="23"/>
      <c r="P1869" s="51"/>
      <c r="Q1869" s="43"/>
      <c r="R1869" s="43"/>
      <c r="S1869" s="24"/>
      <c r="T1869" s="24">
        <v>2023</v>
      </c>
      <c r="U1869" s="24"/>
      <c r="V1869" s="30"/>
      <c r="W1869" s="24"/>
      <c r="X1869" s="24"/>
      <c r="Y1869" s="2"/>
      <c r="Z1869" s="2"/>
    </row>
    <row r="1870" ht="26" customHeight="1" spans="1:26">
      <c r="A1870" s="30"/>
      <c r="B1870" s="30"/>
      <c r="C1870" s="30"/>
      <c r="D1870" s="30"/>
      <c r="E1870" s="30" t="s">
        <v>117</v>
      </c>
      <c r="F1870" s="24" t="s">
        <v>4722</v>
      </c>
      <c r="G1870" s="30"/>
      <c r="H1870" s="43" t="s">
        <v>4483</v>
      </c>
      <c r="I1870" s="13" t="s">
        <v>4723</v>
      </c>
      <c r="J1870" s="30"/>
      <c r="K1870" s="30"/>
      <c r="L1870" s="30"/>
      <c r="M1870" s="30"/>
      <c r="N1870" s="30"/>
      <c r="O1870" s="23"/>
      <c r="P1870" s="51"/>
      <c r="Q1870" s="43"/>
      <c r="R1870" s="43"/>
      <c r="S1870" s="24"/>
      <c r="T1870" s="24">
        <v>2023</v>
      </c>
      <c r="U1870" s="24"/>
      <c r="V1870" s="30"/>
      <c r="W1870" s="24"/>
      <c r="X1870" s="24"/>
      <c r="Y1870" s="2"/>
      <c r="Z1870" s="2"/>
    </row>
    <row r="1871" ht="26" customHeight="1" spans="1:26">
      <c r="A1871" s="30"/>
      <c r="B1871" s="30"/>
      <c r="C1871" s="30"/>
      <c r="D1871" s="30"/>
      <c r="E1871" s="30" t="s">
        <v>117</v>
      </c>
      <c r="F1871" s="24" t="s">
        <v>4724</v>
      </c>
      <c r="G1871" s="30"/>
      <c r="H1871" s="43" t="s">
        <v>4466</v>
      </c>
      <c r="I1871" s="13" t="s">
        <v>4725</v>
      </c>
      <c r="J1871" s="30"/>
      <c r="K1871" s="30"/>
      <c r="L1871" s="30"/>
      <c r="M1871" s="30"/>
      <c r="N1871" s="30"/>
      <c r="O1871" s="23"/>
      <c r="P1871" s="51"/>
      <c r="Q1871" s="43"/>
      <c r="R1871" s="43"/>
      <c r="S1871" s="24"/>
      <c r="T1871" s="24">
        <v>2023</v>
      </c>
      <c r="U1871" s="24"/>
      <c r="V1871" s="30"/>
      <c r="W1871" s="24"/>
      <c r="X1871" s="24"/>
      <c r="Y1871" s="2"/>
      <c r="Z1871" s="2"/>
    </row>
    <row r="1872" ht="26" customHeight="1" spans="1:26">
      <c r="A1872" s="30">
        <v>31</v>
      </c>
      <c r="B1872" s="30" t="s">
        <v>467</v>
      </c>
      <c r="C1872" s="30" t="s">
        <v>111</v>
      </c>
      <c r="D1872" s="30" t="s">
        <v>119</v>
      </c>
      <c r="E1872" s="30" t="s">
        <v>121</v>
      </c>
      <c r="F1872" s="24" t="s">
        <v>121</v>
      </c>
      <c r="G1872" s="30">
        <v>4</v>
      </c>
      <c r="H1872" s="43" t="s">
        <v>43</v>
      </c>
      <c r="I1872" s="152" t="s">
        <v>4726</v>
      </c>
      <c r="J1872" s="30">
        <v>120</v>
      </c>
      <c r="K1872" s="30"/>
      <c r="L1872" s="30">
        <v>120</v>
      </c>
      <c r="M1872" s="30"/>
      <c r="N1872" s="30"/>
      <c r="O1872" s="23"/>
      <c r="P1872" s="51">
        <v>45054</v>
      </c>
      <c r="Q1872" s="43" t="s">
        <v>4727</v>
      </c>
      <c r="R1872" s="43"/>
      <c r="S1872" s="24"/>
      <c r="T1872" s="24">
        <v>2023</v>
      </c>
      <c r="U1872" s="24" t="s">
        <v>717</v>
      </c>
      <c r="V1872" s="30" t="s">
        <v>45</v>
      </c>
      <c r="W1872" s="24" t="s">
        <v>120</v>
      </c>
      <c r="X1872" s="24"/>
      <c r="Y1872" s="2"/>
      <c r="Z1872" s="2"/>
    </row>
    <row r="1873" ht="26" customHeight="1" spans="1:26">
      <c r="A1873" s="30"/>
      <c r="B1873" s="30"/>
      <c r="C1873" s="30"/>
      <c r="D1873" s="30"/>
      <c r="E1873" s="30" t="s">
        <v>121</v>
      </c>
      <c r="F1873" s="24" t="s">
        <v>4728</v>
      </c>
      <c r="G1873" s="30"/>
      <c r="H1873" s="43" t="s">
        <v>2512</v>
      </c>
      <c r="I1873" s="13" t="s">
        <v>4729</v>
      </c>
      <c r="J1873" s="30"/>
      <c r="K1873" s="30"/>
      <c r="L1873" s="30"/>
      <c r="M1873" s="30"/>
      <c r="N1873" s="30"/>
      <c r="O1873" s="23"/>
      <c r="P1873" s="51"/>
      <c r="Q1873" s="43"/>
      <c r="R1873" s="43"/>
      <c r="S1873" s="24"/>
      <c r="T1873" s="24">
        <v>2023</v>
      </c>
      <c r="U1873" s="24"/>
      <c r="V1873" s="30"/>
      <c r="W1873" s="24"/>
      <c r="X1873" s="24"/>
      <c r="Y1873" s="2"/>
      <c r="Z1873" s="2"/>
    </row>
    <row r="1874" ht="26" customHeight="1" spans="1:26">
      <c r="A1874" s="30"/>
      <c r="B1874" s="30"/>
      <c r="C1874" s="30"/>
      <c r="D1874" s="30"/>
      <c r="E1874" s="30" t="s">
        <v>121</v>
      </c>
      <c r="F1874" s="24" t="s">
        <v>4730</v>
      </c>
      <c r="G1874" s="30"/>
      <c r="H1874" s="43" t="s">
        <v>4466</v>
      </c>
      <c r="I1874" s="13" t="s">
        <v>4731</v>
      </c>
      <c r="J1874" s="30"/>
      <c r="K1874" s="30"/>
      <c r="L1874" s="30"/>
      <c r="M1874" s="30"/>
      <c r="N1874" s="30"/>
      <c r="O1874" s="23"/>
      <c r="P1874" s="51"/>
      <c r="Q1874" s="43"/>
      <c r="R1874" s="43"/>
      <c r="S1874" s="24"/>
      <c r="T1874" s="24">
        <v>2023</v>
      </c>
      <c r="U1874" s="24"/>
      <c r="V1874" s="30"/>
      <c r="W1874" s="24"/>
      <c r="X1874" s="24"/>
      <c r="Y1874" s="2"/>
      <c r="Z1874" s="2"/>
    </row>
    <row r="1875" ht="26" customHeight="1" spans="1:26">
      <c r="A1875" s="30"/>
      <c r="B1875" s="30"/>
      <c r="C1875" s="30"/>
      <c r="D1875" s="30"/>
      <c r="E1875" s="30" t="s">
        <v>121</v>
      </c>
      <c r="F1875" s="24" t="s">
        <v>4732</v>
      </c>
      <c r="G1875" s="30"/>
      <c r="H1875" s="43" t="s">
        <v>4466</v>
      </c>
      <c r="I1875" s="13" t="s">
        <v>4733</v>
      </c>
      <c r="J1875" s="30"/>
      <c r="K1875" s="30"/>
      <c r="L1875" s="30"/>
      <c r="M1875" s="30"/>
      <c r="N1875" s="30"/>
      <c r="O1875" s="23"/>
      <c r="P1875" s="51"/>
      <c r="Q1875" s="43"/>
      <c r="R1875" s="43"/>
      <c r="S1875" s="24"/>
      <c r="T1875" s="24">
        <v>2023</v>
      </c>
      <c r="U1875" s="24"/>
      <c r="V1875" s="30"/>
      <c r="W1875" s="24"/>
      <c r="X1875" s="24"/>
      <c r="Y1875" s="2"/>
      <c r="Z1875" s="2"/>
    </row>
    <row r="1876" ht="26" customHeight="1" spans="1:26">
      <c r="A1876" s="30">
        <v>32</v>
      </c>
      <c r="B1876" s="30" t="s">
        <v>467</v>
      </c>
      <c r="C1876" s="30" t="s">
        <v>111</v>
      </c>
      <c r="D1876" s="30" t="s">
        <v>119</v>
      </c>
      <c r="E1876" s="30" t="s">
        <v>122</v>
      </c>
      <c r="F1876" s="24" t="s">
        <v>122</v>
      </c>
      <c r="G1876" s="30">
        <v>3</v>
      </c>
      <c r="H1876" s="43" t="s">
        <v>43</v>
      </c>
      <c r="I1876" s="152" t="s">
        <v>4734</v>
      </c>
      <c r="J1876" s="30">
        <v>120</v>
      </c>
      <c r="K1876" s="30"/>
      <c r="L1876" s="30">
        <v>120</v>
      </c>
      <c r="M1876" s="30"/>
      <c r="N1876" s="30"/>
      <c r="O1876" s="23"/>
      <c r="P1876" s="51">
        <v>45054</v>
      </c>
      <c r="Q1876" s="43" t="s">
        <v>4735</v>
      </c>
      <c r="R1876" s="43"/>
      <c r="S1876" s="24"/>
      <c r="T1876" s="24">
        <v>2023</v>
      </c>
      <c r="U1876" s="24" t="s">
        <v>717</v>
      </c>
      <c r="V1876" s="30" t="s">
        <v>45</v>
      </c>
      <c r="W1876" s="24" t="s">
        <v>120</v>
      </c>
      <c r="X1876" s="24"/>
      <c r="Y1876" s="2"/>
      <c r="Z1876" s="2"/>
    </row>
    <row r="1877" ht="26" customHeight="1" spans="1:26">
      <c r="A1877" s="30"/>
      <c r="B1877" s="30"/>
      <c r="C1877" s="30"/>
      <c r="D1877" s="30"/>
      <c r="E1877" s="30"/>
      <c r="F1877" s="24" t="s">
        <v>4736</v>
      </c>
      <c r="G1877" s="30"/>
      <c r="H1877" s="43" t="s">
        <v>4486</v>
      </c>
      <c r="I1877" s="13" t="s">
        <v>4737</v>
      </c>
      <c r="J1877" s="30"/>
      <c r="K1877" s="30"/>
      <c r="L1877" s="30"/>
      <c r="M1877" s="30"/>
      <c r="N1877" s="30"/>
      <c r="O1877" s="23"/>
      <c r="P1877" s="51"/>
      <c r="Q1877" s="43"/>
      <c r="R1877" s="43"/>
      <c r="S1877" s="24"/>
      <c r="T1877" s="24">
        <v>2023</v>
      </c>
      <c r="U1877" s="24"/>
      <c r="V1877" s="30"/>
      <c r="W1877" s="24"/>
      <c r="X1877" s="24"/>
      <c r="Y1877" s="2"/>
      <c r="Z1877" s="2"/>
    </row>
    <row r="1878" ht="26" customHeight="1" spans="1:26">
      <c r="A1878" s="30"/>
      <c r="B1878" s="30"/>
      <c r="C1878" s="30"/>
      <c r="D1878" s="30"/>
      <c r="E1878" s="30"/>
      <c r="F1878" s="24" t="s">
        <v>4738</v>
      </c>
      <c r="G1878" s="30"/>
      <c r="H1878" s="43" t="s">
        <v>4489</v>
      </c>
      <c r="I1878" s="13" t="s">
        <v>4739</v>
      </c>
      <c r="J1878" s="30"/>
      <c r="K1878" s="30"/>
      <c r="L1878" s="30"/>
      <c r="M1878" s="30"/>
      <c r="N1878" s="30"/>
      <c r="O1878" s="23"/>
      <c r="P1878" s="51"/>
      <c r="Q1878" s="43"/>
      <c r="R1878" s="43"/>
      <c r="S1878" s="24"/>
      <c r="T1878" s="24">
        <v>2023</v>
      </c>
      <c r="U1878" s="24"/>
      <c r="V1878" s="30"/>
      <c r="W1878" s="24"/>
      <c r="X1878" s="24"/>
      <c r="Y1878" s="2"/>
      <c r="Z1878" s="2"/>
    </row>
    <row r="1879" ht="26" customHeight="1" spans="1:26">
      <c r="A1879" s="30"/>
      <c r="B1879" s="30"/>
      <c r="C1879" s="30"/>
      <c r="D1879" s="30"/>
      <c r="E1879" s="30"/>
      <c r="F1879" s="24" t="s">
        <v>4740</v>
      </c>
      <c r="G1879" s="30"/>
      <c r="H1879" s="43" t="s">
        <v>601</v>
      </c>
      <c r="I1879" s="13" t="s">
        <v>4741</v>
      </c>
      <c r="J1879" s="30"/>
      <c r="K1879" s="30"/>
      <c r="L1879" s="30"/>
      <c r="M1879" s="30"/>
      <c r="N1879" s="30"/>
      <c r="O1879" s="23"/>
      <c r="P1879" s="51"/>
      <c r="Q1879" s="43"/>
      <c r="R1879" s="43"/>
      <c r="S1879" s="24"/>
      <c r="T1879" s="24">
        <v>2023</v>
      </c>
      <c r="U1879" s="24"/>
      <c r="V1879" s="30"/>
      <c r="W1879" s="24"/>
      <c r="X1879" s="24"/>
      <c r="Y1879" s="2"/>
      <c r="Z1879" s="2"/>
    </row>
    <row r="1880" ht="26" customHeight="1" spans="1:26">
      <c r="A1880" s="30">
        <v>33</v>
      </c>
      <c r="B1880" s="30" t="s">
        <v>467</v>
      </c>
      <c r="C1880" s="30" t="s">
        <v>111</v>
      </c>
      <c r="D1880" s="30" t="s">
        <v>119</v>
      </c>
      <c r="E1880" s="30" t="s">
        <v>123</v>
      </c>
      <c r="F1880" s="24" t="s">
        <v>123</v>
      </c>
      <c r="G1880" s="30">
        <v>4</v>
      </c>
      <c r="H1880" s="43" t="s">
        <v>43</v>
      </c>
      <c r="I1880" s="152" t="s">
        <v>4742</v>
      </c>
      <c r="J1880" s="30">
        <v>105</v>
      </c>
      <c r="K1880" s="30"/>
      <c r="L1880" s="30">
        <v>105</v>
      </c>
      <c r="M1880" s="30"/>
      <c r="N1880" s="30"/>
      <c r="O1880" s="23"/>
      <c r="P1880" s="51">
        <v>45054</v>
      </c>
      <c r="Q1880" s="43" t="s">
        <v>4743</v>
      </c>
      <c r="R1880" s="43"/>
      <c r="S1880" s="24"/>
      <c r="T1880" s="24">
        <v>2023</v>
      </c>
      <c r="U1880" s="24" t="s">
        <v>717</v>
      </c>
      <c r="V1880" s="30" t="s">
        <v>45</v>
      </c>
      <c r="W1880" s="24" t="s">
        <v>120</v>
      </c>
      <c r="X1880" s="24"/>
      <c r="Y1880" s="2"/>
      <c r="Z1880" s="2"/>
    </row>
    <row r="1881" ht="26" customHeight="1" spans="1:26">
      <c r="A1881" s="30"/>
      <c r="B1881" s="30"/>
      <c r="C1881" s="30"/>
      <c r="D1881" s="30"/>
      <c r="E1881" s="30" t="s">
        <v>123</v>
      </c>
      <c r="F1881" s="24" t="s">
        <v>4744</v>
      </c>
      <c r="G1881" s="30"/>
      <c r="H1881" s="43" t="s">
        <v>2512</v>
      </c>
      <c r="I1881" s="13" t="s">
        <v>4745</v>
      </c>
      <c r="J1881" s="30"/>
      <c r="K1881" s="30"/>
      <c r="L1881" s="30"/>
      <c r="M1881" s="30"/>
      <c r="N1881" s="30"/>
      <c r="O1881" s="23"/>
      <c r="P1881" s="51"/>
      <c r="Q1881" s="43"/>
      <c r="R1881" s="43"/>
      <c r="S1881" s="24"/>
      <c r="T1881" s="24">
        <v>2023</v>
      </c>
      <c r="U1881" s="24"/>
      <c r="V1881" s="30"/>
      <c r="W1881" s="24"/>
      <c r="X1881" s="24"/>
      <c r="Y1881" s="2"/>
      <c r="Z1881" s="2"/>
    </row>
    <row r="1882" ht="26" customHeight="1" spans="1:26">
      <c r="A1882" s="30"/>
      <c r="B1882" s="30"/>
      <c r="C1882" s="30"/>
      <c r="D1882" s="30"/>
      <c r="E1882" s="30" t="s">
        <v>123</v>
      </c>
      <c r="F1882" s="24" t="s">
        <v>4746</v>
      </c>
      <c r="G1882" s="30"/>
      <c r="H1882" s="43" t="s">
        <v>4466</v>
      </c>
      <c r="I1882" s="13" t="s">
        <v>4747</v>
      </c>
      <c r="J1882" s="30"/>
      <c r="K1882" s="30"/>
      <c r="L1882" s="30"/>
      <c r="M1882" s="30"/>
      <c r="N1882" s="30"/>
      <c r="O1882" s="23"/>
      <c r="P1882" s="51"/>
      <c r="Q1882" s="43"/>
      <c r="R1882" s="43"/>
      <c r="S1882" s="24"/>
      <c r="T1882" s="24">
        <v>2023</v>
      </c>
      <c r="U1882" s="24"/>
      <c r="V1882" s="30"/>
      <c r="W1882" s="24"/>
      <c r="X1882" s="24"/>
      <c r="Y1882" s="2"/>
      <c r="Z1882" s="2"/>
    </row>
    <row r="1883" ht="26" customHeight="1" spans="1:26">
      <c r="A1883" s="30"/>
      <c r="B1883" s="30"/>
      <c r="C1883" s="30"/>
      <c r="D1883" s="30"/>
      <c r="E1883" s="30" t="s">
        <v>123</v>
      </c>
      <c r="F1883" s="24" t="s">
        <v>4748</v>
      </c>
      <c r="G1883" s="30"/>
      <c r="H1883" s="43" t="s">
        <v>4483</v>
      </c>
      <c r="I1883" s="13" t="s">
        <v>4749</v>
      </c>
      <c r="J1883" s="30"/>
      <c r="K1883" s="30"/>
      <c r="L1883" s="30"/>
      <c r="M1883" s="30"/>
      <c r="N1883" s="30"/>
      <c r="O1883" s="23"/>
      <c r="P1883" s="51"/>
      <c r="Q1883" s="43"/>
      <c r="R1883" s="43"/>
      <c r="S1883" s="24"/>
      <c r="T1883" s="24">
        <v>2023</v>
      </c>
      <c r="U1883" s="24"/>
      <c r="V1883" s="30"/>
      <c r="W1883" s="24"/>
      <c r="X1883" s="24"/>
      <c r="Y1883" s="2"/>
      <c r="Z1883" s="2"/>
    </row>
    <row r="1884" ht="26" customHeight="1" spans="1:26">
      <c r="A1884" s="30">
        <v>34</v>
      </c>
      <c r="B1884" s="30" t="s">
        <v>467</v>
      </c>
      <c r="C1884" s="30" t="s">
        <v>40</v>
      </c>
      <c r="D1884" s="30">
        <v>4</v>
      </c>
      <c r="E1884" s="30" t="s">
        <v>125</v>
      </c>
      <c r="F1884" s="24" t="s">
        <v>125</v>
      </c>
      <c r="G1884" s="30">
        <v>4</v>
      </c>
      <c r="H1884" s="43" t="s">
        <v>43</v>
      </c>
      <c r="I1884" s="13" t="s">
        <v>4750</v>
      </c>
      <c r="J1884" s="30">
        <v>82</v>
      </c>
      <c r="K1884" s="30">
        <v>36</v>
      </c>
      <c r="L1884" s="30">
        <v>46</v>
      </c>
      <c r="M1884" s="30"/>
      <c r="N1884" s="30"/>
      <c r="O1884" s="23"/>
      <c r="P1884" s="51">
        <v>45068</v>
      </c>
      <c r="Q1884" s="43" t="s">
        <v>4751</v>
      </c>
      <c r="R1884" s="43">
        <v>13655975777</v>
      </c>
      <c r="S1884" s="24"/>
      <c r="T1884" s="24">
        <v>2023</v>
      </c>
      <c r="U1884" s="24" t="s">
        <v>472</v>
      </c>
      <c r="V1884" s="30" t="s">
        <v>50</v>
      </c>
      <c r="W1884" s="24" t="s">
        <v>124</v>
      </c>
      <c r="X1884" s="24"/>
      <c r="Y1884" s="2"/>
      <c r="Z1884" s="2"/>
    </row>
    <row r="1885" ht="26" customHeight="1" spans="1:26">
      <c r="A1885" s="30"/>
      <c r="B1885" s="30"/>
      <c r="C1885" s="30"/>
      <c r="D1885" s="30"/>
      <c r="E1885" s="30" t="s">
        <v>125</v>
      </c>
      <c r="F1885" s="24" t="s">
        <v>4752</v>
      </c>
      <c r="G1885" s="30"/>
      <c r="H1885" s="43" t="s">
        <v>2512</v>
      </c>
      <c r="I1885" s="13" t="s">
        <v>4753</v>
      </c>
      <c r="J1885" s="30"/>
      <c r="K1885" s="30"/>
      <c r="L1885" s="30"/>
      <c r="M1885" s="30"/>
      <c r="N1885" s="30"/>
      <c r="O1885" s="23"/>
      <c r="P1885" s="51"/>
      <c r="Q1885" s="43"/>
      <c r="R1885" s="43"/>
      <c r="S1885" s="24"/>
      <c r="T1885" s="24">
        <v>2023</v>
      </c>
      <c r="U1885" s="24"/>
      <c r="V1885" s="30"/>
      <c r="W1885" s="24"/>
      <c r="X1885" s="24"/>
      <c r="Y1885" s="2"/>
      <c r="Z1885" s="2"/>
    </row>
    <row r="1886" ht="26" customHeight="1" spans="1:26">
      <c r="A1886" s="30"/>
      <c r="B1886" s="30"/>
      <c r="C1886" s="30"/>
      <c r="D1886" s="30"/>
      <c r="E1886" s="30" t="s">
        <v>125</v>
      </c>
      <c r="F1886" s="24" t="s">
        <v>4754</v>
      </c>
      <c r="G1886" s="30"/>
      <c r="H1886" s="43" t="s">
        <v>4483</v>
      </c>
      <c r="I1886" s="13" t="s">
        <v>4755</v>
      </c>
      <c r="J1886" s="30"/>
      <c r="K1886" s="30"/>
      <c r="L1886" s="30"/>
      <c r="M1886" s="30"/>
      <c r="N1886" s="30"/>
      <c r="O1886" s="23"/>
      <c r="P1886" s="51"/>
      <c r="Q1886" s="43"/>
      <c r="R1886" s="43"/>
      <c r="S1886" s="24"/>
      <c r="T1886" s="24">
        <v>2023</v>
      </c>
      <c r="U1886" s="24"/>
      <c r="V1886" s="30"/>
      <c r="W1886" s="24"/>
      <c r="X1886" s="24"/>
      <c r="Y1886" s="2"/>
      <c r="Z1886" s="2"/>
    </row>
    <row r="1887" ht="26" customHeight="1" spans="1:26">
      <c r="A1887" s="30"/>
      <c r="B1887" s="30"/>
      <c r="C1887" s="30"/>
      <c r="D1887" s="30"/>
      <c r="E1887" s="30" t="s">
        <v>125</v>
      </c>
      <c r="F1887" s="24" t="s">
        <v>4756</v>
      </c>
      <c r="G1887" s="30"/>
      <c r="H1887" s="43" t="s">
        <v>4466</v>
      </c>
      <c r="I1887" s="13" t="s">
        <v>4757</v>
      </c>
      <c r="J1887" s="30"/>
      <c r="K1887" s="30"/>
      <c r="L1887" s="30"/>
      <c r="M1887" s="30"/>
      <c r="N1887" s="30"/>
      <c r="O1887" s="23"/>
      <c r="P1887" s="51"/>
      <c r="Q1887" s="43"/>
      <c r="R1887" s="43"/>
      <c r="S1887" s="24"/>
      <c r="T1887" s="24">
        <v>2023</v>
      </c>
      <c r="U1887" s="24"/>
      <c r="V1887" s="30"/>
      <c r="W1887" s="24"/>
      <c r="X1887" s="24"/>
      <c r="Y1887" s="2"/>
      <c r="Z1887" s="2"/>
    </row>
    <row r="1888" ht="26" customHeight="1" spans="1:26">
      <c r="A1888" s="30">
        <v>35</v>
      </c>
      <c r="B1888" s="30" t="s">
        <v>467</v>
      </c>
      <c r="C1888" s="30" t="s">
        <v>126</v>
      </c>
      <c r="D1888" s="30">
        <v>9</v>
      </c>
      <c r="E1888" s="30" t="s">
        <v>128</v>
      </c>
      <c r="F1888" s="24" t="s">
        <v>128</v>
      </c>
      <c r="G1888" s="30">
        <v>4</v>
      </c>
      <c r="H1888" s="43" t="s">
        <v>43</v>
      </c>
      <c r="I1888" s="13" t="s">
        <v>4758</v>
      </c>
      <c r="J1888" s="30">
        <v>110</v>
      </c>
      <c r="K1888" s="30">
        <v>110</v>
      </c>
      <c r="L1888" s="30"/>
      <c r="M1888" s="30"/>
      <c r="N1888" s="30"/>
      <c r="O1888" s="23"/>
      <c r="P1888" s="51">
        <v>45068</v>
      </c>
      <c r="Q1888" s="43" t="s">
        <v>4759</v>
      </c>
      <c r="R1888" s="43">
        <v>13675919247</v>
      </c>
      <c r="S1888" s="24"/>
      <c r="T1888" s="24">
        <v>2023</v>
      </c>
      <c r="U1888" s="24" t="s">
        <v>472</v>
      </c>
      <c r="V1888" s="30" t="s">
        <v>58</v>
      </c>
      <c r="W1888" s="24" t="s">
        <v>127</v>
      </c>
      <c r="X1888" s="24"/>
      <c r="Y1888" s="2"/>
      <c r="Z1888" s="2"/>
    </row>
    <row r="1889" ht="26" customHeight="1" spans="1:26">
      <c r="A1889" s="30"/>
      <c r="B1889" s="30"/>
      <c r="C1889" s="30"/>
      <c r="D1889" s="30"/>
      <c r="E1889" s="30" t="s">
        <v>128</v>
      </c>
      <c r="F1889" s="24" t="s">
        <v>4760</v>
      </c>
      <c r="G1889" s="30"/>
      <c r="H1889" s="43" t="s">
        <v>2512</v>
      </c>
      <c r="I1889" s="13" t="s">
        <v>4761</v>
      </c>
      <c r="J1889" s="30"/>
      <c r="K1889" s="30"/>
      <c r="L1889" s="30"/>
      <c r="M1889" s="30"/>
      <c r="N1889" s="30"/>
      <c r="O1889" s="23"/>
      <c r="P1889" s="51"/>
      <c r="Q1889" s="43"/>
      <c r="R1889" s="43"/>
      <c r="S1889" s="24"/>
      <c r="T1889" s="24">
        <v>2023</v>
      </c>
      <c r="U1889" s="24"/>
      <c r="V1889" s="30"/>
      <c r="W1889" s="24"/>
      <c r="X1889" s="24"/>
      <c r="Y1889" s="2"/>
      <c r="Z1889" s="2"/>
    </row>
    <row r="1890" ht="26" customHeight="1" spans="1:26">
      <c r="A1890" s="30"/>
      <c r="B1890" s="30"/>
      <c r="C1890" s="30"/>
      <c r="D1890" s="30"/>
      <c r="E1890" s="30" t="s">
        <v>128</v>
      </c>
      <c r="F1890" s="24" t="s">
        <v>4762</v>
      </c>
      <c r="G1890" s="30"/>
      <c r="H1890" s="43" t="s">
        <v>4466</v>
      </c>
      <c r="I1890" s="13" t="s">
        <v>4763</v>
      </c>
      <c r="J1890" s="30"/>
      <c r="K1890" s="30"/>
      <c r="L1890" s="30"/>
      <c r="M1890" s="30"/>
      <c r="N1890" s="30"/>
      <c r="O1890" s="23"/>
      <c r="P1890" s="51"/>
      <c r="Q1890" s="43"/>
      <c r="R1890" s="43"/>
      <c r="S1890" s="24"/>
      <c r="T1890" s="24">
        <v>2023</v>
      </c>
      <c r="U1890" s="24"/>
      <c r="V1890" s="30"/>
      <c r="W1890" s="24"/>
      <c r="X1890" s="24"/>
      <c r="Y1890" s="2"/>
      <c r="Z1890" s="2"/>
    </row>
    <row r="1891" ht="26" customHeight="1" spans="1:26">
      <c r="A1891" s="30"/>
      <c r="B1891" s="30"/>
      <c r="C1891" s="30"/>
      <c r="D1891" s="30"/>
      <c r="E1891" s="30" t="s">
        <v>128</v>
      </c>
      <c r="F1891" s="24" t="s">
        <v>4764</v>
      </c>
      <c r="G1891" s="30"/>
      <c r="H1891" s="43" t="s">
        <v>4483</v>
      </c>
      <c r="I1891" s="13" t="s">
        <v>4765</v>
      </c>
      <c r="J1891" s="30"/>
      <c r="K1891" s="30"/>
      <c r="L1891" s="30"/>
      <c r="M1891" s="30"/>
      <c r="N1891" s="30"/>
      <c r="O1891" s="23"/>
      <c r="P1891" s="51"/>
      <c r="Q1891" s="43"/>
      <c r="R1891" s="43"/>
      <c r="S1891" s="24"/>
      <c r="T1891" s="24">
        <v>2023</v>
      </c>
      <c r="U1891" s="24"/>
      <c r="V1891" s="30"/>
      <c r="W1891" s="24"/>
      <c r="X1891" s="24"/>
      <c r="Y1891" s="2"/>
      <c r="Z1891" s="2"/>
    </row>
    <row r="1892" ht="26" customHeight="1" spans="1:26">
      <c r="A1892" s="30">
        <v>36</v>
      </c>
      <c r="B1892" s="30" t="s">
        <v>467</v>
      </c>
      <c r="C1892" s="30" t="s">
        <v>129</v>
      </c>
      <c r="D1892" s="30">
        <v>4</v>
      </c>
      <c r="E1892" s="30" t="s">
        <v>131</v>
      </c>
      <c r="F1892" s="24" t="s">
        <v>131</v>
      </c>
      <c r="G1892" s="30">
        <v>4</v>
      </c>
      <c r="H1892" s="43" t="s">
        <v>43</v>
      </c>
      <c r="I1892" s="13" t="s">
        <v>4766</v>
      </c>
      <c r="J1892" s="30">
        <v>150</v>
      </c>
      <c r="K1892" s="30">
        <v>150</v>
      </c>
      <c r="L1892" s="30"/>
      <c r="M1892" s="30"/>
      <c r="N1892" s="30"/>
      <c r="O1892" s="23"/>
      <c r="P1892" s="51">
        <v>45068</v>
      </c>
      <c r="Q1892" s="43" t="s">
        <v>4767</v>
      </c>
      <c r="R1892" s="43"/>
      <c r="S1892" s="24"/>
      <c r="T1892" s="24">
        <v>2023</v>
      </c>
      <c r="U1892" s="24" t="s">
        <v>472</v>
      </c>
      <c r="V1892" s="30" t="s">
        <v>58</v>
      </c>
      <c r="W1892" s="24" t="s">
        <v>130</v>
      </c>
      <c r="X1892" s="24"/>
      <c r="Y1892" s="2"/>
      <c r="Z1892" s="2"/>
    </row>
    <row r="1893" ht="26" customHeight="1" spans="1:26">
      <c r="A1893" s="30"/>
      <c r="B1893" s="30"/>
      <c r="C1893" s="30" t="s">
        <v>129</v>
      </c>
      <c r="D1893" s="30"/>
      <c r="E1893" s="30" t="s">
        <v>131</v>
      </c>
      <c r="F1893" s="24" t="s">
        <v>4330</v>
      </c>
      <c r="G1893" s="30"/>
      <c r="H1893" s="43" t="s">
        <v>2512</v>
      </c>
      <c r="I1893" s="13" t="s">
        <v>4768</v>
      </c>
      <c r="J1893" s="30"/>
      <c r="K1893" s="30"/>
      <c r="L1893" s="30"/>
      <c r="M1893" s="30"/>
      <c r="N1893" s="30"/>
      <c r="O1893" s="23"/>
      <c r="P1893" s="51"/>
      <c r="Q1893" s="43"/>
      <c r="R1893" s="43"/>
      <c r="S1893" s="24"/>
      <c r="T1893" s="24">
        <v>2023</v>
      </c>
      <c r="U1893" s="24"/>
      <c r="V1893" s="30"/>
      <c r="W1893" s="24"/>
      <c r="X1893" s="24"/>
      <c r="Y1893" s="2"/>
      <c r="Z1893" s="2"/>
    </row>
    <row r="1894" ht="26" customHeight="1" spans="1:26">
      <c r="A1894" s="30"/>
      <c r="B1894" s="30"/>
      <c r="C1894" s="30" t="s">
        <v>129</v>
      </c>
      <c r="D1894" s="30"/>
      <c r="E1894" s="30" t="s">
        <v>131</v>
      </c>
      <c r="F1894" s="24" t="s">
        <v>4769</v>
      </c>
      <c r="G1894" s="30"/>
      <c r="H1894" s="43" t="s">
        <v>4466</v>
      </c>
      <c r="I1894" s="13" t="s">
        <v>4770</v>
      </c>
      <c r="J1894" s="30"/>
      <c r="K1894" s="30"/>
      <c r="L1894" s="30"/>
      <c r="M1894" s="30"/>
      <c r="N1894" s="30"/>
      <c r="O1894" s="23"/>
      <c r="P1894" s="51"/>
      <c r="Q1894" s="43"/>
      <c r="R1894" s="43"/>
      <c r="S1894" s="24"/>
      <c r="T1894" s="24">
        <v>2023</v>
      </c>
      <c r="U1894" s="24"/>
      <c r="V1894" s="30"/>
      <c r="W1894" s="24"/>
      <c r="X1894" s="24"/>
      <c r="Y1894" s="2"/>
      <c r="Z1894" s="2"/>
    </row>
    <row r="1895" ht="26" customHeight="1" spans="1:26">
      <c r="A1895" s="30"/>
      <c r="B1895" s="30"/>
      <c r="C1895" s="30" t="s">
        <v>129</v>
      </c>
      <c r="D1895" s="30"/>
      <c r="E1895" s="30" t="s">
        <v>131</v>
      </c>
      <c r="F1895" s="24" t="s">
        <v>4771</v>
      </c>
      <c r="G1895" s="30"/>
      <c r="H1895" s="43" t="s">
        <v>4466</v>
      </c>
      <c r="I1895" s="13" t="s">
        <v>4772</v>
      </c>
      <c r="J1895" s="30"/>
      <c r="K1895" s="30"/>
      <c r="L1895" s="30"/>
      <c r="M1895" s="30"/>
      <c r="N1895" s="30"/>
      <c r="O1895" s="23"/>
      <c r="P1895" s="51"/>
      <c r="Q1895" s="43"/>
      <c r="R1895" s="43"/>
      <c r="S1895" s="24"/>
      <c r="T1895" s="24">
        <v>2023</v>
      </c>
      <c r="U1895" s="24"/>
      <c r="V1895" s="30"/>
      <c r="W1895" s="24"/>
      <c r="X1895" s="24"/>
      <c r="Y1895" s="2"/>
      <c r="Z1895" s="2"/>
    </row>
    <row r="1896" ht="26" customHeight="1" spans="1:26">
      <c r="A1896" s="30">
        <v>37</v>
      </c>
      <c r="B1896" s="30" t="s">
        <v>467</v>
      </c>
      <c r="C1896" s="30" t="s">
        <v>129</v>
      </c>
      <c r="D1896" s="30">
        <v>4</v>
      </c>
      <c r="E1896" s="30" t="s">
        <v>133</v>
      </c>
      <c r="F1896" s="24" t="s">
        <v>133</v>
      </c>
      <c r="G1896" s="30">
        <v>5</v>
      </c>
      <c r="H1896" s="43" t="s">
        <v>43</v>
      </c>
      <c r="I1896" s="13" t="s">
        <v>4773</v>
      </c>
      <c r="J1896" s="30">
        <v>150</v>
      </c>
      <c r="K1896" s="30">
        <v>150</v>
      </c>
      <c r="L1896" s="30"/>
      <c r="M1896" s="30"/>
      <c r="N1896" s="30"/>
      <c r="O1896" s="23"/>
      <c r="P1896" s="51">
        <v>45068</v>
      </c>
      <c r="Q1896" s="43" t="s">
        <v>4774</v>
      </c>
      <c r="R1896" s="43">
        <v>13606070906</v>
      </c>
      <c r="S1896" s="24"/>
      <c r="T1896" s="24">
        <v>2023</v>
      </c>
      <c r="U1896" s="24" t="s">
        <v>472</v>
      </c>
      <c r="V1896" s="30" t="s">
        <v>58</v>
      </c>
      <c r="W1896" s="24" t="s">
        <v>132</v>
      </c>
      <c r="X1896" s="24"/>
      <c r="Y1896" s="2"/>
      <c r="Z1896" s="2"/>
    </row>
    <row r="1897" ht="26" customHeight="1" spans="1:26">
      <c r="A1897" s="30"/>
      <c r="B1897" s="30"/>
      <c r="C1897" s="30" t="s">
        <v>129</v>
      </c>
      <c r="D1897" s="30"/>
      <c r="E1897" s="30" t="s">
        <v>133</v>
      </c>
      <c r="F1897" s="24" t="s">
        <v>4775</v>
      </c>
      <c r="G1897" s="30"/>
      <c r="H1897" s="43" t="s">
        <v>2512</v>
      </c>
      <c r="I1897" s="13" t="s">
        <v>4776</v>
      </c>
      <c r="J1897" s="30"/>
      <c r="K1897" s="30"/>
      <c r="L1897" s="30"/>
      <c r="M1897" s="30"/>
      <c r="N1897" s="30"/>
      <c r="O1897" s="23"/>
      <c r="P1897" s="51"/>
      <c r="Q1897" s="43"/>
      <c r="R1897" s="43"/>
      <c r="S1897" s="24"/>
      <c r="T1897" s="24">
        <v>2023</v>
      </c>
      <c r="U1897" s="24"/>
      <c r="V1897" s="30"/>
      <c r="W1897" s="24"/>
      <c r="X1897" s="24"/>
      <c r="Y1897" s="2"/>
      <c r="Z1897" s="2"/>
    </row>
    <row r="1898" ht="26" customHeight="1" spans="1:26">
      <c r="A1898" s="30"/>
      <c r="B1898" s="30"/>
      <c r="C1898" s="30" t="s">
        <v>129</v>
      </c>
      <c r="D1898" s="30"/>
      <c r="E1898" s="30" t="s">
        <v>133</v>
      </c>
      <c r="F1898" s="24" t="s">
        <v>4777</v>
      </c>
      <c r="G1898" s="30"/>
      <c r="H1898" s="43" t="s">
        <v>4466</v>
      </c>
      <c r="I1898" s="13" t="s">
        <v>4778</v>
      </c>
      <c r="J1898" s="30"/>
      <c r="K1898" s="30"/>
      <c r="L1898" s="30"/>
      <c r="M1898" s="30"/>
      <c r="N1898" s="30"/>
      <c r="O1898" s="23"/>
      <c r="P1898" s="51"/>
      <c r="Q1898" s="43"/>
      <c r="R1898" s="43"/>
      <c r="S1898" s="24"/>
      <c r="T1898" s="24">
        <v>2023</v>
      </c>
      <c r="U1898" s="24"/>
      <c r="V1898" s="30"/>
      <c r="W1898" s="24"/>
      <c r="X1898" s="24"/>
      <c r="Y1898" s="2"/>
      <c r="Z1898" s="2"/>
    </row>
    <row r="1899" ht="26" customHeight="1" spans="1:26">
      <c r="A1899" s="30"/>
      <c r="B1899" s="30"/>
      <c r="C1899" s="30" t="s">
        <v>129</v>
      </c>
      <c r="D1899" s="30"/>
      <c r="E1899" s="30" t="s">
        <v>133</v>
      </c>
      <c r="F1899" s="24" t="s">
        <v>4779</v>
      </c>
      <c r="G1899" s="30"/>
      <c r="H1899" s="43" t="s">
        <v>4483</v>
      </c>
      <c r="I1899" s="13" t="s">
        <v>4780</v>
      </c>
      <c r="J1899" s="30"/>
      <c r="K1899" s="30"/>
      <c r="L1899" s="30"/>
      <c r="M1899" s="30"/>
      <c r="N1899" s="30"/>
      <c r="O1899" s="23"/>
      <c r="P1899" s="51"/>
      <c r="Q1899" s="43"/>
      <c r="R1899" s="43"/>
      <c r="S1899" s="24"/>
      <c r="T1899" s="24">
        <v>2023</v>
      </c>
      <c r="U1899" s="24"/>
      <c r="V1899" s="30"/>
      <c r="W1899" s="24"/>
      <c r="X1899" s="24"/>
      <c r="Y1899" s="2"/>
      <c r="Z1899" s="2"/>
    </row>
    <row r="1900" ht="26" customHeight="1" spans="1:26">
      <c r="A1900" s="30"/>
      <c r="B1900" s="30"/>
      <c r="C1900" s="30" t="s">
        <v>129</v>
      </c>
      <c r="D1900" s="30"/>
      <c r="E1900" s="30" t="s">
        <v>133</v>
      </c>
      <c r="F1900" s="24" t="s">
        <v>4781</v>
      </c>
      <c r="G1900" s="30"/>
      <c r="H1900" s="43" t="s">
        <v>4782</v>
      </c>
      <c r="I1900" s="13" t="s">
        <v>4783</v>
      </c>
      <c r="J1900" s="30"/>
      <c r="K1900" s="30"/>
      <c r="L1900" s="30"/>
      <c r="M1900" s="30"/>
      <c r="N1900" s="30"/>
      <c r="O1900" s="23"/>
      <c r="P1900" s="51"/>
      <c r="Q1900" s="43"/>
      <c r="R1900" s="43"/>
      <c r="S1900" s="24"/>
      <c r="T1900" s="24">
        <v>2023</v>
      </c>
      <c r="U1900" s="24"/>
      <c r="V1900" s="30"/>
      <c r="W1900" s="24"/>
      <c r="X1900" s="24"/>
      <c r="Y1900" s="2"/>
      <c r="Z1900" s="2"/>
    </row>
    <row r="1901" ht="26" customHeight="1" spans="1:26">
      <c r="A1901" s="30">
        <v>38</v>
      </c>
      <c r="B1901" s="30" t="s">
        <v>467</v>
      </c>
      <c r="C1901" s="30" t="s">
        <v>129</v>
      </c>
      <c r="D1901" s="30">
        <v>1</v>
      </c>
      <c r="E1901" s="30" t="s">
        <v>135</v>
      </c>
      <c r="F1901" s="24" t="s">
        <v>135</v>
      </c>
      <c r="G1901" s="30">
        <v>5</v>
      </c>
      <c r="H1901" s="43" t="s">
        <v>43</v>
      </c>
      <c r="I1901" s="13" t="s">
        <v>4784</v>
      </c>
      <c r="J1901" s="30">
        <v>120</v>
      </c>
      <c r="K1901" s="30">
        <v>76</v>
      </c>
      <c r="L1901" s="30">
        <v>44</v>
      </c>
      <c r="M1901" s="30"/>
      <c r="N1901" s="30"/>
      <c r="O1901" s="23"/>
      <c r="P1901" s="51">
        <v>45068</v>
      </c>
      <c r="Q1901" s="43" t="s">
        <v>4785</v>
      </c>
      <c r="R1901" s="43">
        <v>15710611022</v>
      </c>
      <c r="S1901" s="24"/>
      <c r="T1901" s="24">
        <v>2023</v>
      </c>
      <c r="U1901" s="24" t="s">
        <v>472</v>
      </c>
      <c r="V1901" s="30" t="s">
        <v>50</v>
      </c>
      <c r="W1901" s="24" t="s">
        <v>134</v>
      </c>
      <c r="X1901" s="24"/>
      <c r="Y1901" s="2"/>
      <c r="Z1901" s="2"/>
    </row>
    <row r="1902" ht="26" customHeight="1" spans="1:26">
      <c r="A1902" s="30"/>
      <c r="B1902" s="30"/>
      <c r="C1902" s="30" t="s">
        <v>129</v>
      </c>
      <c r="D1902" s="30"/>
      <c r="E1902" s="30" t="s">
        <v>135</v>
      </c>
      <c r="F1902" s="24" t="s">
        <v>4786</v>
      </c>
      <c r="G1902" s="30"/>
      <c r="H1902" s="43" t="s">
        <v>2512</v>
      </c>
      <c r="I1902" s="13" t="s">
        <v>4787</v>
      </c>
      <c r="J1902" s="30"/>
      <c r="K1902" s="30"/>
      <c r="L1902" s="30"/>
      <c r="M1902" s="30"/>
      <c r="N1902" s="30"/>
      <c r="O1902" s="23"/>
      <c r="P1902" s="51"/>
      <c r="Q1902" s="43"/>
      <c r="R1902" s="43"/>
      <c r="S1902" s="24"/>
      <c r="T1902" s="24">
        <v>2023</v>
      </c>
      <c r="U1902" s="24"/>
      <c r="V1902" s="30"/>
      <c r="W1902" s="24"/>
      <c r="X1902" s="24"/>
      <c r="Y1902" s="2"/>
      <c r="Z1902" s="2"/>
    </row>
    <row r="1903" ht="26" customHeight="1" spans="1:26">
      <c r="A1903" s="30"/>
      <c r="B1903" s="30"/>
      <c r="C1903" s="30" t="s">
        <v>129</v>
      </c>
      <c r="D1903" s="30"/>
      <c r="E1903" s="30" t="s">
        <v>135</v>
      </c>
      <c r="F1903" s="24" t="s">
        <v>4788</v>
      </c>
      <c r="G1903" s="30"/>
      <c r="H1903" s="43" t="s">
        <v>4483</v>
      </c>
      <c r="I1903" s="13" t="s">
        <v>4789</v>
      </c>
      <c r="J1903" s="30"/>
      <c r="K1903" s="30"/>
      <c r="L1903" s="30"/>
      <c r="M1903" s="30"/>
      <c r="N1903" s="30"/>
      <c r="O1903" s="23"/>
      <c r="P1903" s="51"/>
      <c r="Q1903" s="43"/>
      <c r="R1903" s="43"/>
      <c r="S1903" s="24"/>
      <c r="T1903" s="24">
        <v>2023</v>
      </c>
      <c r="U1903" s="24"/>
      <c r="V1903" s="30"/>
      <c r="W1903" s="24"/>
      <c r="X1903" s="24"/>
      <c r="Y1903" s="2"/>
      <c r="Z1903" s="2"/>
    </row>
    <row r="1904" ht="26" customHeight="1" spans="1:26">
      <c r="A1904" s="30"/>
      <c r="B1904" s="30"/>
      <c r="C1904" s="30" t="s">
        <v>129</v>
      </c>
      <c r="D1904" s="30"/>
      <c r="E1904" s="30" t="s">
        <v>135</v>
      </c>
      <c r="F1904" s="24" t="s">
        <v>4790</v>
      </c>
      <c r="G1904" s="30"/>
      <c r="H1904" s="43" t="s">
        <v>4466</v>
      </c>
      <c r="I1904" s="13" t="s">
        <v>4791</v>
      </c>
      <c r="J1904" s="30"/>
      <c r="K1904" s="30"/>
      <c r="L1904" s="30"/>
      <c r="M1904" s="30"/>
      <c r="N1904" s="30"/>
      <c r="O1904" s="23"/>
      <c r="P1904" s="51"/>
      <c r="Q1904" s="43"/>
      <c r="R1904" s="43"/>
      <c r="S1904" s="24"/>
      <c r="T1904" s="24">
        <v>2023</v>
      </c>
      <c r="U1904" s="24"/>
      <c r="V1904" s="30"/>
      <c r="W1904" s="24"/>
      <c r="X1904" s="24"/>
      <c r="Y1904" s="2"/>
      <c r="Z1904" s="2"/>
    </row>
    <row r="1905" ht="26" customHeight="1" spans="1:26">
      <c r="A1905" s="30"/>
      <c r="B1905" s="30"/>
      <c r="C1905" s="30" t="s">
        <v>129</v>
      </c>
      <c r="D1905" s="30"/>
      <c r="E1905" s="30" t="s">
        <v>135</v>
      </c>
      <c r="F1905" s="24" t="s">
        <v>4792</v>
      </c>
      <c r="G1905" s="30"/>
      <c r="H1905" s="43" t="s">
        <v>2727</v>
      </c>
      <c r="I1905" s="13" t="s">
        <v>4793</v>
      </c>
      <c r="J1905" s="30"/>
      <c r="K1905" s="30"/>
      <c r="L1905" s="30"/>
      <c r="M1905" s="30"/>
      <c r="N1905" s="30"/>
      <c r="O1905" s="23"/>
      <c r="P1905" s="51"/>
      <c r="Q1905" s="43"/>
      <c r="R1905" s="43"/>
      <c r="S1905" s="24"/>
      <c r="T1905" s="24">
        <v>2023</v>
      </c>
      <c r="U1905" s="24"/>
      <c r="V1905" s="30"/>
      <c r="W1905" s="24"/>
      <c r="X1905" s="24"/>
      <c r="Y1905" s="2"/>
      <c r="Z1905" s="2"/>
    </row>
    <row r="1906" ht="26" customHeight="1" spans="1:26">
      <c r="A1906" s="30">
        <v>39</v>
      </c>
      <c r="B1906" s="30" t="s">
        <v>467</v>
      </c>
      <c r="C1906" s="30" t="s">
        <v>129</v>
      </c>
      <c r="D1906" s="30">
        <v>1</v>
      </c>
      <c r="E1906" s="30" t="s">
        <v>136</v>
      </c>
      <c r="F1906" s="24" t="s">
        <v>136</v>
      </c>
      <c r="G1906" s="30">
        <v>4</v>
      </c>
      <c r="H1906" s="43" t="s">
        <v>43</v>
      </c>
      <c r="I1906" s="13" t="s">
        <v>4794</v>
      </c>
      <c r="J1906" s="30">
        <v>120</v>
      </c>
      <c r="K1906" s="30">
        <v>76</v>
      </c>
      <c r="L1906" s="30">
        <v>44</v>
      </c>
      <c r="M1906" s="30"/>
      <c r="N1906" s="30"/>
      <c r="O1906" s="23"/>
      <c r="P1906" s="51">
        <v>45068</v>
      </c>
      <c r="Q1906" s="43" t="s">
        <v>4795</v>
      </c>
      <c r="R1906" s="43">
        <v>15159232311</v>
      </c>
      <c r="S1906" s="24"/>
      <c r="T1906" s="24">
        <v>2023</v>
      </c>
      <c r="U1906" s="24" t="s">
        <v>472</v>
      </c>
      <c r="V1906" s="30" t="s">
        <v>50</v>
      </c>
      <c r="W1906" s="24" t="s">
        <v>134</v>
      </c>
      <c r="X1906" s="24"/>
      <c r="Y1906" s="2"/>
      <c r="Z1906" s="2"/>
    </row>
    <row r="1907" ht="26" customHeight="1" spans="1:26">
      <c r="A1907" s="30"/>
      <c r="B1907" s="30"/>
      <c r="C1907" s="30" t="s">
        <v>129</v>
      </c>
      <c r="D1907" s="30"/>
      <c r="E1907" s="30" t="s">
        <v>136</v>
      </c>
      <c r="F1907" s="24" t="s">
        <v>4796</v>
      </c>
      <c r="G1907" s="30"/>
      <c r="H1907" s="43" t="s">
        <v>2512</v>
      </c>
      <c r="I1907" s="152" t="s">
        <v>4797</v>
      </c>
      <c r="J1907" s="30"/>
      <c r="K1907" s="30"/>
      <c r="L1907" s="30"/>
      <c r="M1907" s="30"/>
      <c r="N1907" s="30"/>
      <c r="O1907" s="23"/>
      <c r="P1907" s="51"/>
      <c r="Q1907" s="43"/>
      <c r="R1907" s="43"/>
      <c r="S1907" s="24"/>
      <c r="T1907" s="24">
        <v>2023</v>
      </c>
      <c r="U1907" s="24"/>
      <c r="V1907" s="30"/>
      <c r="W1907" s="24"/>
      <c r="X1907" s="24"/>
      <c r="Y1907" s="2"/>
      <c r="Z1907" s="2"/>
    </row>
    <row r="1908" ht="26" customHeight="1" spans="1:26">
      <c r="A1908" s="30"/>
      <c r="B1908" s="30"/>
      <c r="C1908" s="30" t="s">
        <v>129</v>
      </c>
      <c r="D1908" s="30"/>
      <c r="E1908" s="30" t="s">
        <v>136</v>
      </c>
      <c r="F1908" s="24" t="s">
        <v>4798</v>
      </c>
      <c r="G1908" s="30"/>
      <c r="H1908" s="43" t="s">
        <v>4486</v>
      </c>
      <c r="I1908" s="13" t="s">
        <v>4799</v>
      </c>
      <c r="J1908" s="30"/>
      <c r="K1908" s="30"/>
      <c r="L1908" s="30"/>
      <c r="M1908" s="30"/>
      <c r="N1908" s="30"/>
      <c r="O1908" s="23"/>
      <c r="P1908" s="51"/>
      <c r="Q1908" s="43"/>
      <c r="R1908" s="43"/>
      <c r="S1908" s="24"/>
      <c r="T1908" s="24">
        <v>2023</v>
      </c>
      <c r="U1908" s="24"/>
      <c r="V1908" s="30"/>
      <c r="W1908" s="24"/>
      <c r="X1908" s="24"/>
      <c r="Y1908" s="2"/>
      <c r="Z1908" s="2"/>
    </row>
    <row r="1909" ht="26" customHeight="1" spans="1:26">
      <c r="A1909" s="30"/>
      <c r="B1909" s="30"/>
      <c r="C1909" s="30" t="s">
        <v>129</v>
      </c>
      <c r="D1909" s="30"/>
      <c r="E1909" s="30" t="s">
        <v>136</v>
      </c>
      <c r="F1909" s="24" t="s">
        <v>4800</v>
      </c>
      <c r="G1909" s="30"/>
      <c r="H1909" s="43" t="s">
        <v>4466</v>
      </c>
      <c r="I1909" s="13" t="s">
        <v>4801</v>
      </c>
      <c r="J1909" s="30"/>
      <c r="K1909" s="30"/>
      <c r="L1909" s="30"/>
      <c r="M1909" s="30"/>
      <c r="N1909" s="30"/>
      <c r="O1909" s="23"/>
      <c r="P1909" s="51"/>
      <c r="Q1909" s="43"/>
      <c r="R1909" s="43"/>
      <c r="S1909" s="24"/>
      <c r="T1909" s="24">
        <v>2023</v>
      </c>
      <c r="U1909" s="24"/>
      <c r="V1909" s="30"/>
      <c r="W1909" s="24"/>
      <c r="X1909" s="24"/>
      <c r="Y1909" s="2"/>
      <c r="Z1909" s="2"/>
    </row>
    <row r="1910" ht="26" customHeight="1" spans="1:26">
      <c r="A1910" s="30"/>
      <c r="B1910" s="30"/>
      <c r="C1910" s="30" t="s">
        <v>129</v>
      </c>
      <c r="D1910" s="30"/>
      <c r="E1910" s="30" t="s">
        <v>136</v>
      </c>
      <c r="F1910" s="24" t="s">
        <v>4802</v>
      </c>
      <c r="G1910" s="30"/>
      <c r="H1910" s="43" t="s">
        <v>4483</v>
      </c>
      <c r="I1910" s="13" t="s">
        <v>4803</v>
      </c>
      <c r="J1910" s="30"/>
      <c r="K1910" s="30"/>
      <c r="L1910" s="30"/>
      <c r="M1910" s="30"/>
      <c r="N1910" s="30"/>
      <c r="O1910" s="23"/>
      <c r="P1910" s="51"/>
      <c r="Q1910" s="43"/>
      <c r="R1910" s="43"/>
      <c r="S1910" s="24"/>
      <c r="T1910" s="24">
        <v>2023</v>
      </c>
      <c r="U1910" s="24"/>
      <c r="V1910" s="30"/>
      <c r="W1910" s="24"/>
      <c r="X1910" s="24"/>
      <c r="Y1910" s="2"/>
      <c r="Z1910" s="2"/>
    </row>
    <row r="1911" ht="26" customHeight="1" spans="1:26">
      <c r="A1911" s="30">
        <v>40</v>
      </c>
      <c r="B1911" s="30" t="s">
        <v>467</v>
      </c>
      <c r="C1911" s="30" t="s">
        <v>129</v>
      </c>
      <c r="D1911" s="30">
        <v>5</v>
      </c>
      <c r="E1911" s="30" t="s">
        <v>138</v>
      </c>
      <c r="F1911" s="24" t="s">
        <v>138</v>
      </c>
      <c r="G1911" s="30">
        <v>4</v>
      </c>
      <c r="H1911" s="43" t="s">
        <v>43</v>
      </c>
      <c r="I1911" s="13" t="s">
        <v>4804</v>
      </c>
      <c r="J1911" s="30">
        <v>150</v>
      </c>
      <c r="K1911" s="52">
        <v>76</v>
      </c>
      <c r="L1911" s="52">
        <v>44</v>
      </c>
      <c r="M1911" s="30"/>
      <c r="N1911" s="30"/>
      <c r="O1911" s="23"/>
      <c r="P1911" s="51">
        <v>45068</v>
      </c>
      <c r="Q1911" s="43" t="s">
        <v>4805</v>
      </c>
      <c r="R1911" s="43">
        <v>13645979096</v>
      </c>
      <c r="S1911" s="24"/>
      <c r="T1911" s="24">
        <v>2023</v>
      </c>
      <c r="U1911" s="24" t="s">
        <v>472</v>
      </c>
      <c r="V1911" s="30" t="s">
        <v>50</v>
      </c>
      <c r="W1911" s="24" t="s">
        <v>137</v>
      </c>
      <c r="X1911" s="24"/>
      <c r="Y1911" s="2"/>
      <c r="Z1911" s="2"/>
    </row>
    <row r="1912" ht="26" customHeight="1" spans="1:26">
      <c r="A1912" s="30"/>
      <c r="B1912" s="30"/>
      <c r="C1912" s="30" t="s">
        <v>129</v>
      </c>
      <c r="D1912" s="30"/>
      <c r="E1912" s="30" t="s">
        <v>138</v>
      </c>
      <c r="F1912" s="24" t="s">
        <v>4806</v>
      </c>
      <c r="G1912" s="30"/>
      <c r="H1912" s="43" t="s">
        <v>2512</v>
      </c>
      <c r="I1912" s="13" t="s">
        <v>4807</v>
      </c>
      <c r="J1912" s="30"/>
      <c r="K1912" s="52"/>
      <c r="L1912" s="52"/>
      <c r="M1912" s="30"/>
      <c r="N1912" s="30"/>
      <c r="O1912" s="23"/>
      <c r="P1912" s="51"/>
      <c r="Q1912" s="43"/>
      <c r="R1912" s="43"/>
      <c r="S1912" s="24"/>
      <c r="T1912" s="24">
        <v>2023</v>
      </c>
      <c r="U1912" s="24"/>
      <c r="V1912" s="30"/>
      <c r="W1912" s="24"/>
      <c r="X1912" s="24"/>
      <c r="Y1912" s="2"/>
      <c r="Z1912" s="2"/>
    </row>
    <row r="1913" ht="26" customHeight="1" spans="1:26">
      <c r="A1913" s="30"/>
      <c r="B1913" s="30"/>
      <c r="C1913" s="30" t="s">
        <v>129</v>
      </c>
      <c r="D1913" s="30"/>
      <c r="E1913" s="30" t="s">
        <v>138</v>
      </c>
      <c r="F1913" s="24" t="s">
        <v>4808</v>
      </c>
      <c r="G1913" s="30"/>
      <c r="H1913" s="43" t="s">
        <v>4466</v>
      </c>
      <c r="I1913" s="13" t="s">
        <v>4809</v>
      </c>
      <c r="J1913" s="30"/>
      <c r="K1913" s="52"/>
      <c r="L1913" s="52"/>
      <c r="M1913" s="30"/>
      <c r="N1913" s="30"/>
      <c r="O1913" s="23"/>
      <c r="P1913" s="51"/>
      <c r="Q1913" s="43"/>
      <c r="R1913" s="43"/>
      <c r="S1913" s="24"/>
      <c r="T1913" s="24">
        <v>2023</v>
      </c>
      <c r="U1913" s="24"/>
      <c r="V1913" s="30"/>
      <c r="W1913" s="24"/>
      <c r="X1913" s="24"/>
      <c r="Y1913" s="2"/>
      <c r="Z1913" s="2"/>
    </row>
    <row r="1914" ht="26" customHeight="1" spans="1:26">
      <c r="A1914" s="30"/>
      <c r="B1914" s="30"/>
      <c r="C1914" s="30" t="s">
        <v>129</v>
      </c>
      <c r="D1914" s="30"/>
      <c r="E1914" s="30" t="s">
        <v>138</v>
      </c>
      <c r="F1914" s="24" t="s">
        <v>4810</v>
      </c>
      <c r="G1914" s="30"/>
      <c r="H1914" s="43" t="s">
        <v>4483</v>
      </c>
      <c r="I1914" s="13" t="s">
        <v>4811</v>
      </c>
      <c r="J1914" s="30"/>
      <c r="K1914" s="52"/>
      <c r="L1914" s="52"/>
      <c r="M1914" s="30"/>
      <c r="N1914" s="30"/>
      <c r="O1914" s="23"/>
      <c r="P1914" s="51"/>
      <c r="Q1914" s="43"/>
      <c r="R1914" s="43"/>
      <c r="S1914" s="24"/>
      <c r="T1914" s="24">
        <v>2023</v>
      </c>
      <c r="U1914" s="24"/>
      <c r="V1914" s="30"/>
      <c r="W1914" s="24"/>
      <c r="X1914" s="24"/>
      <c r="Y1914" s="2"/>
      <c r="Z1914" s="2"/>
    </row>
    <row r="1915" ht="26" customHeight="1" spans="1:26">
      <c r="A1915" s="30">
        <v>41</v>
      </c>
      <c r="B1915" s="30" t="s">
        <v>467</v>
      </c>
      <c r="C1915" s="30" t="s">
        <v>62</v>
      </c>
      <c r="D1915" s="30">
        <v>15</v>
      </c>
      <c r="E1915" s="30" t="s">
        <v>4812</v>
      </c>
      <c r="F1915" s="24" t="s">
        <v>4812</v>
      </c>
      <c r="G1915" s="30">
        <v>3</v>
      </c>
      <c r="H1915" s="43" t="s">
        <v>43</v>
      </c>
      <c r="I1915" s="13" t="s">
        <v>4813</v>
      </c>
      <c r="J1915" s="30">
        <v>110</v>
      </c>
      <c r="K1915" s="30">
        <v>21.3</v>
      </c>
      <c r="L1915" s="30">
        <v>88.7</v>
      </c>
      <c r="M1915" s="30"/>
      <c r="N1915" s="30"/>
      <c r="O1915" s="23" t="s">
        <v>4630</v>
      </c>
      <c r="P1915" s="51">
        <v>45068</v>
      </c>
      <c r="Q1915" s="43" t="s">
        <v>4814</v>
      </c>
      <c r="R1915" s="43">
        <v>13636605914</v>
      </c>
      <c r="S1915" s="24"/>
      <c r="T1915" s="24">
        <v>2023</v>
      </c>
      <c r="U1915" s="24" t="s">
        <v>472</v>
      </c>
      <c r="V1915" s="30" t="s">
        <v>50</v>
      </c>
      <c r="W1915" s="24" t="s">
        <v>4815</v>
      </c>
      <c r="X1915" s="24"/>
      <c r="Y1915" s="2"/>
      <c r="Z1915" s="2"/>
    </row>
    <row r="1916" ht="26" customHeight="1" spans="1:26">
      <c r="A1916" s="30"/>
      <c r="B1916" s="30"/>
      <c r="C1916" s="30" t="s">
        <v>62</v>
      </c>
      <c r="D1916" s="30"/>
      <c r="E1916" s="30" t="s">
        <v>4812</v>
      </c>
      <c r="F1916" s="24" t="s">
        <v>4816</v>
      </c>
      <c r="G1916" s="30"/>
      <c r="H1916" s="43" t="s">
        <v>4489</v>
      </c>
      <c r="I1916" s="13" t="s">
        <v>4817</v>
      </c>
      <c r="J1916" s="30"/>
      <c r="K1916" s="30"/>
      <c r="L1916" s="30"/>
      <c r="M1916" s="30"/>
      <c r="N1916" s="30"/>
      <c r="O1916" s="23"/>
      <c r="P1916" s="51"/>
      <c r="Q1916" s="43"/>
      <c r="R1916" s="43"/>
      <c r="S1916" s="24"/>
      <c r="T1916" s="24">
        <v>2023</v>
      </c>
      <c r="U1916" s="24"/>
      <c r="V1916" s="30"/>
      <c r="W1916" s="24"/>
      <c r="X1916" s="24"/>
      <c r="Y1916" s="2"/>
      <c r="Z1916" s="2"/>
    </row>
    <row r="1917" ht="26" customHeight="1" spans="1:26">
      <c r="A1917" s="30"/>
      <c r="B1917" s="30"/>
      <c r="C1917" s="30" t="s">
        <v>62</v>
      </c>
      <c r="D1917" s="30"/>
      <c r="E1917" s="30" t="s">
        <v>4812</v>
      </c>
      <c r="F1917" s="24" t="s">
        <v>4818</v>
      </c>
      <c r="G1917" s="30"/>
      <c r="H1917" s="43" t="s">
        <v>4486</v>
      </c>
      <c r="I1917" s="13" t="s">
        <v>4819</v>
      </c>
      <c r="J1917" s="30"/>
      <c r="K1917" s="30"/>
      <c r="L1917" s="30"/>
      <c r="M1917" s="30"/>
      <c r="N1917" s="30"/>
      <c r="O1917" s="23"/>
      <c r="P1917" s="51"/>
      <c r="Q1917" s="43"/>
      <c r="R1917" s="43"/>
      <c r="S1917" s="24"/>
      <c r="T1917" s="24">
        <v>2023</v>
      </c>
      <c r="U1917" s="24"/>
      <c r="V1917" s="30"/>
      <c r="W1917" s="24"/>
      <c r="X1917" s="24"/>
      <c r="Y1917" s="2"/>
      <c r="Z1917" s="2"/>
    </row>
    <row r="1918" ht="26" customHeight="1" spans="1:26">
      <c r="A1918" s="30"/>
      <c r="B1918" s="30"/>
      <c r="C1918" s="30" t="s">
        <v>62</v>
      </c>
      <c r="D1918" s="30"/>
      <c r="E1918" s="30" t="s">
        <v>4812</v>
      </c>
      <c r="F1918" s="24" t="s">
        <v>4820</v>
      </c>
      <c r="G1918" s="30"/>
      <c r="H1918" s="43" t="s">
        <v>2512</v>
      </c>
      <c r="I1918" s="13" t="s">
        <v>4821</v>
      </c>
      <c r="J1918" s="30"/>
      <c r="K1918" s="30"/>
      <c r="L1918" s="30"/>
      <c r="M1918" s="30"/>
      <c r="N1918" s="30"/>
      <c r="O1918" s="23"/>
      <c r="P1918" s="51"/>
      <c r="Q1918" s="43"/>
      <c r="R1918" s="43"/>
      <c r="S1918" s="24"/>
      <c r="T1918" s="24">
        <v>2023</v>
      </c>
      <c r="U1918" s="24"/>
      <c r="V1918" s="30"/>
      <c r="W1918" s="24"/>
      <c r="X1918" s="24" t="s">
        <v>4464</v>
      </c>
      <c r="Y1918" s="2"/>
      <c r="Z1918" s="2"/>
    </row>
    <row r="1919" ht="26" customHeight="1" spans="1:24">
      <c r="A1919" s="24">
        <v>42</v>
      </c>
      <c r="B1919" s="24" t="s">
        <v>467</v>
      </c>
      <c r="C1919" s="47" t="s">
        <v>65</v>
      </c>
      <c r="D1919" s="47">
        <v>4</v>
      </c>
      <c r="E1919" s="25" t="s">
        <v>140</v>
      </c>
      <c r="F1919" s="11" t="s">
        <v>140</v>
      </c>
      <c r="G1919" s="15">
        <v>4</v>
      </c>
      <c r="H1919" s="48" t="s">
        <v>43</v>
      </c>
      <c r="I1919" s="13" t="str">
        <f>LEFT("350524196303211039",19)</f>
        <v>350524196303211039</v>
      </c>
      <c r="J1919" s="43">
        <v>120</v>
      </c>
      <c r="K1919" s="47">
        <v>39</v>
      </c>
      <c r="L1919" s="47">
        <v>81</v>
      </c>
      <c r="M1919" s="24"/>
      <c r="N1919" s="24"/>
      <c r="O1919" s="24"/>
      <c r="P1919" s="53">
        <v>45099</v>
      </c>
      <c r="Q1919" s="43" t="s">
        <v>4822</v>
      </c>
      <c r="R1919" s="47">
        <v>13599942935</v>
      </c>
      <c r="S1919" s="24"/>
      <c r="T1919" s="24">
        <v>2023</v>
      </c>
      <c r="U1919" s="24" t="s">
        <v>717</v>
      </c>
      <c r="V1919" s="24" t="s">
        <v>50</v>
      </c>
      <c r="W1919" s="25" t="s">
        <v>139</v>
      </c>
      <c r="X1919" s="24"/>
    </row>
    <row r="1920" ht="26" customHeight="1" spans="1:24">
      <c r="A1920" s="24"/>
      <c r="B1920" s="24"/>
      <c r="C1920" s="47"/>
      <c r="D1920" s="47"/>
      <c r="E1920" s="25"/>
      <c r="F1920" s="49" t="s">
        <v>4823</v>
      </c>
      <c r="G1920" s="15"/>
      <c r="H1920" s="48" t="s">
        <v>474</v>
      </c>
      <c r="I1920" s="13" t="s">
        <v>4824</v>
      </c>
      <c r="J1920" s="43"/>
      <c r="K1920" s="47"/>
      <c r="L1920" s="47"/>
      <c r="M1920" s="24"/>
      <c r="N1920" s="24"/>
      <c r="O1920" s="24"/>
      <c r="P1920" s="53"/>
      <c r="Q1920" s="43"/>
      <c r="R1920" s="47"/>
      <c r="S1920" s="24"/>
      <c r="T1920" s="24"/>
      <c r="U1920" s="24"/>
      <c r="V1920" s="24"/>
      <c r="W1920" s="25"/>
      <c r="X1920" s="24"/>
    </row>
    <row r="1921" ht="26" customHeight="1" spans="1:24">
      <c r="A1921" s="24"/>
      <c r="B1921" s="24"/>
      <c r="C1921" s="47"/>
      <c r="D1921" s="47"/>
      <c r="E1921" s="25"/>
      <c r="F1921" s="11" t="s">
        <v>4825</v>
      </c>
      <c r="G1921" s="15"/>
      <c r="H1921" s="48" t="s">
        <v>589</v>
      </c>
      <c r="I1921" s="13" t="s">
        <v>4826</v>
      </c>
      <c r="J1921" s="43"/>
      <c r="K1921" s="47"/>
      <c r="L1921" s="47"/>
      <c r="M1921" s="24"/>
      <c r="N1921" s="24"/>
      <c r="O1921" s="24"/>
      <c r="P1921" s="53"/>
      <c r="Q1921" s="43"/>
      <c r="R1921" s="47"/>
      <c r="S1921" s="24"/>
      <c r="T1921" s="24"/>
      <c r="U1921" s="24"/>
      <c r="V1921" s="24"/>
      <c r="W1921" s="25"/>
      <c r="X1921" s="24"/>
    </row>
    <row r="1922" ht="26" customHeight="1" spans="1:24">
      <c r="A1922" s="24"/>
      <c r="B1922" s="24"/>
      <c r="C1922" s="47"/>
      <c r="D1922" s="47"/>
      <c r="E1922" s="25"/>
      <c r="F1922" s="49" t="s">
        <v>2619</v>
      </c>
      <c r="G1922" s="15"/>
      <c r="H1922" s="48" t="s">
        <v>561</v>
      </c>
      <c r="I1922" s="13" t="s">
        <v>4827</v>
      </c>
      <c r="J1922" s="43"/>
      <c r="K1922" s="47"/>
      <c r="L1922" s="47"/>
      <c r="M1922" s="24"/>
      <c r="N1922" s="24"/>
      <c r="O1922" s="24"/>
      <c r="P1922" s="53"/>
      <c r="Q1922" s="43"/>
      <c r="R1922" s="47"/>
      <c r="S1922" s="24"/>
      <c r="T1922" s="24"/>
      <c r="U1922" s="24"/>
      <c r="V1922" s="24"/>
      <c r="W1922" s="25"/>
      <c r="X1922" s="24"/>
    </row>
    <row r="1923" ht="26" customHeight="1" spans="1:24">
      <c r="A1923" s="24">
        <v>43</v>
      </c>
      <c r="B1923" s="24" t="s">
        <v>467</v>
      </c>
      <c r="C1923" s="25" t="s">
        <v>65</v>
      </c>
      <c r="D1923" s="47">
        <v>4</v>
      </c>
      <c r="E1923" s="25" t="s">
        <v>142</v>
      </c>
      <c r="F1923" s="25" t="s">
        <v>142</v>
      </c>
      <c r="G1923" s="15">
        <v>7</v>
      </c>
      <c r="H1923" s="47" t="s">
        <v>43</v>
      </c>
      <c r="I1923" s="13" t="s">
        <v>4828</v>
      </c>
      <c r="J1923" s="43">
        <v>120</v>
      </c>
      <c r="K1923" s="47">
        <v>50</v>
      </c>
      <c r="L1923" s="47">
        <v>70</v>
      </c>
      <c r="M1923" s="24"/>
      <c r="N1923" s="24"/>
      <c r="O1923" s="24"/>
      <c r="P1923" s="53">
        <v>45099</v>
      </c>
      <c r="Q1923" s="158" t="s">
        <v>4829</v>
      </c>
      <c r="R1923" s="47">
        <v>15859718971</v>
      </c>
      <c r="S1923" s="24"/>
      <c r="T1923" s="24">
        <v>2023</v>
      </c>
      <c r="U1923" s="24" t="s">
        <v>717</v>
      </c>
      <c r="V1923" s="24" t="s">
        <v>50</v>
      </c>
      <c r="W1923" s="25" t="s">
        <v>141</v>
      </c>
      <c r="X1923" s="24"/>
    </row>
    <row r="1924" ht="26" customHeight="1" spans="1:24">
      <c r="A1924" s="24"/>
      <c r="B1924" s="24"/>
      <c r="C1924" s="25"/>
      <c r="D1924" s="47"/>
      <c r="E1924" s="25"/>
      <c r="F1924" s="11" t="s">
        <v>4830</v>
      </c>
      <c r="G1924" s="15"/>
      <c r="H1924" s="48" t="s">
        <v>4831</v>
      </c>
      <c r="I1924" s="13" t="s">
        <v>4832</v>
      </c>
      <c r="J1924" s="43"/>
      <c r="K1924" s="47"/>
      <c r="L1924" s="47"/>
      <c r="M1924" s="24"/>
      <c r="N1924" s="24"/>
      <c r="O1924" s="24"/>
      <c r="P1924" s="53"/>
      <c r="Q1924" s="43"/>
      <c r="R1924" s="47"/>
      <c r="S1924" s="24"/>
      <c r="T1924" s="24"/>
      <c r="U1924" s="24"/>
      <c r="V1924" s="24"/>
      <c r="W1924" s="25"/>
      <c r="X1924" s="24"/>
    </row>
    <row r="1925" ht="26" customHeight="1" spans="1:24">
      <c r="A1925" s="24"/>
      <c r="B1925" s="24"/>
      <c r="C1925" s="25"/>
      <c r="D1925" s="47"/>
      <c r="E1925" s="25"/>
      <c r="F1925" s="11" t="s">
        <v>4833</v>
      </c>
      <c r="G1925" s="15"/>
      <c r="H1925" s="48" t="s">
        <v>4834</v>
      </c>
      <c r="I1925" s="13" t="s">
        <v>4835</v>
      </c>
      <c r="J1925" s="43"/>
      <c r="K1925" s="47"/>
      <c r="L1925" s="47"/>
      <c r="M1925" s="24"/>
      <c r="N1925" s="24"/>
      <c r="O1925" s="24"/>
      <c r="P1925" s="53"/>
      <c r="Q1925" s="43"/>
      <c r="R1925" s="47"/>
      <c r="S1925" s="24"/>
      <c r="T1925" s="24"/>
      <c r="U1925" s="24"/>
      <c r="V1925" s="24"/>
      <c r="W1925" s="25"/>
      <c r="X1925" s="24"/>
    </row>
    <row r="1926" ht="26" customHeight="1" spans="1:24">
      <c r="A1926" s="24"/>
      <c r="B1926" s="24"/>
      <c r="C1926" s="47"/>
      <c r="D1926" s="47"/>
      <c r="E1926" s="25"/>
      <c r="F1926" s="47" t="s">
        <v>4836</v>
      </c>
      <c r="G1926" s="15"/>
      <c r="H1926" s="47" t="s">
        <v>4837</v>
      </c>
      <c r="I1926" s="13" t="s">
        <v>4838</v>
      </c>
      <c r="J1926" s="43"/>
      <c r="K1926" s="47"/>
      <c r="L1926" s="47"/>
      <c r="M1926" s="24"/>
      <c r="N1926" s="24"/>
      <c r="O1926" s="24"/>
      <c r="P1926" s="53"/>
      <c r="Q1926" s="43"/>
      <c r="R1926" s="47"/>
      <c r="S1926" s="24"/>
      <c r="T1926" s="24"/>
      <c r="U1926" s="24"/>
      <c r="V1926" s="24"/>
      <c r="W1926" s="25"/>
      <c r="X1926" s="24"/>
    </row>
    <row r="1927" ht="26" customHeight="1" spans="1:24">
      <c r="A1927" s="24"/>
      <c r="B1927" s="24"/>
      <c r="C1927" s="47"/>
      <c r="D1927" s="47"/>
      <c r="E1927" s="25"/>
      <c r="F1927" s="47" t="s">
        <v>4839</v>
      </c>
      <c r="G1927" s="15"/>
      <c r="H1927" s="47" t="s">
        <v>4840</v>
      </c>
      <c r="I1927" s="13" t="s">
        <v>4841</v>
      </c>
      <c r="J1927" s="43"/>
      <c r="K1927" s="47"/>
      <c r="L1927" s="47"/>
      <c r="M1927" s="24"/>
      <c r="N1927" s="24"/>
      <c r="O1927" s="24"/>
      <c r="P1927" s="53"/>
      <c r="Q1927" s="43"/>
      <c r="R1927" s="47"/>
      <c r="S1927" s="24"/>
      <c r="T1927" s="24"/>
      <c r="U1927" s="24"/>
      <c r="V1927" s="24"/>
      <c r="W1927" s="25"/>
      <c r="X1927" s="24"/>
    </row>
    <row r="1928" ht="26" customHeight="1" spans="1:24">
      <c r="A1928" s="24"/>
      <c r="B1928" s="24"/>
      <c r="C1928" s="47"/>
      <c r="D1928" s="47"/>
      <c r="E1928" s="25"/>
      <c r="F1928" s="47" t="s">
        <v>4842</v>
      </c>
      <c r="G1928" s="15"/>
      <c r="H1928" s="47" t="s">
        <v>4843</v>
      </c>
      <c r="I1928" s="13" t="s">
        <v>4844</v>
      </c>
      <c r="J1928" s="43"/>
      <c r="K1928" s="47"/>
      <c r="L1928" s="47"/>
      <c r="M1928" s="24"/>
      <c r="N1928" s="24"/>
      <c r="O1928" s="24"/>
      <c r="P1928" s="53"/>
      <c r="Q1928" s="43"/>
      <c r="R1928" s="47"/>
      <c r="S1928" s="24"/>
      <c r="T1928" s="24"/>
      <c r="U1928" s="24"/>
      <c r="V1928" s="24"/>
      <c r="W1928" s="25"/>
      <c r="X1928" s="24"/>
    </row>
    <row r="1929" ht="26" customHeight="1" spans="1:24">
      <c r="A1929" s="24">
        <v>44</v>
      </c>
      <c r="B1929" s="24" t="s">
        <v>467</v>
      </c>
      <c r="C1929" s="54" t="s">
        <v>65</v>
      </c>
      <c r="D1929" s="54">
        <v>7</v>
      </c>
      <c r="E1929" s="14" t="s">
        <v>144</v>
      </c>
      <c r="F1929" s="55" t="s">
        <v>144</v>
      </c>
      <c r="G1929" s="46">
        <v>6</v>
      </c>
      <c r="H1929" s="55" t="s">
        <v>43</v>
      </c>
      <c r="I1929" s="13" t="str">
        <f>LEFT("350524195105191028",19)</f>
        <v>350524195105191028</v>
      </c>
      <c r="J1929" s="43">
        <v>120</v>
      </c>
      <c r="K1929" s="54">
        <v>60.3</v>
      </c>
      <c r="L1929" s="54">
        <v>59.7</v>
      </c>
      <c r="M1929" s="24"/>
      <c r="N1929" s="24"/>
      <c r="O1929" s="24"/>
      <c r="P1929" s="53">
        <v>45099</v>
      </c>
      <c r="Q1929" s="43" t="s">
        <v>4845</v>
      </c>
      <c r="R1929" s="60" t="s">
        <v>4846</v>
      </c>
      <c r="S1929" s="24"/>
      <c r="T1929" s="24">
        <v>2023</v>
      </c>
      <c r="U1929" s="24" t="s">
        <v>717</v>
      </c>
      <c r="V1929" s="24" t="s">
        <v>50</v>
      </c>
      <c r="W1929" s="25" t="s">
        <v>143</v>
      </c>
      <c r="X1929" s="24"/>
    </row>
    <row r="1930" ht="26" customHeight="1" spans="1:24">
      <c r="A1930" s="24"/>
      <c r="B1930" s="24"/>
      <c r="C1930" s="54"/>
      <c r="D1930" s="54"/>
      <c r="E1930" s="14"/>
      <c r="F1930" s="56" t="s">
        <v>4847</v>
      </c>
      <c r="G1930" s="46"/>
      <c r="H1930" s="55" t="s">
        <v>561</v>
      </c>
      <c r="I1930" s="13" t="str">
        <f>LEFT("350524197902051019",19)</f>
        <v>350524197902051019</v>
      </c>
      <c r="J1930" s="43"/>
      <c r="K1930" s="54"/>
      <c r="L1930" s="54"/>
      <c r="M1930" s="24"/>
      <c r="N1930" s="24"/>
      <c r="O1930" s="24"/>
      <c r="P1930" s="53"/>
      <c r="Q1930" s="43"/>
      <c r="R1930" s="60"/>
      <c r="S1930" s="24"/>
      <c r="T1930" s="24"/>
      <c r="U1930" s="24"/>
      <c r="V1930" s="24"/>
      <c r="W1930" s="26"/>
      <c r="X1930" s="24"/>
    </row>
    <row r="1931" ht="26" customHeight="1" spans="1:24">
      <c r="A1931" s="24"/>
      <c r="B1931" s="24"/>
      <c r="C1931" s="54"/>
      <c r="D1931" s="54"/>
      <c r="E1931" s="14"/>
      <c r="F1931" s="56" t="s">
        <v>4848</v>
      </c>
      <c r="G1931" s="46"/>
      <c r="H1931" s="55" t="s">
        <v>533</v>
      </c>
      <c r="I1931" s="13" t="str">
        <f>LEFT("350525197904240522",19)</f>
        <v>350525197904240522</v>
      </c>
      <c r="J1931" s="43"/>
      <c r="K1931" s="54"/>
      <c r="L1931" s="54"/>
      <c r="M1931" s="24"/>
      <c r="N1931" s="24"/>
      <c r="O1931" s="24"/>
      <c r="P1931" s="53"/>
      <c r="Q1931" s="43"/>
      <c r="R1931" s="60"/>
      <c r="S1931" s="24"/>
      <c r="T1931" s="24"/>
      <c r="U1931" s="24"/>
      <c r="V1931" s="24"/>
      <c r="W1931" s="26"/>
      <c r="X1931" s="24"/>
    </row>
    <row r="1932" ht="26" customHeight="1" spans="1:24">
      <c r="A1932" s="24"/>
      <c r="B1932" s="24"/>
      <c r="C1932" s="54"/>
      <c r="D1932" s="54"/>
      <c r="E1932" s="14"/>
      <c r="F1932" s="56" t="s">
        <v>4849</v>
      </c>
      <c r="G1932" s="46"/>
      <c r="H1932" s="55" t="s">
        <v>538</v>
      </c>
      <c r="I1932" s="13" t="str">
        <f>LEFT("350524201311141054",19)</f>
        <v>350524201311141054</v>
      </c>
      <c r="J1932" s="43"/>
      <c r="K1932" s="54"/>
      <c r="L1932" s="54"/>
      <c r="M1932" s="24"/>
      <c r="N1932" s="24"/>
      <c r="O1932" s="24"/>
      <c r="P1932" s="53"/>
      <c r="Q1932" s="43"/>
      <c r="R1932" s="60"/>
      <c r="S1932" s="24"/>
      <c r="T1932" s="24"/>
      <c r="U1932" s="24"/>
      <c r="V1932" s="24"/>
      <c r="W1932" s="26"/>
      <c r="X1932" s="24"/>
    </row>
    <row r="1933" ht="26" customHeight="1" spans="1:24">
      <c r="A1933" s="24"/>
      <c r="B1933" s="24"/>
      <c r="C1933" s="54"/>
      <c r="D1933" s="54"/>
      <c r="E1933" s="14"/>
      <c r="F1933" s="56" t="s">
        <v>4850</v>
      </c>
      <c r="G1933" s="46"/>
      <c r="H1933" s="55" t="s">
        <v>510</v>
      </c>
      <c r="I1933" s="13" t="str">
        <f>LEFT("350524200412241068",19)</f>
        <v>350524200412241068</v>
      </c>
      <c r="J1933" s="43"/>
      <c r="K1933" s="54"/>
      <c r="L1933" s="54"/>
      <c r="M1933" s="24"/>
      <c r="N1933" s="24"/>
      <c r="O1933" s="24"/>
      <c r="P1933" s="53"/>
      <c r="Q1933" s="43"/>
      <c r="R1933" s="60"/>
      <c r="S1933" s="24"/>
      <c r="T1933" s="24"/>
      <c r="U1933" s="24"/>
      <c r="V1933" s="24"/>
      <c r="W1933" s="26"/>
      <c r="X1933" s="24"/>
    </row>
    <row r="1934" ht="26" customHeight="1" spans="1:24">
      <c r="A1934" s="24"/>
      <c r="B1934" s="24"/>
      <c r="C1934" s="54"/>
      <c r="D1934" s="54"/>
      <c r="E1934" s="14"/>
      <c r="F1934" s="14" t="s">
        <v>4851</v>
      </c>
      <c r="G1934" s="46"/>
      <c r="H1934" s="55" t="s">
        <v>561</v>
      </c>
      <c r="I1934" s="152" t="s">
        <v>4852</v>
      </c>
      <c r="J1934" s="43"/>
      <c r="K1934" s="54"/>
      <c r="L1934" s="54"/>
      <c r="M1934" s="24"/>
      <c r="N1934" s="24"/>
      <c r="O1934" s="24"/>
      <c r="P1934" s="53"/>
      <c r="Q1934" s="43"/>
      <c r="R1934" s="60"/>
      <c r="S1934" s="24"/>
      <c r="T1934" s="24"/>
      <c r="U1934" s="24"/>
      <c r="V1934" s="24"/>
      <c r="W1934" s="26"/>
      <c r="X1934" s="24"/>
    </row>
    <row r="1935" ht="26" customHeight="1" spans="1:24">
      <c r="A1935" s="24">
        <v>45</v>
      </c>
      <c r="B1935" s="24" t="s">
        <v>467</v>
      </c>
      <c r="C1935" s="54" t="s">
        <v>65</v>
      </c>
      <c r="D1935" s="54">
        <v>7</v>
      </c>
      <c r="E1935" s="11" t="s">
        <v>146</v>
      </c>
      <c r="F1935" s="11" t="s">
        <v>146</v>
      </c>
      <c r="G1935" s="46">
        <v>6</v>
      </c>
      <c r="H1935" s="54" t="s">
        <v>43</v>
      </c>
      <c r="I1935" s="152" t="s">
        <v>4853</v>
      </c>
      <c r="J1935" s="43">
        <v>110</v>
      </c>
      <c r="K1935" s="54">
        <v>97</v>
      </c>
      <c r="L1935" s="54">
        <v>13</v>
      </c>
      <c r="M1935" s="24"/>
      <c r="N1935" s="24"/>
      <c r="O1935" s="24"/>
      <c r="P1935" s="53">
        <v>45099</v>
      </c>
      <c r="Q1935" s="43" t="s">
        <v>4854</v>
      </c>
      <c r="R1935" s="54">
        <v>13328410997</v>
      </c>
      <c r="S1935" s="24"/>
      <c r="T1935" s="24">
        <v>2023</v>
      </c>
      <c r="U1935" s="24" t="s">
        <v>717</v>
      </c>
      <c r="V1935" s="24" t="s">
        <v>50</v>
      </c>
      <c r="W1935" s="25" t="s">
        <v>145</v>
      </c>
      <c r="X1935" s="24"/>
    </row>
    <row r="1936" ht="26" customHeight="1" spans="1:24">
      <c r="A1936" s="24"/>
      <c r="B1936" s="24"/>
      <c r="C1936" s="54"/>
      <c r="D1936" s="54"/>
      <c r="E1936" s="26"/>
      <c r="F1936" s="11" t="s">
        <v>4855</v>
      </c>
      <c r="G1936" s="46"/>
      <c r="H1936" s="54" t="s">
        <v>474</v>
      </c>
      <c r="I1936" s="13" t="s">
        <v>4856</v>
      </c>
      <c r="J1936" s="43"/>
      <c r="K1936" s="54"/>
      <c r="L1936" s="54"/>
      <c r="M1936" s="24"/>
      <c r="N1936" s="24"/>
      <c r="O1936" s="24"/>
      <c r="P1936" s="53"/>
      <c r="Q1936" s="43"/>
      <c r="R1936" s="54"/>
      <c r="S1936" s="24"/>
      <c r="T1936" s="24"/>
      <c r="U1936" s="24"/>
      <c r="V1936" s="24"/>
      <c r="W1936" s="26"/>
      <c r="X1936" s="24"/>
    </row>
    <row r="1937" ht="26" customHeight="1" spans="1:24">
      <c r="A1937" s="24"/>
      <c r="B1937" s="24"/>
      <c r="C1937" s="54"/>
      <c r="D1937" s="54"/>
      <c r="E1937" s="54"/>
      <c r="F1937" s="11" t="s">
        <v>4857</v>
      </c>
      <c r="G1937" s="54"/>
      <c r="H1937" s="54" t="s">
        <v>561</v>
      </c>
      <c r="I1937" s="13" t="s">
        <v>4858</v>
      </c>
      <c r="J1937" s="43"/>
      <c r="K1937" s="54"/>
      <c r="L1937" s="54"/>
      <c r="M1937" s="24"/>
      <c r="N1937" s="24"/>
      <c r="O1937" s="24"/>
      <c r="P1937" s="53"/>
      <c r="Q1937" s="43"/>
      <c r="R1937" s="54"/>
      <c r="S1937" s="24"/>
      <c r="T1937" s="24"/>
      <c r="U1937" s="24"/>
      <c r="V1937" s="24"/>
      <c r="W1937" s="26"/>
      <c r="X1937" s="24"/>
    </row>
    <row r="1938" ht="26" customHeight="1" spans="1:24">
      <c r="A1938" s="24"/>
      <c r="B1938" s="24"/>
      <c r="C1938" s="54"/>
      <c r="D1938" s="54"/>
      <c r="E1938" s="54"/>
      <c r="F1938" s="11" t="s">
        <v>4859</v>
      </c>
      <c r="G1938" s="54"/>
      <c r="H1938" s="54" t="s">
        <v>533</v>
      </c>
      <c r="I1938" s="13" t="s">
        <v>4860</v>
      </c>
      <c r="J1938" s="43"/>
      <c r="K1938" s="54"/>
      <c r="L1938" s="54"/>
      <c r="M1938" s="24"/>
      <c r="N1938" s="24"/>
      <c r="O1938" s="24"/>
      <c r="P1938" s="53"/>
      <c r="Q1938" s="43"/>
      <c r="R1938" s="54"/>
      <c r="S1938" s="24"/>
      <c r="T1938" s="24"/>
      <c r="U1938" s="24"/>
      <c r="V1938" s="24"/>
      <c r="W1938" s="26"/>
      <c r="X1938" s="24"/>
    </row>
    <row r="1939" ht="26" customHeight="1" spans="1:24">
      <c r="A1939" s="24"/>
      <c r="B1939" s="24"/>
      <c r="C1939" s="54"/>
      <c r="D1939" s="54"/>
      <c r="E1939" s="54"/>
      <c r="F1939" s="11" t="s">
        <v>4861</v>
      </c>
      <c r="G1939" s="54"/>
      <c r="H1939" s="54" t="s">
        <v>510</v>
      </c>
      <c r="I1939" s="13" t="s">
        <v>4862</v>
      </c>
      <c r="J1939" s="43"/>
      <c r="K1939" s="54"/>
      <c r="L1939" s="54"/>
      <c r="M1939" s="24"/>
      <c r="N1939" s="24"/>
      <c r="O1939" s="24"/>
      <c r="P1939" s="53"/>
      <c r="Q1939" s="43"/>
      <c r="R1939" s="54"/>
      <c r="S1939" s="24"/>
      <c r="T1939" s="24"/>
      <c r="U1939" s="24"/>
      <c r="V1939" s="24"/>
      <c r="W1939" s="26"/>
      <c r="X1939" s="24"/>
    </row>
    <row r="1940" ht="26" customHeight="1" spans="1:24">
      <c r="A1940" s="24"/>
      <c r="B1940" s="24"/>
      <c r="C1940" s="54"/>
      <c r="D1940" s="54"/>
      <c r="E1940" s="54"/>
      <c r="F1940" s="11" t="s">
        <v>1161</v>
      </c>
      <c r="G1940" s="54"/>
      <c r="H1940" s="54" t="s">
        <v>538</v>
      </c>
      <c r="I1940" s="13" t="s">
        <v>4863</v>
      </c>
      <c r="J1940" s="43"/>
      <c r="K1940" s="54"/>
      <c r="L1940" s="54"/>
      <c r="M1940" s="24"/>
      <c r="N1940" s="24"/>
      <c r="O1940" s="24"/>
      <c r="P1940" s="53"/>
      <c r="Q1940" s="43"/>
      <c r="R1940" s="54"/>
      <c r="S1940" s="24"/>
      <c r="T1940" s="24"/>
      <c r="U1940" s="24"/>
      <c r="V1940" s="24"/>
      <c r="W1940" s="26"/>
      <c r="X1940" s="24"/>
    </row>
    <row r="1941" ht="26" customHeight="1" spans="1:24">
      <c r="A1941" s="24">
        <v>46</v>
      </c>
      <c r="B1941" s="24" t="s">
        <v>467</v>
      </c>
      <c r="C1941" s="47" t="s">
        <v>65</v>
      </c>
      <c r="D1941" s="47">
        <v>4</v>
      </c>
      <c r="E1941" s="25" t="s">
        <v>148</v>
      </c>
      <c r="F1941" s="11" t="s">
        <v>148</v>
      </c>
      <c r="G1941" s="15">
        <v>3</v>
      </c>
      <c r="H1941" s="48" t="s">
        <v>43</v>
      </c>
      <c r="I1941" s="13" t="str">
        <f>LEFT("350524195806141015",19)</f>
        <v>350524195806141015</v>
      </c>
      <c r="J1941" s="43">
        <v>100</v>
      </c>
      <c r="K1941" s="47">
        <v>69.42</v>
      </c>
      <c r="L1941" s="47">
        <v>30.58</v>
      </c>
      <c r="M1941" s="24"/>
      <c r="N1941" s="24"/>
      <c r="O1941" s="24"/>
      <c r="P1941" s="53">
        <v>45099</v>
      </c>
      <c r="Q1941" s="43" t="s">
        <v>4864</v>
      </c>
      <c r="R1941" s="47">
        <v>18959745656</v>
      </c>
      <c r="S1941" s="24"/>
      <c r="T1941" s="24">
        <v>2023</v>
      </c>
      <c r="U1941" s="24" t="s">
        <v>717</v>
      </c>
      <c r="V1941" s="24" t="s">
        <v>50</v>
      </c>
      <c r="W1941" s="25" t="s">
        <v>147</v>
      </c>
      <c r="X1941" s="24"/>
    </row>
    <row r="1942" ht="26" customHeight="1" spans="1:24">
      <c r="A1942" s="24"/>
      <c r="B1942" s="24"/>
      <c r="C1942" s="47"/>
      <c r="D1942" s="47"/>
      <c r="E1942" s="25"/>
      <c r="F1942" s="11" t="s">
        <v>4865</v>
      </c>
      <c r="G1942" s="15"/>
      <c r="H1942" s="48" t="s">
        <v>474</v>
      </c>
      <c r="I1942" s="13" t="s">
        <v>4866</v>
      </c>
      <c r="J1942" s="43"/>
      <c r="K1942" s="47"/>
      <c r="L1942" s="47"/>
      <c r="M1942" s="24"/>
      <c r="N1942" s="24"/>
      <c r="O1942" s="24"/>
      <c r="P1942" s="53"/>
      <c r="Q1942" s="43"/>
      <c r="R1942" s="47"/>
      <c r="S1942" s="24"/>
      <c r="T1942" s="24"/>
      <c r="U1942" s="24"/>
      <c r="V1942" s="24"/>
      <c r="W1942" s="25"/>
      <c r="X1942" s="24"/>
    </row>
    <row r="1943" ht="26" customHeight="1" spans="1:24">
      <c r="A1943" s="24"/>
      <c r="B1943" s="24"/>
      <c r="C1943" s="47"/>
      <c r="D1943" s="47"/>
      <c r="E1943" s="25"/>
      <c r="F1943" s="11" t="s">
        <v>4867</v>
      </c>
      <c r="G1943" s="15"/>
      <c r="H1943" s="48" t="s">
        <v>538</v>
      </c>
      <c r="I1943" s="13" t="s">
        <v>4868</v>
      </c>
      <c r="J1943" s="43"/>
      <c r="K1943" s="47"/>
      <c r="L1943" s="47"/>
      <c r="M1943" s="24"/>
      <c r="N1943" s="24"/>
      <c r="O1943" s="24"/>
      <c r="P1943" s="53"/>
      <c r="Q1943" s="43"/>
      <c r="R1943" s="47"/>
      <c r="S1943" s="24"/>
      <c r="T1943" s="24"/>
      <c r="U1943" s="24"/>
      <c r="V1943" s="24"/>
      <c r="W1943" s="25"/>
      <c r="X1943" s="24"/>
    </row>
    <row r="1944" ht="26" customHeight="1" spans="1:24">
      <c r="A1944" s="24">
        <v>47</v>
      </c>
      <c r="B1944" s="24" t="s">
        <v>467</v>
      </c>
      <c r="C1944" s="54" t="s">
        <v>65</v>
      </c>
      <c r="D1944" s="54">
        <v>6</v>
      </c>
      <c r="E1944" s="26" t="s">
        <v>150</v>
      </c>
      <c r="F1944" s="14" t="s">
        <v>150</v>
      </c>
      <c r="G1944" s="46">
        <v>3</v>
      </c>
      <c r="H1944" s="55" t="s">
        <v>43</v>
      </c>
      <c r="I1944" s="13" t="str">
        <f>LEFT("35052419640417103X",19)</f>
        <v>35052419640417103X</v>
      </c>
      <c r="J1944" s="43">
        <v>80</v>
      </c>
      <c r="K1944" s="54">
        <v>34.36</v>
      </c>
      <c r="L1944" s="54">
        <v>45.64</v>
      </c>
      <c r="M1944" s="24"/>
      <c r="N1944" s="24"/>
      <c r="O1944" s="24"/>
      <c r="P1944" s="53">
        <v>45099</v>
      </c>
      <c r="Q1944" s="43" t="s">
        <v>4869</v>
      </c>
      <c r="R1944" s="54">
        <v>13506072038</v>
      </c>
      <c r="S1944" s="24"/>
      <c r="T1944" s="24">
        <v>2023</v>
      </c>
      <c r="U1944" s="24" t="s">
        <v>717</v>
      </c>
      <c r="V1944" s="24" t="s">
        <v>50</v>
      </c>
      <c r="W1944" s="25" t="s">
        <v>149</v>
      </c>
      <c r="X1944" s="24"/>
    </row>
    <row r="1945" ht="26" customHeight="1" spans="1:24">
      <c r="A1945" s="24"/>
      <c r="B1945" s="24"/>
      <c r="C1945" s="54"/>
      <c r="D1945" s="54"/>
      <c r="E1945" s="26"/>
      <c r="F1945" s="14" t="s">
        <v>4870</v>
      </c>
      <c r="G1945" s="46"/>
      <c r="H1945" s="55" t="s">
        <v>474</v>
      </c>
      <c r="I1945" s="13" t="s">
        <v>4871</v>
      </c>
      <c r="J1945" s="43"/>
      <c r="K1945" s="54"/>
      <c r="L1945" s="54"/>
      <c r="M1945" s="24"/>
      <c r="N1945" s="24"/>
      <c r="O1945" s="24"/>
      <c r="P1945" s="53"/>
      <c r="Q1945" s="43"/>
      <c r="R1945" s="54"/>
      <c r="S1945" s="24"/>
      <c r="T1945" s="24"/>
      <c r="U1945" s="24"/>
      <c r="V1945" s="24"/>
      <c r="W1945" s="26"/>
      <c r="X1945" s="24"/>
    </row>
    <row r="1946" ht="26" customHeight="1" spans="1:24">
      <c r="A1946" s="24"/>
      <c r="B1946" s="24"/>
      <c r="C1946" s="54"/>
      <c r="D1946" s="54"/>
      <c r="E1946" s="26"/>
      <c r="F1946" s="14" t="s">
        <v>2093</v>
      </c>
      <c r="G1946" s="46"/>
      <c r="H1946" s="55" t="s">
        <v>513</v>
      </c>
      <c r="I1946" s="13" t="s">
        <v>4872</v>
      </c>
      <c r="J1946" s="43"/>
      <c r="K1946" s="54"/>
      <c r="L1946" s="54"/>
      <c r="M1946" s="24"/>
      <c r="N1946" s="24"/>
      <c r="O1946" s="24"/>
      <c r="P1946" s="53"/>
      <c r="Q1946" s="43"/>
      <c r="R1946" s="54"/>
      <c r="S1946" s="24"/>
      <c r="T1946" s="24"/>
      <c r="U1946" s="24"/>
      <c r="V1946" s="24"/>
      <c r="W1946" s="26"/>
      <c r="X1946" s="24"/>
    </row>
    <row r="1947" ht="26" customHeight="1" spans="1:24">
      <c r="A1947" s="24">
        <v>48</v>
      </c>
      <c r="B1947" s="24" t="s">
        <v>467</v>
      </c>
      <c r="C1947" s="54" t="s">
        <v>65</v>
      </c>
      <c r="D1947" s="54">
        <v>6</v>
      </c>
      <c r="E1947" s="54" t="s">
        <v>152</v>
      </c>
      <c r="F1947" s="54" t="s">
        <v>152</v>
      </c>
      <c r="G1947" s="54">
        <v>4</v>
      </c>
      <c r="H1947" s="54" t="s">
        <v>43</v>
      </c>
      <c r="I1947" s="13" t="s">
        <v>4873</v>
      </c>
      <c r="J1947" s="43">
        <v>80</v>
      </c>
      <c r="K1947" s="54">
        <v>53.2</v>
      </c>
      <c r="L1947" s="54">
        <v>26.8</v>
      </c>
      <c r="M1947" s="24"/>
      <c r="N1947" s="24"/>
      <c r="O1947" s="24"/>
      <c r="P1947" s="53">
        <v>45099</v>
      </c>
      <c r="Q1947" s="43" t="s">
        <v>4874</v>
      </c>
      <c r="R1947" s="54">
        <v>13599749511</v>
      </c>
      <c r="S1947" s="24"/>
      <c r="T1947" s="24">
        <v>2023</v>
      </c>
      <c r="U1947" s="24" t="s">
        <v>717</v>
      </c>
      <c r="V1947" s="24" t="s">
        <v>50</v>
      </c>
      <c r="W1947" s="25" t="s">
        <v>149</v>
      </c>
      <c r="X1947" s="24"/>
    </row>
    <row r="1948" ht="26" customHeight="1" spans="1:24">
      <c r="A1948" s="24"/>
      <c r="B1948" s="24"/>
      <c r="C1948" s="54"/>
      <c r="D1948" s="54"/>
      <c r="E1948" s="54"/>
      <c r="F1948" s="54" t="s">
        <v>2110</v>
      </c>
      <c r="G1948" s="54"/>
      <c r="H1948" s="54" t="s">
        <v>474</v>
      </c>
      <c r="I1948" s="13" t="s">
        <v>4875</v>
      </c>
      <c r="J1948" s="43"/>
      <c r="K1948" s="54"/>
      <c r="L1948" s="54"/>
      <c r="M1948" s="24"/>
      <c r="N1948" s="24"/>
      <c r="O1948" s="24"/>
      <c r="P1948" s="53"/>
      <c r="Q1948" s="43"/>
      <c r="R1948" s="54"/>
      <c r="S1948" s="24"/>
      <c r="T1948" s="24"/>
      <c r="U1948" s="24"/>
      <c r="V1948" s="24"/>
      <c r="W1948" s="25"/>
      <c r="X1948" s="24"/>
    </row>
    <row r="1949" ht="26" customHeight="1" spans="1:24">
      <c r="A1949" s="24"/>
      <c r="B1949" s="24"/>
      <c r="C1949" s="54"/>
      <c r="D1949" s="54"/>
      <c r="E1949" s="54"/>
      <c r="F1949" s="54" t="s">
        <v>4876</v>
      </c>
      <c r="G1949" s="54"/>
      <c r="H1949" s="54" t="s">
        <v>561</v>
      </c>
      <c r="I1949" s="13" t="s">
        <v>4877</v>
      </c>
      <c r="J1949" s="43"/>
      <c r="K1949" s="54"/>
      <c r="L1949" s="54"/>
      <c r="M1949" s="24"/>
      <c r="N1949" s="24"/>
      <c r="O1949" s="24"/>
      <c r="P1949" s="53"/>
      <c r="Q1949" s="43"/>
      <c r="R1949" s="54"/>
      <c r="S1949" s="24"/>
      <c r="T1949" s="24"/>
      <c r="U1949" s="24"/>
      <c r="V1949" s="24"/>
      <c r="W1949" s="25"/>
      <c r="X1949" s="24"/>
    </row>
    <row r="1950" ht="26" customHeight="1" spans="1:24">
      <c r="A1950" s="24"/>
      <c r="B1950" s="24"/>
      <c r="C1950" s="54"/>
      <c r="D1950" s="54"/>
      <c r="E1950" s="54"/>
      <c r="F1950" s="54" t="s">
        <v>4519</v>
      </c>
      <c r="G1950" s="54"/>
      <c r="H1950" s="54" t="s">
        <v>533</v>
      </c>
      <c r="I1950" s="13" t="s">
        <v>4878</v>
      </c>
      <c r="J1950" s="43"/>
      <c r="K1950" s="54"/>
      <c r="L1950" s="54"/>
      <c r="M1950" s="24"/>
      <c r="N1950" s="24"/>
      <c r="O1950" s="24"/>
      <c r="P1950" s="53"/>
      <c r="Q1950" s="43"/>
      <c r="R1950" s="54"/>
      <c r="S1950" s="24"/>
      <c r="T1950" s="24"/>
      <c r="U1950" s="24"/>
      <c r="V1950" s="24"/>
      <c r="W1950" s="25"/>
      <c r="X1950" s="24"/>
    </row>
    <row r="1951" ht="26" customHeight="1" spans="1:24">
      <c r="A1951" s="24">
        <v>49</v>
      </c>
      <c r="B1951" s="24" t="s">
        <v>467</v>
      </c>
      <c r="C1951" s="47" t="s">
        <v>65</v>
      </c>
      <c r="D1951" s="47">
        <v>4</v>
      </c>
      <c r="E1951" s="25" t="s">
        <v>155</v>
      </c>
      <c r="F1951" s="48" t="s">
        <v>155</v>
      </c>
      <c r="G1951" s="15">
        <v>4</v>
      </c>
      <c r="H1951" s="48" t="s">
        <v>43</v>
      </c>
      <c r="I1951" s="152" t="s">
        <v>4879</v>
      </c>
      <c r="J1951" s="43">
        <v>100</v>
      </c>
      <c r="K1951" s="47">
        <v>27</v>
      </c>
      <c r="L1951" s="47">
        <v>73</v>
      </c>
      <c r="M1951" s="24"/>
      <c r="N1951" s="24"/>
      <c r="O1951" s="24"/>
      <c r="P1951" s="53">
        <v>45099</v>
      </c>
      <c r="Q1951" s="43" t="s">
        <v>4880</v>
      </c>
      <c r="R1951" s="47">
        <v>15959536123</v>
      </c>
      <c r="S1951" s="24"/>
      <c r="T1951" s="24">
        <v>2023</v>
      </c>
      <c r="U1951" s="24" t="s">
        <v>717</v>
      </c>
      <c r="V1951" s="24" t="s">
        <v>50</v>
      </c>
      <c r="W1951" s="25" t="s">
        <v>154</v>
      </c>
      <c r="X1951" s="24"/>
    </row>
    <row r="1952" ht="26" customHeight="1" spans="1:24">
      <c r="A1952" s="24"/>
      <c r="B1952" s="24"/>
      <c r="C1952" s="47"/>
      <c r="D1952" s="47"/>
      <c r="E1952" s="25"/>
      <c r="F1952" s="48" t="s">
        <v>4881</v>
      </c>
      <c r="G1952" s="15"/>
      <c r="H1952" s="48" t="s">
        <v>513</v>
      </c>
      <c r="I1952" s="13" t="s">
        <v>4882</v>
      </c>
      <c r="J1952" s="43"/>
      <c r="K1952" s="47"/>
      <c r="L1952" s="47"/>
      <c r="M1952" s="24"/>
      <c r="N1952" s="24"/>
      <c r="O1952" s="24"/>
      <c r="P1952" s="53"/>
      <c r="Q1952" s="43"/>
      <c r="R1952" s="47"/>
      <c r="S1952" s="24"/>
      <c r="T1952" s="24"/>
      <c r="U1952" s="24"/>
      <c r="V1952" s="24"/>
      <c r="W1952" s="25"/>
      <c r="X1952" s="24"/>
    </row>
    <row r="1953" ht="26" customHeight="1" spans="1:24">
      <c r="A1953" s="24"/>
      <c r="B1953" s="24"/>
      <c r="C1953" s="54"/>
      <c r="D1953" s="54"/>
      <c r="E1953" s="26"/>
      <c r="F1953" s="55" t="s">
        <v>4883</v>
      </c>
      <c r="G1953" s="46"/>
      <c r="H1953" s="55" t="s">
        <v>533</v>
      </c>
      <c r="I1953" s="13" t="s">
        <v>4884</v>
      </c>
      <c r="J1953" s="43"/>
      <c r="K1953" s="54"/>
      <c r="L1953" s="54"/>
      <c r="M1953" s="24"/>
      <c r="N1953" s="24"/>
      <c r="O1953" s="24"/>
      <c r="P1953" s="53"/>
      <c r="Q1953" s="43"/>
      <c r="R1953" s="54"/>
      <c r="S1953" s="24"/>
      <c r="T1953" s="24"/>
      <c r="U1953" s="24"/>
      <c r="V1953" s="24"/>
      <c r="W1953" s="26"/>
      <c r="X1953" s="24"/>
    </row>
    <row r="1954" ht="26" customHeight="1" spans="1:24">
      <c r="A1954" s="24"/>
      <c r="B1954" s="24"/>
      <c r="C1954" s="54"/>
      <c r="D1954" s="54"/>
      <c r="E1954" s="26"/>
      <c r="F1954" s="11" t="s">
        <v>4885</v>
      </c>
      <c r="G1954" s="46"/>
      <c r="H1954" s="55" t="s">
        <v>510</v>
      </c>
      <c r="I1954" s="13" t="s">
        <v>4886</v>
      </c>
      <c r="J1954" s="43"/>
      <c r="K1954" s="54"/>
      <c r="L1954" s="54"/>
      <c r="M1954" s="24"/>
      <c r="N1954" s="24"/>
      <c r="O1954" s="24"/>
      <c r="P1954" s="53"/>
      <c r="Q1954" s="43"/>
      <c r="R1954" s="54"/>
      <c r="S1954" s="24"/>
      <c r="T1954" s="24"/>
      <c r="U1954" s="24"/>
      <c r="V1954" s="24"/>
      <c r="W1954" s="26"/>
      <c r="X1954" s="24"/>
    </row>
    <row r="1955" ht="26" customHeight="1" spans="1:24">
      <c r="A1955" s="24">
        <v>50</v>
      </c>
      <c r="B1955" s="24" t="s">
        <v>467</v>
      </c>
      <c r="C1955" s="54" t="s">
        <v>65</v>
      </c>
      <c r="D1955" s="54">
        <v>4</v>
      </c>
      <c r="E1955" s="25" t="s">
        <v>156</v>
      </c>
      <c r="F1955" s="25" t="s">
        <v>156</v>
      </c>
      <c r="G1955" s="46">
        <v>3</v>
      </c>
      <c r="H1955" s="54" t="s">
        <v>43</v>
      </c>
      <c r="I1955" s="13" t="s">
        <v>4887</v>
      </c>
      <c r="J1955" s="43">
        <v>110</v>
      </c>
      <c r="K1955" s="54">
        <v>110</v>
      </c>
      <c r="L1955" s="54">
        <v>0</v>
      </c>
      <c r="M1955" s="24"/>
      <c r="N1955" s="24"/>
      <c r="O1955" s="24"/>
      <c r="P1955" s="53">
        <v>45099</v>
      </c>
      <c r="Q1955" s="43" t="s">
        <v>4888</v>
      </c>
      <c r="R1955" s="61" t="s">
        <v>4889</v>
      </c>
      <c r="S1955" s="24"/>
      <c r="T1955" s="24">
        <v>2023</v>
      </c>
      <c r="U1955" s="24" t="s">
        <v>717</v>
      </c>
      <c r="V1955" s="24" t="s">
        <v>58</v>
      </c>
      <c r="W1955" s="25" t="s">
        <v>154</v>
      </c>
      <c r="X1955" s="24"/>
    </row>
    <row r="1956" ht="26" customHeight="1" spans="1:24">
      <c r="A1956" s="24"/>
      <c r="B1956" s="24"/>
      <c r="C1956" s="54"/>
      <c r="D1956" s="54"/>
      <c r="E1956" s="25"/>
      <c r="F1956" s="25" t="s">
        <v>4890</v>
      </c>
      <c r="G1956" s="46"/>
      <c r="H1956" s="54" t="s">
        <v>513</v>
      </c>
      <c r="I1956" s="13" t="s">
        <v>4891</v>
      </c>
      <c r="J1956" s="43"/>
      <c r="K1956" s="54"/>
      <c r="L1956" s="54"/>
      <c r="M1956" s="24"/>
      <c r="N1956" s="24"/>
      <c r="O1956" s="24"/>
      <c r="P1956" s="53"/>
      <c r="Q1956" s="43"/>
      <c r="R1956" s="61"/>
      <c r="S1956" s="24"/>
      <c r="T1956" s="24"/>
      <c r="U1956" s="24"/>
      <c r="V1956" s="24"/>
      <c r="W1956" s="26"/>
      <c r="X1956" s="24"/>
    </row>
    <row r="1957" ht="26" customHeight="1" spans="1:24">
      <c r="A1957" s="24"/>
      <c r="B1957" s="24"/>
      <c r="C1957" s="54"/>
      <c r="D1957" s="54"/>
      <c r="E1957" s="25"/>
      <c r="F1957" s="14" t="s">
        <v>4892</v>
      </c>
      <c r="G1957" s="46"/>
      <c r="H1957" s="55" t="s">
        <v>589</v>
      </c>
      <c r="I1957" s="13" t="s">
        <v>4893</v>
      </c>
      <c r="J1957" s="43"/>
      <c r="K1957" s="54"/>
      <c r="L1957" s="54"/>
      <c r="M1957" s="24"/>
      <c r="N1957" s="24"/>
      <c r="O1957" s="24"/>
      <c r="P1957" s="53"/>
      <c r="Q1957" s="43"/>
      <c r="R1957" s="61"/>
      <c r="S1957" s="24"/>
      <c r="T1957" s="24"/>
      <c r="U1957" s="24"/>
      <c r="V1957" s="24"/>
      <c r="W1957" s="26"/>
      <c r="X1957" s="24"/>
    </row>
    <row r="1958" ht="26" customHeight="1" spans="1:24">
      <c r="A1958" s="24">
        <v>51</v>
      </c>
      <c r="B1958" s="24" t="s">
        <v>467</v>
      </c>
      <c r="C1958" s="54" t="s">
        <v>65</v>
      </c>
      <c r="D1958" s="54">
        <v>8</v>
      </c>
      <c r="E1958" s="14" t="s">
        <v>158</v>
      </c>
      <c r="F1958" s="14" t="s">
        <v>158</v>
      </c>
      <c r="G1958" s="46">
        <v>4</v>
      </c>
      <c r="H1958" s="55" t="s">
        <v>43</v>
      </c>
      <c r="I1958" s="13" t="str">
        <f>LEFT("350524198501031038",19)</f>
        <v>350524198501031038</v>
      </c>
      <c r="J1958" s="43">
        <v>120</v>
      </c>
      <c r="K1958" s="26">
        <v>64.6</v>
      </c>
      <c r="L1958" s="26">
        <v>55.4</v>
      </c>
      <c r="M1958" s="24"/>
      <c r="N1958" s="24"/>
      <c r="O1958" s="24"/>
      <c r="P1958" s="53">
        <v>45099</v>
      </c>
      <c r="Q1958" s="43" t="s">
        <v>4894</v>
      </c>
      <c r="R1958" s="54">
        <v>13788866732</v>
      </c>
      <c r="S1958" s="24"/>
      <c r="T1958" s="24">
        <v>2023</v>
      </c>
      <c r="U1958" s="24" t="s">
        <v>717</v>
      </c>
      <c r="V1958" s="24" t="s">
        <v>50</v>
      </c>
      <c r="W1958" s="25" t="s">
        <v>157</v>
      </c>
      <c r="X1958" s="24"/>
    </row>
    <row r="1959" ht="26" customHeight="1" spans="1:24">
      <c r="A1959" s="24"/>
      <c r="B1959" s="24"/>
      <c r="C1959" s="54"/>
      <c r="D1959" s="54"/>
      <c r="E1959" s="14"/>
      <c r="F1959" s="11" t="s">
        <v>4895</v>
      </c>
      <c r="G1959" s="46"/>
      <c r="H1959" s="14" t="s">
        <v>474</v>
      </c>
      <c r="I1959" s="13" t="s">
        <v>4896</v>
      </c>
      <c r="J1959" s="43"/>
      <c r="K1959" s="54"/>
      <c r="L1959" s="54"/>
      <c r="M1959" s="24"/>
      <c r="N1959" s="24"/>
      <c r="O1959" s="24"/>
      <c r="P1959" s="53"/>
      <c r="Q1959" s="43"/>
      <c r="R1959" s="54"/>
      <c r="S1959" s="24"/>
      <c r="T1959" s="24"/>
      <c r="U1959" s="24"/>
      <c r="V1959" s="24"/>
      <c r="W1959" s="26"/>
      <c r="X1959" s="24"/>
    </row>
    <row r="1960" ht="26" customHeight="1" spans="1:24">
      <c r="A1960" s="24"/>
      <c r="B1960" s="24"/>
      <c r="C1960" s="54"/>
      <c r="D1960" s="54"/>
      <c r="E1960" s="14"/>
      <c r="F1960" s="11" t="s">
        <v>4897</v>
      </c>
      <c r="G1960" s="46"/>
      <c r="H1960" s="14" t="s">
        <v>513</v>
      </c>
      <c r="I1960" s="13" t="s">
        <v>4898</v>
      </c>
      <c r="J1960" s="43"/>
      <c r="K1960" s="54"/>
      <c r="L1960" s="54"/>
      <c r="M1960" s="24"/>
      <c r="N1960" s="24"/>
      <c r="O1960" s="24"/>
      <c r="P1960" s="53"/>
      <c r="Q1960" s="43"/>
      <c r="R1960" s="54"/>
      <c r="S1960" s="24"/>
      <c r="T1960" s="24"/>
      <c r="U1960" s="24"/>
      <c r="V1960" s="24"/>
      <c r="W1960" s="26"/>
      <c r="X1960" s="24"/>
    </row>
    <row r="1961" ht="26" customHeight="1" spans="1:24">
      <c r="A1961" s="24"/>
      <c r="B1961" s="24"/>
      <c r="C1961" s="54"/>
      <c r="D1961" s="54"/>
      <c r="E1961" s="14"/>
      <c r="F1961" s="11" t="s">
        <v>4899</v>
      </c>
      <c r="G1961" s="46"/>
      <c r="H1961" s="14" t="s">
        <v>589</v>
      </c>
      <c r="I1961" s="13" t="s">
        <v>4900</v>
      </c>
      <c r="J1961" s="43"/>
      <c r="K1961" s="54"/>
      <c r="L1961" s="54"/>
      <c r="M1961" s="24"/>
      <c r="N1961" s="24"/>
      <c r="O1961" s="24"/>
      <c r="P1961" s="53"/>
      <c r="Q1961" s="43"/>
      <c r="R1961" s="54"/>
      <c r="S1961" s="24"/>
      <c r="T1961" s="24"/>
      <c r="U1961" s="24"/>
      <c r="V1961" s="24"/>
      <c r="W1961" s="26"/>
      <c r="X1961" s="24"/>
    </row>
    <row r="1962" ht="26" customHeight="1" spans="1:24">
      <c r="A1962" s="24"/>
      <c r="B1962" s="24"/>
      <c r="C1962" s="54"/>
      <c r="D1962" s="54"/>
      <c r="E1962" s="14"/>
      <c r="F1962" s="11" t="s">
        <v>4901</v>
      </c>
      <c r="G1962" s="46"/>
      <c r="H1962" s="14" t="s">
        <v>589</v>
      </c>
      <c r="I1962" s="13" t="s">
        <v>4902</v>
      </c>
      <c r="J1962" s="43"/>
      <c r="K1962" s="54"/>
      <c r="L1962" s="54"/>
      <c r="M1962" s="24"/>
      <c r="N1962" s="24"/>
      <c r="O1962" s="24"/>
      <c r="P1962" s="53"/>
      <c r="Q1962" s="43"/>
      <c r="R1962" s="54"/>
      <c r="S1962" s="24"/>
      <c r="T1962" s="24"/>
      <c r="U1962" s="24"/>
      <c r="V1962" s="24"/>
      <c r="W1962" s="26"/>
      <c r="X1962" s="24"/>
    </row>
    <row r="1963" ht="26" customHeight="1" spans="1:24">
      <c r="A1963" s="24">
        <v>52</v>
      </c>
      <c r="B1963" s="24" t="s">
        <v>467</v>
      </c>
      <c r="C1963" s="54" t="s">
        <v>65</v>
      </c>
      <c r="D1963" s="54">
        <v>8</v>
      </c>
      <c r="E1963" s="26" t="s">
        <v>160</v>
      </c>
      <c r="F1963" s="55" t="s">
        <v>160</v>
      </c>
      <c r="G1963" s="57">
        <v>5</v>
      </c>
      <c r="H1963" s="55" t="s">
        <v>43</v>
      </c>
      <c r="I1963" s="13" t="s">
        <v>4903</v>
      </c>
      <c r="J1963" s="43">
        <v>80</v>
      </c>
      <c r="K1963" s="54">
        <v>49</v>
      </c>
      <c r="L1963" s="54">
        <v>31</v>
      </c>
      <c r="M1963" s="24"/>
      <c r="N1963" s="24"/>
      <c r="O1963" s="24"/>
      <c r="P1963" s="53">
        <v>45099</v>
      </c>
      <c r="Q1963" s="43" t="s">
        <v>4904</v>
      </c>
      <c r="R1963" s="54">
        <v>13950071608</v>
      </c>
      <c r="S1963" s="24"/>
      <c r="T1963" s="24">
        <v>2023</v>
      </c>
      <c r="U1963" s="24" t="s">
        <v>717</v>
      </c>
      <c r="V1963" s="24" t="s">
        <v>50</v>
      </c>
      <c r="W1963" s="25" t="s">
        <v>159</v>
      </c>
      <c r="X1963" s="24"/>
    </row>
    <row r="1964" ht="26" customHeight="1" spans="1:24">
      <c r="A1964" s="24"/>
      <c r="B1964" s="24"/>
      <c r="C1964" s="54"/>
      <c r="D1964" s="54"/>
      <c r="E1964" s="26"/>
      <c r="F1964" s="55" t="s">
        <v>4905</v>
      </c>
      <c r="G1964" s="57"/>
      <c r="H1964" s="55" t="s">
        <v>474</v>
      </c>
      <c r="I1964" s="13" t="s">
        <v>4906</v>
      </c>
      <c r="J1964" s="43"/>
      <c r="K1964" s="54"/>
      <c r="L1964" s="54"/>
      <c r="M1964" s="24"/>
      <c r="N1964" s="24"/>
      <c r="O1964" s="24"/>
      <c r="P1964" s="53"/>
      <c r="Q1964" s="43"/>
      <c r="R1964" s="54"/>
      <c r="S1964" s="24"/>
      <c r="T1964" s="24"/>
      <c r="U1964" s="24"/>
      <c r="V1964" s="24"/>
      <c r="W1964" s="26"/>
      <c r="X1964" s="24"/>
    </row>
    <row r="1965" ht="26" customHeight="1" spans="1:24">
      <c r="A1965" s="24"/>
      <c r="B1965" s="24"/>
      <c r="C1965" s="54"/>
      <c r="D1965" s="54"/>
      <c r="E1965" s="26"/>
      <c r="F1965" s="55" t="s">
        <v>4907</v>
      </c>
      <c r="G1965" s="57"/>
      <c r="H1965" s="55" t="s">
        <v>561</v>
      </c>
      <c r="I1965" s="13" t="s">
        <v>4908</v>
      </c>
      <c r="J1965" s="43"/>
      <c r="K1965" s="54"/>
      <c r="L1965" s="54"/>
      <c r="M1965" s="24"/>
      <c r="N1965" s="24"/>
      <c r="O1965" s="24"/>
      <c r="P1965" s="53"/>
      <c r="Q1965" s="43"/>
      <c r="R1965" s="54"/>
      <c r="S1965" s="24"/>
      <c r="T1965" s="24"/>
      <c r="U1965" s="24"/>
      <c r="V1965" s="24"/>
      <c r="W1965" s="26"/>
      <c r="X1965" s="24"/>
    </row>
    <row r="1966" ht="26" customHeight="1" spans="1:24">
      <c r="A1966" s="24"/>
      <c r="B1966" s="24"/>
      <c r="C1966" s="54"/>
      <c r="D1966" s="54"/>
      <c r="E1966" s="26"/>
      <c r="F1966" s="55" t="s">
        <v>4909</v>
      </c>
      <c r="G1966" s="57"/>
      <c r="H1966" s="55" t="s">
        <v>533</v>
      </c>
      <c r="I1966" s="13" t="s">
        <v>4910</v>
      </c>
      <c r="J1966" s="43"/>
      <c r="K1966" s="54"/>
      <c r="L1966" s="54"/>
      <c r="M1966" s="24"/>
      <c r="N1966" s="24"/>
      <c r="O1966" s="24"/>
      <c r="P1966" s="53"/>
      <c r="Q1966" s="43"/>
      <c r="R1966" s="54"/>
      <c r="S1966" s="24"/>
      <c r="T1966" s="24"/>
      <c r="U1966" s="24"/>
      <c r="V1966" s="24"/>
      <c r="W1966" s="26"/>
      <c r="X1966" s="24"/>
    </row>
    <row r="1967" ht="26" customHeight="1" spans="1:24">
      <c r="A1967" s="24"/>
      <c r="B1967" s="24"/>
      <c r="C1967" s="54"/>
      <c r="D1967" s="54"/>
      <c r="E1967" s="26"/>
      <c r="F1967" s="55" t="s">
        <v>4911</v>
      </c>
      <c r="G1967" s="57"/>
      <c r="H1967" s="55" t="s">
        <v>538</v>
      </c>
      <c r="I1967" s="13" t="s">
        <v>4912</v>
      </c>
      <c r="J1967" s="43"/>
      <c r="K1967" s="54"/>
      <c r="L1967" s="54"/>
      <c r="M1967" s="24"/>
      <c r="N1967" s="24"/>
      <c r="O1967" s="24"/>
      <c r="P1967" s="53"/>
      <c r="Q1967" s="43"/>
      <c r="R1967" s="54"/>
      <c r="S1967" s="24"/>
      <c r="T1967" s="24"/>
      <c r="U1967" s="24"/>
      <c r="V1967" s="24"/>
      <c r="W1967" s="26"/>
      <c r="X1967" s="24"/>
    </row>
    <row r="1968" ht="26" customHeight="1" spans="1:24">
      <c r="A1968" s="24">
        <v>53</v>
      </c>
      <c r="B1968" s="24" t="s">
        <v>467</v>
      </c>
      <c r="C1968" s="54" t="s">
        <v>65</v>
      </c>
      <c r="D1968" s="54">
        <v>8</v>
      </c>
      <c r="E1968" s="26" t="s">
        <v>161</v>
      </c>
      <c r="F1968" s="55" t="s">
        <v>161</v>
      </c>
      <c r="G1968" s="57">
        <v>4</v>
      </c>
      <c r="H1968" s="55" t="s">
        <v>43</v>
      </c>
      <c r="I1968" s="13" t="s">
        <v>4913</v>
      </c>
      <c r="J1968" s="43">
        <v>80</v>
      </c>
      <c r="K1968" s="54">
        <v>65.7</v>
      </c>
      <c r="L1968" s="54">
        <v>14.3</v>
      </c>
      <c r="M1968" s="24"/>
      <c r="N1968" s="24"/>
      <c r="O1968" s="24"/>
      <c r="P1968" s="53">
        <v>45099</v>
      </c>
      <c r="Q1968" s="43" t="s">
        <v>4914</v>
      </c>
      <c r="R1968" s="54">
        <v>13950082378</v>
      </c>
      <c r="S1968" s="24"/>
      <c r="T1968" s="24">
        <v>2023</v>
      </c>
      <c r="U1968" s="24" t="s">
        <v>717</v>
      </c>
      <c r="V1968" s="24" t="s">
        <v>50</v>
      </c>
      <c r="W1968" s="25" t="s">
        <v>159</v>
      </c>
      <c r="X1968" s="24"/>
    </row>
    <row r="1969" ht="26" customHeight="1" spans="1:24">
      <c r="A1969" s="24"/>
      <c r="B1969" s="24"/>
      <c r="C1969" s="54"/>
      <c r="D1969" s="54"/>
      <c r="E1969" s="26"/>
      <c r="F1969" s="55" t="s">
        <v>4915</v>
      </c>
      <c r="G1969" s="57"/>
      <c r="H1969" s="55" t="s">
        <v>474</v>
      </c>
      <c r="I1969" s="13" t="s">
        <v>4916</v>
      </c>
      <c r="J1969" s="43"/>
      <c r="K1969" s="54"/>
      <c r="L1969" s="54"/>
      <c r="M1969" s="24"/>
      <c r="N1969" s="24"/>
      <c r="O1969" s="24"/>
      <c r="P1969" s="53"/>
      <c r="Q1969" s="43"/>
      <c r="R1969" s="54"/>
      <c r="S1969" s="24"/>
      <c r="T1969" s="24"/>
      <c r="U1969" s="24"/>
      <c r="V1969" s="24"/>
      <c r="W1969" s="26"/>
      <c r="X1969" s="24"/>
    </row>
    <row r="1970" ht="26" customHeight="1" spans="1:24">
      <c r="A1970" s="24"/>
      <c r="B1970" s="24"/>
      <c r="C1970" s="54"/>
      <c r="D1970" s="54"/>
      <c r="E1970" s="26"/>
      <c r="F1970" s="55" t="s">
        <v>4917</v>
      </c>
      <c r="G1970" s="57"/>
      <c r="H1970" s="55" t="s">
        <v>589</v>
      </c>
      <c r="I1970" s="13" t="s">
        <v>4918</v>
      </c>
      <c r="J1970" s="43"/>
      <c r="K1970" s="54"/>
      <c r="L1970" s="54"/>
      <c r="M1970" s="24"/>
      <c r="N1970" s="24"/>
      <c r="O1970" s="24"/>
      <c r="P1970" s="53"/>
      <c r="Q1970" s="43"/>
      <c r="R1970" s="54"/>
      <c r="S1970" s="24"/>
      <c r="T1970" s="24"/>
      <c r="U1970" s="24"/>
      <c r="V1970" s="24"/>
      <c r="W1970" s="26"/>
      <c r="X1970" s="24"/>
    </row>
    <row r="1971" ht="26" customHeight="1" spans="1:24">
      <c r="A1971" s="24"/>
      <c r="B1971" s="24"/>
      <c r="C1971" s="54"/>
      <c r="D1971" s="54"/>
      <c r="E1971" s="26"/>
      <c r="F1971" s="55" t="s">
        <v>4919</v>
      </c>
      <c r="G1971" s="57"/>
      <c r="H1971" s="55" t="s">
        <v>513</v>
      </c>
      <c r="I1971" s="13" t="s">
        <v>4920</v>
      </c>
      <c r="J1971" s="43"/>
      <c r="K1971" s="54"/>
      <c r="L1971" s="54"/>
      <c r="M1971" s="24"/>
      <c r="N1971" s="24"/>
      <c r="O1971" s="24"/>
      <c r="P1971" s="53"/>
      <c r="Q1971" s="43"/>
      <c r="R1971" s="54"/>
      <c r="S1971" s="24"/>
      <c r="T1971" s="24"/>
      <c r="U1971" s="24"/>
      <c r="V1971" s="24"/>
      <c r="W1971" s="26"/>
      <c r="X1971" s="24"/>
    </row>
    <row r="1972" ht="26" customHeight="1" spans="1:24">
      <c r="A1972" s="24">
        <v>54</v>
      </c>
      <c r="B1972" s="24" t="s">
        <v>467</v>
      </c>
      <c r="C1972" s="54" t="s">
        <v>65</v>
      </c>
      <c r="D1972" s="54">
        <v>8</v>
      </c>
      <c r="E1972" s="14" t="s">
        <v>163</v>
      </c>
      <c r="F1972" s="55" t="s">
        <v>163</v>
      </c>
      <c r="G1972" s="46">
        <v>4</v>
      </c>
      <c r="H1972" s="55" t="s">
        <v>43</v>
      </c>
      <c r="I1972" s="13" t="str">
        <f>LEFT("35052419760408105X",19)</f>
        <v>35052419760408105X</v>
      </c>
      <c r="J1972" s="43">
        <v>120</v>
      </c>
      <c r="K1972" s="54">
        <v>85.86</v>
      </c>
      <c r="L1972" s="54">
        <v>34.14</v>
      </c>
      <c r="M1972" s="24"/>
      <c r="N1972" s="24"/>
      <c r="O1972" s="24"/>
      <c r="P1972" s="53">
        <v>45099</v>
      </c>
      <c r="Q1972" s="43" t="s">
        <v>4921</v>
      </c>
      <c r="R1972" s="54">
        <v>13950129733</v>
      </c>
      <c r="S1972" s="24"/>
      <c r="T1972" s="24">
        <v>2023</v>
      </c>
      <c r="U1972" s="24" t="s">
        <v>717</v>
      </c>
      <c r="V1972" s="24" t="s">
        <v>50</v>
      </c>
      <c r="W1972" s="25" t="s">
        <v>162</v>
      </c>
      <c r="X1972" s="24"/>
    </row>
    <row r="1973" ht="26" customHeight="1" spans="1:24">
      <c r="A1973" s="24"/>
      <c r="B1973" s="24"/>
      <c r="C1973" s="54"/>
      <c r="D1973" s="54"/>
      <c r="E1973" s="14"/>
      <c r="F1973" s="11" t="s">
        <v>4922</v>
      </c>
      <c r="G1973" s="46"/>
      <c r="H1973" s="55" t="s">
        <v>474</v>
      </c>
      <c r="I1973" s="13" t="s">
        <v>4923</v>
      </c>
      <c r="J1973" s="43"/>
      <c r="K1973" s="54"/>
      <c r="L1973" s="54"/>
      <c r="M1973" s="24"/>
      <c r="N1973" s="24"/>
      <c r="O1973" s="24"/>
      <c r="P1973" s="53"/>
      <c r="Q1973" s="43"/>
      <c r="R1973" s="54"/>
      <c r="S1973" s="24"/>
      <c r="T1973" s="24"/>
      <c r="U1973" s="24"/>
      <c r="V1973" s="24"/>
      <c r="W1973" s="26"/>
      <c r="X1973" s="24"/>
    </row>
    <row r="1974" ht="26" customHeight="1" spans="1:24">
      <c r="A1974" s="24"/>
      <c r="B1974" s="24"/>
      <c r="C1974" s="54"/>
      <c r="D1974" s="54"/>
      <c r="E1974" s="14"/>
      <c r="F1974" s="11" t="s">
        <v>4924</v>
      </c>
      <c r="G1974" s="46"/>
      <c r="H1974" s="55" t="s">
        <v>561</v>
      </c>
      <c r="I1974" s="13" t="s">
        <v>4925</v>
      </c>
      <c r="J1974" s="43"/>
      <c r="K1974" s="54"/>
      <c r="L1974" s="54"/>
      <c r="M1974" s="24"/>
      <c r="N1974" s="24"/>
      <c r="O1974" s="24"/>
      <c r="P1974" s="53"/>
      <c r="Q1974" s="43"/>
      <c r="R1974" s="54"/>
      <c r="S1974" s="24"/>
      <c r="T1974" s="24"/>
      <c r="U1974" s="24"/>
      <c r="V1974" s="24"/>
      <c r="W1974" s="26"/>
      <c r="X1974" s="24"/>
    </row>
    <row r="1975" ht="26" customHeight="1" spans="1:24">
      <c r="A1975" s="24"/>
      <c r="B1975" s="24"/>
      <c r="C1975" s="54"/>
      <c r="D1975" s="54"/>
      <c r="E1975" s="14"/>
      <c r="F1975" s="11" t="s">
        <v>4926</v>
      </c>
      <c r="G1975" s="46"/>
      <c r="H1975" s="55" t="s">
        <v>497</v>
      </c>
      <c r="I1975" s="13" t="s">
        <v>4927</v>
      </c>
      <c r="J1975" s="43"/>
      <c r="K1975" s="54"/>
      <c r="L1975" s="54"/>
      <c r="M1975" s="24"/>
      <c r="N1975" s="24"/>
      <c r="O1975" s="24"/>
      <c r="P1975" s="53"/>
      <c r="Q1975" s="43"/>
      <c r="R1975" s="54"/>
      <c r="S1975" s="24"/>
      <c r="T1975" s="24"/>
      <c r="U1975" s="24"/>
      <c r="V1975" s="24"/>
      <c r="W1975" s="26"/>
      <c r="X1975" s="24"/>
    </row>
    <row r="1976" ht="26" customHeight="1" spans="1:24">
      <c r="A1976" s="24">
        <v>55</v>
      </c>
      <c r="B1976" s="24" t="s">
        <v>467</v>
      </c>
      <c r="C1976" s="54" t="s">
        <v>65</v>
      </c>
      <c r="D1976" s="54">
        <v>11</v>
      </c>
      <c r="E1976" s="14" t="s">
        <v>165</v>
      </c>
      <c r="F1976" s="14" t="s">
        <v>165</v>
      </c>
      <c r="G1976" s="46">
        <v>4</v>
      </c>
      <c r="H1976" s="55" t="s">
        <v>43</v>
      </c>
      <c r="I1976" s="13" t="s">
        <v>4928</v>
      </c>
      <c r="J1976" s="43">
        <v>55</v>
      </c>
      <c r="K1976" s="54">
        <v>55</v>
      </c>
      <c r="L1976" s="54"/>
      <c r="M1976" s="24"/>
      <c r="N1976" s="24"/>
      <c r="O1976" s="24"/>
      <c r="P1976" s="53">
        <v>45099</v>
      </c>
      <c r="Q1976" s="43" t="s">
        <v>4929</v>
      </c>
      <c r="R1976" s="54">
        <v>13489431785</v>
      </c>
      <c r="S1976" s="24"/>
      <c r="T1976" s="24">
        <v>2023</v>
      </c>
      <c r="U1976" s="24" t="s">
        <v>717</v>
      </c>
      <c r="V1976" s="24"/>
      <c r="W1976" s="25" t="s">
        <v>164</v>
      </c>
      <c r="X1976" s="24"/>
    </row>
    <row r="1977" ht="26" customHeight="1" spans="1:24">
      <c r="A1977" s="24"/>
      <c r="B1977" s="24"/>
      <c r="C1977" s="54"/>
      <c r="D1977" s="54"/>
      <c r="E1977" s="58"/>
      <c r="F1977" s="14" t="s">
        <v>4930</v>
      </c>
      <c r="G1977" s="46"/>
      <c r="H1977" s="55" t="s">
        <v>2512</v>
      </c>
      <c r="I1977" s="13" t="s">
        <v>4931</v>
      </c>
      <c r="J1977" s="43"/>
      <c r="K1977" s="54"/>
      <c r="L1977" s="54"/>
      <c r="M1977" s="24"/>
      <c r="N1977" s="24"/>
      <c r="O1977" s="24"/>
      <c r="P1977" s="53"/>
      <c r="Q1977" s="43"/>
      <c r="R1977" s="54"/>
      <c r="S1977" s="24"/>
      <c r="T1977" s="24"/>
      <c r="U1977" s="24"/>
      <c r="V1977" s="24"/>
      <c r="W1977" s="26"/>
      <c r="X1977" s="24"/>
    </row>
    <row r="1978" ht="26" customHeight="1" spans="1:24">
      <c r="A1978" s="24"/>
      <c r="B1978" s="24"/>
      <c r="C1978" s="54"/>
      <c r="D1978" s="54"/>
      <c r="E1978" s="58"/>
      <c r="F1978" s="14" t="s">
        <v>4932</v>
      </c>
      <c r="G1978" s="46"/>
      <c r="H1978" s="55" t="s">
        <v>4466</v>
      </c>
      <c r="I1978" s="13" t="s">
        <v>4933</v>
      </c>
      <c r="J1978" s="43"/>
      <c r="K1978" s="54"/>
      <c r="L1978" s="54"/>
      <c r="M1978" s="24"/>
      <c r="N1978" s="24"/>
      <c r="O1978" s="24"/>
      <c r="P1978" s="53"/>
      <c r="Q1978" s="43"/>
      <c r="R1978" s="54"/>
      <c r="S1978" s="24"/>
      <c r="T1978" s="24"/>
      <c r="U1978" s="24"/>
      <c r="V1978" s="24"/>
      <c r="W1978" s="26"/>
      <c r="X1978" s="24"/>
    </row>
    <row r="1979" ht="26" customHeight="1" spans="1:24">
      <c r="A1979" s="24"/>
      <c r="B1979" s="24"/>
      <c r="C1979" s="54"/>
      <c r="D1979" s="54"/>
      <c r="E1979" s="58"/>
      <c r="F1979" s="14" t="s">
        <v>4934</v>
      </c>
      <c r="G1979" s="46"/>
      <c r="H1979" s="55" t="s">
        <v>4466</v>
      </c>
      <c r="I1979" s="13" t="s">
        <v>4935</v>
      </c>
      <c r="J1979" s="43"/>
      <c r="K1979" s="54"/>
      <c r="L1979" s="54"/>
      <c r="M1979" s="24"/>
      <c r="N1979" s="24"/>
      <c r="O1979" s="24"/>
      <c r="P1979" s="53"/>
      <c r="Q1979" s="43"/>
      <c r="R1979" s="54"/>
      <c r="S1979" s="24"/>
      <c r="T1979" s="24"/>
      <c r="U1979" s="24"/>
      <c r="V1979" s="24"/>
      <c r="W1979" s="26"/>
      <c r="X1979" s="24"/>
    </row>
    <row r="1980" ht="26" customHeight="1" spans="1:24">
      <c r="A1980" s="24">
        <v>56</v>
      </c>
      <c r="B1980" s="24" t="s">
        <v>467</v>
      </c>
      <c r="C1980" s="59" t="s">
        <v>70</v>
      </c>
      <c r="D1980" s="59">
        <v>2</v>
      </c>
      <c r="E1980" s="59" t="s">
        <v>167</v>
      </c>
      <c r="F1980" s="59" t="s">
        <v>167</v>
      </c>
      <c r="G1980" s="59">
        <v>7</v>
      </c>
      <c r="H1980" s="59" t="s">
        <v>43</v>
      </c>
      <c r="I1980" s="13" t="s">
        <v>4936</v>
      </c>
      <c r="J1980" s="43">
        <v>120</v>
      </c>
      <c r="K1980" s="59">
        <v>85</v>
      </c>
      <c r="L1980" s="59">
        <v>35</v>
      </c>
      <c r="M1980" s="24"/>
      <c r="N1980" s="24"/>
      <c r="O1980" s="24"/>
      <c r="P1980" s="53">
        <v>45099</v>
      </c>
      <c r="Q1980" s="43" t="s">
        <v>4937</v>
      </c>
      <c r="R1980" s="59">
        <v>18965647239</v>
      </c>
      <c r="S1980" s="24"/>
      <c r="T1980" s="24">
        <v>2023</v>
      </c>
      <c r="U1980" s="24" t="s">
        <v>717</v>
      </c>
      <c r="V1980" s="24" t="s">
        <v>50</v>
      </c>
      <c r="W1980" s="23" t="s">
        <v>166</v>
      </c>
      <c r="X1980" s="24"/>
    </row>
    <row r="1981" ht="26" customHeight="1" spans="1:24">
      <c r="A1981" s="24"/>
      <c r="B1981" s="24"/>
      <c r="C1981" s="59"/>
      <c r="D1981" s="59"/>
      <c r="E1981" s="59"/>
      <c r="F1981" s="59" t="s">
        <v>4938</v>
      </c>
      <c r="G1981" s="59"/>
      <c r="H1981" s="59" t="s">
        <v>2796</v>
      </c>
      <c r="I1981" s="13" t="s">
        <v>4939</v>
      </c>
      <c r="J1981" s="43"/>
      <c r="K1981" s="59"/>
      <c r="L1981" s="59"/>
      <c r="M1981" s="24"/>
      <c r="N1981" s="24"/>
      <c r="O1981" s="24"/>
      <c r="P1981" s="53"/>
      <c r="Q1981" s="43"/>
      <c r="R1981" s="59"/>
      <c r="S1981" s="24"/>
      <c r="T1981" s="24"/>
      <c r="U1981" s="24"/>
      <c r="V1981" s="24"/>
      <c r="W1981" s="23"/>
      <c r="X1981" s="24"/>
    </row>
    <row r="1982" ht="26" customHeight="1" spans="1:24">
      <c r="A1982" s="24"/>
      <c r="B1982" s="24"/>
      <c r="C1982" s="59"/>
      <c r="D1982" s="59"/>
      <c r="E1982" s="59"/>
      <c r="F1982" s="59" t="s">
        <v>4940</v>
      </c>
      <c r="G1982" s="59"/>
      <c r="H1982" s="59" t="s">
        <v>477</v>
      </c>
      <c r="I1982" s="13" t="s">
        <v>4941</v>
      </c>
      <c r="J1982" s="43"/>
      <c r="K1982" s="59"/>
      <c r="L1982" s="59"/>
      <c r="M1982" s="24"/>
      <c r="N1982" s="24"/>
      <c r="O1982" s="24"/>
      <c r="P1982" s="53"/>
      <c r="Q1982" s="43"/>
      <c r="R1982" s="59"/>
      <c r="S1982" s="24"/>
      <c r="T1982" s="24"/>
      <c r="U1982" s="24"/>
      <c r="V1982" s="24"/>
      <c r="W1982" s="23"/>
      <c r="X1982" s="24"/>
    </row>
    <row r="1983" ht="26" customHeight="1" spans="1:24">
      <c r="A1983" s="24"/>
      <c r="B1983" s="24"/>
      <c r="C1983" s="59"/>
      <c r="D1983" s="59"/>
      <c r="E1983" s="59"/>
      <c r="F1983" s="59" t="s">
        <v>4942</v>
      </c>
      <c r="G1983" s="59"/>
      <c r="H1983" s="59" t="s">
        <v>950</v>
      </c>
      <c r="I1983" s="13" t="s">
        <v>4943</v>
      </c>
      <c r="J1983" s="43"/>
      <c r="K1983" s="59"/>
      <c r="L1983" s="59"/>
      <c r="M1983" s="24"/>
      <c r="N1983" s="24"/>
      <c r="O1983" s="24"/>
      <c r="P1983" s="53"/>
      <c r="Q1983" s="43"/>
      <c r="R1983" s="59"/>
      <c r="S1983" s="24"/>
      <c r="T1983" s="24"/>
      <c r="U1983" s="24"/>
      <c r="V1983" s="24"/>
      <c r="W1983" s="23"/>
      <c r="X1983" s="24"/>
    </row>
    <row r="1984" ht="26" customHeight="1" spans="1:24">
      <c r="A1984" s="24"/>
      <c r="B1984" s="24"/>
      <c r="C1984" s="59"/>
      <c r="D1984" s="59"/>
      <c r="E1984" s="59"/>
      <c r="F1984" s="59" t="s">
        <v>4944</v>
      </c>
      <c r="G1984" s="59"/>
      <c r="H1984" s="59" t="s">
        <v>533</v>
      </c>
      <c r="I1984" s="13" t="s">
        <v>4945</v>
      </c>
      <c r="J1984" s="43"/>
      <c r="K1984" s="59"/>
      <c r="L1984" s="59"/>
      <c r="M1984" s="24"/>
      <c r="N1984" s="24"/>
      <c r="O1984" s="24"/>
      <c r="P1984" s="53"/>
      <c r="Q1984" s="43"/>
      <c r="R1984" s="59"/>
      <c r="S1984" s="24"/>
      <c r="T1984" s="24"/>
      <c r="U1984" s="24"/>
      <c r="V1984" s="24"/>
      <c r="W1984" s="23"/>
      <c r="X1984" s="24"/>
    </row>
    <row r="1985" ht="26" customHeight="1" spans="1:24">
      <c r="A1985" s="24"/>
      <c r="B1985" s="24"/>
      <c r="C1985" s="59"/>
      <c r="D1985" s="59"/>
      <c r="E1985" s="59"/>
      <c r="F1985" s="59" t="s">
        <v>4946</v>
      </c>
      <c r="G1985" s="59"/>
      <c r="H1985" s="59" t="s">
        <v>538</v>
      </c>
      <c r="I1985" s="13" t="s">
        <v>4947</v>
      </c>
      <c r="J1985" s="43"/>
      <c r="K1985" s="59"/>
      <c r="L1985" s="59"/>
      <c r="M1985" s="24"/>
      <c r="N1985" s="24"/>
      <c r="O1985" s="24"/>
      <c r="P1985" s="53"/>
      <c r="Q1985" s="43"/>
      <c r="R1985" s="59"/>
      <c r="S1985" s="24"/>
      <c r="T1985" s="24"/>
      <c r="U1985" s="24"/>
      <c r="V1985" s="24"/>
      <c r="W1985" s="23"/>
      <c r="X1985" s="24"/>
    </row>
    <row r="1986" ht="26" customHeight="1" spans="1:24">
      <c r="A1986" s="24"/>
      <c r="B1986" s="24"/>
      <c r="C1986" s="59"/>
      <c r="D1986" s="59"/>
      <c r="E1986" s="59"/>
      <c r="F1986" s="59" t="s">
        <v>4948</v>
      </c>
      <c r="G1986" s="59"/>
      <c r="H1986" s="59" t="s">
        <v>510</v>
      </c>
      <c r="I1986" s="13" t="s">
        <v>4949</v>
      </c>
      <c r="J1986" s="43"/>
      <c r="K1986" s="59"/>
      <c r="L1986" s="59"/>
      <c r="M1986" s="24"/>
      <c r="N1986" s="24"/>
      <c r="O1986" s="24"/>
      <c r="P1986" s="53"/>
      <c r="Q1986" s="43"/>
      <c r="R1986" s="59"/>
      <c r="S1986" s="24"/>
      <c r="T1986" s="24"/>
      <c r="U1986" s="24"/>
      <c r="V1986" s="24"/>
      <c r="W1986" s="23"/>
      <c r="X1986" s="24"/>
    </row>
    <row r="1987" ht="26" customHeight="1" spans="1:24">
      <c r="A1987" s="24">
        <v>57</v>
      </c>
      <c r="B1987" s="24" t="s">
        <v>467</v>
      </c>
      <c r="C1987" s="59" t="s">
        <v>70</v>
      </c>
      <c r="D1987" s="59">
        <v>4</v>
      </c>
      <c r="E1987" s="59" t="s">
        <v>169</v>
      </c>
      <c r="F1987" s="59" t="s">
        <v>169</v>
      </c>
      <c r="G1987" s="59">
        <v>3</v>
      </c>
      <c r="H1987" s="59" t="s">
        <v>43</v>
      </c>
      <c r="I1987" s="13" t="s">
        <v>4950</v>
      </c>
      <c r="J1987" s="43">
        <v>80</v>
      </c>
      <c r="K1987" s="59">
        <v>52</v>
      </c>
      <c r="L1987" s="59">
        <v>28</v>
      </c>
      <c r="M1987" s="24"/>
      <c r="N1987" s="24"/>
      <c r="O1987" s="24"/>
      <c r="P1987" s="53">
        <v>45099</v>
      </c>
      <c r="Q1987" s="43" t="s">
        <v>4951</v>
      </c>
      <c r="R1987" s="59">
        <v>13805933912</v>
      </c>
      <c r="S1987" s="24"/>
      <c r="T1987" s="24">
        <v>2023</v>
      </c>
      <c r="U1987" s="24" t="s">
        <v>717</v>
      </c>
      <c r="V1987" s="24" t="s">
        <v>50</v>
      </c>
      <c r="W1987" s="23" t="s">
        <v>168</v>
      </c>
      <c r="X1987" s="24"/>
    </row>
    <row r="1988" ht="26" customHeight="1" spans="1:24">
      <c r="A1988" s="24"/>
      <c r="B1988" s="24"/>
      <c r="C1988" s="59"/>
      <c r="D1988" s="59"/>
      <c r="E1988" s="59"/>
      <c r="F1988" s="59" t="s">
        <v>4952</v>
      </c>
      <c r="G1988" s="59"/>
      <c r="H1988" s="59"/>
      <c r="I1988" s="13" t="s">
        <v>4953</v>
      </c>
      <c r="J1988" s="43"/>
      <c r="K1988" s="59"/>
      <c r="L1988" s="59"/>
      <c r="M1988" s="24"/>
      <c r="N1988" s="24"/>
      <c r="O1988" s="24"/>
      <c r="P1988" s="53"/>
      <c r="Q1988" s="43"/>
      <c r="R1988" s="59"/>
      <c r="S1988" s="24"/>
      <c r="T1988" s="24"/>
      <c r="U1988" s="24"/>
      <c r="V1988" s="24"/>
      <c r="W1988" s="23"/>
      <c r="X1988" s="24"/>
    </row>
    <row r="1989" ht="26" customHeight="1" spans="1:24">
      <c r="A1989" s="24"/>
      <c r="B1989" s="24"/>
      <c r="C1989" s="59"/>
      <c r="D1989" s="59"/>
      <c r="E1989" s="59"/>
      <c r="F1989" s="59" t="s">
        <v>2081</v>
      </c>
      <c r="G1989" s="59"/>
      <c r="H1989" s="59"/>
      <c r="I1989" s="13" t="s">
        <v>2082</v>
      </c>
      <c r="J1989" s="43"/>
      <c r="K1989" s="59"/>
      <c r="L1989" s="59"/>
      <c r="M1989" s="24"/>
      <c r="N1989" s="24"/>
      <c r="O1989" s="24"/>
      <c r="P1989" s="53"/>
      <c r="Q1989" s="43"/>
      <c r="R1989" s="59"/>
      <c r="S1989" s="24"/>
      <c r="T1989" s="24"/>
      <c r="U1989" s="24"/>
      <c r="V1989" s="24"/>
      <c r="W1989" s="23"/>
      <c r="X1989" s="24"/>
    </row>
    <row r="1990" ht="26" customHeight="1" spans="1:24">
      <c r="A1990" s="24">
        <v>58</v>
      </c>
      <c r="B1990" s="24" t="s">
        <v>467</v>
      </c>
      <c r="C1990" s="59" t="s">
        <v>70</v>
      </c>
      <c r="D1990" s="59">
        <v>3</v>
      </c>
      <c r="E1990" s="59" t="s">
        <v>171</v>
      </c>
      <c r="F1990" s="59" t="s">
        <v>171</v>
      </c>
      <c r="G1990" s="59">
        <v>7</v>
      </c>
      <c r="H1990" s="59" t="s">
        <v>43</v>
      </c>
      <c r="I1990" s="13" t="s">
        <v>4954</v>
      </c>
      <c r="J1990" s="43">
        <v>120</v>
      </c>
      <c r="K1990" s="59">
        <v>120</v>
      </c>
      <c r="L1990" s="59"/>
      <c r="M1990" s="24"/>
      <c r="N1990" s="24"/>
      <c r="O1990" s="24"/>
      <c r="P1990" s="53">
        <v>45099</v>
      </c>
      <c r="Q1990" s="43" t="s">
        <v>4955</v>
      </c>
      <c r="R1990" s="59">
        <v>13626078735</v>
      </c>
      <c r="S1990" s="24"/>
      <c r="T1990" s="24">
        <v>2023</v>
      </c>
      <c r="U1990" s="24" t="s">
        <v>717</v>
      </c>
      <c r="V1990" s="24" t="s">
        <v>58</v>
      </c>
      <c r="W1990" s="23" t="s">
        <v>170</v>
      </c>
      <c r="X1990" s="24"/>
    </row>
    <row r="1991" ht="26" customHeight="1" spans="1:24">
      <c r="A1991" s="24"/>
      <c r="B1991" s="24"/>
      <c r="C1991" s="59"/>
      <c r="D1991" s="59"/>
      <c r="E1991" s="59"/>
      <c r="F1991" s="59" t="s">
        <v>1005</v>
      </c>
      <c r="G1991" s="59"/>
      <c r="H1991" s="59" t="s">
        <v>2796</v>
      </c>
      <c r="I1991" s="13" t="s">
        <v>4956</v>
      </c>
      <c r="J1991" s="43"/>
      <c r="K1991" s="59"/>
      <c r="L1991" s="59"/>
      <c r="M1991" s="24"/>
      <c r="N1991" s="24"/>
      <c r="O1991" s="24"/>
      <c r="P1991" s="53"/>
      <c r="Q1991" s="43"/>
      <c r="R1991" s="59"/>
      <c r="S1991" s="24"/>
      <c r="T1991" s="24"/>
      <c r="U1991" s="24"/>
      <c r="V1991" s="24"/>
      <c r="W1991" s="23"/>
      <c r="X1991" s="24"/>
    </row>
    <row r="1992" ht="26" customHeight="1" spans="1:24">
      <c r="A1992" s="24"/>
      <c r="B1992" s="24"/>
      <c r="C1992" s="59"/>
      <c r="D1992" s="59"/>
      <c r="E1992" s="59"/>
      <c r="F1992" s="59" t="s">
        <v>4957</v>
      </c>
      <c r="G1992" s="59"/>
      <c r="H1992" s="59" t="s">
        <v>477</v>
      </c>
      <c r="I1992" s="13" t="s">
        <v>4958</v>
      </c>
      <c r="J1992" s="43"/>
      <c r="K1992" s="59"/>
      <c r="L1992" s="59"/>
      <c r="M1992" s="24"/>
      <c r="N1992" s="24"/>
      <c r="O1992" s="24"/>
      <c r="P1992" s="53"/>
      <c r="Q1992" s="43"/>
      <c r="R1992" s="59"/>
      <c r="S1992" s="24"/>
      <c r="T1992" s="24"/>
      <c r="U1992" s="24"/>
      <c r="V1992" s="24"/>
      <c r="W1992" s="23"/>
      <c r="X1992" s="24"/>
    </row>
    <row r="1993" ht="26" customHeight="1" spans="1:24">
      <c r="A1993" s="24"/>
      <c r="B1993" s="24"/>
      <c r="C1993" s="59"/>
      <c r="D1993" s="59"/>
      <c r="E1993" s="59"/>
      <c r="F1993" s="59" t="s">
        <v>4959</v>
      </c>
      <c r="G1993" s="59"/>
      <c r="H1993" s="59" t="s">
        <v>533</v>
      </c>
      <c r="I1993" s="13" t="s">
        <v>4960</v>
      </c>
      <c r="J1993" s="43"/>
      <c r="K1993" s="59"/>
      <c r="L1993" s="59"/>
      <c r="M1993" s="24"/>
      <c r="N1993" s="24"/>
      <c r="O1993" s="24"/>
      <c r="P1993" s="53"/>
      <c r="Q1993" s="43"/>
      <c r="R1993" s="59"/>
      <c r="S1993" s="24"/>
      <c r="T1993" s="24"/>
      <c r="U1993" s="24"/>
      <c r="V1993" s="24"/>
      <c r="W1993" s="23"/>
      <c r="X1993" s="24"/>
    </row>
    <row r="1994" ht="26" customHeight="1" spans="1:24">
      <c r="A1994" s="24"/>
      <c r="B1994" s="24"/>
      <c r="C1994" s="59"/>
      <c r="D1994" s="59"/>
      <c r="E1994" s="59"/>
      <c r="F1994" s="59" t="s">
        <v>4961</v>
      </c>
      <c r="G1994" s="59"/>
      <c r="H1994" s="59" t="s">
        <v>538</v>
      </c>
      <c r="I1994" s="13" t="s">
        <v>4962</v>
      </c>
      <c r="J1994" s="43"/>
      <c r="K1994" s="59"/>
      <c r="L1994" s="59"/>
      <c r="M1994" s="24"/>
      <c r="N1994" s="24"/>
      <c r="O1994" s="24"/>
      <c r="P1994" s="53"/>
      <c r="Q1994" s="43"/>
      <c r="R1994" s="59"/>
      <c r="S1994" s="24"/>
      <c r="T1994" s="24"/>
      <c r="U1994" s="24"/>
      <c r="V1994" s="24"/>
      <c r="W1994" s="23"/>
      <c r="X1994" s="24"/>
    </row>
    <row r="1995" ht="26" customHeight="1" spans="1:24">
      <c r="A1995" s="24"/>
      <c r="B1995" s="24"/>
      <c r="C1995" s="59"/>
      <c r="D1995" s="59"/>
      <c r="E1995" s="59"/>
      <c r="F1995" s="59" t="s">
        <v>4963</v>
      </c>
      <c r="G1995" s="59"/>
      <c r="H1995" s="59" t="s">
        <v>510</v>
      </c>
      <c r="I1995" s="13" t="s">
        <v>4964</v>
      </c>
      <c r="J1995" s="43"/>
      <c r="K1995" s="59"/>
      <c r="L1995" s="59"/>
      <c r="M1995" s="24"/>
      <c r="N1995" s="24"/>
      <c r="O1995" s="24"/>
      <c r="P1995" s="53"/>
      <c r="Q1995" s="43"/>
      <c r="R1995" s="59"/>
      <c r="S1995" s="24"/>
      <c r="T1995" s="24"/>
      <c r="U1995" s="24"/>
      <c r="V1995" s="24"/>
      <c r="W1995" s="23"/>
      <c r="X1995" s="24"/>
    </row>
    <row r="1996" ht="26" customHeight="1" spans="1:24">
      <c r="A1996" s="24"/>
      <c r="B1996" s="24"/>
      <c r="C1996" s="59"/>
      <c r="D1996" s="59"/>
      <c r="E1996" s="59"/>
      <c r="F1996" s="59" t="s">
        <v>4965</v>
      </c>
      <c r="G1996" s="59"/>
      <c r="H1996" s="59" t="s">
        <v>510</v>
      </c>
      <c r="I1996" s="13" t="s">
        <v>4966</v>
      </c>
      <c r="J1996" s="43"/>
      <c r="K1996" s="59"/>
      <c r="L1996" s="59"/>
      <c r="M1996" s="24"/>
      <c r="N1996" s="24"/>
      <c r="O1996" s="24"/>
      <c r="P1996" s="53"/>
      <c r="Q1996" s="43"/>
      <c r="R1996" s="59"/>
      <c r="S1996" s="24"/>
      <c r="T1996" s="24"/>
      <c r="U1996" s="24"/>
      <c r="V1996" s="24"/>
      <c r="W1996" s="23"/>
      <c r="X1996" s="24"/>
    </row>
    <row r="1997" ht="26" customHeight="1" spans="1:24">
      <c r="A1997" s="24">
        <v>59</v>
      </c>
      <c r="B1997" s="24" t="s">
        <v>467</v>
      </c>
      <c r="C1997" s="59" t="s">
        <v>70</v>
      </c>
      <c r="D1997" s="59">
        <v>7</v>
      </c>
      <c r="E1997" s="59" t="s">
        <v>173</v>
      </c>
      <c r="F1997" s="59" t="s">
        <v>173</v>
      </c>
      <c r="G1997" s="59">
        <v>6</v>
      </c>
      <c r="H1997" s="59" t="s">
        <v>43</v>
      </c>
      <c r="I1997" s="13" t="s">
        <v>4967</v>
      </c>
      <c r="J1997" s="43">
        <v>120</v>
      </c>
      <c r="K1997" s="59">
        <v>116</v>
      </c>
      <c r="L1997" s="59">
        <v>4</v>
      </c>
      <c r="M1997" s="24"/>
      <c r="N1997" s="24"/>
      <c r="O1997" s="24"/>
      <c r="P1997" s="53">
        <v>45099</v>
      </c>
      <c r="Q1997" s="43" t="s">
        <v>4968</v>
      </c>
      <c r="R1997" s="59">
        <v>13665927918</v>
      </c>
      <c r="S1997" s="24"/>
      <c r="T1997" s="24">
        <v>2023</v>
      </c>
      <c r="U1997" s="24" t="s">
        <v>717</v>
      </c>
      <c r="V1997" s="24" t="s">
        <v>50</v>
      </c>
      <c r="W1997" s="23" t="s">
        <v>172</v>
      </c>
      <c r="X1997" s="24"/>
    </row>
    <row r="1998" ht="26" customHeight="1" spans="1:24">
      <c r="A1998" s="24"/>
      <c r="B1998" s="24"/>
      <c r="C1998" s="59"/>
      <c r="D1998" s="59"/>
      <c r="E1998" s="59"/>
      <c r="F1998" s="59" t="s">
        <v>4969</v>
      </c>
      <c r="G1998" s="59"/>
      <c r="H1998" s="59" t="s">
        <v>497</v>
      </c>
      <c r="I1998" s="13" t="s">
        <v>4970</v>
      </c>
      <c r="J1998" s="43"/>
      <c r="K1998" s="59"/>
      <c r="L1998" s="59"/>
      <c r="M1998" s="24"/>
      <c r="N1998" s="24"/>
      <c r="O1998" s="24"/>
      <c r="P1998" s="53"/>
      <c r="Q1998" s="43"/>
      <c r="R1998" s="59"/>
      <c r="S1998" s="24"/>
      <c r="T1998" s="24"/>
      <c r="U1998" s="24"/>
      <c r="V1998" s="24"/>
      <c r="W1998" s="23"/>
      <c r="X1998" s="24"/>
    </row>
    <row r="1999" ht="26" customHeight="1" spans="1:24">
      <c r="A1999" s="24"/>
      <c r="B1999" s="24"/>
      <c r="C1999" s="59"/>
      <c r="D1999" s="59"/>
      <c r="E1999" s="59"/>
      <c r="F1999" s="59" t="s">
        <v>4971</v>
      </c>
      <c r="G1999" s="59"/>
      <c r="H1999" s="59" t="s">
        <v>561</v>
      </c>
      <c r="I1999" s="13" t="s">
        <v>4972</v>
      </c>
      <c r="J1999" s="43"/>
      <c r="K1999" s="59"/>
      <c r="L1999" s="59"/>
      <c r="M1999" s="24"/>
      <c r="N1999" s="24"/>
      <c r="O1999" s="24"/>
      <c r="P1999" s="53"/>
      <c r="Q1999" s="43"/>
      <c r="R1999" s="59"/>
      <c r="S1999" s="24"/>
      <c r="T1999" s="24"/>
      <c r="U1999" s="24"/>
      <c r="V1999" s="24"/>
      <c r="W1999" s="23"/>
      <c r="X1999" s="24"/>
    </row>
    <row r="2000" ht="26" customHeight="1" spans="1:24">
      <c r="A2000" s="24"/>
      <c r="B2000" s="24"/>
      <c r="C2000" s="59"/>
      <c r="D2000" s="59"/>
      <c r="E2000" s="59"/>
      <c r="F2000" s="59" t="s">
        <v>4973</v>
      </c>
      <c r="G2000" s="59"/>
      <c r="H2000" s="59" t="s">
        <v>510</v>
      </c>
      <c r="I2000" s="13" t="s">
        <v>4974</v>
      </c>
      <c r="J2000" s="43"/>
      <c r="K2000" s="59"/>
      <c r="L2000" s="59"/>
      <c r="M2000" s="24"/>
      <c r="N2000" s="24"/>
      <c r="O2000" s="24"/>
      <c r="P2000" s="53"/>
      <c r="Q2000" s="43"/>
      <c r="R2000" s="59"/>
      <c r="S2000" s="24"/>
      <c r="T2000" s="24"/>
      <c r="U2000" s="24"/>
      <c r="V2000" s="24"/>
      <c r="W2000" s="23"/>
      <c r="X2000" s="24"/>
    </row>
    <row r="2001" ht="26" customHeight="1" spans="1:24">
      <c r="A2001" s="24"/>
      <c r="B2001" s="24"/>
      <c r="C2001" s="59"/>
      <c r="D2001" s="59"/>
      <c r="E2001" s="59"/>
      <c r="F2001" s="59" t="s">
        <v>4975</v>
      </c>
      <c r="G2001" s="59"/>
      <c r="H2001" s="59" t="s">
        <v>538</v>
      </c>
      <c r="I2001" s="13" t="s">
        <v>4976</v>
      </c>
      <c r="J2001" s="43"/>
      <c r="K2001" s="59"/>
      <c r="L2001" s="59"/>
      <c r="M2001" s="24"/>
      <c r="N2001" s="24"/>
      <c r="O2001" s="24"/>
      <c r="P2001" s="53"/>
      <c r="Q2001" s="43"/>
      <c r="R2001" s="59"/>
      <c r="S2001" s="24"/>
      <c r="T2001" s="24"/>
      <c r="U2001" s="24"/>
      <c r="V2001" s="24"/>
      <c r="W2001" s="23"/>
      <c r="X2001" s="24"/>
    </row>
    <row r="2002" ht="26" customHeight="1" spans="1:24">
      <c r="A2002" s="24"/>
      <c r="B2002" s="24"/>
      <c r="C2002" s="59"/>
      <c r="D2002" s="59"/>
      <c r="E2002" s="59"/>
      <c r="F2002" s="59" t="s">
        <v>4977</v>
      </c>
      <c r="G2002" s="59"/>
      <c r="H2002" s="59" t="s">
        <v>510</v>
      </c>
      <c r="I2002" s="13" t="s">
        <v>4978</v>
      </c>
      <c r="J2002" s="43"/>
      <c r="K2002" s="59"/>
      <c r="L2002" s="59"/>
      <c r="M2002" s="24"/>
      <c r="N2002" s="24"/>
      <c r="O2002" s="24"/>
      <c r="P2002" s="53"/>
      <c r="Q2002" s="43"/>
      <c r="R2002" s="59"/>
      <c r="S2002" s="24"/>
      <c r="T2002" s="24"/>
      <c r="U2002" s="24"/>
      <c r="V2002" s="24"/>
      <c r="W2002" s="23"/>
      <c r="X2002" s="24"/>
    </row>
    <row r="2003" ht="26" customHeight="1" spans="1:24">
      <c r="A2003" s="24">
        <v>60</v>
      </c>
      <c r="B2003" s="24" t="s">
        <v>467</v>
      </c>
      <c r="C2003" s="59" t="s">
        <v>70</v>
      </c>
      <c r="D2003" s="59">
        <v>8</v>
      </c>
      <c r="E2003" s="59" t="s">
        <v>175</v>
      </c>
      <c r="F2003" s="59" t="s">
        <v>175</v>
      </c>
      <c r="G2003" s="59">
        <v>4</v>
      </c>
      <c r="H2003" s="59" t="s">
        <v>43</v>
      </c>
      <c r="I2003" s="13" t="s">
        <v>4979</v>
      </c>
      <c r="J2003" s="43">
        <v>120</v>
      </c>
      <c r="K2003" s="59">
        <v>118</v>
      </c>
      <c r="L2003" s="59">
        <v>2</v>
      </c>
      <c r="M2003" s="24"/>
      <c r="N2003" s="24"/>
      <c r="O2003" s="24"/>
      <c r="P2003" s="53">
        <v>45099</v>
      </c>
      <c r="Q2003" s="43" t="s">
        <v>4980</v>
      </c>
      <c r="R2003" s="59">
        <v>18960253488</v>
      </c>
      <c r="S2003" s="24"/>
      <c r="T2003" s="24">
        <v>2023</v>
      </c>
      <c r="U2003" s="24" t="s">
        <v>717</v>
      </c>
      <c r="V2003" s="24" t="s">
        <v>50</v>
      </c>
      <c r="W2003" s="23" t="s">
        <v>174</v>
      </c>
      <c r="X2003" s="24"/>
    </row>
    <row r="2004" ht="26" customHeight="1" spans="1:24">
      <c r="A2004" s="24"/>
      <c r="B2004" s="24"/>
      <c r="C2004" s="59"/>
      <c r="D2004" s="59"/>
      <c r="E2004" s="59"/>
      <c r="F2004" s="59" t="s">
        <v>4981</v>
      </c>
      <c r="G2004" s="59"/>
      <c r="H2004" s="59" t="s">
        <v>497</v>
      </c>
      <c r="I2004" s="13" t="s">
        <v>4982</v>
      </c>
      <c r="J2004" s="43"/>
      <c r="K2004" s="59"/>
      <c r="L2004" s="59"/>
      <c r="M2004" s="24"/>
      <c r="N2004" s="24"/>
      <c r="O2004" s="24"/>
      <c r="P2004" s="53"/>
      <c r="Q2004" s="43"/>
      <c r="R2004" s="59"/>
      <c r="S2004" s="24"/>
      <c r="T2004" s="24"/>
      <c r="U2004" s="24"/>
      <c r="V2004" s="24"/>
      <c r="W2004" s="23"/>
      <c r="X2004" s="24"/>
    </row>
    <row r="2005" ht="26" customHeight="1" spans="1:24">
      <c r="A2005" s="24"/>
      <c r="B2005" s="24"/>
      <c r="C2005" s="59"/>
      <c r="D2005" s="59"/>
      <c r="E2005" s="59"/>
      <c r="F2005" s="59" t="s">
        <v>4983</v>
      </c>
      <c r="G2005" s="59"/>
      <c r="H2005" s="59" t="s">
        <v>566</v>
      </c>
      <c r="I2005" s="13" t="s">
        <v>4984</v>
      </c>
      <c r="J2005" s="43"/>
      <c r="K2005" s="59"/>
      <c r="L2005" s="59"/>
      <c r="M2005" s="24"/>
      <c r="N2005" s="24"/>
      <c r="O2005" s="24"/>
      <c r="P2005" s="53"/>
      <c r="Q2005" s="43"/>
      <c r="R2005" s="59"/>
      <c r="S2005" s="24"/>
      <c r="T2005" s="24"/>
      <c r="U2005" s="24"/>
      <c r="V2005" s="24"/>
      <c r="W2005" s="23"/>
      <c r="X2005" s="24"/>
    </row>
    <row r="2006" ht="26" customHeight="1" spans="1:24">
      <c r="A2006" s="24"/>
      <c r="B2006" s="24"/>
      <c r="C2006" s="59"/>
      <c r="D2006" s="59"/>
      <c r="E2006" s="59"/>
      <c r="F2006" s="59" t="s">
        <v>4985</v>
      </c>
      <c r="G2006" s="59"/>
      <c r="H2006" s="59" t="s">
        <v>513</v>
      </c>
      <c r="I2006" s="13" t="s">
        <v>4986</v>
      </c>
      <c r="J2006" s="43"/>
      <c r="K2006" s="59"/>
      <c r="L2006" s="59"/>
      <c r="M2006" s="24"/>
      <c r="N2006" s="24"/>
      <c r="O2006" s="24"/>
      <c r="P2006" s="53"/>
      <c r="Q2006" s="43"/>
      <c r="R2006" s="59"/>
      <c r="S2006" s="24"/>
      <c r="T2006" s="24"/>
      <c r="U2006" s="24"/>
      <c r="V2006" s="24"/>
      <c r="W2006" s="23"/>
      <c r="X2006" s="24"/>
    </row>
    <row r="2007" ht="26" customHeight="1" spans="1:24">
      <c r="A2007" s="24">
        <v>61</v>
      </c>
      <c r="B2007" s="24" t="s">
        <v>467</v>
      </c>
      <c r="C2007" s="54" t="s">
        <v>176</v>
      </c>
      <c r="D2007" s="62">
        <v>10</v>
      </c>
      <c r="E2007" s="54" t="s">
        <v>178</v>
      </c>
      <c r="F2007" s="54" t="s">
        <v>178</v>
      </c>
      <c r="G2007" s="54">
        <v>4</v>
      </c>
      <c r="H2007" s="54" t="s">
        <v>43</v>
      </c>
      <c r="I2007" s="13" t="s">
        <v>4987</v>
      </c>
      <c r="J2007" s="43">
        <v>150</v>
      </c>
      <c r="K2007" s="54">
        <v>140</v>
      </c>
      <c r="L2007" s="54">
        <v>10</v>
      </c>
      <c r="M2007" s="24"/>
      <c r="N2007" s="24"/>
      <c r="O2007" s="24"/>
      <c r="P2007" s="53">
        <v>45099</v>
      </c>
      <c r="Q2007" s="43" t="s">
        <v>4988</v>
      </c>
      <c r="R2007" s="54">
        <v>13636937418</v>
      </c>
      <c r="S2007" s="24"/>
      <c r="T2007" s="24">
        <v>2023</v>
      </c>
      <c r="U2007" s="23" t="s">
        <v>472</v>
      </c>
      <c r="V2007" s="24" t="s">
        <v>50</v>
      </c>
      <c r="W2007" s="63" t="s">
        <v>177</v>
      </c>
      <c r="X2007" s="24"/>
    </row>
    <row r="2008" ht="26" customHeight="1" spans="1:24">
      <c r="A2008" s="24"/>
      <c r="B2008" s="24"/>
      <c r="C2008" s="54"/>
      <c r="D2008" s="54"/>
      <c r="E2008" s="54"/>
      <c r="F2008" s="54" t="s">
        <v>4989</v>
      </c>
      <c r="G2008" s="54"/>
      <c r="H2008" s="54" t="s">
        <v>2512</v>
      </c>
      <c r="I2008" s="13" t="s">
        <v>4990</v>
      </c>
      <c r="J2008" s="43"/>
      <c r="K2008" s="54"/>
      <c r="L2008" s="54"/>
      <c r="M2008" s="24"/>
      <c r="N2008" s="24"/>
      <c r="O2008" s="24"/>
      <c r="P2008" s="53"/>
      <c r="Q2008" s="43"/>
      <c r="R2008" s="54"/>
      <c r="S2008" s="24"/>
      <c r="T2008" s="24"/>
      <c r="U2008" s="24"/>
      <c r="V2008" s="24"/>
      <c r="W2008" s="25"/>
      <c r="X2008" s="24"/>
    </row>
    <row r="2009" ht="26" customHeight="1" spans="1:24">
      <c r="A2009" s="24"/>
      <c r="B2009" s="24"/>
      <c r="C2009" s="54"/>
      <c r="D2009" s="54"/>
      <c r="E2009" s="54"/>
      <c r="F2009" s="54" t="s">
        <v>4991</v>
      </c>
      <c r="G2009" s="54"/>
      <c r="H2009" s="54" t="s">
        <v>4466</v>
      </c>
      <c r="I2009" s="13" t="s">
        <v>4992</v>
      </c>
      <c r="J2009" s="43"/>
      <c r="K2009" s="54"/>
      <c r="L2009" s="54"/>
      <c r="M2009" s="24"/>
      <c r="N2009" s="24"/>
      <c r="O2009" s="24"/>
      <c r="P2009" s="53"/>
      <c r="Q2009" s="43"/>
      <c r="R2009" s="54"/>
      <c r="S2009" s="24"/>
      <c r="T2009" s="24"/>
      <c r="U2009" s="24"/>
      <c r="V2009" s="24"/>
      <c r="W2009" s="25"/>
      <c r="X2009" s="24"/>
    </row>
    <row r="2010" ht="26" customHeight="1" spans="1:24">
      <c r="A2010" s="24"/>
      <c r="B2010" s="24"/>
      <c r="C2010" s="54"/>
      <c r="D2010" s="54"/>
      <c r="E2010" s="54"/>
      <c r="F2010" s="54" t="s">
        <v>4993</v>
      </c>
      <c r="G2010" s="54"/>
      <c r="H2010" s="54" t="s">
        <v>4528</v>
      </c>
      <c r="I2010" s="13" t="s">
        <v>4994</v>
      </c>
      <c r="J2010" s="43"/>
      <c r="K2010" s="54"/>
      <c r="L2010" s="54"/>
      <c r="M2010" s="24"/>
      <c r="N2010" s="24"/>
      <c r="O2010" s="24"/>
      <c r="P2010" s="53"/>
      <c r="Q2010" s="43"/>
      <c r="R2010" s="54"/>
      <c r="S2010" s="24"/>
      <c r="T2010" s="24"/>
      <c r="U2010" s="24"/>
      <c r="V2010" s="24"/>
      <c r="W2010" s="25"/>
      <c r="X2010" s="24"/>
    </row>
    <row r="2011" ht="26" customHeight="1" spans="1:24">
      <c r="A2011" s="24">
        <v>62</v>
      </c>
      <c r="B2011" s="24" t="s">
        <v>467</v>
      </c>
      <c r="C2011" s="54" t="s">
        <v>176</v>
      </c>
      <c r="D2011" s="54">
        <v>10</v>
      </c>
      <c r="E2011" s="54" t="s">
        <v>180</v>
      </c>
      <c r="F2011" s="54" t="s">
        <v>180</v>
      </c>
      <c r="G2011" s="54">
        <v>4</v>
      </c>
      <c r="H2011" s="54" t="s">
        <v>43</v>
      </c>
      <c r="I2011" s="13" t="s">
        <v>4995</v>
      </c>
      <c r="J2011" s="43">
        <v>120</v>
      </c>
      <c r="K2011" s="54">
        <v>79</v>
      </c>
      <c r="L2011" s="54">
        <v>41</v>
      </c>
      <c r="M2011" s="24"/>
      <c r="N2011" s="24"/>
      <c r="O2011" s="24"/>
      <c r="P2011" s="53">
        <v>45099</v>
      </c>
      <c r="Q2011" s="43" t="s">
        <v>4996</v>
      </c>
      <c r="R2011" s="54">
        <v>15906033086</v>
      </c>
      <c r="S2011" s="24"/>
      <c r="T2011" s="24">
        <v>2023</v>
      </c>
      <c r="U2011" s="23" t="s">
        <v>472</v>
      </c>
      <c r="V2011" s="24" t="s">
        <v>50</v>
      </c>
      <c r="W2011" s="25" t="s">
        <v>179</v>
      </c>
      <c r="X2011" s="24"/>
    </row>
    <row r="2012" ht="26" customHeight="1" spans="1:24">
      <c r="A2012" s="24"/>
      <c r="B2012" s="24"/>
      <c r="C2012" s="54"/>
      <c r="D2012" s="54"/>
      <c r="E2012" s="54"/>
      <c r="F2012" s="54" t="s">
        <v>4997</v>
      </c>
      <c r="G2012" s="54"/>
      <c r="H2012" s="54" t="s">
        <v>2796</v>
      </c>
      <c r="I2012" s="13" t="s">
        <v>4998</v>
      </c>
      <c r="J2012" s="43"/>
      <c r="K2012" s="54"/>
      <c r="L2012" s="54"/>
      <c r="M2012" s="24"/>
      <c r="N2012" s="24"/>
      <c r="O2012" s="24"/>
      <c r="P2012" s="53"/>
      <c r="Q2012" s="43"/>
      <c r="R2012" s="54"/>
      <c r="S2012" s="24"/>
      <c r="T2012" s="24"/>
      <c r="U2012" s="24"/>
      <c r="V2012" s="24"/>
      <c r="W2012" s="25"/>
      <c r="X2012" s="24"/>
    </row>
    <row r="2013" ht="26" customHeight="1" spans="1:24">
      <c r="A2013" s="24"/>
      <c r="B2013" s="24"/>
      <c r="C2013" s="54"/>
      <c r="D2013" s="54"/>
      <c r="E2013" s="54"/>
      <c r="F2013" s="54" t="s">
        <v>4999</v>
      </c>
      <c r="G2013" s="54"/>
      <c r="H2013" s="54" t="s">
        <v>513</v>
      </c>
      <c r="I2013" s="13" t="s">
        <v>5000</v>
      </c>
      <c r="J2013" s="43"/>
      <c r="K2013" s="54"/>
      <c r="L2013" s="54"/>
      <c r="M2013" s="24"/>
      <c r="N2013" s="24"/>
      <c r="O2013" s="24"/>
      <c r="P2013" s="53"/>
      <c r="Q2013" s="43"/>
      <c r="R2013" s="54"/>
      <c r="S2013" s="24"/>
      <c r="T2013" s="24"/>
      <c r="U2013" s="24"/>
      <c r="V2013" s="24"/>
      <c r="W2013" s="25"/>
      <c r="X2013" s="24"/>
    </row>
    <row r="2014" ht="26" customHeight="1" spans="1:24">
      <c r="A2014" s="24"/>
      <c r="B2014" s="24"/>
      <c r="C2014" s="54"/>
      <c r="D2014" s="54"/>
      <c r="E2014" s="54"/>
      <c r="F2014" s="54" t="s">
        <v>5001</v>
      </c>
      <c r="G2014" s="54"/>
      <c r="H2014" s="54" t="s">
        <v>538</v>
      </c>
      <c r="I2014" s="13" t="s">
        <v>5002</v>
      </c>
      <c r="J2014" s="43"/>
      <c r="K2014" s="54"/>
      <c r="L2014" s="54"/>
      <c r="M2014" s="24"/>
      <c r="N2014" s="24"/>
      <c r="O2014" s="24"/>
      <c r="P2014" s="53"/>
      <c r="Q2014" s="43"/>
      <c r="R2014" s="54"/>
      <c r="S2014" s="24"/>
      <c r="T2014" s="24"/>
      <c r="U2014" s="24"/>
      <c r="V2014" s="24"/>
      <c r="W2014" s="25"/>
      <c r="X2014" s="24"/>
    </row>
    <row r="2015" ht="26" customHeight="1" spans="1:24">
      <c r="A2015" s="24">
        <v>63</v>
      </c>
      <c r="B2015" s="24" t="s">
        <v>467</v>
      </c>
      <c r="C2015" s="54" t="s">
        <v>176</v>
      </c>
      <c r="D2015" s="54">
        <v>8</v>
      </c>
      <c r="E2015" s="54" t="s">
        <v>184</v>
      </c>
      <c r="F2015" s="54" t="s">
        <v>184</v>
      </c>
      <c r="G2015" s="54">
        <v>4</v>
      </c>
      <c r="H2015" s="54" t="s">
        <v>43</v>
      </c>
      <c r="I2015" s="13" t="s">
        <v>5003</v>
      </c>
      <c r="J2015" s="43">
        <v>120</v>
      </c>
      <c r="K2015" s="54">
        <v>120</v>
      </c>
      <c r="L2015" s="54"/>
      <c r="M2015" s="24"/>
      <c r="N2015" s="24"/>
      <c r="O2015" s="24"/>
      <c r="P2015" s="53">
        <v>45099</v>
      </c>
      <c r="Q2015" s="43" t="s">
        <v>5004</v>
      </c>
      <c r="R2015" s="54">
        <v>15160302107</v>
      </c>
      <c r="S2015" s="24"/>
      <c r="T2015" s="24">
        <v>2023</v>
      </c>
      <c r="U2015" s="23" t="s">
        <v>472</v>
      </c>
      <c r="V2015" s="24" t="s">
        <v>58</v>
      </c>
      <c r="W2015" s="25" t="s">
        <v>183</v>
      </c>
      <c r="X2015" s="24"/>
    </row>
    <row r="2016" ht="26" customHeight="1" spans="1:24">
      <c r="A2016" s="24"/>
      <c r="B2016" s="24"/>
      <c r="C2016" s="54"/>
      <c r="D2016" s="54"/>
      <c r="E2016" s="54"/>
      <c r="F2016" s="54" t="s">
        <v>5005</v>
      </c>
      <c r="G2016" s="54"/>
      <c r="H2016" s="54" t="s">
        <v>2796</v>
      </c>
      <c r="I2016" s="13" t="s">
        <v>5006</v>
      </c>
      <c r="J2016" s="43"/>
      <c r="K2016" s="54"/>
      <c r="L2016" s="54"/>
      <c r="M2016" s="24"/>
      <c r="N2016" s="24"/>
      <c r="O2016" s="24"/>
      <c r="P2016" s="53"/>
      <c r="Q2016" s="43"/>
      <c r="R2016" s="54"/>
      <c r="S2016" s="24"/>
      <c r="T2016" s="24"/>
      <c r="U2016" s="24"/>
      <c r="V2016" s="24"/>
      <c r="W2016" s="25"/>
      <c r="X2016" s="24"/>
    </row>
    <row r="2017" ht="26" customHeight="1" spans="1:24">
      <c r="A2017" s="24"/>
      <c r="B2017" s="24"/>
      <c r="C2017" s="54"/>
      <c r="D2017" s="54"/>
      <c r="E2017" s="54"/>
      <c r="F2017" s="54" t="s">
        <v>5007</v>
      </c>
      <c r="G2017" s="54"/>
      <c r="H2017" s="54" t="s">
        <v>513</v>
      </c>
      <c r="I2017" s="13" t="s">
        <v>5008</v>
      </c>
      <c r="J2017" s="43"/>
      <c r="K2017" s="54"/>
      <c r="L2017" s="54"/>
      <c r="M2017" s="24"/>
      <c r="N2017" s="24"/>
      <c r="O2017" s="24"/>
      <c r="P2017" s="53"/>
      <c r="Q2017" s="43"/>
      <c r="R2017" s="54"/>
      <c r="S2017" s="24"/>
      <c r="T2017" s="24"/>
      <c r="U2017" s="24"/>
      <c r="V2017" s="24"/>
      <c r="W2017" s="25"/>
      <c r="X2017" s="24"/>
    </row>
    <row r="2018" ht="26" customHeight="1" spans="1:24">
      <c r="A2018" s="24"/>
      <c r="B2018" s="24"/>
      <c r="C2018" s="54"/>
      <c r="D2018" s="54"/>
      <c r="E2018" s="54"/>
      <c r="F2018" s="54" t="s">
        <v>5009</v>
      </c>
      <c r="G2018" s="54"/>
      <c r="H2018" s="54" t="s">
        <v>513</v>
      </c>
      <c r="I2018" s="13" t="s">
        <v>5010</v>
      </c>
      <c r="J2018" s="43"/>
      <c r="K2018" s="54"/>
      <c r="L2018" s="54"/>
      <c r="M2018" s="24"/>
      <c r="N2018" s="24"/>
      <c r="O2018" s="24"/>
      <c r="P2018" s="53"/>
      <c r="Q2018" s="43"/>
      <c r="R2018" s="54"/>
      <c r="S2018" s="24"/>
      <c r="T2018" s="24"/>
      <c r="U2018" s="24"/>
      <c r="V2018" s="24"/>
      <c r="W2018" s="25"/>
      <c r="X2018" s="24"/>
    </row>
    <row r="2019" ht="26" customHeight="1" spans="1:24">
      <c r="A2019" s="24">
        <v>64</v>
      </c>
      <c r="B2019" s="24" t="s">
        <v>467</v>
      </c>
      <c r="C2019" s="54" t="s">
        <v>176</v>
      </c>
      <c r="D2019" s="54">
        <v>7</v>
      </c>
      <c r="E2019" s="54" t="s">
        <v>186</v>
      </c>
      <c r="F2019" s="54" t="s">
        <v>186</v>
      </c>
      <c r="G2019" s="54">
        <v>6</v>
      </c>
      <c r="H2019" s="54" t="s">
        <v>43</v>
      </c>
      <c r="I2019" s="13" t="s">
        <v>5011</v>
      </c>
      <c r="J2019" s="43">
        <v>140</v>
      </c>
      <c r="K2019" s="54">
        <v>140</v>
      </c>
      <c r="L2019" s="54"/>
      <c r="M2019" s="24"/>
      <c r="N2019" s="24"/>
      <c r="O2019" s="24"/>
      <c r="P2019" s="53">
        <v>45099</v>
      </c>
      <c r="Q2019" s="43" t="s">
        <v>5012</v>
      </c>
      <c r="R2019" s="54">
        <v>13799207392</v>
      </c>
      <c r="S2019" s="24"/>
      <c r="T2019" s="24">
        <v>2023</v>
      </c>
      <c r="U2019" s="23" t="s">
        <v>472</v>
      </c>
      <c r="V2019" s="24" t="s">
        <v>58</v>
      </c>
      <c r="W2019" s="25" t="s">
        <v>185</v>
      </c>
      <c r="X2019" s="24"/>
    </row>
    <row r="2020" ht="26" customHeight="1" spans="1:24">
      <c r="A2020" s="24"/>
      <c r="B2020" s="24"/>
      <c r="C2020" s="54"/>
      <c r="D2020" s="54"/>
      <c r="E2020" s="54"/>
      <c r="F2020" s="54" t="s">
        <v>5013</v>
      </c>
      <c r="G2020" s="54"/>
      <c r="H2020" s="54" t="s">
        <v>2796</v>
      </c>
      <c r="I2020" s="13" t="s">
        <v>5014</v>
      </c>
      <c r="J2020" s="43"/>
      <c r="K2020" s="54"/>
      <c r="L2020" s="54"/>
      <c r="M2020" s="24"/>
      <c r="N2020" s="24"/>
      <c r="O2020" s="24"/>
      <c r="P2020" s="53"/>
      <c r="Q2020" s="43"/>
      <c r="R2020" s="54"/>
      <c r="S2020" s="24"/>
      <c r="T2020" s="24"/>
      <c r="U2020" s="24"/>
      <c r="V2020" s="24"/>
      <c r="W2020" s="25"/>
      <c r="X2020" s="24"/>
    </row>
    <row r="2021" ht="26" customHeight="1" spans="1:24">
      <c r="A2021" s="24"/>
      <c r="B2021" s="24"/>
      <c r="C2021" s="54"/>
      <c r="D2021" s="54"/>
      <c r="E2021" s="54"/>
      <c r="F2021" s="54" t="s">
        <v>5015</v>
      </c>
      <c r="G2021" s="54"/>
      <c r="H2021" s="54" t="s">
        <v>5016</v>
      </c>
      <c r="I2021" s="13" t="s">
        <v>5017</v>
      </c>
      <c r="J2021" s="43"/>
      <c r="K2021" s="54"/>
      <c r="L2021" s="54"/>
      <c r="M2021" s="24"/>
      <c r="N2021" s="24"/>
      <c r="O2021" s="24"/>
      <c r="P2021" s="53"/>
      <c r="Q2021" s="43"/>
      <c r="R2021" s="54"/>
      <c r="S2021" s="24"/>
      <c r="T2021" s="24"/>
      <c r="U2021" s="24"/>
      <c r="V2021" s="24"/>
      <c r="W2021" s="25"/>
      <c r="X2021" s="24"/>
    </row>
    <row r="2022" ht="26" customHeight="1" spans="1:24">
      <c r="A2022" s="24"/>
      <c r="B2022" s="24"/>
      <c r="C2022" s="54"/>
      <c r="D2022" s="54"/>
      <c r="E2022" s="54"/>
      <c r="F2022" s="54" t="s">
        <v>5018</v>
      </c>
      <c r="G2022" s="54"/>
      <c r="H2022" s="54" t="s">
        <v>533</v>
      </c>
      <c r="I2022" s="13" t="s">
        <v>5019</v>
      </c>
      <c r="J2022" s="43"/>
      <c r="K2022" s="54"/>
      <c r="L2022" s="54"/>
      <c r="M2022" s="24"/>
      <c r="N2022" s="24"/>
      <c r="O2022" s="24"/>
      <c r="P2022" s="53"/>
      <c r="Q2022" s="43"/>
      <c r="R2022" s="54"/>
      <c r="S2022" s="24"/>
      <c r="T2022" s="24"/>
      <c r="U2022" s="24"/>
      <c r="V2022" s="24"/>
      <c r="W2022" s="25"/>
      <c r="X2022" s="24"/>
    </row>
    <row r="2023" ht="26" customHeight="1" spans="1:24">
      <c r="A2023" s="24"/>
      <c r="B2023" s="24"/>
      <c r="C2023" s="54"/>
      <c r="D2023" s="54"/>
      <c r="E2023" s="54"/>
      <c r="F2023" s="54" t="s">
        <v>5020</v>
      </c>
      <c r="G2023" s="54"/>
      <c r="H2023" s="54" t="s">
        <v>538</v>
      </c>
      <c r="I2023" s="13" t="s">
        <v>5021</v>
      </c>
      <c r="J2023" s="43"/>
      <c r="K2023" s="54"/>
      <c r="L2023" s="54"/>
      <c r="M2023" s="24"/>
      <c r="N2023" s="24"/>
      <c r="O2023" s="24"/>
      <c r="P2023" s="53"/>
      <c r="Q2023" s="43"/>
      <c r="R2023" s="54"/>
      <c r="S2023" s="24"/>
      <c r="T2023" s="24"/>
      <c r="U2023" s="24"/>
      <c r="V2023" s="24"/>
      <c r="W2023" s="25"/>
      <c r="X2023" s="24"/>
    </row>
    <row r="2024" ht="26" customHeight="1" spans="1:24">
      <c r="A2024" s="24"/>
      <c r="B2024" s="24"/>
      <c r="C2024" s="54"/>
      <c r="D2024" s="54"/>
      <c r="E2024" s="54"/>
      <c r="F2024" s="54" t="s">
        <v>5022</v>
      </c>
      <c r="G2024" s="54"/>
      <c r="H2024" s="54" t="s">
        <v>510</v>
      </c>
      <c r="I2024" s="13" t="s">
        <v>5023</v>
      </c>
      <c r="J2024" s="43"/>
      <c r="K2024" s="54"/>
      <c r="L2024" s="54"/>
      <c r="M2024" s="24"/>
      <c r="N2024" s="24"/>
      <c r="O2024" s="24"/>
      <c r="P2024" s="53"/>
      <c r="Q2024" s="43"/>
      <c r="R2024" s="54"/>
      <c r="S2024" s="24"/>
      <c r="T2024" s="24"/>
      <c r="U2024" s="24"/>
      <c r="V2024" s="24"/>
      <c r="W2024" s="25"/>
      <c r="X2024" s="24"/>
    </row>
    <row r="2025" ht="26" customHeight="1" spans="1:24">
      <c r="A2025" s="24"/>
      <c r="B2025" s="24"/>
      <c r="C2025" s="54"/>
      <c r="D2025" s="54"/>
      <c r="E2025" s="54"/>
      <c r="F2025" s="54" t="s">
        <v>5024</v>
      </c>
      <c r="G2025" s="54"/>
      <c r="H2025" s="54" t="s">
        <v>477</v>
      </c>
      <c r="I2025" s="13" t="s">
        <v>5025</v>
      </c>
      <c r="J2025" s="43"/>
      <c r="K2025" s="54"/>
      <c r="L2025" s="54"/>
      <c r="M2025" s="24"/>
      <c r="N2025" s="24"/>
      <c r="O2025" s="24"/>
      <c r="P2025" s="53"/>
      <c r="Q2025" s="43"/>
      <c r="R2025" s="54"/>
      <c r="S2025" s="24"/>
      <c r="T2025" s="24"/>
      <c r="U2025" s="24"/>
      <c r="V2025" s="24"/>
      <c r="W2025" s="25"/>
      <c r="X2025" s="24"/>
    </row>
    <row r="2026" ht="26" customHeight="1" spans="1:24">
      <c r="A2026" s="24">
        <v>65</v>
      </c>
      <c r="B2026" s="24" t="s">
        <v>467</v>
      </c>
      <c r="C2026" s="54" t="s">
        <v>176</v>
      </c>
      <c r="D2026" s="54">
        <v>7</v>
      </c>
      <c r="E2026" s="54" t="s">
        <v>188</v>
      </c>
      <c r="F2026" s="54" t="s">
        <v>188</v>
      </c>
      <c r="G2026" s="54">
        <v>10</v>
      </c>
      <c r="H2026" s="54" t="s">
        <v>43</v>
      </c>
      <c r="I2026" s="13" t="s">
        <v>5026</v>
      </c>
      <c r="J2026" s="43">
        <v>150</v>
      </c>
      <c r="K2026" s="54">
        <v>149.5</v>
      </c>
      <c r="L2026" s="54">
        <v>0.5</v>
      </c>
      <c r="M2026" s="24"/>
      <c r="N2026" s="24"/>
      <c r="O2026" s="24"/>
      <c r="P2026" s="53">
        <v>45099</v>
      </c>
      <c r="Q2026" s="43" t="s">
        <v>5027</v>
      </c>
      <c r="R2026" s="54">
        <v>13636930877</v>
      </c>
      <c r="S2026" s="24"/>
      <c r="T2026" s="24">
        <v>2023</v>
      </c>
      <c r="U2026" s="23" t="s">
        <v>472</v>
      </c>
      <c r="V2026" s="24" t="s">
        <v>50</v>
      </c>
      <c r="W2026" s="25" t="s">
        <v>187</v>
      </c>
      <c r="X2026" s="24"/>
    </row>
    <row r="2027" ht="26" customHeight="1" spans="1:24">
      <c r="A2027" s="24"/>
      <c r="B2027" s="24"/>
      <c r="C2027" s="54"/>
      <c r="D2027" s="54"/>
      <c r="E2027" s="54"/>
      <c r="F2027" s="54" t="s">
        <v>5028</v>
      </c>
      <c r="G2027" s="54"/>
      <c r="H2027" s="54" t="s">
        <v>2796</v>
      </c>
      <c r="I2027" s="13" t="s">
        <v>5029</v>
      </c>
      <c r="J2027" s="43"/>
      <c r="K2027" s="54"/>
      <c r="L2027" s="54"/>
      <c r="M2027" s="24"/>
      <c r="N2027" s="24"/>
      <c r="O2027" s="24"/>
      <c r="P2027" s="53"/>
      <c r="Q2027" s="43"/>
      <c r="R2027" s="54"/>
      <c r="S2027" s="24"/>
      <c r="T2027" s="24"/>
      <c r="U2027" s="24"/>
      <c r="V2027" s="24"/>
      <c r="W2027" s="25"/>
      <c r="X2027" s="24"/>
    </row>
    <row r="2028" ht="26" customHeight="1" spans="1:24">
      <c r="A2028" s="24"/>
      <c r="B2028" s="24"/>
      <c r="C2028" s="54"/>
      <c r="D2028" s="54"/>
      <c r="E2028" s="54"/>
      <c r="F2028" s="54" t="s">
        <v>5030</v>
      </c>
      <c r="G2028" s="54"/>
      <c r="H2028" s="54" t="s">
        <v>5016</v>
      </c>
      <c r="I2028" s="13" t="s">
        <v>5031</v>
      </c>
      <c r="J2028" s="43"/>
      <c r="K2028" s="54"/>
      <c r="L2028" s="54"/>
      <c r="M2028" s="24"/>
      <c r="N2028" s="24"/>
      <c r="O2028" s="24"/>
      <c r="P2028" s="53"/>
      <c r="Q2028" s="43"/>
      <c r="R2028" s="54"/>
      <c r="S2028" s="24"/>
      <c r="T2028" s="24"/>
      <c r="U2028" s="24"/>
      <c r="V2028" s="24"/>
      <c r="W2028" s="25"/>
      <c r="X2028" s="24"/>
    </row>
    <row r="2029" ht="26" customHeight="1" spans="1:24">
      <c r="A2029" s="24"/>
      <c r="B2029" s="24"/>
      <c r="C2029" s="54"/>
      <c r="D2029" s="54"/>
      <c r="E2029" s="54"/>
      <c r="F2029" s="54" t="s">
        <v>5032</v>
      </c>
      <c r="G2029" s="54"/>
      <c r="H2029" s="54" t="s">
        <v>533</v>
      </c>
      <c r="I2029" s="13" t="s">
        <v>5033</v>
      </c>
      <c r="J2029" s="43"/>
      <c r="K2029" s="54"/>
      <c r="L2029" s="54"/>
      <c r="M2029" s="24"/>
      <c r="N2029" s="24"/>
      <c r="O2029" s="24"/>
      <c r="P2029" s="53"/>
      <c r="Q2029" s="43"/>
      <c r="R2029" s="54"/>
      <c r="S2029" s="24"/>
      <c r="T2029" s="24"/>
      <c r="U2029" s="24"/>
      <c r="V2029" s="24"/>
      <c r="W2029" s="25"/>
      <c r="X2029" s="24"/>
    </row>
    <row r="2030" ht="26" customHeight="1" spans="1:24">
      <c r="A2030" s="24"/>
      <c r="B2030" s="24"/>
      <c r="C2030" s="54"/>
      <c r="D2030" s="54"/>
      <c r="E2030" s="54"/>
      <c r="F2030" s="54" t="s">
        <v>5034</v>
      </c>
      <c r="G2030" s="54"/>
      <c r="H2030" s="54" t="s">
        <v>538</v>
      </c>
      <c r="I2030" s="13" t="s">
        <v>5035</v>
      </c>
      <c r="J2030" s="43"/>
      <c r="K2030" s="54"/>
      <c r="L2030" s="54"/>
      <c r="M2030" s="24"/>
      <c r="N2030" s="24"/>
      <c r="O2030" s="24"/>
      <c r="P2030" s="53"/>
      <c r="Q2030" s="43"/>
      <c r="R2030" s="54"/>
      <c r="S2030" s="24"/>
      <c r="T2030" s="24"/>
      <c r="U2030" s="24"/>
      <c r="V2030" s="24"/>
      <c r="W2030" s="25"/>
      <c r="X2030" s="24"/>
    </row>
    <row r="2031" ht="26" customHeight="1" spans="1:24">
      <c r="A2031" s="24"/>
      <c r="B2031" s="24"/>
      <c r="C2031" s="54"/>
      <c r="D2031" s="54"/>
      <c r="E2031" s="54"/>
      <c r="F2031" s="54" t="s">
        <v>5036</v>
      </c>
      <c r="G2031" s="54"/>
      <c r="H2031" s="54" t="s">
        <v>510</v>
      </c>
      <c r="I2031" s="152" t="s">
        <v>5037</v>
      </c>
      <c r="J2031" s="43"/>
      <c r="K2031" s="54"/>
      <c r="L2031" s="54"/>
      <c r="M2031" s="24"/>
      <c r="N2031" s="24"/>
      <c r="O2031" s="24"/>
      <c r="P2031" s="53"/>
      <c r="Q2031" s="43"/>
      <c r="R2031" s="54"/>
      <c r="S2031" s="24"/>
      <c r="T2031" s="24"/>
      <c r="U2031" s="24"/>
      <c r="V2031" s="24"/>
      <c r="W2031" s="25"/>
      <c r="X2031" s="24"/>
    </row>
    <row r="2032" ht="26" customHeight="1" spans="1:24">
      <c r="A2032" s="24"/>
      <c r="B2032" s="24"/>
      <c r="C2032" s="54"/>
      <c r="D2032" s="54"/>
      <c r="E2032" s="54"/>
      <c r="F2032" s="54" t="s">
        <v>5038</v>
      </c>
      <c r="G2032" s="54"/>
      <c r="H2032" s="54" t="s">
        <v>477</v>
      </c>
      <c r="I2032" s="13" t="s">
        <v>5039</v>
      </c>
      <c r="J2032" s="43"/>
      <c r="K2032" s="54"/>
      <c r="L2032" s="54"/>
      <c r="M2032" s="24"/>
      <c r="N2032" s="24"/>
      <c r="O2032" s="24"/>
      <c r="P2032" s="53"/>
      <c r="Q2032" s="43"/>
      <c r="R2032" s="54"/>
      <c r="S2032" s="24"/>
      <c r="T2032" s="24"/>
      <c r="U2032" s="24"/>
      <c r="V2032" s="24"/>
      <c r="W2032" s="25"/>
      <c r="X2032" s="24"/>
    </row>
    <row r="2033" ht="26" customHeight="1" spans="1:24">
      <c r="A2033" s="24"/>
      <c r="B2033" s="24"/>
      <c r="C2033" s="54"/>
      <c r="D2033" s="54"/>
      <c r="E2033" s="54"/>
      <c r="F2033" s="54" t="s">
        <v>5040</v>
      </c>
      <c r="G2033" s="54"/>
      <c r="H2033" s="54" t="s">
        <v>533</v>
      </c>
      <c r="I2033" s="13" t="s">
        <v>5041</v>
      </c>
      <c r="J2033" s="43"/>
      <c r="K2033" s="54"/>
      <c r="L2033" s="54"/>
      <c r="M2033" s="24"/>
      <c r="N2033" s="24"/>
      <c r="O2033" s="24"/>
      <c r="P2033" s="53"/>
      <c r="Q2033" s="43"/>
      <c r="R2033" s="54"/>
      <c r="S2033" s="24"/>
      <c r="T2033" s="24"/>
      <c r="U2033" s="24"/>
      <c r="V2033" s="24"/>
      <c r="W2033" s="25"/>
      <c r="X2033" s="24"/>
    </row>
    <row r="2034" ht="26" customHeight="1" spans="1:24">
      <c r="A2034" s="24"/>
      <c r="B2034" s="24"/>
      <c r="C2034" s="54"/>
      <c r="D2034" s="54"/>
      <c r="E2034" s="54"/>
      <c r="F2034" s="54" t="s">
        <v>5042</v>
      </c>
      <c r="G2034" s="54"/>
      <c r="H2034" s="54" t="s">
        <v>538</v>
      </c>
      <c r="I2034" s="13" t="s">
        <v>5043</v>
      </c>
      <c r="J2034" s="43"/>
      <c r="K2034" s="54"/>
      <c r="L2034" s="54"/>
      <c r="M2034" s="24"/>
      <c r="N2034" s="24"/>
      <c r="O2034" s="24"/>
      <c r="P2034" s="53"/>
      <c r="Q2034" s="43"/>
      <c r="R2034" s="54"/>
      <c r="S2034" s="24"/>
      <c r="T2034" s="24"/>
      <c r="U2034" s="24"/>
      <c r="V2034" s="24"/>
      <c r="W2034" s="25"/>
      <c r="X2034" s="24"/>
    </row>
    <row r="2035" ht="26" customHeight="1" spans="1:24">
      <c r="A2035" s="24"/>
      <c r="B2035" s="24"/>
      <c r="C2035" s="54"/>
      <c r="D2035" s="54"/>
      <c r="E2035" s="54"/>
      <c r="F2035" s="54" t="s">
        <v>5044</v>
      </c>
      <c r="G2035" s="54"/>
      <c r="H2035" s="54" t="s">
        <v>538</v>
      </c>
      <c r="I2035" s="152" t="s">
        <v>5045</v>
      </c>
      <c r="J2035" s="43"/>
      <c r="K2035" s="54"/>
      <c r="L2035" s="54"/>
      <c r="M2035" s="24"/>
      <c r="N2035" s="24"/>
      <c r="O2035" s="24"/>
      <c r="P2035" s="53"/>
      <c r="Q2035" s="43"/>
      <c r="R2035" s="54"/>
      <c r="S2035" s="24"/>
      <c r="T2035" s="24"/>
      <c r="U2035" s="24"/>
      <c r="V2035" s="24"/>
      <c r="W2035" s="25"/>
      <c r="X2035" s="24"/>
    </row>
    <row r="2036" ht="26" customHeight="1" spans="1:24">
      <c r="A2036" s="24">
        <v>66</v>
      </c>
      <c r="B2036" s="24" t="s">
        <v>467</v>
      </c>
      <c r="C2036" s="54" t="s">
        <v>176</v>
      </c>
      <c r="D2036" s="54">
        <v>4</v>
      </c>
      <c r="E2036" s="54" t="s">
        <v>190</v>
      </c>
      <c r="F2036" s="54" t="s">
        <v>190</v>
      </c>
      <c r="G2036" s="54">
        <v>6</v>
      </c>
      <c r="H2036" s="54" t="s">
        <v>43</v>
      </c>
      <c r="I2036" s="13" t="s">
        <v>5046</v>
      </c>
      <c r="J2036" s="43">
        <v>150</v>
      </c>
      <c r="K2036" s="54">
        <v>102</v>
      </c>
      <c r="L2036" s="54">
        <v>48</v>
      </c>
      <c r="M2036" s="24"/>
      <c r="N2036" s="24"/>
      <c r="O2036" s="24"/>
      <c r="P2036" s="53">
        <v>45099</v>
      </c>
      <c r="Q2036" s="43" t="s">
        <v>5047</v>
      </c>
      <c r="R2036" s="54">
        <v>15359636106</v>
      </c>
      <c r="S2036" s="24"/>
      <c r="T2036" s="24">
        <v>2023</v>
      </c>
      <c r="U2036" s="23" t="s">
        <v>472</v>
      </c>
      <c r="V2036" s="24" t="s">
        <v>50</v>
      </c>
      <c r="W2036" s="25" t="s">
        <v>189</v>
      </c>
      <c r="X2036" s="24"/>
    </row>
    <row r="2037" ht="26" customHeight="1" spans="1:24">
      <c r="A2037" s="24"/>
      <c r="B2037" s="24"/>
      <c r="C2037" s="54"/>
      <c r="D2037" s="54"/>
      <c r="E2037" s="54"/>
      <c r="F2037" s="54" t="s">
        <v>5048</v>
      </c>
      <c r="G2037" s="54"/>
      <c r="H2037" s="54" t="s">
        <v>2512</v>
      </c>
      <c r="I2037" s="13" t="s">
        <v>5049</v>
      </c>
      <c r="J2037" s="43"/>
      <c r="K2037" s="54"/>
      <c r="L2037" s="54"/>
      <c r="M2037" s="24"/>
      <c r="N2037" s="24"/>
      <c r="O2037" s="24"/>
      <c r="P2037" s="53"/>
      <c r="Q2037" s="43"/>
      <c r="R2037" s="54"/>
      <c r="S2037" s="24"/>
      <c r="T2037" s="24"/>
      <c r="U2037" s="24"/>
      <c r="V2037" s="24"/>
      <c r="W2037" s="25"/>
      <c r="X2037" s="24"/>
    </row>
    <row r="2038" ht="26" customHeight="1" spans="1:24">
      <c r="A2038" s="24"/>
      <c r="B2038" s="24"/>
      <c r="C2038" s="54"/>
      <c r="D2038" s="54"/>
      <c r="E2038" s="54"/>
      <c r="F2038" s="54" t="s">
        <v>5050</v>
      </c>
      <c r="G2038" s="54"/>
      <c r="H2038" s="54" t="s">
        <v>561</v>
      </c>
      <c r="I2038" s="13" t="s">
        <v>5051</v>
      </c>
      <c r="J2038" s="43"/>
      <c r="K2038" s="54"/>
      <c r="L2038" s="54"/>
      <c r="M2038" s="24"/>
      <c r="N2038" s="24"/>
      <c r="O2038" s="24"/>
      <c r="P2038" s="53"/>
      <c r="Q2038" s="43"/>
      <c r="R2038" s="54"/>
      <c r="S2038" s="24"/>
      <c r="T2038" s="24"/>
      <c r="U2038" s="24"/>
      <c r="V2038" s="24"/>
      <c r="W2038" s="25"/>
      <c r="X2038" s="24"/>
    </row>
    <row r="2039" ht="26" customHeight="1" spans="1:24">
      <c r="A2039" s="24"/>
      <c r="B2039" s="24"/>
      <c r="C2039" s="54"/>
      <c r="D2039" s="54"/>
      <c r="E2039" s="54"/>
      <c r="F2039" s="54" t="s">
        <v>5052</v>
      </c>
      <c r="G2039" s="54"/>
      <c r="H2039" s="54" t="s">
        <v>533</v>
      </c>
      <c r="I2039" s="13" t="s">
        <v>5053</v>
      </c>
      <c r="J2039" s="43"/>
      <c r="K2039" s="54"/>
      <c r="L2039" s="54"/>
      <c r="M2039" s="24"/>
      <c r="N2039" s="24"/>
      <c r="O2039" s="24"/>
      <c r="P2039" s="53"/>
      <c r="Q2039" s="43"/>
      <c r="R2039" s="54"/>
      <c r="S2039" s="24"/>
      <c r="T2039" s="24"/>
      <c r="U2039" s="24"/>
      <c r="V2039" s="24"/>
      <c r="W2039" s="25"/>
      <c r="X2039" s="24"/>
    </row>
    <row r="2040" ht="26" customHeight="1" spans="1:24">
      <c r="A2040" s="24"/>
      <c r="B2040" s="24"/>
      <c r="C2040" s="54"/>
      <c r="D2040" s="54"/>
      <c r="E2040" s="54"/>
      <c r="F2040" s="54" t="s">
        <v>4081</v>
      </c>
      <c r="G2040" s="54"/>
      <c r="H2040" s="54" t="s">
        <v>538</v>
      </c>
      <c r="I2040" s="13" t="s">
        <v>5054</v>
      </c>
      <c r="J2040" s="43"/>
      <c r="K2040" s="54"/>
      <c r="L2040" s="54"/>
      <c r="M2040" s="24"/>
      <c r="N2040" s="24"/>
      <c r="O2040" s="24"/>
      <c r="P2040" s="53"/>
      <c r="Q2040" s="43"/>
      <c r="R2040" s="54"/>
      <c r="S2040" s="24"/>
      <c r="T2040" s="24"/>
      <c r="U2040" s="24"/>
      <c r="V2040" s="24"/>
      <c r="W2040" s="25"/>
      <c r="X2040" s="24"/>
    </row>
    <row r="2041" ht="26" customHeight="1" spans="1:24">
      <c r="A2041" s="24"/>
      <c r="B2041" s="24"/>
      <c r="C2041" s="54"/>
      <c r="D2041" s="54"/>
      <c r="E2041" s="54"/>
      <c r="F2041" s="54" t="s">
        <v>5055</v>
      </c>
      <c r="G2041" s="54"/>
      <c r="H2041" s="54" t="s">
        <v>510</v>
      </c>
      <c r="I2041" s="13" t="s">
        <v>5056</v>
      </c>
      <c r="J2041" s="43"/>
      <c r="K2041" s="54"/>
      <c r="L2041" s="54"/>
      <c r="M2041" s="24"/>
      <c r="N2041" s="24"/>
      <c r="O2041" s="24"/>
      <c r="P2041" s="53"/>
      <c r="Q2041" s="43"/>
      <c r="R2041" s="54"/>
      <c r="S2041" s="24"/>
      <c r="T2041" s="24"/>
      <c r="U2041" s="24"/>
      <c r="V2041" s="24"/>
      <c r="W2041" s="25"/>
      <c r="X2041" s="24"/>
    </row>
    <row r="2042" ht="26" customHeight="1" spans="1:24">
      <c r="A2042" s="24">
        <v>67</v>
      </c>
      <c r="B2042" s="24" t="s">
        <v>467</v>
      </c>
      <c r="C2042" s="54" t="s">
        <v>53</v>
      </c>
      <c r="D2042" s="54">
        <v>3</v>
      </c>
      <c r="E2042" s="54" t="s">
        <v>192</v>
      </c>
      <c r="F2042" s="54" t="s">
        <v>192</v>
      </c>
      <c r="G2042" s="54">
        <v>2</v>
      </c>
      <c r="H2042" s="54" t="s">
        <v>43</v>
      </c>
      <c r="I2042" s="13" t="s">
        <v>5057</v>
      </c>
      <c r="J2042" s="43">
        <v>110</v>
      </c>
      <c r="K2042" s="54">
        <v>79</v>
      </c>
      <c r="L2042" s="54">
        <v>31</v>
      </c>
      <c r="M2042" s="24"/>
      <c r="N2042" s="24"/>
      <c r="O2042" s="24"/>
      <c r="P2042" s="53">
        <v>45099</v>
      </c>
      <c r="Q2042" s="43" t="s">
        <v>5058</v>
      </c>
      <c r="R2042" s="54">
        <v>13859748363</v>
      </c>
      <c r="S2042" s="24"/>
      <c r="T2042" s="24">
        <v>2023</v>
      </c>
      <c r="U2042" s="23" t="s">
        <v>472</v>
      </c>
      <c r="V2042" s="24" t="s">
        <v>50</v>
      </c>
      <c r="W2042" s="25" t="s">
        <v>191</v>
      </c>
      <c r="X2042" s="24"/>
    </row>
    <row r="2043" ht="26" customHeight="1" spans="1:24">
      <c r="A2043" s="24"/>
      <c r="B2043" s="24"/>
      <c r="C2043" s="54"/>
      <c r="D2043" s="54"/>
      <c r="E2043" s="54"/>
      <c r="F2043" s="54" t="s">
        <v>5059</v>
      </c>
      <c r="G2043" s="54"/>
      <c r="H2043" s="54" t="s">
        <v>4489</v>
      </c>
      <c r="I2043" s="13" t="s">
        <v>5060</v>
      </c>
      <c r="J2043" s="43"/>
      <c r="K2043" s="54"/>
      <c r="L2043" s="54"/>
      <c r="M2043" s="24"/>
      <c r="N2043" s="24"/>
      <c r="O2043" s="24"/>
      <c r="P2043" s="53"/>
      <c r="Q2043" s="43"/>
      <c r="R2043" s="54"/>
      <c r="S2043" s="24"/>
      <c r="T2043" s="24"/>
      <c r="U2043" s="23"/>
      <c r="V2043" s="24"/>
      <c r="W2043" s="25"/>
      <c r="X2043" s="24"/>
    </row>
    <row r="2044" ht="26" customHeight="1" spans="1:24">
      <c r="A2044" s="24">
        <v>68</v>
      </c>
      <c r="B2044" s="24" t="s">
        <v>467</v>
      </c>
      <c r="C2044" s="54" t="s">
        <v>53</v>
      </c>
      <c r="D2044" s="54">
        <v>4</v>
      </c>
      <c r="E2044" s="54" t="s">
        <v>194</v>
      </c>
      <c r="F2044" s="54" t="s">
        <v>194</v>
      </c>
      <c r="G2044" s="54">
        <v>5</v>
      </c>
      <c r="H2044" s="54" t="s">
        <v>43</v>
      </c>
      <c r="I2044" s="13" t="s">
        <v>5061</v>
      </c>
      <c r="J2044" s="43">
        <v>120</v>
      </c>
      <c r="K2044" s="54"/>
      <c r="L2044" s="54">
        <v>120</v>
      </c>
      <c r="M2044" s="24"/>
      <c r="N2044" s="24"/>
      <c r="O2044" s="24"/>
      <c r="P2044" s="53">
        <v>45099</v>
      </c>
      <c r="Q2044" s="43" t="s">
        <v>5062</v>
      </c>
      <c r="R2044" s="54">
        <v>15105968488</v>
      </c>
      <c r="S2044" s="24"/>
      <c r="T2044" s="24">
        <v>2023</v>
      </c>
      <c r="U2044" s="23" t="s">
        <v>472</v>
      </c>
      <c r="V2044" s="24" t="s">
        <v>45</v>
      </c>
      <c r="W2044" s="25" t="s">
        <v>193</v>
      </c>
      <c r="X2044" s="24"/>
    </row>
    <row r="2045" ht="26" customHeight="1" spans="1:24">
      <c r="A2045" s="24"/>
      <c r="B2045" s="24"/>
      <c r="C2045" s="54"/>
      <c r="D2045" s="54"/>
      <c r="E2045" s="54"/>
      <c r="F2045" s="54" t="s">
        <v>5063</v>
      </c>
      <c r="G2045" s="54"/>
      <c r="H2045" s="54" t="s">
        <v>2512</v>
      </c>
      <c r="I2045" s="13" t="s">
        <v>5064</v>
      </c>
      <c r="J2045" s="43"/>
      <c r="K2045" s="54"/>
      <c r="L2045" s="54"/>
      <c r="M2045" s="24"/>
      <c r="N2045" s="24"/>
      <c r="O2045" s="24"/>
      <c r="P2045" s="53"/>
      <c r="Q2045" s="43"/>
      <c r="R2045" s="54"/>
      <c r="S2045" s="24"/>
      <c r="T2045" s="24"/>
      <c r="U2045" s="23"/>
      <c r="V2045" s="24"/>
      <c r="W2045" s="25"/>
      <c r="X2045" s="24"/>
    </row>
    <row r="2046" ht="26" customHeight="1" spans="1:24">
      <c r="A2046" s="24"/>
      <c r="B2046" s="24"/>
      <c r="C2046" s="54"/>
      <c r="D2046" s="54"/>
      <c r="E2046" s="54"/>
      <c r="F2046" s="54" t="s">
        <v>5065</v>
      </c>
      <c r="G2046" s="54"/>
      <c r="H2046" s="54" t="s">
        <v>4466</v>
      </c>
      <c r="I2046" s="13" t="s">
        <v>5066</v>
      </c>
      <c r="J2046" s="43"/>
      <c r="K2046" s="54"/>
      <c r="L2046" s="54"/>
      <c r="M2046" s="24"/>
      <c r="N2046" s="24"/>
      <c r="O2046" s="24"/>
      <c r="P2046" s="53"/>
      <c r="Q2046" s="43"/>
      <c r="R2046" s="54"/>
      <c r="S2046" s="24"/>
      <c r="T2046" s="24"/>
      <c r="U2046" s="23"/>
      <c r="V2046" s="24"/>
      <c r="W2046" s="25"/>
      <c r="X2046" s="24"/>
    </row>
    <row r="2047" ht="26" customHeight="1" spans="1:24">
      <c r="A2047" s="24"/>
      <c r="B2047" s="24"/>
      <c r="C2047" s="54"/>
      <c r="D2047" s="54"/>
      <c r="E2047" s="54"/>
      <c r="F2047" s="54" t="s">
        <v>5067</v>
      </c>
      <c r="G2047" s="54"/>
      <c r="H2047" s="54" t="s">
        <v>4483</v>
      </c>
      <c r="I2047" s="13" t="s">
        <v>5068</v>
      </c>
      <c r="J2047" s="43"/>
      <c r="K2047" s="54"/>
      <c r="L2047" s="54"/>
      <c r="M2047" s="24"/>
      <c r="N2047" s="24"/>
      <c r="O2047" s="24"/>
      <c r="P2047" s="53"/>
      <c r="Q2047" s="43"/>
      <c r="R2047" s="54"/>
      <c r="S2047" s="24"/>
      <c r="T2047" s="24"/>
      <c r="U2047" s="23"/>
      <c r="V2047" s="24"/>
      <c r="W2047" s="25"/>
      <c r="X2047" s="24"/>
    </row>
    <row r="2048" ht="26" customHeight="1" spans="1:24">
      <c r="A2048" s="24"/>
      <c r="B2048" s="24"/>
      <c r="C2048" s="54"/>
      <c r="D2048" s="54"/>
      <c r="E2048" s="54"/>
      <c r="F2048" s="54" t="s">
        <v>5069</v>
      </c>
      <c r="G2048" s="54"/>
      <c r="H2048" s="54" t="s">
        <v>4486</v>
      </c>
      <c r="I2048" s="13" t="s">
        <v>5070</v>
      </c>
      <c r="J2048" s="43"/>
      <c r="K2048" s="54"/>
      <c r="L2048" s="54"/>
      <c r="M2048" s="24"/>
      <c r="N2048" s="24"/>
      <c r="O2048" s="24"/>
      <c r="P2048" s="53"/>
      <c r="Q2048" s="43"/>
      <c r="R2048" s="54"/>
      <c r="S2048" s="24"/>
      <c r="T2048" s="24"/>
      <c r="U2048" s="23"/>
      <c r="V2048" s="24"/>
      <c r="W2048" s="25"/>
      <c r="X2048" s="24"/>
    </row>
    <row r="2049" ht="26" customHeight="1" spans="1:24">
      <c r="A2049" s="24">
        <v>69</v>
      </c>
      <c r="B2049" s="24" t="s">
        <v>467</v>
      </c>
      <c r="C2049" s="54" t="s">
        <v>53</v>
      </c>
      <c r="D2049" s="54">
        <v>1</v>
      </c>
      <c r="E2049" s="54" t="s">
        <v>197</v>
      </c>
      <c r="F2049" s="54" t="s">
        <v>197</v>
      </c>
      <c r="G2049" s="54">
        <v>3</v>
      </c>
      <c r="H2049" s="54" t="s">
        <v>43</v>
      </c>
      <c r="I2049" s="13" t="s">
        <v>5071</v>
      </c>
      <c r="J2049" s="43">
        <v>100</v>
      </c>
      <c r="K2049" s="54">
        <v>40</v>
      </c>
      <c r="L2049" s="54">
        <v>60</v>
      </c>
      <c r="M2049" s="24"/>
      <c r="N2049" s="24"/>
      <c r="O2049" s="24"/>
      <c r="P2049" s="53">
        <v>45099</v>
      </c>
      <c r="Q2049" s="43" t="s">
        <v>5072</v>
      </c>
      <c r="R2049" s="159" t="s">
        <v>5073</v>
      </c>
      <c r="S2049" s="24"/>
      <c r="T2049" s="24">
        <v>2023</v>
      </c>
      <c r="U2049" s="23" t="s">
        <v>472</v>
      </c>
      <c r="V2049" s="24" t="s">
        <v>50</v>
      </c>
      <c r="W2049" s="25" t="s">
        <v>196</v>
      </c>
      <c r="X2049" s="24"/>
    </row>
    <row r="2050" ht="26" customHeight="1" spans="1:24">
      <c r="A2050" s="24"/>
      <c r="B2050" s="24"/>
      <c r="C2050" s="54"/>
      <c r="D2050" s="54"/>
      <c r="E2050" s="54"/>
      <c r="F2050" s="54" t="s">
        <v>5074</v>
      </c>
      <c r="G2050" s="54"/>
      <c r="H2050" s="54" t="s">
        <v>4486</v>
      </c>
      <c r="I2050" s="13" t="s">
        <v>5075</v>
      </c>
      <c r="J2050" s="43"/>
      <c r="K2050" s="54"/>
      <c r="L2050" s="54"/>
      <c r="M2050" s="24"/>
      <c r="N2050" s="24"/>
      <c r="O2050" s="24"/>
      <c r="P2050" s="53"/>
      <c r="Q2050" s="43"/>
      <c r="R2050" s="54"/>
      <c r="S2050" s="24"/>
      <c r="T2050" s="24"/>
      <c r="U2050" s="23"/>
      <c r="V2050" s="24"/>
      <c r="W2050" s="25"/>
      <c r="X2050" s="24"/>
    </row>
    <row r="2051" ht="26" customHeight="1" spans="1:24">
      <c r="A2051" s="24"/>
      <c r="B2051" s="24"/>
      <c r="C2051" s="54"/>
      <c r="D2051" s="54"/>
      <c r="E2051" s="54"/>
      <c r="F2051" s="54" t="s">
        <v>5076</v>
      </c>
      <c r="G2051" s="54"/>
      <c r="H2051" s="54" t="s">
        <v>4489</v>
      </c>
      <c r="I2051" s="13" t="s">
        <v>5077</v>
      </c>
      <c r="J2051" s="43"/>
      <c r="K2051" s="54"/>
      <c r="L2051" s="54"/>
      <c r="M2051" s="24"/>
      <c r="N2051" s="24"/>
      <c r="O2051" s="24"/>
      <c r="P2051" s="53"/>
      <c r="Q2051" s="43"/>
      <c r="R2051" s="54"/>
      <c r="S2051" s="24"/>
      <c r="T2051" s="24"/>
      <c r="U2051" s="23"/>
      <c r="V2051" s="24"/>
      <c r="W2051" s="25"/>
      <c r="X2051" s="24"/>
    </row>
    <row r="2052" ht="26" customHeight="1" spans="1:24">
      <c r="A2052" s="24">
        <v>70</v>
      </c>
      <c r="B2052" s="24" t="s">
        <v>467</v>
      </c>
      <c r="C2052" s="54" t="s">
        <v>53</v>
      </c>
      <c r="D2052" s="54">
        <v>1</v>
      </c>
      <c r="E2052" s="54" t="s">
        <v>198</v>
      </c>
      <c r="F2052" s="54" t="s">
        <v>198</v>
      </c>
      <c r="G2052" s="54">
        <v>4</v>
      </c>
      <c r="H2052" s="54" t="s">
        <v>43</v>
      </c>
      <c r="I2052" s="13" t="s">
        <v>5078</v>
      </c>
      <c r="J2052" s="43">
        <v>100</v>
      </c>
      <c r="K2052" s="54">
        <v>100</v>
      </c>
      <c r="L2052" s="54"/>
      <c r="M2052" s="24"/>
      <c r="N2052" s="24"/>
      <c r="O2052" s="24"/>
      <c r="P2052" s="53">
        <v>45099</v>
      </c>
      <c r="Q2052" s="43" t="s">
        <v>5079</v>
      </c>
      <c r="R2052" s="54">
        <v>15262667929</v>
      </c>
      <c r="S2052" s="24"/>
      <c r="T2052" s="24">
        <v>2023</v>
      </c>
      <c r="U2052" s="23" t="s">
        <v>472</v>
      </c>
      <c r="V2052" s="24" t="s">
        <v>58</v>
      </c>
      <c r="W2052" s="25" t="s">
        <v>196</v>
      </c>
      <c r="X2052" s="24"/>
    </row>
    <row r="2053" ht="26" customHeight="1" spans="1:24">
      <c r="A2053" s="24"/>
      <c r="B2053" s="24"/>
      <c r="C2053" s="54"/>
      <c r="D2053" s="54"/>
      <c r="E2053" s="54"/>
      <c r="F2053" s="54" t="s">
        <v>5080</v>
      </c>
      <c r="G2053" s="54"/>
      <c r="H2053" s="54" t="s">
        <v>2512</v>
      </c>
      <c r="I2053" s="13" t="s">
        <v>5081</v>
      </c>
      <c r="J2053" s="43"/>
      <c r="K2053" s="54"/>
      <c r="L2053" s="54"/>
      <c r="M2053" s="24"/>
      <c r="N2053" s="24"/>
      <c r="O2053" s="24"/>
      <c r="P2053" s="53"/>
      <c r="Q2053" s="43"/>
      <c r="R2053" s="54"/>
      <c r="S2053" s="24"/>
      <c r="T2053" s="24"/>
      <c r="U2053" s="23"/>
      <c r="V2053" s="24"/>
      <c r="W2053" s="25"/>
      <c r="X2053" s="24"/>
    </row>
    <row r="2054" ht="26" customHeight="1" spans="1:24">
      <c r="A2054" s="24"/>
      <c r="B2054" s="24"/>
      <c r="C2054" s="54"/>
      <c r="D2054" s="54"/>
      <c r="E2054" s="54"/>
      <c r="F2054" s="54" t="s">
        <v>3288</v>
      </c>
      <c r="G2054" s="54"/>
      <c r="H2054" s="54" t="s">
        <v>4483</v>
      </c>
      <c r="I2054" s="13" t="s">
        <v>5082</v>
      </c>
      <c r="J2054" s="43"/>
      <c r="K2054" s="54"/>
      <c r="L2054" s="54"/>
      <c r="M2054" s="24"/>
      <c r="N2054" s="24"/>
      <c r="O2054" s="24"/>
      <c r="P2054" s="53"/>
      <c r="Q2054" s="43"/>
      <c r="R2054" s="54"/>
      <c r="S2054" s="24"/>
      <c r="T2054" s="24"/>
      <c r="U2054" s="23"/>
      <c r="V2054" s="24"/>
      <c r="W2054" s="25"/>
      <c r="X2054" s="24"/>
    </row>
    <row r="2055" ht="26" customHeight="1" spans="1:24">
      <c r="A2055" s="24"/>
      <c r="B2055" s="24"/>
      <c r="C2055" s="54"/>
      <c r="D2055" s="54"/>
      <c r="E2055" s="54"/>
      <c r="F2055" s="54" t="s">
        <v>5083</v>
      </c>
      <c r="G2055" s="54"/>
      <c r="H2055" s="54" t="s">
        <v>4466</v>
      </c>
      <c r="I2055" s="13" t="s">
        <v>5084</v>
      </c>
      <c r="J2055" s="43"/>
      <c r="K2055" s="54"/>
      <c r="L2055" s="54"/>
      <c r="M2055" s="24"/>
      <c r="N2055" s="24"/>
      <c r="O2055" s="24"/>
      <c r="P2055" s="53"/>
      <c r="Q2055" s="43"/>
      <c r="R2055" s="54"/>
      <c r="S2055" s="24"/>
      <c r="T2055" s="24"/>
      <c r="U2055" s="23"/>
      <c r="V2055" s="24"/>
      <c r="W2055" s="25"/>
      <c r="X2055" s="24"/>
    </row>
    <row r="2056" ht="26" customHeight="1" spans="1:24">
      <c r="A2056" s="24">
        <v>71</v>
      </c>
      <c r="B2056" s="24" t="s">
        <v>467</v>
      </c>
      <c r="C2056" s="54" t="s">
        <v>53</v>
      </c>
      <c r="D2056" s="54">
        <v>2</v>
      </c>
      <c r="E2056" s="54" t="s">
        <v>200</v>
      </c>
      <c r="F2056" s="54" t="s">
        <v>200</v>
      </c>
      <c r="G2056" s="54">
        <v>3</v>
      </c>
      <c r="H2056" s="54" t="s">
        <v>43</v>
      </c>
      <c r="I2056" s="13" t="s">
        <v>5085</v>
      </c>
      <c r="J2056" s="43">
        <v>110</v>
      </c>
      <c r="K2056" s="54">
        <v>100</v>
      </c>
      <c r="L2056" s="54">
        <v>10</v>
      </c>
      <c r="M2056" s="24"/>
      <c r="N2056" s="24"/>
      <c r="O2056" s="24"/>
      <c r="P2056" s="53">
        <v>45099</v>
      </c>
      <c r="Q2056" s="43" t="s">
        <v>5086</v>
      </c>
      <c r="R2056" s="54">
        <v>15392198702</v>
      </c>
      <c r="S2056" s="24"/>
      <c r="T2056" s="24">
        <v>2023</v>
      </c>
      <c r="U2056" s="23" t="s">
        <v>472</v>
      </c>
      <c r="V2056" s="24" t="s">
        <v>50</v>
      </c>
      <c r="W2056" s="25" t="s">
        <v>199</v>
      </c>
      <c r="X2056" s="24"/>
    </row>
    <row r="2057" ht="26" customHeight="1" spans="1:24">
      <c r="A2057" s="24"/>
      <c r="B2057" s="24"/>
      <c r="C2057" s="54"/>
      <c r="D2057" s="54"/>
      <c r="E2057" s="54"/>
      <c r="F2057" s="54" t="s">
        <v>5087</v>
      </c>
      <c r="G2057" s="54"/>
      <c r="H2057" s="54" t="s">
        <v>2512</v>
      </c>
      <c r="I2057" s="13" t="s">
        <v>5088</v>
      </c>
      <c r="J2057" s="43"/>
      <c r="K2057" s="54"/>
      <c r="L2057" s="54"/>
      <c r="M2057" s="24"/>
      <c r="N2057" s="24"/>
      <c r="O2057" s="24"/>
      <c r="P2057" s="53"/>
      <c r="Q2057" s="43"/>
      <c r="R2057" s="54"/>
      <c r="S2057" s="24"/>
      <c r="T2057" s="24"/>
      <c r="U2057" s="23"/>
      <c r="V2057" s="24"/>
      <c r="W2057" s="25"/>
      <c r="X2057" s="24"/>
    </row>
    <row r="2058" ht="26" customHeight="1" spans="1:24">
      <c r="A2058" s="24"/>
      <c r="B2058" s="24"/>
      <c r="C2058" s="54"/>
      <c r="D2058" s="54"/>
      <c r="E2058" s="54"/>
      <c r="F2058" s="54" t="s">
        <v>5089</v>
      </c>
      <c r="G2058" s="54"/>
      <c r="H2058" s="54" t="s">
        <v>4466</v>
      </c>
      <c r="I2058" s="13" t="s">
        <v>5090</v>
      </c>
      <c r="J2058" s="43"/>
      <c r="K2058" s="54"/>
      <c r="L2058" s="54"/>
      <c r="M2058" s="24"/>
      <c r="N2058" s="24"/>
      <c r="O2058" s="24"/>
      <c r="P2058" s="53"/>
      <c r="Q2058" s="43"/>
      <c r="R2058" s="54"/>
      <c r="S2058" s="24"/>
      <c r="T2058" s="24"/>
      <c r="U2058" s="23"/>
      <c r="V2058" s="24"/>
      <c r="W2058" s="25"/>
      <c r="X2058" s="24"/>
    </row>
    <row r="2059" ht="26" customHeight="1" spans="1:24">
      <c r="A2059" s="24">
        <v>72</v>
      </c>
      <c r="B2059" s="24" t="s">
        <v>467</v>
      </c>
      <c r="C2059" s="54" t="s">
        <v>53</v>
      </c>
      <c r="D2059" s="54">
        <v>2</v>
      </c>
      <c r="E2059" s="54" t="s">
        <v>202</v>
      </c>
      <c r="F2059" s="54" t="s">
        <v>202</v>
      </c>
      <c r="G2059" s="54">
        <v>4</v>
      </c>
      <c r="H2059" s="54" t="s">
        <v>43</v>
      </c>
      <c r="I2059" s="13" t="s">
        <v>5091</v>
      </c>
      <c r="J2059" s="43">
        <v>120</v>
      </c>
      <c r="K2059" s="54">
        <v>112</v>
      </c>
      <c r="L2059" s="54">
        <v>8</v>
      </c>
      <c r="M2059" s="24"/>
      <c r="N2059" s="24"/>
      <c r="O2059" s="24"/>
      <c r="P2059" s="53">
        <v>45099</v>
      </c>
      <c r="Q2059" s="43" t="s">
        <v>5092</v>
      </c>
      <c r="R2059" s="54">
        <v>13850719175</v>
      </c>
      <c r="S2059" s="24"/>
      <c r="T2059" s="24">
        <v>2023</v>
      </c>
      <c r="U2059" s="23" t="s">
        <v>472</v>
      </c>
      <c r="V2059" s="24" t="s">
        <v>50</v>
      </c>
      <c r="W2059" s="25" t="s">
        <v>201</v>
      </c>
      <c r="X2059" s="24"/>
    </row>
    <row r="2060" ht="26" customHeight="1" spans="1:24">
      <c r="A2060" s="24"/>
      <c r="B2060" s="24"/>
      <c r="C2060" s="54"/>
      <c r="D2060" s="54"/>
      <c r="E2060" s="54"/>
      <c r="F2060" s="54" t="s">
        <v>5093</v>
      </c>
      <c r="G2060" s="54"/>
      <c r="H2060" s="54" t="s">
        <v>2440</v>
      </c>
      <c r="I2060" s="13" t="s">
        <v>5094</v>
      </c>
      <c r="J2060" s="43"/>
      <c r="K2060" s="54"/>
      <c r="L2060" s="54"/>
      <c r="M2060" s="24"/>
      <c r="N2060" s="24"/>
      <c r="O2060" s="24"/>
      <c r="P2060" s="53"/>
      <c r="Q2060" s="43"/>
      <c r="R2060" s="54"/>
      <c r="S2060" s="24"/>
      <c r="T2060" s="24"/>
      <c r="U2060" s="23"/>
      <c r="V2060" s="24"/>
      <c r="W2060" s="25"/>
      <c r="X2060" s="24"/>
    </row>
    <row r="2061" ht="26" customHeight="1" spans="1:24">
      <c r="A2061" s="24"/>
      <c r="B2061" s="24"/>
      <c r="C2061" s="54"/>
      <c r="D2061" s="54"/>
      <c r="E2061" s="54"/>
      <c r="F2061" s="54" t="s">
        <v>5095</v>
      </c>
      <c r="G2061" s="54"/>
      <c r="H2061" s="54" t="s">
        <v>2796</v>
      </c>
      <c r="I2061" s="13" t="s">
        <v>5096</v>
      </c>
      <c r="J2061" s="43"/>
      <c r="K2061" s="54"/>
      <c r="L2061" s="54"/>
      <c r="M2061" s="24"/>
      <c r="N2061" s="24"/>
      <c r="O2061" s="24"/>
      <c r="P2061" s="53"/>
      <c r="Q2061" s="43"/>
      <c r="R2061" s="54"/>
      <c r="S2061" s="24"/>
      <c r="T2061" s="24"/>
      <c r="U2061" s="23"/>
      <c r="V2061" s="24"/>
      <c r="W2061" s="25"/>
      <c r="X2061" s="24"/>
    </row>
    <row r="2062" ht="26" customHeight="1" spans="1:24">
      <c r="A2062" s="24"/>
      <c r="B2062" s="24"/>
      <c r="C2062" s="54"/>
      <c r="D2062" s="54"/>
      <c r="E2062" s="54"/>
      <c r="F2062" s="54" t="s">
        <v>5097</v>
      </c>
      <c r="G2062" s="54"/>
      <c r="H2062" s="54" t="s">
        <v>561</v>
      </c>
      <c r="I2062" s="13" t="s">
        <v>5098</v>
      </c>
      <c r="J2062" s="43"/>
      <c r="K2062" s="54"/>
      <c r="L2062" s="54"/>
      <c r="M2062" s="24"/>
      <c r="N2062" s="24"/>
      <c r="O2062" s="24"/>
      <c r="P2062" s="53"/>
      <c r="Q2062" s="43"/>
      <c r="R2062" s="54"/>
      <c r="S2062" s="24"/>
      <c r="T2062" s="24"/>
      <c r="U2062" s="23"/>
      <c r="V2062" s="24"/>
      <c r="W2062" s="25"/>
      <c r="X2062" s="24"/>
    </row>
    <row r="2063" ht="26" customHeight="1" spans="1:24">
      <c r="A2063" s="24">
        <v>73</v>
      </c>
      <c r="B2063" s="24" t="s">
        <v>467</v>
      </c>
      <c r="C2063" s="54" t="s">
        <v>95</v>
      </c>
      <c r="D2063" s="54">
        <v>23</v>
      </c>
      <c r="E2063" s="54" t="s">
        <v>204</v>
      </c>
      <c r="F2063" s="54" t="s">
        <v>204</v>
      </c>
      <c r="G2063" s="54">
        <v>4</v>
      </c>
      <c r="H2063" s="54" t="s">
        <v>43</v>
      </c>
      <c r="I2063" s="13" t="s">
        <v>5099</v>
      </c>
      <c r="J2063" s="43">
        <v>120</v>
      </c>
      <c r="K2063" s="54">
        <v>98.4</v>
      </c>
      <c r="L2063" s="54">
        <v>21.6</v>
      </c>
      <c r="M2063" s="24"/>
      <c r="N2063" s="24"/>
      <c r="O2063" s="24"/>
      <c r="P2063" s="53">
        <v>45099</v>
      </c>
      <c r="Q2063" s="43" t="s">
        <v>5100</v>
      </c>
      <c r="R2063" s="54">
        <v>15905018151</v>
      </c>
      <c r="S2063" s="24"/>
      <c r="T2063" s="24">
        <v>2023</v>
      </c>
      <c r="U2063" s="23" t="s">
        <v>472</v>
      </c>
      <c r="V2063" s="24" t="s">
        <v>50</v>
      </c>
      <c r="W2063" s="25" t="s">
        <v>203</v>
      </c>
      <c r="X2063" s="24"/>
    </row>
    <row r="2064" ht="26" customHeight="1" spans="1:24">
      <c r="A2064" s="24"/>
      <c r="B2064" s="24"/>
      <c r="C2064" s="54"/>
      <c r="D2064" s="54"/>
      <c r="E2064" s="54"/>
      <c r="F2064" s="54" t="s">
        <v>5101</v>
      </c>
      <c r="G2064" s="54"/>
      <c r="H2064" s="54" t="s">
        <v>2796</v>
      </c>
      <c r="I2064" s="13" t="s">
        <v>5102</v>
      </c>
      <c r="J2064" s="43"/>
      <c r="K2064" s="54"/>
      <c r="L2064" s="54"/>
      <c r="M2064" s="24"/>
      <c r="N2064" s="24"/>
      <c r="O2064" s="24"/>
      <c r="P2064" s="53"/>
      <c r="Q2064" s="43"/>
      <c r="R2064" s="54"/>
      <c r="S2064" s="24"/>
      <c r="T2064" s="24"/>
      <c r="U2064" s="23"/>
      <c r="V2064" s="24"/>
      <c r="W2064" s="25"/>
      <c r="X2064" s="24"/>
    </row>
    <row r="2065" ht="26" customHeight="1" spans="1:24">
      <c r="A2065" s="24"/>
      <c r="B2065" s="24"/>
      <c r="C2065" s="54"/>
      <c r="D2065" s="54"/>
      <c r="E2065" s="54"/>
      <c r="F2065" s="54" t="s">
        <v>5103</v>
      </c>
      <c r="G2065" s="54"/>
      <c r="H2065" s="54" t="s">
        <v>561</v>
      </c>
      <c r="I2065" s="13" t="s">
        <v>5104</v>
      </c>
      <c r="J2065" s="43"/>
      <c r="K2065" s="54"/>
      <c r="L2065" s="54"/>
      <c r="M2065" s="24"/>
      <c r="N2065" s="24"/>
      <c r="O2065" s="24"/>
      <c r="P2065" s="53"/>
      <c r="Q2065" s="43"/>
      <c r="R2065" s="54"/>
      <c r="S2065" s="24"/>
      <c r="T2065" s="24"/>
      <c r="U2065" s="23"/>
      <c r="V2065" s="24"/>
      <c r="W2065" s="25"/>
      <c r="X2065" s="24"/>
    </row>
    <row r="2066" ht="26" customHeight="1" spans="1:24">
      <c r="A2066" s="24"/>
      <c r="B2066" s="24"/>
      <c r="C2066" s="54"/>
      <c r="D2066" s="54"/>
      <c r="E2066" s="54"/>
      <c r="F2066" s="54" t="s">
        <v>5105</v>
      </c>
      <c r="G2066" s="54"/>
      <c r="H2066" s="54" t="s">
        <v>601</v>
      </c>
      <c r="I2066" s="13" t="s">
        <v>5106</v>
      </c>
      <c r="J2066" s="43"/>
      <c r="K2066" s="54"/>
      <c r="L2066" s="54"/>
      <c r="M2066" s="24"/>
      <c r="N2066" s="24"/>
      <c r="O2066" s="24"/>
      <c r="P2066" s="53"/>
      <c r="Q2066" s="43"/>
      <c r="R2066" s="54"/>
      <c r="S2066" s="24"/>
      <c r="T2066" s="24"/>
      <c r="U2066" s="23"/>
      <c r="V2066" s="24"/>
      <c r="W2066" s="25"/>
      <c r="X2066" s="24"/>
    </row>
    <row r="2067" ht="26" customHeight="1" spans="1:24">
      <c r="A2067" s="24">
        <v>74</v>
      </c>
      <c r="B2067" s="24" t="s">
        <v>467</v>
      </c>
      <c r="C2067" s="54" t="s">
        <v>206</v>
      </c>
      <c r="D2067" s="54">
        <v>14</v>
      </c>
      <c r="E2067" s="54" t="s">
        <v>208</v>
      </c>
      <c r="F2067" s="54" t="s">
        <v>208</v>
      </c>
      <c r="G2067" s="54">
        <v>4</v>
      </c>
      <c r="H2067" s="54" t="s">
        <v>43</v>
      </c>
      <c r="I2067" s="13" t="s">
        <v>5107</v>
      </c>
      <c r="J2067" s="43">
        <v>63</v>
      </c>
      <c r="K2067" s="54"/>
      <c r="L2067" s="54">
        <v>63</v>
      </c>
      <c r="M2067" s="24"/>
      <c r="N2067" s="24"/>
      <c r="O2067" s="24"/>
      <c r="P2067" s="53">
        <v>45110</v>
      </c>
      <c r="Q2067" s="43" t="s">
        <v>5108</v>
      </c>
      <c r="R2067" s="54">
        <v>13685919407</v>
      </c>
      <c r="S2067" s="24"/>
      <c r="T2067" s="24">
        <v>2023</v>
      </c>
      <c r="U2067" s="23" t="s">
        <v>717</v>
      </c>
      <c r="V2067" s="24" t="s">
        <v>45</v>
      </c>
      <c r="W2067" s="25" t="s">
        <v>207</v>
      </c>
      <c r="X2067" s="24"/>
    </row>
    <row r="2068" ht="26" customHeight="1" spans="1:24">
      <c r="A2068" s="24"/>
      <c r="B2068" s="24"/>
      <c r="C2068" s="54"/>
      <c r="D2068" s="54"/>
      <c r="E2068" s="54"/>
      <c r="F2068" s="54" t="s">
        <v>5109</v>
      </c>
      <c r="G2068" s="54"/>
      <c r="H2068" s="54" t="s">
        <v>2796</v>
      </c>
      <c r="I2068" s="13" t="s">
        <v>5110</v>
      </c>
      <c r="J2068" s="43"/>
      <c r="K2068" s="54"/>
      <c r="L2068" s="54"/>
      <c r="M2068" s="24"/>
      <c r="N2068" s="24"/>
      <c r="O2068" s="24"/>
      <c r="P2068" s="53"/>
      <c r="Q2068" s="43"/>
      <c r="R2068" s="54"/>
      <c r="S2068" s="24"/>
      <c r="T2068" s="24"/>
      <c r="U2068" s="23"/>
      <c r="V2068" s="24"/>
      <c r="W2068" s="25"/>
      <c r="X2068" s="24"/>
    </row>
    <row r="2069" ht="26" customHeight="1" spans="1:24">
      <c r="A2069" s="24"/>
      <c r="B2069" s="24"/>
      <c r="C2069" s="54"/>
      <c r="D2069" s="54"/>
      <c r="E2069" s="54"/>
      <c r="F2069" s="54" t="s">
        <v>5111</v>
      </c>
      <c r="G2069" s="54"/>
      <c r="H2069" s="54" t="s">
        <v>561</v>
      </c>
      <c r="I2069" s="13" t="s">
        <v>5112</v>
      </c>
      <c r="J2069" s="43"/>
      <c r="K2069" s="54"/>
      <c r="L2069" s="54"/>
      <c r="M2069" s="24"/>
      <c r="N2069" s="24"/>
      <c r="O2069" s="24"/>
      <c r="P2069" s="53"/>
      <c r="Q2069" s="43"/>
      <c r="R2069" s="54"/>
      <c r="S2069" s="24"/>
      <c r="T2069" s="24"/>
      <c r="U2069" s="23"/>
      <c r="V2069" s="24"/>
      <c r="W2069" s="25"/>
      <c r="X2069" s="24"/>
    </row>
    <row r="2070" ht="26" customHeight="1" spans="1:24">
      <c r="A2070" s="24"/>
      <c r="B2070" s="24"/>
      <c r="C2070" s="54"/>
      <c r="D2070" s="54"/>
      <c r="E2070" s="54"/>
      <c r="F2070" s="54" t="s">
        <v>5113</v>
      </c>
      <c r="G2070" s="54"/>
      <c r="H2070" s="54" t="s">
        <v>601</v>
      </c>
      <c r="I2070" s="13" t="s">
        <v>5114</v>
      </c>
      <c r="J2070" s="43"/>
      <c r="K2070" s="54"/>
      <c r="L2070" s="54"/>
      <c r="M2070" s="24"/>
      <c r="N2070" s="24"/>
      <c r="O2070" s="24"/>
      <c r="P2070" s="53"/>
      <c r="Q2070" s="43"/>
      <c r="R2070" s="54"/>
      <c r="S2070" s="24"/>
      <c r="T2070" s="24"/>
      <c r="U2070" s="23"/>
      <c r="V2070" s="24"/>
      <c r="W2070" s="25"/>
      <c r="X2070" s="24"/>
    </row>
    <row r="2071" ht="26" customHeight="1" spans="1:24">
      <c r="A2071" s="24">
        <v>75</v>
      </c>
      <c r="B2071" s="24" t="s">
        <v>467</v>
      </c>
      <c r="C2071" s="54" t="s">
        <v>206</v>
      </c>
      <c r="D2071" s="54">
        <v>21</v>
      </c>
      <c r="E2071" s="54" t="s">
        <v>211</v>
      </c>
      <c r="F2071" s="54" t="s">
        <v>211</v>
      </c>
      <c r="G2071" s="54">
        <v>6</v>
      </c>
      <c r="H2071" s="54" t="s">
        <v>43</v>
      </c>
      <c r="I2071" s="13" t="s">
        <v>5115</v>
      </c>
      <c r="J2071" s="43">
        <v>120</v>
      </c>
      <c r="K2071" s="54">
        <v>90</v>
      </c>
      <c r="L2071" s="54">
        <v>30</v>
      </c>
      <c r="M2071" s="24"/>
      <c r="N2071" s="24"/>
      <c r="O2071" s="24"/>
      <c r="P2071" s="53">
        <v>45110</v>
      </c>
      <c r="Q2071" s="43" t="s">
        <v>5116</v>
      </c>
      <c r="R2071" s="54">
        <v>13559505132</v>
      </c>
      <c r="S2071" s="24"/>
      <c r="T2071" s="24">
        <v>2023</v>
      </c>
      <c r="U2071" s="23" t="s">
        <v>717</v>
      </c>
      <c r="V2071" s="24" t="s">
        <v>50</v>
      </c>
      <c r="W2071" s="25" t="s">
        <v>210</v>
      </c>
      <c r="X2071" s="24"/>
    </row>
    <row r="2072" ht="26" customHeight="1" spans="1:24">
      <c r="A2072" s="24"/>
      <c r="B2072" s="24"/>
      <c r="C2072" s="54"/>
      <c r="D2072" s="54"/>
      <c r="E2072" s="54"/>
      <c r="F2072" s="54" t="s">
        <v>5117</v>
      </c>
      <c r="G2072" s="54"/>
      <c r="H2072" s="54" t="s">
        <v>2796</v>
      </c>
      <c r="I2072" s="13" t="s">
        <v>5118</v>
      </c>
      <c r="J2072" s="43"/>
      <c r="K2072" s="54"/>
      <c r="L2072" s="54"/>
      <c r="M2072" s="24"/>
      <c r="N2072" s="24"/>
      <c r="O2072" s="24"/>
      <c r="P2072" s="53"/>
      <c r="Q2072" s="43"/>
      <c r="R2072" s="54"/>
      <c r="S2072" s="24"/>
      <c r="T2072" s="24"/>
      <c r="U2072" s="23"/>
      <c r="V2072" s="24"/>
      <c r="W2072" s="25"/>
      <c r="X2072" s="24"/>
    </row>
    <row r="2073" ht="26" customHeight="1" spans="1:24">
      <c r="A2073" s="24"/>
      <c r="B2073" s="24"/>
      <c r="C2073" s="54"/>
      <c r="D2073" s="54"/>
      <c r="E2073" s="54"/>
      <c r="F2073" s="54" t="s">
        <v>5119</v>
      </c>
      <c r="G2073" s="54"/>
      <c r="H2073" s="54" t="s">
        <v>561</v>
      </c>
      <c r="I2073" s="13" t="s">
        <v>5120</v>
      </c>
      <c r="J2073" s="43"/>
      <c r="K2073" s="54"/>
      <c r="L2073" s="54"/>
      <c r="M2073" s="24"/>
      <c r="N2073" s="24"/>
      <c r="O2073" s="24"/>
      <c r="P2073" s="53"/>
      <c r="Q2073" s="43"/>
      <c r="R2073" s="54"/>
      <c r="S2073" s="24"/>
      <c r="T2073" s="24"/>
      <c r="U2073" s="23"/>
      <c r="V2073" s="24"/>
      <c r="W2073" s="25"/>
      <c r="X2073" s="24"/>
    </row>
    <row r="2074" ht="26" customHeight="1" spans="1:24">
      <c r="A2074" s="24"/>
      <c r="B2074" s="24"/>
      <c r="C2074" s="54"/>
      <c r="D2074" s="54"/>
      <c r="E2074" s="54"/>
      <c r="F2074" s="54" t="s">
        <v>5121</v>
      </c>
      <c r="G2074" s="54"/>
      <c r="H2074" s="54" t="s">
        <v>500</v>
      </c>
      <c r="I2074" s="13" t="s">
        <v>5122</v>
      </c>
      <c r="J2074" s="43"/>
      <c r="K2074" s="54"/>
      <c r="L2074" s="54"/>
      <c r="M2074" s="24"/>
      <c r="N2074" s="24"/>
      <c r="O2074" s="24"/>
      <c r="P2074" s="53"/>
      <c r="Q2074" s="43"/>
      <c r="R2074" s="54"/>
      <c r="S2074" s="24"/>
      <c r="T2074" s="24"/>
      <c r="U2074" s="23"/>
      <c r="V2074" s="24"/>
      <c r="W2074" s="25"/>
      <c r="X2074" s="24"/>
    </row>
    <row r="2075" ht="26" customHeight="1" spans="1:24">
      <c r="A2075" s="24"/>
      <c r="B2075" s="24"/>
      <c r="C2075" s="54"/>
      <c r="D2075" s="54"/>
      <c r="E2075" s="54"/>
      <c r="F2075" s="54" t="s">
        <v>5123</v>
      </c>
      <c r="G2075" s="54"/>
      <c r="H2075" s="54" t="s">
        <v>566</v>
      </c>
      <c r="I2075" s="13" t="s">
        <v>5124</v>
      </c>
      <c r="J2075" s="43"/>
      <c r="K2075" s="54"/>
      <c r="L2075" s="54"/>
      <c r="M2075" s="24"/>
      <c r="N2075" s="24"/>
      <c r="O2075" s="24"/>
      <c r="P2075" s="53"/>
      <c r="Q2075" s="43"/>
      <c r="R2075" s="54"/>
      <c r="S2075" s="24"/>
      <c r="T2075" s="24"/>
      <c r="U2075" s="23"/>
      <c r="V2075" s="24"/>
      <c r="W2075" s="25"/>
      <c r="X2075" s="24"/>
    </row>
    <row r="2076" ht="26" customHeight="1" spans="1:24">
      <c r="A2076" s="24"/>
      <c r="B2076" s="24"/>
      <c r="C2076" s="54"/>
      <c r="D2076" s="54"/>
      <c r="E2076" s="54"/>
      <c r="F2076" s="54" t="s">
        <v>90</v>
      </c>
      <c r="G2076" s="54"/>
      <c r="H2076" s="54" t="s">
        <v>497</v>
      </c>
      <c r="I2076" s="13" t="s">
        <v>5125</v>
      </c>
      <c r="J2076" s="43"/>
      <c r="K2076" s="54"/>
      <c r="L2076" s="54"/>
      <c r="M2076" s="24"/>
      <c r="N2076" s="24"/>
      <c r="O2076" s="24"/>
      <c r="P2076" s="53"/>
      <c r="Q2076" s="43"/>
      <c r="R2076" s="54"/>
      <c r="S2076" s="24"/>
      <c r="T2076" s="24"/>
      <c r="U2076" s="23"/>
      <c r="V2076" s="24"/>
      <c r="W2076" s="25"/>
      <c r="X2076" s="24"/>
    </row>
    <row r="2077" ht="26" customHeight="1" spans="1:24">
      <c r="A2077" s="24">
        <v>76</v>
      </c>
      <c r="B2077" s="24" t="s">
        <v>467</v>
      </c>
      <c r="C2077" s="54" t="s">
        <v>206</v>
      </c>
      <c r="D2077" s="54">
        <v>21</v>
      </c>
      <c r="E2077" s="54" t="s">
        <v>213</v>
      </c>
      <c r="F2077" s="54" t="s">
        <v>213</v>
      </c>
      <c r="G2077" s="54">
        <v>4</v>
      </c>
      <c r="H2077" s="54" t="s">
        <v>43</v>
      </c>
      <c r="I2077" s="152" t="s">
        <v>5126</v>
      </c>
      <c r="J2077" s="43">
        <v>90</v>
      </c>
      <c r="K2077" s="54">
        <v>49</v>
      </c>
      <c r="L2077" s="54">
        <v>41</v>
      </c>
      <c r="M2077" s="24"/>
      <c r="N2077" s="24"/>
      <c r="O2077" s="24"/>
      <c r="P2077" s="53">
        <v>45110</v>
      </c>
      <c r="Q2077" s="43" t="s">
        <v>5127</v>
      </c>
      <c r="R2077" s="54">
        <v>13799242073</v>
      </c>
      <c r="S2077" s="24"/>
      <c r="T2077" s="24">
        <v>2023</v>
      </c>
      <c r="U2077" s="23" t="s">
        <v>717</v>
      </c>
      <c r="V2077" s="24" t="s">
        <v>50</v>
      </c>
      <c r="W2077" s="25" t="s">
        <v>212</v>
      </c>
      <c r="X2077" s="24"/>
    </row>
    <row r="2078" ht="26" customHeight="1" spans="1:24">
      <c r="A2078" s="24"/>
      <c r="B2078" s="24"/>
      <c r="C2078" s="54"/>
      <c r="D2078" s="54"/>
      <c r="E2078" s="54"/>
      <c r="F2078" s="54" t="s">
        <v>5128</v>
      </c>
      <c r="G2078" s="54"/>
      <c r="H2078" s="54" t="s">
        <v>2796</v>
      </c>
      <c r="I2078" s="13" t="s">
        <v>5129</v>
      </c>
      <c r="J2078" s="43"/>
      <c r="K2078" s="54"/>
      <c r="L2078" s="54"/>
      <c r="M2078" s="24"/>
      <c r="N2078" s="24"/>
      <c r="O2078" s="24"/>
      <c r="P2078" s="53"/>
      <c r="Q2078" s="43"/>
      <c r="R2078" s="54"/>
      <c r="S2078" s="24"/>
      <c r="T2078" s="24"/>
      <c r="U2078" s="23"/>
      <c r="V2078" s="24"/>
      <c r="W2078" s="25"/>
      <c r="X2078" s="24"/>
    </row>
    <row r="2079" ht="26" customHeight="1" spans="1:24">
      <c r="A2079" s="24"/>
      <c r="B2079" s="24"/>
      <c r="C2079" s="54"/>
      <c r="D2079" s="54"/>
      <c r="E2079" s="54"/>
      <c r="F2079" s="54" t="s">
        <v>5130</v>
      </c>
      <c r="G2079" s="54"/>
      <c r="H2079" s="54" t="s">
        <v>561</v>
      </c>
      <c r="I2079" s="13" t="s">
        <v>5131</v>
      </c>
      <c r="J2079" s="43"/>
      <c r="K2079" s="54"/>
      <c r="L2079" s="54"/>
      <c r="M2079" s="24"/>
      <c r="N2079" s="24"/>
      <c r="O2079" s="24"/>
      <c r="P2079" s="53"/>
      <c r="Q2079" s="43"/>
      <c r="R2079" s="54"/>
      <c r="S2079" s="24"/>
      <c r="T2079" s="24"/>
      <c r="U2079" s="23"/>
      <c r="V2079" s="24"/>
      <c r="W2079" s="25"/>
      <c r="X2079" s="24"/>
    </row>
    <row r="2080" ht="26" customHeight="1" spans="1:24">
      <c r="A2080" s="24"/>
      <c r="B2080" s="24"/>
      <c r="C2080" s="54"/>
      <c r="D2080" s="54"/>
      <c r="E2080" s="54"/>
      <c r="F2080" s="54" t="s">
        <v>5132</v>
      </c>
      <c r="G2080" s="54"/>
      <c r="H2080" s="54" t="s">
        <v>601</v>
      </c>
      <c r="I2080" s="13" t="s">
        <v>5133</v>
      </c>
      <c r="J2080" s="43"/>
      <c r="K2080" s="54"/>
      <c r="L2080" s="54"/>
      <c r="M2080" s="24"/>
      <c r="N2080" s="24"/>
      <c r="O2080" s="24"/>
      <c r="P2080" s="53"/>
      <c r="Q2080" s="43"/>
      <c r="R2080" s="54"/>
      <c r="S2080" s="24"/>
      <c r="T2080" s="24"/>
      <c r="U2080" s="23"/>
      <c r="V2080" s="24"/>
      <c r="W2080" s="25"/>
      <c r="X2080" s="24"/>
    </row>
    <row r="2081" ht="26" customHeight="1" spans="1:24">
      <c r="A2081" s="24">
        <v>77</v>
      </c>
      <c r="B2081" s="24" t="s">
        <v>467</v>
      </c>
      <c r="C2081" s="54" t="s">
        <v>206</v>
      </c>
      <c r="D2081" s="54">
        <v>22</v>
      </c>
      <c r="E2081" s="54" t="s">
        <v>215</v>
      </c>
      <c r="F2081" s="54" t="s">
        <v>215</v>
      </c>
      <c r="G2081" s="54">
        <v>4</v>
      </c>
      <c r="H2081" s="54" t="s">
        <v>43</v>
      </c>
      <c r="I2081" s="13" t="s">
        <v>5134</v>
      </c>
      <c r="J2081" s="43">
        <v>120</v>
      </c>
      <c r="K2081" s="54">
        <v>48</v>
      </c>
      <c r="L2081" s="54">
        <v>72</v>
      </c>
      <c r="M2081" s="24"/>
      <c r="N2081" s="24"/>
      <c r="O2081" s="24"/>
      <c r="P2081" s="53">
        <v>45110</v>
      </c>
      <c r="Q2081" s="43" t="s">
        <v>5135</v>
      </c>
      <c r="R2081" s="54">
        <v>13235920999</v>
      </c>
      <c r="S2081" s="24"/>
      <c r="T2081" s="24">
        <v>2023</v>
      </c>
      <c r="U2081" s="23" t="s">
        <v>717</v>
      </c>
      <c r="V2081" s="24" t="s">
        <v>50</v>
      </c>
      <c r="W2081" s="25" t="s">
        <v>214</v>
      </c>
      <c r="X2081" s="24"/>
    </row>
    <row r="2082" ht="26" customHeight="1" spans="1:24">
      <c r="A2082" s="24"/>
      <c r="B2082" s="24"/>
      <c r="C2082" s="54"/>
      <c r="D2082" s="54"/>
      <c r="E2082" s="54"/>
      <c r="F2082" s="54" t="s">
        <v>5136</v>
      </c>
      <c r="G2082" s="54"/>
      <c r="H2082" s="54" t="s">
        <v>2796</v>
      </c>
      <c r="I2082" s="13" t="s">
        <v>5137</v>
      </c>
      <c r="J2082" s="43"/>
      <c r="K2082" s="54"/>
      <c r="L2082" s="54"/>
      <c r="M2082" s="24"/>
      <c r="N2082" s="24"/>
      <c r="O2082" s="24"/>
      <c r="P2082" s="53"/>
      <c r="Q2082" s="43"/>
      <c r="R2082" s="54"/>
      <c r="S2082" s="24"/>
      <c r="T2082" s="24"/>
      <c r="U2082" s="23"/>
      <c r="V2082" s="24"/>
      <c r="W2082" s="25"/>
      <c r="X2082" s="24"/>
    </row>
    <row r="2083" ht="26" customHeight="1" spans="1:24">
      <c r="A2083" s="24"/>
      <c r="B2083" s="24"/>
      <c r="C2083" s="54"/>
      <c r="D2083" s="54"/>
      <c r="E2083" s="54"/>
      <c r="F2083" s="54" t="s">
        <v>5138</v>
      </c>
      <c r="G2083" s="54"/>
      <c r="H2083" s="54" t="s">
        <v>561</v>
      </c>
      <c r="I2083" s="13" t="s">
        <v>5139</v>
      </c>
      <c r="J2083" s="43"/>
      <c r="K2083" s="54"/>
      <c r="L2083" s="54"/>
      <c r="M2083" s="24"/>
      <c r="N2083" s="24"/>
      <c r="O2083" s="24"/>
      <c r="P2083" s="53"/>
      <c r="Q2083" s="43"/>
      <c r="R2083" s="54"/>
      <c r="S2083" s="24"/>
      <c r="T2083" s="24"/>
      <c r="U2083" s="23"/>
      <c r="V2083" s="24"/>
      <c r="W2083" s="25"/>
      <c r="X2083" s="24"/>
    </row>
    <row r="2084" ht="26" customHeight="1" spans="1:24">
      <c r="A2084" s="24"/>
      <c r="B2084" s="24"/>
      <c r="C2084" s="54"/>
      <c r="D2084" s="54"/>
      <c r="E2084" s="54"/>
      <c r="F2084" s="54" t="s">
        <v>5140</v>
      </c>
      <c r="G2084" s="54"/>
      <c r="H2084" s="54" t="s">
        <v>601</v>
      </c>
      <c r="I2084" s="13" t="s">
        <v>5141</v>
      </c>
      <c r="J2084" s="43"/>
      <c r="K2084" s="54"/>
      <c r="L2084" s="54"/>
      <c r="M2084" s="24"/>
      <c r="N2084" s="24"/>
      <c r="O2084" s="24"/>
      <c r="P2084" s="53"/>
      <c r="Q2084" s="43"/>
      <c r="R2084" s="54"/>
      <c r="S2084" s="24"/>
      <c r="T2084" s="24"/>
      <c r="U2084" s="23"/>
      <c r="V2084" s="24"/>
      <c r="W2084" s="25"/>
      <c r="X2084" s="24"/>
    </row>
    <row r="2085" ht="26" customHeight="1" spans="1:24">
      <c r="A2085" s="24">
        <v>78</v>
      </c>
      <c r="B2085" s="24" t="s">
        <v>467</v>
      </c>
      <c r="C2085" s="54" t="s">
        <v>206</v>
      </c>
      <c r="D2085" s="54">
        <v>17</v>
      </c>
      <c r="E2085" s="54" t="s">
        <v>218</v>
      </c>
      <c r="F2085" s="54" t="s">
        <v>218</v>
      </c>
      <c r="G2085" s="54">
        <v>6</v>
      </c>
      <c r="H2085" s="54" t="s">
        <v>43</v>
      </c>
      <c r="I2085" s="13" t="s">
        <v>5142</v>
      </c>
      <c r="J2085" s="43">
        <v>120</v>
      </c>
      <c r="K2085" s="54">
        <v>34</v>
      </c>
      <c r="L2085" s="54">
        <v>86</v>
      </c>
      <c r="M2085" s="24"/>
      <c r="N2085" s="24"/>
      <c r="O2085" s="24"/>
      <c r="P2085" s="53">
        <v>45110</v>
      </c>
      <c r="Q2085" s="43" t="s">
        <v>5143</v>
      </c>
      <c r="R2085" s="54">
        <v>13400650057</v>
      </c>
      <c r="S2085" s="24"/>
      <c r="T2085" s="24">
        <v>2023</v>
      </c>
      <c r="U2085" s="23" t="s">
        <v>717</v>
      </c>
      <c r="V2085" s="24" t="s">
        <v>50</v>
      </c>
      <c r="W2085" s="25" t="s">
        <v>217</v>
      </c>
      <c r="X2085" s="24"/>
    </row>
    <row r="2086" ht="26" customHeight="1" spans="1:24">
      <c r="A2086" s="24"/>
      <c r="B2086" s="24"/>
      <c r="C2086" s="54"/>
      <c r="D2086" s="54"/>
      <c r="E2086" s="54"/>
      <c r="F2086" s="54" t="s">
        <v>5144</v>
      </c>
      <c r="G2086" s="54"/>
      <c r="H2086" s="54" t="s">
        <v>561</v>
      </c>
      <c r="I2086" s="13" t="s">
        <v>5145</v>
      </c>
      <c r="J2086" s="43"/>
      <c r="K2086" s="54"/>
      <c r="L2086" s="54"/>
      <c r="M2086" s="24"/>
      <c r="N2086" s="24"/>
      <c r="O2086" s="24"/>
      <c r="P2086" s="53"/>
      <c r="Q2086" s="43"/>
      <c r="R2086" s="54"/>
      <c r="S2086" s="24"/>
      <c r="T2086" s="24"/>
      <c r="U2086" s="23"/>
      <c r="V2086" s="24"/>
      <c r="W2086" s="25"/>
      <c r="X2086" s="24"/>
    </row>
    <row r="2087" ht="26" customHeight="1" spans="1:24">
      <c r="A2087" s="24"/>
      <c r="B2087" s="24"/>
      <c r="C2087" s="54"/>
      <c r="D2087" s="54"/>
      <c r="E2087" s="54"/>
      <c r="F2087" s="54" t="s">
        <v>5146</v>
      </c>
      <c r="G2087" s="54"/>
      <c r="H2087" s="54" t="s">
        <v>601</v>
      </c>
      <c r="I2087" s="13" t="s">
        <v>5147</v>
      </c>
      <c r="J2087" s="43"/>
      <c r="K2087" s="54"/>
      <c r="L2087" s="54"/>
      <c r="M2087" s="24"/>
      <c r="N2087" s="24"/>
      <c r="O2087" s="24"/>
      <c r="P2087" s="53"/>
      <c r="Q2087" s="43"/>
      <c r="R2087" s="54"/>
      <c r="S2087" s="24"/>
      <c r="T2087" s="24"/>
      <c r="U2087" s="23"/>
      <c r="V2087" s="24"/>
      <c r="W2087" s="25"/>
      <c r="X2087" s="24"/>
    </row>
    <row r="2088" ht="26" customHeight="1" spans="1:24">
      <c r="A2088" s="24"/>
      <c r="B2088" s="24"/>
      <c r="C2088" s="54"/>
      <c r="D2088" s="54"/>
      <c r="E2088" s="54"/>
      <c r="F2088" s="54" t="s">
        <v>5148</v>
      </c>
      <c r="G2088" s="54"/>
      <c r="H2088" s="54" t="s">
        <v>4167</v>
      </c>
      <c r="I2088" s="13" t="s">
        <v>5149</v>
      </c>
      <c r="J2088" s="43"/>
      <c r="K2088" s="54"/>
      <c r="L2088" s="54"/>
      <c r="M2088" s="24"/>
      <c r="N2088" s="24"/>
      <c r="O2088" s="24"/>
      <c r="P2088" s="53"/>
      <c r="Q2088" s="43"/>
      <c r="R2088" s="54"/>
      <c r="S2088" s="24"/>
      <c r="T2088" s="24"/>
      <c r="U2088" s="23"/>
      <c r="V2088" s="24"/>
      <c r="W2088" s="25"/>
      <c r="X2088" s="24"/>
    </row>
    <row r="2089" ht="26" customHeight="1" spans="1:24">
      <c r="A2089" s="24"/>
      <c r="B2089" s="24"/>
      <c r="C2089" s="54"/>
      <c r="D2089" s="54"/>
      <c r="E2089" s="54"/>
      <c r="F2089" s="54" t="s">
        <v>5150</v>
      </c>
      <c r="G2089" s="54"/>
      <c r="H2089" s="54" t="s">
        <v>497</v>
      </c>
      <c r="I2089" s="13" t="s">
        <v>5151</v>
      </c>
      <c r="J2089" s="43"/>
      <c r="K2089" s="54"/>
      <c r="L2089" s="54"/>
      <c r="M2089" s="24"/>
      <c r="N2089" s="24"/>
      <c r="O2089" s="24"/>
      <c r="P2089" s="53"/>
      <c r="Q2089" s="43"/>
      <c r="R2089" s="54"/>
      <c r="S2089" s="24"/>
      <c r="T2089" s="24"/>
      <c r="U2089" s="23"/>
      <c r="V2089" s="24"/>
      <c r="W2089" s="25"/>
      <c r="X2089" s="24"/>
    </row>
    <row r="2090" ht="26" customHeight="1" spans="1:24">
      <c r="A2090" s="24"/>
      <c r="B2090" s="24"/>
      <c r="C2090" s="54"/>
      <c r="D2090" s="54"/>
      <c r="E2090" s="54"/>
      <c r="F2090" s="54" t="s">
        <v>5152</v>
      </c>
      <c r="G2090" s="54"/>
      <c r="H2090" s="54" t="s">
        <v>1184</v>
      </c>
      <c r="I2090" s="152" t="s">
        <v>5153</v>
      </c>
      <c r="J2090" s="43"/>
      <c r="K2090" s="54"/>
      <c r="L2090" s="54"/>
      <c r="M2090" s="24"/>
      <c r="N2090" s="24"/>
      <c r="O2090" s="24"/>
      <c r="P2090" s="53"/>
      <c r="Q2090" s="43"/>
      <c r="R2090" s="54"/>
      <c r="S2090" s="24"/>
      <c r="T2090" s="24"/>
      <c r="U2090" s="23"/>
      <c r="V2090" s="24"/>
      <c r="W2090" s="25"/>
      <c r="X2090" s="24"/>
    </row>
    <row r="2091" ht="26" customHeight="1" spans="1:24">
      <c r="A2091" s="24">
        <v>79</v>
      </c>
      <c r="B2091" s="24" t="s">
        <v>467</v>
      </c>
      <c r="C2091" s="54" t="s">
        <v>206</v>
      </c>
      <c r="D2091" s="54">
        <v>17</v>
      </c>
      <c r="E2091" s="54" t="s">
        <v>219</v>
      </c>
      <c r="F2091" s="54" t="s">
        <v>219</v>
      </c>
      <c r="G2091" s="54">
        <v>6</v>
      </c>
      <c r="H2091" s="54" t="s">
        <v>43</v>
      </c>
      <c r="I2091" s="13" t="s">
        <v>5154</v>
      </c>
      <c r="J2091" s="43">
        <v>120</v>
      </c>
      <c r="K2091" s="54">
        <v>35</v>
      </c>
      <c r="L2091" s="54">
        <v>85</v>
      </c>
      <c r="M2091" s="24"/>
      <c r="N2091" s="24"/>
      <c r="O2091" s="24"/>
      <c r="P2091" s="53">
        <v>45110</v>
      </c>
      <c r="Q2091" s="43" t="s">
        <v>5155</v>
      </c>
      <c r="R2091" s="54">
        <v>15159797189</v>
      </c>
      <c r="S2091" s="24"/>
      <c r="T2091" s="24">
        <v>2023</v>
      </c>
      <c r="U2091" s="23" t="s">
        <v>717</v>
      </c>
      <c r="V2091" s="24" t="s">
        <v>50</v>
      </c>
      <c r="W2091" s="25" t="s">
        <v>217</v>
      </c>
      <c r="X2091" s="24"/>
    </row>
    <row r="2092" ht="26" customHeight="1" spans="1:24">
      <c r="A2092" s="24"/>
      <c r="B2092" s="24"/>
      <c r="C2092" s="54"/>
      <c r="D2092" s="54"/>
      <c r="E2092" s="54"/>
      <c r="F2092" s="54" t="s">
        <v>5156</v>
      </c>
      <c r="G2092" s="54"/>
      <c r="H2092" s="54" t="s">
        <v>2796</v>
      </c>
      <c r="I2092" s="13" t="s">
        <v>5157</v>
      </c>
      <c r="J2092" s="43"/>
      <c r="K2092" s="54"/>
      <c r="L2092" s="54"/>
      <c r="M2092" s="24"/>
      <c r="N2092" s="24"/>
      <c r="O2092" s="24"/>
      <c r="P2092" s="53"/>
      <c r="Q2092" s="43"/>
      <c r="R2092" s="54"/>
      <c r="S2092" s="24"/>
      <c r="T2092" s="24"/>
      <c r="U2092" s="23"/>
      <c r="V2092" s="24"/>
      <c r="W2092" s="25"/>
      <c r="X2092" s="24"/>
    </row>
    <row r="2093" ht="26" customHeight="1" spans="1:24">
      <c r="A2093" s="24"/>
      <c r="B2093" s="24"/>
      <c r="C2093" s="54"/>
      <c r="D2093" s="54"/>
      <c r="E2093" s="54"/>
      <c r="F2093" s="54" t="s">
        <v>5158</v>
      </c>
      <c r="G2093" s="54"/>
      <c r="H2093" s="54" t="s">
        <v>561</v>
      </c>
      <c r="I2093" s="13" t="s">
        <v>5159</v>
      </c>
      <c r="J2093" s="43"/>
      <c r="K2093" s="54"/>
      <c r="L2093" s="54"/>
      <c r="M2093" s="24"/>
      <c r="N2093" s="24"/>
      <c r="O2093" s="24"/>
      <c r="P2093" s="53"/>
      <c r="Q2093" s="43"/>
      <c r="R2093" s="54"/>
      <c r="S2093" s="24"/>
      <c r="T2093" s="24"/>
      <c r="U2093" s="23"/>
      <c r="V2093" s="24"/>
      <c r="W2093" s="25"/>
      <c r="X2093" s="24"/>
    </row>
    <row r="2094" ht="26" customHeight="1" spans="1:24">
      <c r="A2094" s="24"/>
      <c r="B2094" s="24"/>
      <c r="C2094" s="54"/>
      <c r="D2094" s="54"/>
      <c r="E2094" s="54"/>
      <c r="F2094" s="54" t="s">
        <v>5160</v>
      </c>
      <c r="G2094" s="54"/>
      <c r="H2094" s="54" t="s">
        <v>601</v>
      </c>
      <c r="I2094" s="13" t="s">
        <v>5161</v>
      </c>
      <c r="J2094" s="43"/>
      <c r="K2094" s="54"/>
      <c r="L2094" s="54"/>
      <c r="M2094" s="24"/>
      <c r="N2094" s="24"/>
      <c r="O2094" s="24"/>
      <c r="P2094" s="53"/>
      <c r="Q2094" s="43"/>
      <c r="R2094" s="54"/>
      <c r="S2094" s="24"/>
      <c r="T2094" s="24"/>
      <c r="U2094" s="23"/>
      <c r="V2094" s="24"/>
      <c r="W2094" s="25"/>
      <c r="X2094" s="24"/>
    </row>
    <row r="2095" ht="26" customHeight="1" spans="1:24">
      <c r="A2095" s="24"/>
      <c r="B2095" s="24"/>
      <c r="C2095" s="54"/>
      <c r="D2095" s="54"/>
      <c r="E2095" s="54"/>
      <c r="F2095" s="54" t="s">
        <v>5162</v>
      </c>
      <c r="G2095" s="54"/>
      <c r="H2095" s="54" t="s">
        <v>950</v>
      </c>
      <c r="I2095" s="13" t="s">
        <v>5163</v>
      </c>
      <c r="J2095" s="43"/>
      <c r="K2095" s="54"/>
      <c r="L2095" s="54"/>
      <c r="M2095" s="24"/>
      <c r="N2095" s="24"/>
      <c r="O2095" s="24"/>
      <c r="P2095" s="53"/>
      <c r="Q2095" s="43"/>
      <c r="R2095" s="54"/>
      <c r="S2095" s="24"/>
      <c r="T2095" s="24"/>
      <c r="U2095" s="23"/>
      <c r="V2095" s="24"/>
      <c r="W2095" s="25"/>
      <c r="X2095" s="24"/>
    </row>
    <row r="2096" ht="26" customHeight="1" spans="1:24">
      <c r="A2096" s="24"/>
      <c r="B2096" s="24"/>
      <c r="C2096" s="54"/>
      <c r="D2096" s="54"/>
      <c r="E2096" s="54"/>
      <c r="F2096" s="54" t="s">
        <v>5164</v>
      </c>
      <c r="G2096" s="54"/>
      <c r="H2096" s="54" t="s">
        <v>5165</v>
      </c>
      <c r="I2096" s="13" t="s">
        <v>5166</v>
      </c>
      <c r="J2096" s="43"/>
      <c r="K2096" s="54"/>
      <c r="L2096" s="54"/>
      <c r="M2096" s="24"/>
      <c r="N2096" s="24"/>
      <c r="O2096" s="24"/>
      <c r="P2096" s="53"/>
      <c r="Q2096" s="43"/>
      <c r="R2096" s="54"/>
      <c r="S2096" s="24"/>
      <c r="T2096" s="24"/>
      <c r="U2096" s="23"/>
      <c r="V2096" s="24"/>
      <c r="W2096" s="25"/>
      <c r="X2096" s="24"/>
    </row>
    <row r="2097" ht="26" customHeight="1" spans="1:24">
      <c r="A2097" s="24">
        <v>80</v>
      </c>
      <c r="B2097" s="24" t="s">
        <v>467</v>
      </c>
      <c r="C2097" s="54" t="s">
        <v>206</v>
      </c>
      <c r="D2097" s="54">
        <v>4</v>
      </c>
      <c r="E2097" s="54" t="s">
        <v>221</v>
      </c>
      <c r="F2097" s="54" t="s">
        <v>221</v>
      </c>
      <c r="G2097" s="54">
        <v>5</v>
      </c>
      <c r="H2097" s="54" t="s">
        <v>43</v>
      </c>
      <c r="I2097" s="13" t="s">
        <v>5167</v>
      </c>
      <c r="J2097" s="43">
        <v>100</v>
      </c>
      <c r="K2097" s="54">
        <v>63</v>
      </c>
      <c r="L2097" s="54">
        <v>37</v>
      </c>
      <c r="M2097" s="24"/>
      <c r="N2097" s="24"/>
      <c r="O2097" s="24"/>
      <c r="P2097" s="53">
        <v>45110</v>
      </c>
      <c r="Q2097" s="43" t="s">
        <v>5168</v>
      </c>
      <c r="R2097" s="54">
        <v>15980420919</v>
      </c>
      <c r="S2097" s="24"/>
      <c r="T2097" s="24">
        <v>2023</v>
      </c>
      <c r="U2097" s="23" t="s">
        <v>717</v>
      </c>
      <c r="V2097" s="24" t="s">
        <v>50</v>
      </c>
      <c r="W2097" s="25" t="s">
        <v>220</v>
      </c>
      <c r="X2097" s="24"/>
    </row>
    <row r="2098" ht="26" customHeight="1" spans="1:24">
      <c r="A2098" s="24"/>
      <c r="B2098" s="24"/>
      <c r="C2098" s="54"/>
      <c r="D2098" s="54"/>
      <c r="E2098" s="54"/>
      <c r="F2098" s="54" t="s">
        <v>5169</v>
      </c>
      <c r="G2098" s="54"/>
      <c r="H2098" s="54" t="s">
        <v>2796</v>
      </c>
      <c r="I2098" s="13" t="s">
        <v>5170</v>
      </c>
      <c r="J2098" s="43"/>
      <c r="K2098" s="54"/>
      <c r="L2098" s="54"/>
      <c r="M2098" s="24"/>
      <c r="N2098" s="24"/>
      <c r="O2098" s="24"/>
      <c r="P2098" s="53"/>
      <c r="Q2098" s="43"/>
      <c r="R2098" s="54"/>
      <c r="S2098" s="24"/>
      <c r="T2098" s="24"/>
      <c r="U2098" s="23"/>
      <c r="V2098" s="24"/>
      <c r="W2098" s="25"/>
      <c r="X2098" s="24"/>
    </row>
    <row r="2099" ht="26" customHeight="1" spans="1:24">
      <c r="A2099" s="24"/>
      <c r="B2099" s="24"/>
      <c r="C2099" s="54"/>
      <c r="D2099" s="54"/>
      <c r="E2099" s="54"/>
      <c r="F2099" s="54" t="s">
        <v>5171</v>
      </c>
      <c r="G2099" s="54"/>
      <c r="H2099" s="54" t="s">
        <v>561</v>
      </c>
      <c r="I2099" s="13" t="s">
        <v>5172</v>
      </c>
      <c r="J2099" s="43"/>
      <c r="K2099" s="54"/>
      <c r="L2099" s="54"/>
      <c r="M2099" s="24"/>
      <c r="N2099" s="24"/>
      <c r="O2099" s="24"/>
      <c r="P2099" s="53"/>
      <c r="Q2099" s="43"/>
      <c r="R2099" s="54"/>
      <c r="S2099" s="24"/>
      <c r="T2099" s="24"/>
      <c r="U2099" s="23"/>
      <c r="V2099" s="24"/>
      <c r="W2099" s="25"/>
      <c r="X2099" s="24"/>
    </row>
    <row r="2100" ht="26" customHeight="1" spans="1:24">
      <c r="A2100" s="24"/>
      <c r="B2100" s="24"/>
      <c r="C2100" s="54"/>
      <c r="D2100" s="54"/>
      <c r="E2100" s="54"/>
      <c r="F2100" s="54" t="s">
        <v>5173</v>
      </c>
      <c r="G2100" s="54"/>
      <c r="H2100" s="54" t="s">
        <v>533</v>
      </c>
      <c r="I2100" s="152" t="s">
        <v>5174</v>
      </c>
      <c r="J2100" s="43"/>
      <c r="K2100" s="54"/>
      <c r="L2100" s="54" t="s">
        <v>5175</v>
      </c>
      <c r="M2100" s="24"/>
      <c r="N2100" s="24"/>
      <c r="O2100" s="24"/>
      <c r="P2100" s="53"/>
      <c r="Q2100" s="43"/>
      <c r="R2100" s="54"/>
      <c r="S2100" s="24"/>
      <c r="T2100" s="24"/>
      <c r="U2100" s="23"/>
      <c r="V2100" s="24"/>
      <c r="W2100" s="25"/>
      <c r="X2100" s="24" t="s">
        <v>4539</v>
      </c>
    </row>
    <row r="2101" ht="26" customHeight="1" spans="1:24">
      <c r="A2101" s="24"/>
      <c r="B2101" s="24"/>
      <c r="C2101" s="54"/>
      <c r="D2101" s="54"/>
      <c r="E2101" s="54"/>
      <c r="F2101" s="54" t="s">
        <v>5176</v>
      </c>
      <c r="G2101" s="54"/>
      <c r="H2101" s="54" t="s">
        <v>5177</v>
      </c>
      <c r="I2101" s="152" t="s">
        <v>5178</v>
      </c>
      <c r="J2101" s="43"/>
      <c r="K2101" s="54"/>
      <c r="L2101" s="54"/>
      <c r="M2101" s="24"/>
      <c r="N2101" s="24"/>
      <c r="O2101" s="24"/>
      <c r="P2101" s="53"/>
      <c r="Q2101" s="43"/>
      <c r="R2101" s="54"/>
      <c r="S2101" s="24"/>
      <c r="T2101" s="24"/>
      <c r="U2101" s="23"/>
      <c r="V2101" s="24"/>
      <c r="W2101" s="25"/>
      <c r="X2101" s="24" t="s">
        <v>4539</v>
      </c>
    </row>
    <row r="2102" ht="26" customHeight="1" spans="1:24">
      <c r="A2102" s="24">
        <v>81</v>
      </c>
      <c r="B2102" s="24" t="s">
        <v>467</v>
      </c>
      <c r="C2102" s="54" t="s">
        <v>206</v>
      </c>
      <c r="D2102" s="54">
        <v>16</v>
      </c>
      <c r="E2102" s="54" t="s">
        <v>223</v>
      </c>
      <c r="F2102" s="54" t="s">
        <v>223</v>
      </c>
      <c r="G2102" s="54">
        <v>4</v>
      </c>
      <c r="H2102" s="54" t="s">
        <v>43</v>
      </c>
      <c r="I2102" s="13" t="s">
        <v>5179</v>
      </c>
      <c r="J2102" s="43">
        <v>80</v>
      </c>
      <c r="K2102" s="54">
        <v>73</v>
      </c>
      <c r="L2102" s="54">
        <v>7</v>
      </c>
      <c r="M2102" s="24"/>
      <c r="N2102" s="24"/>
      <c r="O2102" s="24"/>
      <c r="P2102" s="53">
        <v>45110</v>
      </c>
      <c r="Q2102" s="43" t="s">
        <v>5180</v>
      </c>
      <c r="R2102" s="54">
        <v>15859718638</v>
      </c>
      <c r="S2102" s="24"/>
      <c r="T2102" s="24">
        <v>2023</v>
      </c>
      <c r="U2102" s="23" t="s">
        <v>717</v>
      </c>
      <c r="V2102" s="24" t="s">
        <v>50</v>
      </c>
      <c r="W2102" s="25" t="s">
        <v>222</v>
      </c>
      <c r="X2102" s="24"/>
    </row>
    <row r="2103" ht="26" customHeight="1" spans="1:24">
      <c r="A2103" s="24"/>
      <c r="B2103" s="24"/>
      <c r="C2103" s="54"/>
      <c r="D2103" s="54"/>
      <c r="E2103" s="54"/>
      <c r="F2103" s="54" t="s">
        <v>5181</v>
      </c>
      <c r="G2103" s="54"/>
      <c r="H2103" s="54" t="s">
        <v>2796</v>
      </c>
      <c r="I2103" s="13" t="s">
        <v>5182</v>
      </c>
      <c r="J2103" s="43"/>
      <c r="K2103" s="54"/>
      <c r="L2103" s="54"/>
      <c r="M2103" s="24"/>
      <c r="N2103" s="24"/>
      <c r="O2103" s="24"/>
      <c r="P2103" s="53"/>
      <c r="Q2103" s="43"/>
      <c r="R2103" s="54"/>
      <c r="S2103" s="24"/>
      <c r="T2103" s="24"/>
      <c r="U2103" s="23"/>
      <c r="V2103" s="24"/>
      <c r="W2103" s="25"/>
      <c r="X2103" s="24"/>
    </row>
    <row r="2104" ht="26" customHeight="1" spans="1:24">
      <c r="A2104" s="24"/>
      <c r="B2104" s="24"/>
      <c r="C2104" s="54"/>
      <c r="D2104" s="54"/>
      <c r="E2104" s="54"/>
      <c r="F2104" s="54" t="s">
        <v>5183</v>
      </c>
      <c r="G2104" s="54"/>
      <c r="H2104" s="54" t="s">
        <v>561</v>
      </c>
      <c r="I2104" s="13" t="s">
        <v>5184</v>
      </c>
      <c r="J2104" s="43"/>
      <c r="K2104" s="54"/>
      <c r="L2104" s="54"/>
      <c r="M2104" s="24"/>
      <c r="N2104" s="24"/>
      <c r="O2104" s="24"/>
      <c r="P2104" s="53"/>
      <c r="Q2104" s="43"/>
      <c r="R2104" s="54"/>
      <c r="S2104" s="24"/>
      <c r="T2104" s="24"/>
      <c r="U2104" s="23"/>
      <c r="V2104" s="24"/>
      <c r="W2104" s="25"/>
      <c r="X2104" s="24"/>
    </row>
    <row r="2105" ht="26" customHeight="1" spans="1:24">
      <c r="A2105" s="24"/>
      <c r="B2105" s="24"/>
      <c r="C2105" s="54"/>
      <c r="D2105" s="54"/>
      <c r="E2105" s="54"/>
      <c r="F2105" s="54" t="s">
        <v>5185</v>
      </c>
      <c r="G2105" s="54"/>
      <c r="H2105" s="54" t="s">
        <v>533</v>
      </c>
      <c r="I2105" s="13" t="s">
        <v>5186</v>
      </c>
      <c r="J2105" s="43"/>
      <c r="K2105" s="54"/>
      <c r="L2105" s="54"/>
      <c r="M2105" s="24"/>
      <c r="N2105" s="24"/>
      <c r="O2105" s="24"/>
      <c r="P2105" s="53"/>
      <c r="Q2105" s="43"/>
      <c r="R2105" s="54"/>
      <c r="S2105" s="24"/>
      <c r="T2105" s="24"/>
      <c r="U2105" s="23"/>
      <c r="V2105" s="24"/>
      <c r="W2105" s="25"/>
      <c r="X2105" s="24" t="s">
        <v>4539</v>
      </c>
    </row>
    <row r="2106" ht="26" customHeight="1" spans="1:24">
      <c r="A2106" s="24">
        <v>82</v>
      </c>
      <c r="B2106" s="24" t="s">
        <v>467</v>
      </c>
      <c r="C2106" s="54" t="s">
        <v>206</v>
      </c>
      <c r="D2106" s="54">
        <v>16</v>
      </c>
      <c r="E2106" s="54" t="s">
        <v>224</v>
      </c>
      <c r="F2106" s="54" t="s">
        <v>224</v>
      </c>
      <c r="G2106" s="54">
        <v>1</v>
      </c>
      <c r="H2106" s="54" t="s">
        <v>43</v>
      </c>
      <c r="I2106" s="13" t="s">
        <v>5187</v>
      </c>
      <c r="J2106" s="43">
        <v>80</v>
      </c>
      <c r="K2106" s="54">
        <v>50</v>
      </c>
      <c r="L2106" s="54">
        <v>30</v>
      </c>
      <c r="M2106" s="24"/>
      <c r="N2106" s="24"/>
      <c r="O2106" s="24"/>
      <c r="P2106" s="53">
        <v>45110</v>
      </c>
      <c r="Q2106" s="43" t="s">
        <v>5188</v>
      </c>
      <c r="R2106" s="54">
        <v>13950105869</v>
      </c>
      <c r="S2106" s="24"/>
      <c r="T2106" s="24">
        <v>2023</v>
      </c>
      <c r="U2106" s="23" t="s">
        <v>717</v>
      </c>
      <c r="V2106" s="24" t="s">
        <v>50</v>
      </c>
      <c r="W2106" s="25" t="s">
        <v>222</v>
      </c>
      <c r="X2106" s="24"/>
    </row>
    <row r="2107" ht="26" customHeight="1" spans="1:24">
      <c r="A2107" s="24">
        <v>83</v>
      </c>
      <c r="B2107" s="24" t="s">
        <v>467</v>
      </c>
      <c r="C2107" s="54" t="s">
        <v>206</v>
      </c>
      <c r="D2107" s="54">
        <v>18</v>
      </c>
      <c r="E2107" s="54" t="s">
        <v>226</v>
      </c>
      <c r="F2107" s="54" t="s">
        <v>226</v>
      </c>
      <c r="G2107" s="54">
        <v>4</v>
      </c>
      <c r="H2107" s="54" t="s">
        <v>43</v>
      </c>
      <c r="I2107" s="13" t="s">
        <v>5189</v>
      </c>
      <c r="J2107" s="43">
        <v>120</v>
      </c>
      <c r="K2107" s="54">
        <v>67</v>
      </c>
      <c r="L2107" s="54">
        <v>53</v>
      </c>
      <c r="M2107" s="24"/>
      <c r="N2107" s="24"/>
      <c r="O2107" s="24"/>
      <c r="P2107" s="53">
        <v>45110</v>
      </c>
      <c r="Q2107" s="43" t="s">
        <v>5190</v>
      </c>
      <c r="R2107" s="54">
        <v>15359544178</v>
      </c>
      <c r="S2107" s="24"/>
      <c r="T2107" s="24">
        <v>2023</v>
      </c>
      <c r="U2107" s="23" t="s">
        <v>717</v>
      </c>
      <c r="V2107" s="24" t="s">
        <v>50</v>
      </c>
      <c r="W2107" s="25" t="s">
        <v>225</v>
      </c>
      <c r="X2107" s="24"/>
    </row>
    <row r="2108" ht="26" customHeight="1" spans="1:24">
      <c r="A2108" s="24"/>
      <c r="B2108" s="24"/>
      <c r="C2108" s="54"/>
      <c r="D2108" s="54"/>
      <c r="E2108" s="54"/>
      <c r="F2108" s="54" t="s">
        <v>5191</v>
      </c>
      <c r="G2108" s="54"/>
      <c r="H2108" s="54" t="s">
        <v>2796</v>
      </c>
      <c r="I2108" s="13" t="s">
        <v>5192</v>
      </c>
      <c r="J2108" s="43"/>
      <c r="K2108" s="54"/>
      <c r="L2108" s="54"/>
      <c r="M2108" s="24"/>
      <c r="N2108" s="24"/>
      <c r="O2108" s="24"/>
      <c r="P2108" s="53"/>
      <c r="Q2108" s="43"/>
      <c r="R2108" s="54"/>
      <c r="S2108" s="24"/>
      <c r="T2108" s="24"/>
      <c r="U2108" s="23"/>
      <c r="V2108" s="24"/>
      <c r="W2108" s="25"/>
      <c r="X2108" s="24"/>
    </row>
    <row r="2109" ht="26" customHeight="1" spans="1:24">
      <c r="A2109" s="24"/>
      <c r="B2109" s="24"/>
      <c r="C2109" s="54"/>
      <c r="D2109" s="54"/>
      <c r="E2109" s="54"/>
      <c r="F2109" s="54" t="s">
        <v>5193</v>
      </c>
      <c r="G2109" s="54"/>
      <c r="H2109" s="54" t="s">
        <v>561</v>
      </c>
      <c r="I2109" s="152" t="s">
        <v>5194</v>
      </c>
      <c r="J2109" s="43"/>
      <c r="K2109" s="54"/>
      <c r="L2109" s="54"/>
      <c r="M2109" s="24"/>
      <c r="N2109" s="24"/>
      <c r="O2109" s="24"/>
      <c r="P2109" s="53"/>
      <c r="Q2109" s="43"/>
      <c r="R2109" s="54"/>
      <c r="S2109" s="24"/>
      <c r="T2109" s="24"/>
      <c r="U2109" s="23"/>
      <c r="V2109" s="24"/>
      <c r="W2109" s="25"/>
      <c r="X2109" s="24"/>
    </row>
    <row r="2110" ht="26" customHeight="1" spans="1:24">
      <c r="A2110" s="24"/>
      <c r="B2110" s="24"/>
      <c r="C2110" s="54"/>
      <c r="D2110" s="54"/>
      <c r="E2110" s="54"/>
      <c r="F2110" s="54" t="s">
        <v>5195</v>
      </c>
      <c r="G2110" s="54"/>
      <c r="H2110" s="54" t="s">
        <v>500</v>
      </c>
      <c r="I2110" s="13" t="s">
        <v>5196</v>
      </c>
      <c r="J2110" s="43"/>
      <c r="K2110" s="54"/>
      <c r="L2110" s="54"/>
      <c r="M2110" s="24"/>
      <c r="N2110" s="24"/>
      <c r="O2110" s="24"/>
      <c r="P2110" s="53"/>
      <c r="Q2110" s="43"/>
      <c r="R2110" s="54"/>
      <c r="S2110" s="24"/>
      <c r="T2110" s="24"/>
      <c r="U2110" s="23"/>
      <c r="V2110" s="24"/>
      <c r="W2110" s="25"/>
      <c r="X2110" s="24"/>
    </row>
    <row r="2111" ht="26" customHeight="1" spans="1:24">
      <c r="A2111" s="24">
        <v>84</v>
      </c>
      <c r="B2111" s="24" t="s">
        <v>467</v>
      </c>
      <c r="C2111" s="54" t="s">
        <v>206</v>
      </c>
      <c r="D2111" s="54">
        <v>18</v>
      </c>
      <c r="E2111" s="54" t="s">
        <v>227</v>
      </c>
      <c r="F2111" s="54" t="s">
        <v>227</v>
      </c>
      <c r="G2111" s="54">
        <v>4</v>
      </c>
      <c r="H2111" s="54" t="s">
        <v>43</v>
      </c>
      <c r="I2111" s="152" t="s">
        <v>5197</v>
      </c>
      <c r="J2111" s="43">
        <v>100</v>
      </c>
      <c r="K2111" s="54">
        <v>62</v>
      </c>
      <c r="L2111" s="54">
        <v>38</v>
      </c>
      <c r="M2111" s="24"/>
      <c r="N2111" s="24"/>
      <c r="O2111" s="24"/>
      <c r="P2111" s="53">
        <v>45110</v>
      </c>
      <c r="Q2111" s="43" t="s">
        <v>5198</v>
      </c>
      <c r="R2111" s="54">
        <v>15359833200</v>
      </c>
      <c r="S2111" s="24"/>
      <c r="T2111" s="24">
        <v>2023</v>
      </c>
      <c r="U2111" s="23" t="s">
        <v>717</v>
      </c>
      <c r="V2111" s="24" t="s">
        <v>50</v>
      </c>
      <c r="W2111" s="25" t="s">
        <v>225</v>
      </c>
      <c r="X2111" s="24"/>
    </row>
    <row r="2112" ht="26" customHeight="1" spans="1:24">
      <c r="A2112" s="24"/>
      <c r="B2112" s="24"/>
      <c r="C2112" s="54"/>
      <c r="D2112" s="54"/>
      <c r="E2112" s="54"/>
      <c r="F2112" s="54" t="s">
        <v>5199</v>
      </c>
      <c r="G2112" s="54"/>
      <c r="H2112" s="54" t="s">
        <v>497</v>
      </c>
      <c r="I2112" s="13" t="s">
        <v>5200</v>
      </c>
      <c r="J2112" s="43"/>
      <c r="K2112" s="54"/>
      <c r="L2112" s="54"/>
      <c r="M2112" s="24"/>
      <c r="N2112" s="24"/>
      <c r="O2112" s="24"/>
      <c r="P2112" s="53"/>
      <c r="Q2112" s="43"/>
      <c r="R2112" s="54"/>
      <c r="S2112" s="24"/>
      <c r="T2112" s="24"/>
      <c r="U2112" s="23"/>
      <c r="V2112" s="24"/>
      <c r="W2112" s="25"/>
      <c r="X2112" s="24"/>
    </row>
    <row r="2113" ht="26" customHeight="1" spans="1:24">
      <c r="A2113" s="24"/>
      <c r="B2113" s="24"/>
      <c r="C2113" s="54"/>
      <c r="D2113" s="54"/>
      <c r="E2113" s="54"/>
      <c r="F2113" s="54" t="s">
        <v>5201</v>
      </c>
      <c r="G2113" s="54"/>
      <c r="H2113" s="54" t="s">
        <v>2796</v>
      </c>
      <c r="I2113" s="152" t="s">
        <v>5202</v>
      </c>
      <c r="J2113" s="43"/>
      <c r="K2113" s="54"/>
      <c r="L2113" s="54"/>
      <c r="M2113" s="24"/>
      <c r="N2113" s="24"/>
      <c r="O2113" s="24"/>
      <c r="P2113" s="53"/>
      <c r="Q2113" s="43"/>
      <c r="R2113" s="54"/>
      <c r="S2113" s="24"/>
      <c r="T2113" s="24"/>
      <c r="U2113" s="23"/>
      <c r="V2113" s="24"/>
      <c r="W2113" s="25"/>
      <c r="X2113" s="24"/>
    </row>
    <row r="2114" ht="26" customHeight="1" spans="1:24">
      <c r="A2114" s="24"/>
      <c r="B2114" s="24"/>
      <c r="C2114" s="54"/>
      <c r="D2114" s="54"/>
      <c r="E2114" s="54"/>
      <c r="F2114" s="54" t="s">
        <v>897</v>
      </c>
      <c r="G2114" s="54"/>
      <c r="H2114" s="54" t="s">
        <v>561</v>
      </c>
      <c r="I2114" s="152" t="s">
        <v>5203</v>
      </c>
      <c r="J2114" s="43"/>
      <c r="K2114" s="54"/>
      <c r="L2114" s="54"/>
      <c r="M2114" s="24"/>
      <c r="N2114" s="24"/>
      <c r="O2114" s="24"/>
      <c r="P2114" s="53"/>
      <c r="Q2114" s="43"/>
      <c r="R2114" s="54"/>
      <c r="S2114" s="24"/>
      <c r="T2114" s="24"/>
      <c r="U2114" s="23"/>
      <c r="V2114" s="24"/>
      <c r="W2114" s="25"/>
      <c r="X2114" s="24"/>
    </row>
    <row r="2115" ht="26" customHeight="1" spans="1:24">
      <c r="A2115" s="24">
        <v>85</v>
      </c>
      <c r="B2115" s="24" t="s">
        <v>467</v>
      </c>
      <c r="C2115" s="54" t="s">
        <v>206</v>
      </c>
      <c r="D2115" s="54">
        <v>18</v>
      </c>
      <c r="E2115" s="54" t="s">
        <v>229</v>
      </c>
      <c r="F2115" s="54" t="s">
        <v>229</v>
      </c>
      <c r="G2115" s="54">
        <v>4</v>
      </c>
      <c r="H2115" s="54" t="s">
        <v>43</v>
      </c>
      <c r="I2115" s="13" t="s">
        <v>5204</v>
      </c>
      <c r="J2115" s="43">
        <v>120</v>
      </c>
      <c r="K2115" s="54">
        <v>78</v>
      </c>
      <c r="L2115" s="54">
        <v>42</v>
      </c>
      <c r="M2115" s="24"/>
      <c r="N2115" s="24"/>
      <c r="O2115" s="24"/>
      <c r="P2115" s="53">
        <v>45110</v>
      </c>
      <c r="Q2115" s="43" t="s">
        <v>5205</v>
      </c>
      <c r="R2115" s="54">
        <v>13655963538</v>
      </c>
      <c r="S2115" s="24"/>
      <c r="T2115" s="24">
        <v>2023</v>
      </c>
      <c r="U2115" s="23" t="s">
        <v>717</v>
      </c>
      <c r="V2115" s="24" t="s">
        <v>50</v>
      </c>
      <c r="W2115" s="25" t="s">
        <v>228</v>
      </c>
      <c r="X2115" s="24"/>
    </row>
    <row r="2116" ht="26" customHeight="1" spans="1:24">
      <c r="A2116" s="24"/>
      <c r="B2116" s="24"/>
      <c r="C2116" s="54"/>
      <c r="D2116" s="54"/>
      <c r="E2116" s="54"/>
      <c r="F2116" s="54" t="s">
        <v>5206</v>
      </c>
      <c r="G2116" s="54"/>
      <c r="H2116" s="54" t="s">
        <v>2796</v>
      </c>
      <c r="I2116" s="13" t="s">
        <v>5207</v>
      </c>
      <c r="J2116" s="43"/>
      <c r="K2116" s="54"/>
      <c r="L2116" s="54"/>
      <c r="M2116" s="24"/>
      <c r="N2116" s="24"/>
      <c r="O2116" s="24"/>
      <c r="P2116" s="53"/>
      <c r="Q2116" s="43"/>
      <c r="R2116" s="54"/>
      <c r="S2116" s="24"/>
      <c r="T2116" s="24"/>
      <c r="U2116" s="23"/>
      <c r="V2116" s="24"/>
      <c r="W2116" s="25"/>
      <c r="X2116" s="24"/>
    </row>
    <row r="2117" ht="26" customHeight="1" spans="1:24">
      <c r="A2117" s="24"/>
      <c r="B2117" s="24"/>
      <c r="C2117" s="54"/>
      <c r="D2117" s="54"/>
      <c r="E2117" s="54"/>
      <c r="F2117" s="54" t="s">
        <v>5208</v>
      </c>
      <c r="G2117" s="54"/>
      <c r="H2117" s="54" t="s">
        <v>500</v>
      </c>
      <c r="I2117" s="13" t="s">
        <v>5209</v>
      </c>
      <c r="J2117" s="43"/>
      <c r="K2117" s="54"/>
      <c r="L2117" s="54"/>
      <c r="M2117" s="24"/>
      <c r="N2117" s="24"/>
      <c r="O2117" s="24"/>
      <c r="P2117" s="53"/>
      <c r="Q2117" s="43"/>
      <c r="R2117" s="54"/>
      <c r="S2117" s="24"/>
      <c r="T2117" s="24"/>
      <c r="U2117" s="23"/>
      <c r="V2117" s="24"/>
      <c r="W2117" s="25"/>
      <c r="X2117" s="24"/>
    </row>
    <row r="2118" ht="26" customHeight="1" spans="1:24">
      <c r="A2118" s="24"/>
      <c r="B2118" s="24"/>
      <c r="C2118" s="54"/>
      <c r="D2118" s="54"/>
      <c r="E2118" s="54"/>
      <c r="F2118" s="54" t="s">
        <v>5210</v>
      </c>
      <c r="G2118" s="54"/>
      <c r="H2118" s="54" t="s">
        <v>950</v>
      </c>
      <c r="I2118" s="13" t="s">
        <v>5211</v>
      </c>
      <c r="J2118" s="43"/>
      <c r="K2118" s="54"/>
      <c r="L2118" s="54"/>
      <c r="M2118" s="24"/>
      <c r="N2118" s="24"/>
      <c r="O2118" s="24"/>
      <c r="P2118" s="53"/>
      <c r="Q2118" s="43"/>
      <c r="R2118" s="54"/>
      <c r="S2118" s="24"/>
      <c r="T2118" s="24"/>
      <c r="U2118" s="23"/>
      <c r="V2118" s="24"/>
      <c r="W2118" s="25"/>
      <c r="X2118" s="24"/>
    </row>
    <row r="2119" ht="26" customHeight="1" spans="1:24">
      <c r="A2119" s="24">
        <v>86</v>
      </c>
      <c r="B2119" s="24" t="s">
        <v>467</v>
      </c>
      <c r="C2119" s="54" t="s">
        <v>206</v>
      </c>
      <c r="D2119" s="54">
        <v>11</v>
      </c>
      <c r="E2119" s="54" t="s">
        <v>231</v>
      </c>
      <c r="F2119" s="54" t="s">
        <v>231</v>
      </c>
      <c r="G2119" s="54">
        <v>4</v>
      </c>
      <c r="H2119" s="54" t="s">
        <v>43</v>
      </c>
      <c r="I2119" s="13" t="s">
        <v>5212</v>
      </c>
      <c r="J2119" s="43">
        <v>80</v>
      </c>
      <c r="K2119" s="54"/>
      <c r="L2119" s="54">
        <v>80</v>
      </c>
      <c r="M2119" s="24"/>
      <c r="N2119" s="24"/>
      <c r="O2119" s="24"/>
      <c r="P2119" s="53">
        <v>45110</v>
      </c>
      <c r="Q2119" s="43" t="s">
        <v>5213</v>
      </c>
      <c r="R2119" s="54">
        <v>13567825086</v>
      </c>
      <c r="S2119" s="24"/>
      <c r="T2119" s="24">
        <v>2023</v>
      </c>
      <c r="U2119" s="23" t="s">
        <v>717</v>
      </c>
      <c r="V2119" s="24" t="s">
        <v>45</v>
      </c>
      <c r="W2119" s="25" t="s">
        <v>230</v>
      </c>
      <c r="X2119" s="24"/>
    </row>
    <row r="2120" ht="26" customHeight="1" spans="1:24">
      <c r="A2120" s="24"/>
      <c r="B2120" s="24"/>
      <c r="C2120" s="54"/>
      <c r="D2120" s="54"/>
      <c r="E2120" s="54"/>
      <c r="F2120" s="54" t="s">
        <v>5214</v>
      </c>
      <c r="G2120" s="54"/>
      <c r="H2120" s="54" t="s">
        <v>2796</v>
      </c>
      <c r="I2120" s="13" t="s">
        <v>5215</v>
      </c>
      <c r="J2120" s="43"/>
      <c r="K2120" s="54"/>
      <c r="L2120" s="54"/>
      <c r="M2120" s="24"/>
      <c r="N2120" s="24"/>
      <c r="O2120" s="24"/>
      <c r="P2120" s="53"/>
      <c r="Q2120" s="43"/>
      <c r="R2120" s="54"/>
      <c r="S2120" s="24"/>
      <c r="T2120" s="24"/>
      <c r="U2120" s="23"/>
      <c r="V2120" s="24"/>
      <c r="W2120" s="25"/>
      <c r="X2120" s="24"/>
    </row>
    <row r="2121" ht="26" customHeight="1" spans="1:24">
      <c r="A2121" s="24"/>
      <c r="B2121" s="24"/>
      <c r="C2121" s="54"/>
      <c r="D2121" s="54"/>
      <c r="E2121" s="54"/>
      <c r="F2121" s="54" t="s">
        <v>5216</v>
      </c>
      <c r="G2121" s="54"/>
      <c r="H2121" s="54" t="s">
        <v>561</v>
      </c>
      <c r="I2121" s="13" t="s">
        <v>5217</v>
      </c>
      <c r="J2121" s="43"/>
      <c r="K2121" s="54"/>
      <c r="L2121" s="54"/>
      <c r="M2121" s="24"/>
      <c r="N2121" s="24"/>
      <c r="O2121" s="24"/>
      <c r="P2121" s="53"/>
      <c r="Q2121" s="43"/>
      <c r="R2121" s="54"/>
      <c r="S2121" s="24"/>
      <c r="T2121" s="24"/>
      <c r="U2121" s="23"/>
      <c r="V2121" s="24"/>
      <c r="W2121" s="25"/>
      <c r="X2121" s="24"/>
    </row>
    <row r="2122" ht="26" customHeight="1" spans="1:24">
      <c r="A2122" s="24"/>
      <c r="B2122" s="24"/>
      <c r="C2122" s="54"/>
      <c r="D2122" s="54"/>
      <c r="E2122" s="54"/>
      <c r="F2122" s="54" t="s">
        <v>5218</v>
      </c>
      <c r="G2122" s="54"/>
      <c r="H2122" s="54" t="s">
        <v>601</v>
      </c>
      <c r="I2122" s="13" t="s">
        <v>5219</v>
      </c>
      <c r="J2122" s="43"/>
      <c r="K2122" s="54"/>
      <c r="L2122" s="54"/>
      <c r="M2122" s="24"/>
      <c r="N2122" s="24"/>
      <c r="O2122" s="24"/>
      <c r="P2122" s="53"/>
      <c r="Q2122" s="43"/>
      <c r="R2122" s="54"/>
      <c r="S2122" s="24"/>
      <c r="T2122" s="24"/>
      <c r="U2122" s="23"/>
      <c r="V2122" s="24"/>
      <c r="W2122" s="25"/>
      <c r="X2122" s="24"/>
    </row>
    <row r="2123" ht="26" customHeight="1" spans="1:24">
      <c r="A2123" s="24">
        <v>87</v>
      </c>
      <c r="B2123" s="24" t="s">
        <v>467</v>
      </c>
      <c r="C2123" s="54" t="s">
        <v>206</v>
      </c>
      <c r="D2123" s="54">
        <v>10</v>
      </c>
      <c r="E2123" s="54" t="s">
        <v>233</v>
      </c>
      <c r="F2123" s="54" t="s">
        <v>233</v>
      </c>
      <c r="G2123" s="54">
        <v>5</v>
      </c>
      <c r="H2123" s="54" t="s">
        <v>43</v>
      </c>
      <c r="I2123" s="13" t="s">
        <v>5220</v>
      </c>
      <c r="J2123" s="43">
        <v>120</v>
      </c>
      <c r="K2123" s="54">
        <v>120</v>
      </c>
      <c r="L2123" s="54"/>
      <c r="M2123" s="24"/>
      <c r="N2123" s="24"/>
      <c r="O2123" s="24"/>
      <c r="P2123" s="53">
        <v>45110</v>
      </c>
      <c r="Q2123" s="43" t="s">
        <v>5221</v>
      </c>
      <c r="R2123" s="54" t="s">
        <v>5222</v>
      </c>
      <c r="S2123" s="24"/>
      <c r="T2123" s="24">
        <v>2023</v>
      </c>
      <c r="U2123" s="23" t="s">
        <v>717</v>
      </c>
      <c r="V2123" s="24" t="s">
        <v>58</v>
      </c>
      <c r="W2123" s="25" t="s">
        <v>232</v>
      </c>
      <c r="X2123" s="24"/>
    </row>
    <row r="2124" ht="26" customHeight="1" spans="1:24">
      <c r="A2124" s="24"/>
      <c r="B2124" s="24"/>
      <c r="C2124" s="54"/>
      <c r="D2124" s="54"/>
      <c r="E2124" s="54"/>
      <c r="F2124" s="54" t="s">
        <v>5223</v>
      </c>
      <c r="G2124" s="54"/>
      <c r="H2124" s="54" t="s">
        <v>2796</v>
      </c>
      <c r="I2124" s="13" t="s">
        <v>5224</v>
      </c>
      <c r="J2124" s="43"/>
      <c r="K2124" s="54"/>
      <c r="L2124" s="54"/>
      <c r="M2124" s="24"/>
      <c r="N2124" s="24"/>
      <c r="O2124" s="24"/>
      <c r="P2124" s="53"/>
      <c r="Q2124" s="43"/>
      <c r="R2124" s="54"/>
      <c r="S2124" s="24"/>
      <c r="T2124" s="24"/>
      <c r="U2124" s="23"/>
      <c r="V2124" s="24"/>
      <c r="W2124" s="25"/>
      <c r="X2124" s="24"/>
    </row>
    <row r="2125" ht="26" customHeight="1" spans="1:24">
      <c r="A2125" s="24"/>
      <c r="B2125" s="24"/>
      <c r="C2125" s="54"/>
      <c r="D2125" s="54"/>
      <c r="E2125" s="54"/>
      <c r="F2125" s="54" t="s">
        <v>5225</v>
      </c>
      <c r="G2125" s="54"/>
      <c r="H2125" s="54" t="s">
        <v>561</v>
      </c>
      <c r="I2125" s="13" t="s">
        <v>5226</v>
      </c>
      <c r="J2125" s="43"/>
      <c r="K2125" s="54"/>
      <c r="L2125" s="54"/>
      <c r="M2125" s="24"/>
      <c r="N2125" s="24"/>
      <c r="O2125" s="24"/>
      <c r="P2125" s="53"/>
      <c r="Q2125" s="43"/>
      <c r="R2125" s="54"/>
      <c r="S2125" s="24"/>
      <c r="T2125" s="24"/>
      <c r="U2125" s="23"/>
      <c r="V2125" s="24"/>
      <c r="W2125" s="25"/>
      <c r="X2125" s="24"/>
    </row>
    <row r="2126" ht="26" customHeight="1" spans="1:24">
      <c r="A2126" s="24"/>
      <c r="B2126" s="24"/>
      <c r="C2126" s="54"/>
      <c r="D2126" s="54"/>
      <c r="E2126" s="54"/>
      <c r="F2126" s="54" t="s">
        <v>5227</v>
      </c>
      <c r="G2126" s="54"/>
      <c r="H2126" s="54" t="s">
        <v>538</v>
      </c>
      <c r="I2126" s="13" t="s">
        <v>5228</v>
      </c>
      <c r="J2126" s="43"/>
      <c r="K2126" s="54"/>
      <c r="L2126" s="54"/>
      <c r="M2126" s="24"/>
      <c r="N2126" s="24"/>
      <c r="O2126" s="24"/>
      <c r="P2126" s="53"/>
      <c r="Q2126" s="43"/>
      <c r="R2126" s="54"/>
      <c r="S2126" s="24"/>
      <c r="T2126" s="24"/>
      <c r="U2126" s="23"/>
      <c r="V2126" s="24"/>
      <c r="W2126" s="25"/>
      <c r="X2126" s="24"/>
    </row>
    <row r="2127" ht="26" customHeight="1" spans="1:24">
      <c r="A2127" s="24"/>
      <c r="B2127" s="24"/>
      <c r="C2127" s="54"/>
      <c r="D2127" s="54"/>
      <c r="E2127" s="54"/>
      <c r="F2127" s="54" t="s">
        <v>5229</v>
      </c>
      <c r="G2127" s="54"/>
      <c r="H2127" s="54" t="s">
        <v>533</v>
      </c>
      <c r="I2127" s="152" t="s">
        <v>5230</v>
      </c>
      <c r="J2127" s="43"/>
      <c r="K2127" s="54"/>
      <c r="L2127" s="54"/>
      <c r="M2127" s="24"/>
      <c r="N2127" s="24"/>
      <c r="O2127" s="24"/>
      <c r="P2127" s="53"/>
      <c r="Q2127" s="43"/>
      <c r="R2127" s="54"/>
      <c r="S2127" s="24"/>
      <c r="T2127" s="24"/>
      <c r="U2127" s="23"/>
      <c r="V2127" s="24"/>
      <c r="W2127" s="25"/>
      <c r="X2127" s="24"/>
    </row>
    <row r="2128" ht="26" customHeight="1" spans="1:24">
      <c r="A2128" s="24">
        <v>88</v>
      </c>
      <c r="B2128" s="24" t="s">
        <v>467</v>
      </c>
      <c r="C2128" s="54" t="s">
        <v>206</v>
      </c>
      <c r="D2128" s="54">
        <v>11</v>
      </c>
      <c r="E2128" s="54" t="s">
        <v>235</v>
      </c>
      <c r="F2128" s="54" t="s">
        <v>235</v>
      </c>
      <c r="G2128" s="54">
        <v>2</v>
      </c>
      <c r="H2128" s="54" t="s">
        <v>43</v>
      </c>
      <c r="I2128" s="13" t="s">
        <v>5231</v>
      </c>
      <c r="J2128" s="43">
        <v>100</v>
      </c>
      <c r="K2128" s="54">
        <v>95</v>
      </c>
      <c r="L2128" s="54">
        <v>5</v>
      </c>
      <c r="M2128" s="24"/>
      <c r="N2128" s="24"/>
      <c r="O2128" s="24"/>
      <c r="P2128" s="53">
        <v>45110</v>
      </c>
      <c r="Q2128" s="43" t="s">
        <v>5232</v>
      </c>
      <c r="R2128" s="54">
        <v>13489267163</v>
      </c>
      <c r="S2128" s="24"/>
      <c r="T2128" s="24">
        <v>2023</v>
      </c>
      <c r="U2128" s="23" t="s">
        <v>717</v>
      </c>
      <c r="V2128" s="24" t="s">
        <v>50</v>
      </c>
      <c r="W2128" s="25" t="s">
        <v>234</v>
      </c>
      <c r="X2128" s="24"/>
    </row>
    <row r="2129" ht="26" customHeight="1" spans="1:24">
      <c r="A2129" s="24"/>
      <c r="B2129" s="24"/>
      <c r="C2129" s="54"/>
      <c r="D2129" s="54"/>
      <c r="E2129" s="54"/>
      <c r="F2129" s="54" t="s">
        <v>5233</v>
      </c>
      <c r="G2129" s="54"/>
      <c r="H2129" s="54" t="s">
        <v>2796</v>
      </c>
      <c r="I2129" s="13" t="s">
        <v>5234</v>
      </c>
      <c r="J2129" s="43"/>
      <c r="K2129" s="54"/>
      <c r="L2129" s="54"/>
      <c r="M2129" s="24"/>
      <c r="N2129" s="24"/>
      <c r="O2129" s="24"/>
      <c r="P2129" s="53"/>
      <c r="Q2129" s="43"/>
      <c r="R2129" s="54"/>
      <c r="S2129" s="24"/>
      <c r="T2129" s="24"/>
      <c r="U2129" s="23"/>
      <c r="V2129" s="24"/>
      <c r="W2129" s="25"/>
      <c r="X2129" s="24"/>
    </row>
    <row r="2130" ht="26" customHeight="1" spans="1:24">
      <c r="A2130" s="24">
        <v>89</v>
      </c>
      <c r="B2130" s="24" t="s">
        <v>467</v>
      </c>
      <c r="C2130" s="54" t="s">
        <v>206</v>
      </c>
      <c r="D2130" s="54">
        <v>16</v>
      </c>
      <c r="E2130" s="54" t="s">
        <v>238</v>
      </c>
      <c r="F2130" s="54" t="s">
        <v>238</v>
      </c>
      <c r="G2130" s="54">
        <v>4</v>
      </c>
      <c r="H2130" s="54" t="s">
        <v>43</v>
      </c>
      <c r="I2130" s="13" t="s">
        <v>5235</v>
      </c>
      <c r="J2130" s="43">
        <v>110</v>
      </c>
      <c r="K2130" s="54">
        <v>62</v>
      </c>
      <c r="L2130" s="54">
        <v>48</v>
      </c>
      <c r="M2130" s="24"/>
      <c r="N2130" s="24"/>
      <c r="O2130" s="24"/>
      <c r="P2130" s="53">
        <v>45110</v>
      </c>
      <c r="Q2130" s="43" t="s">
        <v>5236</v>
      </c>
      <c r="R2130" s="54">
        <v>15959211152</v>
      </c>
      <c r="S2130" s="24"/>
      <c r="T2130" s="24">
        <v>2023</v>
      </c>
      <c r="U2130" s="23" t="s">
        <v>717</v>
      </c>
      <c r="V2130" s="24" t="s">
        <v>50</v>
      </c>
      <c r="W2130" s="25" t="s">
        <v>237</v>
      </c>
      <c r="X2130" s="24"/>
    </row>
    <row r="2131" ht="26" customHeight="1" spans="1:24">
      <c r="A2131" s="24"/>
      <c r="B2131" s="24"/>
      <c r="C2131" s="54"/>
      <c r="D2131" s="54"/>
      <c r="E2131" s="54"/>
      <c r="F2131" s="54" t="s">
        <v>5237</v>
      </c>
      <c r="G2131" s="54"/>
      <c r="H2131" s="54" t="s">
        <v>2796</v>
      </c>
      <c r="I2131" s="13" t="s">
        <v>5238</v>
      </c>
      <c r="J2131" s="43"/>
      <c r="K2131" s="54"/>
      <c r="L2131" s="54"/>
      <c r="M2131" s="24"/>
      <c r="N2131" s="24"/>
      <c r="O2131" s="24"/>
      <c r="P2131" s="53"/>
      <c r="Q2131" s="43"/>
      <c r="R2131" s="54"/>
      <c r="S2131" s="24"/>
      <c r="T2131" s="24"/>
      <c r="U2131" s="23"/>
      <c r="V2131" s="24"/>
      <c r="W2131" s="25"/>
      <c r="X2131" s="24"/>
    </row>
    <row r="2132" ht="26" customHeight="1" spans="1:24">
      <c r="A2132" s="24"/>
      <c r="B2132" s="24"/>
      <c r="C2132" s="54"/>
      <c r="D2132" s="54"/>
      <c r="E2132" s="54"/>
      <c r="F2132" s="54" t="s">
        <v>5239</v>
      </c>
      <c r="G2132" s="54"/>
      <c r="H2132" s="54" t="s">
        <v>513</v>
      </c>
      <c r="I2132" s="13" t="s">
        <v>5240</v>
      </c>
      <c r="J2132" s="43"/>
      <c r="K2132" s="54"/>
      <c r="L2132" s="54"/>
      <c r="M2132" s="24"/>
      <c r="N2132" s="24"/>
      <c r="O2132" s="24"/>
      <c r="P2132" s="53"/>
      <c r="Q2132" s="43"/>
      <c r="R2132" s="54"/>
      <c r="S2132" s="24"/>
      <c r="T2132" s="24"/>
      <c r="U2132" s="23"/>
      <c r="V2132" s="24"/>
      <c r="W2132" s="25"/>
      <c r="X2132" s="24"/>
    </row>
    <row r="2133" ht="26" customHeight="1" spans="1:24">
      <c r="A2133" s="24"/>
      <c r="B2133" s="24"/>
      <c r="C2133" s="54"/>
      <c r="D2133" s="54"/>
      <c r="E2133" s="54"/>
      <c r="F2133" s="54" t="s">
        <v>5241</v>
      </c>
      <c r="G2133" s="54"/>
      <c r="H2133" s="54" t="s">
        <v>589</v>
      </c>
      <c r="I2133" s="13" t="s">
        <v>5242</v>
      </c>
      <c r="J2133" s="43"/>
      <c r="K2133" s="54"/>
      <c r="L2133" s="54"/>
      <c r="M2133" s="24"/>
      <c r="N2133" s="24"/>
      <c r="O2133" s="24"/>
      <c r="P2133" s="53"/>
      <c r="Q2133" s="43"/>
      <c r="R2133" s="54"/>
      <c r="S2133" s="24"/>
      <c r="T2133" s="24"/>
      <c r="U2133" s="23"/>
      <c r="V2133" s="24"/>
      <c r="W2133" s="25"/>
      <c r="X2133" s="24"/>
    </row>
    <row r="2134" ht="26" customHeight="1" spans="1:24">
      <c r="A2134" s="24">
        <v>90</v>
      </c>
      <c r="B2134" s="24" t="s">
        <v>467</v>
      </c>
      <c r="C2134" s="54" t="s">
        <v>206</v>
      </c>
      <c r="D2134" s="54">
        <v>16</v>
      </c>
      <c r="E2134" s="54" t="s">
        <v>240</v>
      </c>
      <c r="F2134" s="54" t="s">
        <v>240</v>
      </c>
      <c r="G2134" s="54">
        <v>6</v>
      </c>
      <c r="H2134" s="54" t="s">
        <v>43</v>
      </c>
      <c r="I2134" s="13" t="s">
        <v>5243</v>
      </c>
      <c r="J2134" s="43">
        <v>120</v>
      </c>
      <c r="K2134" s="54">
        <v>120</v>
      </c>
      <c r="L2134" s="54"/>
      <c r="M2134" s="24"/>
      <c r="N2134" s="24"/>
      <c r="O2134" s="24"/>
      <c r="P2134" s="53">
        <v>45110</v>
      </c>
      <c r="Q2134" s="43" t="s">
        <v>5244</v>
      </c>
      <c r="R2134" s="54" t="s">
        <v>5245</v>
      </c>
      <c r="S2134" s="24"/>
      <c r="T2134" s="24">
        <v>2023</v>
      </c>
      <c r="U2134" s="23" t="s">
        <v>717</v>
      </c>
      <c r="V2134" s="24" t="s">
        <v>58</v>
      </c>
      <c r="W2134" s="25" t="s">
        <v>239</v>
      </c>
      <c r="X2134" s="24"/>
    </row>
    <row r="2135" ht="26" customHeight="1" spans="1:24">
      <c r="A2135" s="24"/>
      <c r="B2135" s="24"/>
      <c r="C2135" s="54"/>
      <c r="D2135" s="54"/>
      <c r="E2135" s="54"/>
      <c r="F2135" s="54" t="s">
        <v>5246</v>
      </c>
      <c r="G2135" s="54"/>
      <c r="H2135" s="54" t="s">
        <v>533</v>
      </c>
      <c r="I2135" s="13" t="s">
        <v>5247</v>
      </c>
      <c r="J2135" s="43"/>
      <c r="K2135" s="54"/>
      <c r="L2135" s="54"/>
      <c r="M2135" s="24"/>
      <c r="N2135" s="24"/>
      <c r="O2135" s="24"/>
      <c r="P2135" s="53"/>
      <c r="Q2135" s="43"/>
      <c r="R2135" s="54"/>
      <c r="S2135" s="24"/>
      <c r="T2135" s="24"/>
      <c r="U2135" s="23"/>
      <c r="V2135" s="24"/>
      <c r="W2135" s="25"/>
      <c r="X2135" s="24"/>
    </row>
    <row r="2136" ht="26" customHeight="1" spans="1:24">
      <c r="A2136" s="24"/>
      <c r="B2136" s="24"/>
      <c r="C2136" s="54"/>
      <c r="D2136" s="54"/>
      <c r="E2136" s="54"/>
      <c r="F2136" s="54" t="s">
        <v>5248</v>
      </c>
      <c r="G2136" s="54"/>
      <c r="H2136" s="54" t="s">
        <v>538</v>
      </c>
      <c r="I2136" s="13" t="s">
        <v>5249</v>
      </c>
      <c r="J2136" s="43"/>
      <c r="K2136" s="54"/>
      <c r="L2136" s="54"/>
      <c r="M2136" s="24"/>
      <c r="N2136" s="24"/>
      <c r="O2136" s="24"/>
      <c r="P2136" s="53"/>
      <c r="Q2136" s="43"/>
      <c r="R2136" s="54"/>
      <c r="S2136" s="24"/>
      <c r="T2136" s="24"/>
      <c r="U2136" s="23"/>
      <c r="V2136" s="24"/>
      <c r="W2136" s="25"/>
      <c r="X2136" s="24"/>
    </row>
    <row r="2137" ht="26" customHeight="1" spans="1:24">
      <c r="A2137" s="24"/>
      <c r="B2137" s="24"/>
      <c r="C2137" s="54"/>
      <c r="D2137" s="54"/>
      <c r="E2137" s="54"/>
      <c r="F2137" s="54" t="s">
        <v>5250</v>
      </c>
      <c r="G2137" s="54"/>
      <c r="H2137" s="54" t="s">
        <v>1022</v>
      </c>
      <c r="I2137" s="13" t="s">
        <v>5251</v>
      </c>
      <c r="J2137" s="43"/>
      <c r="K2137" s="54"/>
      <c r="L2137" s="54"/>
      <c r="M2137" s="24"/>
      <c r="N2137" s="24"/>
      <c r="O2137" s="24"/>
      <c r="P2137" s="53"/>
      <c r="Q2137" s="43"/>
      <c r="R2137" s="54"/>
      <c r="S2137" s="24"/>
      <c r="T2137" s="24"/>
      <c r="U2137" s="23"/>
      <c r="V2137" s="24"/>
      <c r="W2137" s="25"/>
      <c r="X2137" s="24"/>
    </row>
    <row r="2138" ht="26" customHeight="1" spans="1:24">
      <c r="A2138" s="24"/>
      <c r="B2138" s="24"/>
      <c r="C2138" s="54"/>
      <c r="D2138" s="54"/>
      <c r="E2138" s="54"/>
      <c r="F2138" s="54" t="s">
        <v>5252</v>
      </c>
      <c r="G2138" s="54"/>
      <c r="H2138" s="54" t="s">
        <v>561</v>
      </c>
      <c r="I2138" s="152" t="s">
        <v>5253</v>
      </c>
      <c r="J2138" s="43"/>
      <c r="K2138" s="54"/>
      <c r="L2138" s="54"/>
      <c r="M2138" s="24"/>
      <c r="N2138" s="24"/>
      <c r="O2138" s="24"/>
      <c r="P2138" s="53"/>
      <c r="Q2138" s="43"/>
      <c r="R2138" s="54"/>
      <c r="S2138" s="24"/>
      <c r="T2138" s="24"/>
      <c r="U2138" s="23"/>
      <c r="V2138" s="24"/>
      <c r="W2138" s="25"/>
      <c r="X2138" s="24"/>
    </row>
    <row r="2139" ht="26" customHeight="1" spans="1:24">
      <c r="A2139" s="24"/>
      <c r="B2139" s="24"/>
      <c r="C2139" s="54"/>
      <c r="D2139" s="54"/>
      <c r="E2139" s="54"/>
      <c r="F2139" s="54" t="s">
        <v>5254</v>
      </c>
      <c r="G2139" s="54"/>
      <c r="H2139" s="54" t="s">
        <v>510</v>
      </c>
      <c r="I2139" s="152" t="s">
        <v>5255</v>
      </c>
      <c r="J2139" s="43"/>
      <c r="K2139" s="54"/>
      <c r="L2139" s="54"/>
      <c r="M2139" s="24"/>
      <c r="N2139" s="24"/>
      <c r="O2139" s="24"/>
      <c r="P2139" s="53"/>
      <c r="Q2139" s="43"/>
      <c r="R2139" s="54"/>
      <c r="S2139" s="24"/>
      <c r="T2139" s="24"/>
      <c r="U2139" s="23"/>
      <c r="V2139" s="24"/>
      <c r="W2139" s="25"/>
      <c r="X2139" s="24"/>
    </row>
    <row r="2140" ht="26" customHeight="1" spans="1:24">
      <c r="A2140" s="24">
        <v>91</v>
      </c>
      <c r="B2140" s="24" t="s">
        <v>467</v>
      </c>
      <c r="C2140" s="54" t="s">
        <v>206</v>
      </c>
      <c r="D2140" s="54">
        <v>16</v>
      </c>
      <c r="E2140" s="54" t="s">
        <v>242</v>
      </c>
      <c r="F2140" s="54" t="s">
        <v>242</v>
      </c>
      <c r="G2140" s="54">
        <v>6</v>
      </c>
      <c r="H2140" s="54" t="s">
        <v>43</v>
      </c>
      <c r="I2140" s="13" t="s">
        <v>5256</v>
      </c>
      <c r="J2140" s="43">
        <v>120</v>
      </c>
      <c r="K2140" s="54">
        <v>120</v>
      </c>
      <c r="L2140" s="54"/>
      <c r="M2140" s="24"/>
      <c r="N2140" s="24"/>
      <c r="O2140" s="24"/>
      <c r="P2140" s="53">
        <v>45110</v>
      </c>
      <c r="Q2140" s="43" t="s">
        <v>5257</v>
      </c>
      <c r="R2140" s="54">
        <v>15260740989</v>
      </c>
      <c r="S2140" s="24"/>
      <c r="T2140" s="24">
        <v>2023</v>
      </c>
      <c r="U2140" s="23" t="s">
        <v>717</v>
      </c>
      <c r="V2140" s="24" t="s">
        <v>58</v>
      </c>
      <c r="W2140" s="25" t="s">
        <v>241</v>
      </c>
      <c r="X2140" s="24"/>
    </row>
    <row r="2141" ht="26" customHeight="1" spans="1:24">
      <c r="A2141" s="24"/>
      <c r="B2141" s="24"/>
      <c r="C2141" s="54"/>
      <c r="D2141" s="54"/>
      <c r="E2141" s="54"/>
      <c r="F2141" s="54" t="s">
        <v>378</v>
      </c>
      <c r="G2141" s="54"/>
      <c r="H2141" s="54" t="s">
        <v>2796</v>
      </c>
      <c r="I2141" s="13" t="s">
        <v>5258</v>
      </c>
      <c r="J2141" s="43"/>
      <c r="K2141" s="54"/>
      <c r="L2141" s="54"/>
      <c r="M2141" s="24"/>
      <c r="N2141" s="24"/>
      <c r="O2141" s="24"/>
      <c r="P2141" s="53"/>
      <c r="Q2141" s="43"/>
      <c r="R2141" s="54"/>
      <c r="S2141" s="24"/>
      <c r="T2141" s="24"/>
      <c r="U2141" s="23"/>
      <c r="V2141" s="24"/>
      <c r="W2141" s="25"/>
      <c r="X2141" s="24"/>
    </row>
    <row r="2142" ht="26" customHeight="1" spans="1:24">
      <c r="A2142" s="24"/>
      <c r="B2142" s="24"/>
      <c r="C2142" s="54"/>
      <c r="D2142" s="54"/>
      <c r="E2142" s="54"/>
      <c r="F2142" s="54" t="s">
        <v>5259</v>
      </c>
      <c r="G2142" s="54"/>
      <c r="H2142" s="54" t="s">
        <v>5177</v>
      </c>
      <c r="I2142" s="13" t="s">
        <v>5260</v>
      </c>
      <c r="J2142" s="43"/>
      <c r="K2142" s="54"/>
      <c r="L2142" s="54"/>
      <c r="M2142" s="24"/>
      <c r="N2142" s="24"/>
      <c r="O2142" s="24"/>
      <c r="P2142" s="53"/>
      <c r="Q2142" s="43"/>
      <c r="R2142" s="54"/>
      <c r="S2142" s="24"/>
      <c r="T2142" s="24"/>
      <c r="U2142" s="23"/>
      <c r="V2142" s="24"/>
      <c r="W2142" s="25"/>
      <c r="X2142" s="24"/>
    </row>
    <row r="2143" ht="26" customHeight="1" spans="1:24">
      <c r="A2143" s="24"/>
      <c r="B2143" s="24"/>
      <c r="C2143" s="54"/>
      <c r="D2143" s="54"/>
      <c r="E2143" s="54"/>
      <c r="F2143" s="54" t="s">
        <v>5261</v>
      </c>
      <c r="G2143" s="54"/>
      <c r="H2143" s="54" t="s">
        <v>5177</v>
      </c>
      <c r="I2143" s="13" t="s">
        <v>5262</v>
      </c>
      <c r="J2143" s="43"/>
      <c r="K2143" s="54"/>
      <c r="L2143" s="54"/>
      <c r="M2143" s="24"/>
      <c r="N2143" s="24"/>
      <c r="O2143" s="24"/>
      <c r="P2143" s="53"/>
      <c r="Q2143" s="43"/>
      <c r="R2143" s="54"/>
      <c r="S2143" s="24"/>
      <c r="T2143" s="24"/>
      <c r="U2143" s="23"/>
      <c r="V2143" s="24"/>
      <c r="W2143" s="25"/>
      <c r="X2143" s="24"/>
    </row>
    <row r="2144" ht="26" customHeight="1" spans="1:24">
      <c r="A2144" s="24"/>
      <c r="B2144" s="24"/>
      <c r="C2144" s="54"/>
      <c r="D2144" s="54"/>
      <c r="E2144" s="54"/>
      <c r="F2144" s="54" t="s">
        <v>5263</v>
      </c>
      <c r="G2144" s="54"/>
      <c r="H2144" s="54" t="s">
        <v>561</v>
      </c>
      <c r="I2144" s="152" t="s">
        <v>5264</v>
      </c>
      <c r="J2144" s="43"/>
      <c r="K2144" s="54"/>
      <c r="L2144" s="54"/>
      <c r="M2144" s="24"/>
      <c r="N2144" s="24"/>
      <c r="O2144" s="24"/>
      <c r="P2144" s="53"/>
      <c r="Q2144" s="43"/>
      <c r="R2144" s="54"/>
      <c r="S2144" s="24"/>
      <c r="T2144" s="24"/>
      <c r="U2144" s="23"/>
      <c r="V2144" s="24"/>
      <c r="W2144" s="25"/>
      <c r="X2144" s="24"/>
    </row>
    <row r="2145" ht="26" customHeight="1" spans="1:24">
      <c r="A2145" s="24"/>
      <c r="B2145" s="24"/>
      <c r="C2145" s="54"/>
      <c r="D2145" s="54"/>
      <c r="E2145" s="54"/>
      <c r="F2145" s="54" t="s">
        <v>5265</v>
      </c>
      <c r="G2145" s="54"/>
      <c r="H2145" s="54" t="s">
        <v>533</v>
      </c>
      <c r="I2145" s="152" t="s">
        <v>5266</v>
      </c>
      <c r="J2145" s="43"/>
      <c r="K2145" s="54"/>
      <c r="L2145" s="54"/>
      <c r="M2145" s="24"/>
      <c r="N2145" s="24"/>
      <c r="O2145" s="24"/>
      <c r="P2145" s="53"/>
      <c r="Q2145" s="43"/>
      <c r="R2145" s="54"/>
      <c r="S2145" s="24"/>
      <c r="T2145" s="24"/>
      <c r="U2145" s="23"/>
      <c r="V2145" s="24"/>
      <c r="W2145" s="25"/>
      <c r="X2145" s="24"/>
    </row>
    <row r="2146" ht="26" customHeight="1" spans="1:24">
      <c r="A2146" s="24">
        <v>92</v>
      </c>
      <c r="B2146" s="24" t="s">
        <v>467</v>
      </c>
      <c r="C2146" s="54" t="s">
        <v>206</v>
      </c>
      <c r="D2146" s="54">
        <v>14</v>
      </c>
      <c r="E2146" s="54" t="s">
        <v>244</v>
      </c>
      <c r="F2146" s="54" t="s">
        <v>244</v>
      </c>
      <c r="G2146" s="54">
        <v>2</v>
      </c>
      <c r="H2146" s="54" t="s">
        <v>43</v>
      </c>
      <c r="I2146" s="13" t="s">
        <v>5267</v>
      </c>
      <c r="J2146" s="43">
        <v>110</v>
      </c>
      <c r="K2146" s="54">
        <v>73</v>
      </c>
      <c r="L2146" s="54">
        <v>37</v>
      </c>
      <c r="M2146" s="24"/>
      <c r="N2146" s="24"/>
      <c r="O2146" s="24"/>
      <c r="P2146" s="53">
        <v>45110</v>
      </c>
      <c r="Q2146" s="43" t="s">
        <v>5268</v>
      </c>
      <c r="R2146" s="54">
        <v>18650180279</v>
      </c>
      <c r="S2146" s="24"/>
      <c r="T2146" s="24">
        <v>2023</v>
      </c>
      <c r="U2146" s="23" t="s">
        <v>717</v>
      </c>
      <c r="V2146" s="24" t="s">
        <v>50</v>
      </c>
      <c r="W2146" s="25" t="s">
        <v>243</v>
      </c>
      <c r="X2146" s="24"/>
    </row>
    <row r="2147" ht="26" customHeight="1" spans="1:24">
      <c r="A2147" s="24"/>
      <c r="B2147" s="24"/>
      <c r="C2147" s="54"/>
      <c r="D2147" s="54"/>
      <c r="E2147" s="54"/>
      <c r="F2147" s="54" t="s">
        <v>5269</v>
      </c>
      <c r="G2147" s="54"/>
      <c r="H2147" s="54" t="s">
        <v>2727</v>
      </c>
      <c r="I2147" s="13" t="s">
        <v>5270</v>
      </c>
      <c r="J2147" s="43"/>
      <c r="K2147" s="54"/>
      <c r="L2147" s="54"/>
      <c r="M2147" s="24"/>
      <c r="N2147" s="24"/>
      <c r="O2147" s="24"/>
      <c r="P2147" s="53"/>
      <c r="Q2147" s="43"/>
      <c r="R2147" s="54"/>
      <c r="S2147" s="24"/>
      <c r="T2147" s="24"/>
      <c r="U2147" s="23"/>
      <c r="V2147" s="24"/>
      <c r="W2147" s="25"/>
      <c r="X2147" s="24"/>
    </row>
    <row r="2148" ht="26" customHeight="1" spans="1:24">
      <c r="A2148" s="24">
        <v>93</v>
      </c>
      <c r="B2148" s="24" t="s">
        <v>467</v>
      </c>
      <c r="C2148" s="54" t="s">
        <v>206</v>
      </c>
      <c r="D2148" s="54">
        <v>15</v>
      </c>
      <c r="E2148" s="54" t="s">
        <v>246</v>
      </c>
      <c r="F2148" s="54" t="s">
        <v>246</v>
      </c>
      <c r="G2148" s="54">
        <v>5</v>
      </c>
      <c r="H2148" s="54" t="s">
        <v>43</v>
      </c>
      <c r="I2148" s="152" t="s">
        <v>5271</v>
      </c>
      <c r="J2148" s="43">
        <v>120</v>
      </c>
      <c r="K2148" s="54">
        <v>90</v>
      </c>
      <c r="L2148" s="54">
        <v>30</v>
      </c>
      <c r="M2148" s="24"/>
      <c r="N2148" s="24"/>
      <c r="O2148" s="24"/>
      <c r="P2148" s="53">
        <v>45110</v>
      </c>
      <c r="Q2148" s="43" t="s">
        <v>5272</v>
      </c>
      <c r="R2148" s="54">
        <v>15396516956</v>
      </c>
      <c r="S2148" s="24"/>
      <c r="T2148" s="24">
        <v>2023</v>
      </c>
      <c r="U2148" s="23" t="s">
        <v>717</v>
      </c>
      <c r="V2148" s="24" t="s">
        <v>50</v>
      </c>
      <c r="W2148" s="25" t="s">
        <v>245</v>
      </c>
      <c r="X2148" s="24"/>
    </row>
    <row r="2149" ht="26" customHeight="1" spans="1:24">
      <c r="A2149" s="24"/>
      <c r="B2149" s="24"/>
      <c r="C2149" s="54"/>
      <c r="D2149" s="54"/>
      <c r="E2149" s="54"/>
      <c r="F2149" s="54" t="s">
        <v>5273</v>
      </c>
      <c r="G2149" s="54"/>
      <c r="H2149" s="54" t="s">
        <v>2796</v>
      </c>
      <c r="I2149" s="13" t="s">
        <v>5274</v>
      </c>
      <c r="J2149" s="43"/>
      <c r="K2149" s="54"/>
      <c r="L2149" s="54"/>
      <c r="M2149" s="24"/>
      <c r="N2149" s="24"/>
      <c r="O2149" s="24"/>
      <c r="P2149" s="53"/>
      <c r="Q2149" s="43"/>
      <c r="R2149" s="54"/>
      <c r="S2149" s="24"/>
      <c r="T2149" s="24"/>
      <c r="U2149" s="23"/>
      <c r="V2149" s="24"/>
      <c r="W2149" s="25"/>
      <c r="X2149" s="24"/>
    </row>
    <row r="2150" ht="26" customHeight="1" spans="1:24">
      <c r="A2150" s="24"/>
      <c r="B2150" s="24"/>
      <c r="C2150" s="54"/>
      <c r="D2150" s="54"/>
      <c r="E2150" s="54"/>
      <c r="F2150" s="54" t="s">
        <v>5275</v>
      </c>
      <c r="G2150" s="54"/>
      <c r="H2150" s="54" t="s">
        <v>561</v>
      </c>
      <c r="I2150" s="13" t="s">
        <v>5276</v>
      </c>
      <c r="J2150" s="43"/>
      <c r="K2150" s="54"/>
      <c r="L2150" s="54"/>
      <c r="M2150" s="24"/>
      <c r="N2150" s="24"/>
      <c r="O2150" s="24"/>
      <c r="P2150" s="53"/>
      <c r="Q2150" s="43"/>
      <c r="R2150" s="54"/>
      <c r="S2150" s="24"/>
      <c r="T2150" s="24"/>
      <c r="U2150" s="23"/>
      <c r="V2150" s="24"/>
      <c r="W2150" s="25"/>
      <c r="X2150" s="24"/>
    </row>
    <row r="2151" ht="26" customHeight="1" spans="1:24">
      <c r="A2151" s="24"/>
      <c r="B2151" s="24"/>
      <c r="C2151" s="54"/>
      <c r="D2151" s="54"/>
      <c r="E2151" s="54"/>
      <c r="F2151" s="54" t="s">
        <v>5277</v>
      </c>
      <c r="G2151" s="54"/>
      <c r="H2151" s="54" t="s">
        <v>538</v>
      </c>
      <c r="I2151" s="13" t="s">
        <v>5278</v>
      </c>
      <c r="J2151" s="43"/>
      <c r="K2151" s="54"/>
      <c r="L2151" s="54"/>
      <c r="M2151" s="24"/>
      <c r="N2151" s="24"/>
      <c r="O2151" s="24"/>
      <c r="P2151" s="53"/>
      <c r="Q2151" s="43"/>
      <c r="R2151" s="54"/>
      <c r="S2151" s="24"/>
      <c r="T2151" s="24"/>
      <c r="U2151" s="23"/>
      <c r="V2151" s="24"/>
      <c r="W2151" s="25"/>
      <c r="X2151" s="24"/>
    </row>
    <row r="2152" ht="26" customHeight="1" spans="1:24">
      <c r="A2152" s="24"/>
      <c r="B2152" s="24"/>
      <c r="C2152" s="54"/>
      <c r="D2152" s="54"/>
      <c r="E2152" s="54"/>
      <c r="F2152" s="54" t="s">
        <v>5279</v>
      </c>
      <c r="G2152" s="54"/>
      <c r="H2152" s="54" t="s">
        <v>533</v>
      </c>
      <c r="I2152" s="152" t="s">
        <v>5280</v>
      </c>
      <c r="J2152" s="43"/>
      <c r="K2152" s="54"/>
      <c r="L2152" s="54"/>
      <c r="M2152" s="24"/>
      <c r="N2152" s="24"/>
      <c r="O2152" s="24"/>
      <c r="P2152" s="53"/>
      <c r="Q2152" s="43"/>
      <c r="R2152" s="54"/>
      <c r="S2152" s="24"/>
      <c r="T2152" s="24"/>
      <c r="U2152" s="23"/>
      <c r="V2152" s="24"/>
      <c r="W2152" s="25"/>
      <c r="X2152" s="24"/>
    </row>
    <row r="2153" ht="26" customHeight="1" spans="1:24">
      <c r="A2153" s="24">
        <v>94</v>
      </c>
      <c r="B2153" s="24" t="s">
        <v>467</v>
      </c>
      <c r="C2153" s="54" t="s">
        <v>206</v>
      </c>
      <c r="D2153" s="54">
        <v>15</v>
      </c>
      <c r="E2153" s="54" t="s">
        <v>248</v>
      </c>
      <c r="F2153" s="54" t="s">
        <v>248</v>
      </c>
      <c r="G2153" s="54">
        <v>6</v>
      </c>
      <c r="H2153" s="54" t="s">
        <v>43</v>
      </c>
      <c r="I2153" s="13" t="s">
        <v>5281</v>
      </c>
      <c r="J2153" s="43">
        <v>110</v>
      </c>
      <c r="K2153" s="54">
        <v>83</v>
      </c>
      <c r="L2153" s="54">
        <v>27</v>
      </c>
      <c r="M2153" s="24"/>
      <c r="N2153" s="24"/>
      <c r="O2153" s="24"/>
      <c r="P2153" s="53">
        <v>45110</v>
      </c>
      <c r="Q2153" s="43" t="s">
        <v>5282</v>
      </c>
      <c r="R2153" s="54">
        <v>13774838156</v>
      </c>
      <c r="S2153" s="24"/>
      <c r="T2153" s="24">
        <v>2023</v>
      </c>
      <c r="U2153" s="23" t="s">
        <v>717</v>
      </c>
      <c r="V2153" s="24" t="s">
        <v>50</v>
      </c>
      <c r="W2153" s="25" t="s">
        <v>247</v>
      </c>
      <c r="X2153" s="24"/>
    </row>
    <row r="2154" ht="26" customHeight="1" spans="1:24">
      <c r="A2154" s="24"/>
      <c r="B2154" s="24"/>
      <c r="C2154" s="54"/>
      <c r="D2154" s="54"/>
      <c r="E2154" s="54"/>
      <c r="F2154" s="54" t="s">
        <v>5283</v>
      </c>
      <c r="G2154" s="54"/>
      <c r="H2154" s="54" t="s">
        <v>2796</v>
      </c>
      <c r="I2154" s="13" t="s">
        <v>5284</v>
      </c>
      <c r="J2154" s="43"/>
      <c r="K2154" s="54"/>
      <c r="L2154" s="54"/>
      <c r="M2154" s="24"/>
      <c r="N2154" s="24"/>
      <c r="O2154" s="24"/>
      <c r="P2154" s="53"/>
      <c r="Q2154" s="43"/>
      <c r="R2154" s="54"/>
      <c r="S2154" s="24"/>
      <c r="T2154" s="24"/>
      <c r="U2154" s="23"/>
      <c r="V2154" s="24"/>
      <c r="W2154" s="25"/>
      <c r="X2154" s="24"/>
    </row>
    <row r="2155" ht="26" customHeight="1" spans="1:24">
      <c r="A2155" s="24"/>
      <c r="B2155" s="24"/>
      <c r="C2155" s="54"/>
      <c r="D2155" s="54"/>
      <c r="E2155" s="54"/>
      <c r="F2155" s="54" t="s">
        <v>5285</v>
      </c>
      <c r="G2155" s="54"/>
      <c r="H2155" s="54" t="s">
        <v>561</v>
      </c>
      <c r="I2155" s="13" t="s">
        <v>5286</v>
      </c>
      <c r="J2155" s="43"/>
      <c r="K2155" s="54"/>
      <c r="L2155" s="54"/>
      <c r="M2155" s="24"/>
      <c r="N2155" s="24"/>
      <c r="O2155" s="24"/>
      <c r="P2155" s="53"/>
      <c r="Q2155" s="43"/>
      <c r="R2155" s="54"/>
      <c r="S2155" s="24"/>
      <c r="T2155" s="24"/>
      <c r="U2155" s="23"/>
      <c r="V2155" s="24"/>
      <c r="W2155" s="25"/>
      <c r="X2155" s="24"/>
    </row>
    <row r="2156" ht="26" customHeight="1" spans="1:24">
      <c r="A2156" s="24"/>
      <c r="B2156" s="24"/>
      <c r="C2156" s="54"/>
      <c r="D2156" s="54"/>
      <c r="E2156" s="54"/>
      <c r="F2156" s="54" t="s">
        <v>5287</v>
      </c>
      <c r="G2156" s="54"/>
      <c r="H2156" s="54" t="s">
        <v>3934</v>
      </c>
      <c r="I2156" s="13" t="s">
        <v>5288</v>
      </c>
      <c r="J2156" s="43"/>
      <c r="K2156" s="54"/>
      <c r="L2156" s="54"/>
      <c r="M2156" s="24"/>
      <c r="N2156" s="24"/>
      <c r="O2156" s="24"/>
      <c r="P2156" s="53"/>
      <c r="Q2156" s="43"/>
      <c r="R2156" s="54"/>
      <c r="S2156" s="24"/>
      <c r="T2156" s="24"/>
      <c r="U2156" s="23"/>
      <c r="V2156" s="24"/>
      <c r="W2156" s="25"/>
      <c r="X2156" s="24"/>
    </row>
    <row r="2157" ht="26" customHeight="1" spans="1:24">
      <c r="A2157" s="24"/>
      <c r="B2157" s="24"/>
      <c r="C2157" s="54"/>
      <c r="D2157" s="54"/>
      <c r="E2157" s="54"/>
      <c r="F2157" s="54" t="s">
        <v>5289</v>
      </c>
      <c r="G2157" s="54"/>
      <c r="H2157" s="54" t="s">
        <v>510</v>
      </c>
      <c r="I2157" s="13" t="s">
        <v>5290</v>
      </c>
      <c r="J2157" s="43"/>
      <c r="K2157" s="54"/>
      <c r="L2157" s="54"/>
      <c r="M2157" s="24"/>
      <c r="N2157" s="24"/>
      <c r="O2157" s="24"/>
      <c r="P2157" s="53"/>
      <c r="Q2157" s="43"/>
      <c r="R2157" s="54"/>
      <c r="S2157" s="24"/>
      <c r="T2157" s="24"/>
      <c r="U2157" s="23"/>
      <c r="V2157" s="24"/>
      <c r="W2157" s="25"/>
      <c r="X2157" s="24"/>
    </row>
    <row r="2158" ht="26" customHeight="1" spans="1:24">
      <c r="A2158" s="24"/>
      <c r="B2158" s="24"/>
      <c r="C2158" s="54"/>
      <c r="D2158" s="54"/>
      <c r="E2158" s="54"/>
      <c r="F2158" s="54" t="s">
        <v>5291</v>
      </c>
      <c r="G2158" s="54"/>
      <c r="H2158" s="54" t="s">
        <v>538</v>
      </c>
      <c r="I2158" s="152" t="s">
        <v>5292</v>
      </c>
      <c r="J2158" s="43"/>
      <c r="K2158" s="54"/>
      <c r="L2158" s="54"/>
      <c r="M2158" s="24"/>
      <c r="N2158" s="24"/>
      <c r="O2158" s="24"/>
      <c r="P2158" s="53"/>
      <c r="Q2158" s="43"/>
      <c r="R2158" s="54"/>
      <c r="S2158" s="24"/>
      <c r="T2158" s="24"/>
      <c r="U2158" s="23"/>
      <c r="V2158" s="24"/>
      <c r="W2158" s="25"/>
      <c r="X2158" s="24"/>
    </row>
    <row r="2159" ht="26" customHeight="1" spans="1:24">
      <c r="A2159" s="24">
        <v>95</v>
      </c>
      <c r="B2159" s="24" t="s">
        <v>467</v>
      </c>
      <c r="C2159" s="54" t="s">
        <v>206</v>
      </c>
      <c r="D2159" s="54">
        <v>7</v>
      </c>
      <c r="E2159" s="54" t="s">
        <v>250</v>
      </c>
      <c r="F2159" s="54" t="s">
        <v>250</v>
      </c>
      <c r="G2159" s="54">
        <v>4</v>
      </c>
      <c r="H2159" s="54" t="s">
        <v>43</v>
      </c>
      <c r="I2159" s="13" t="s">
        <v>5293</v>
      </c>
      <c r="J2159" s="43">
        <v>120</v>
      </c>
      <c r="K2159" s="54">
        <v>87</v>
      </c>
      <c r="L2159" s="54">
        <v>33</v>
      </c>
      <c r="M2159" s="24"/>
      <c r="N2159" s="24"/>
      <c r="O2159" s="24"/>
      <c r="P2159" s="53">
        <v>45110</v>
      </c>
      <c r="Q2159" s="43" t="s">
        <v>5294</v>
      </c>
      <c r="R2159" s="54">
        <v>13799544508</v>
      </c>
      <c r="S2159" s="24"/>
      <c r="T2159" s="24">
        <v>2023</v>
      </c>
      <c r="U2159" s="23" t="s">
        <v>717</v>
      </c>
      <c r="V2159" s="24" t="s">
        <v>50</v>
      </c>
      <c r="W2159" s="25" t="s">
        <v>249</v>
      </c>
      <c r="X2159" s="24"/>
    </row>
    <row r="2160" ht="26" customHeight="1" spans="1:24">
      <c r="A2160" s="24"/>
      <c r="B2160" s="24"/>
      <c r="C2160" s="54"/>
      <c r="D2160" s="54"/>
      <c r="E2160" s="54"/>
      <c r="F2160" s="54" t="s">
        <v>5295</v>
      </c>
      <c r="G2160" s="54"/>
      <c r="H2160" s="54" t="s">
        <v>2796</v>
      </c>
      <c r="I2160" s="13" t="s">
        <v>5296</v>
      </c>
      <c r="J2160" s="43"/>
      <c r="K2160" s="54"/>
      <c r="L2160" s="54"/>
      <c r="M2160" s="24"/>
      <c r="N2160" s="24"/>
      <c r="O2160" s="24"/>
      <c r="P2160" s="53"/>
      <c r="Q2160" s="43"/>
      <c r="R2160" s="54"/>
      <c r="S2160" s="24"/>
      <c r="T2160" s="24"/>
      <c r="U2160" s="23"/>
      <c r="V2160" s="24"/>
      <c r="W2160" s="25"/>
      <c r="X2160" s="24"/>
    </row>
    <row r="2161" ht="26" customHeight="1" spans="1:24">
      <c r="A2161" s="24"/>
      <c r="B2161" s="24"/>
      <c r="C2161" s="54"/>
      <c r="D2161" s="54"/>
      <c r="E2161" s="54"/>
      <c r="F2161" s="54" t="s">
        <v>5297</v>
      </c>
      <c r="G2161" s="54"/>
      <c r="H2161" s="54" t="s">
        <v>561</v>
      </c>
      <c r="I2161" s="13" t="s">
        <v>5298</v>
      </c>
      <c r="J2161" s="43"/>
      <c r="K2161" s="54"/>
      <c r="L2161" s="54"/>
      <c r="M2161" s="24"/>
      <c r="N2161" s="24"/>
      <c r="O2161" s="24"/>
      <c r="P2161" s="53"/>
      <c r="Q2161" s="43"/>
      <c r="R2161" s="54"/>
      <c r="S2161" s="24"/>
      <c r="T2161" s="24"/>
      <c r="U2161" s="23"/>
      <c r="V2161" s="24"/>
      <c r="W2161" s="25"/>
      <c r="X2161" s="24"/>
    </row>
    <row r="2162" ht="26" customHeight="1" spans="1:24">
      <c r="A2162" s="24"/>
      <c r="B2162" s="24"/>
      <c r="C2162" s="54"/>
      <c r="D2162" s="54"/>
      <c r="E2162" s="54"/>
      <c r="F2162" s="54" t="s">
        <v>5299</v>
      </c>
      <c r="G2162" s="54"/>
      <c r="H2162" s="54" t="s">
        <v>561</v>
      </c>
      <c r="I2162" s="13" t="s">
        <v>5300</v>
      </c>
      <c r="J2162" s="43"/>
      <c r="K2162" s="54"/>
      <c r="L2162" s="54"/>
      <c r="M2162" s="24"/>
      <c r="N2162" s="24"/>
      <c r="O2162" s="24"/>
      <c r="P2162" s="53"/>
      <c r="Q2162" s="43"/>
      <c r="R2162" s="54"/>
      <c r="S2162" s="24"/>
      <c r="T2162" s="24"/>
      <c r="U2162" s="23"/>
      <c r="V2162" s="24"/>
      <c r="W2162" s="25"/>
      <c r="X2162" s="24"/>
    </row>
    <row r="2163" ht="26" customHeight="1" spans="1:24">
      <c r="A2163" s="24">
        <v>96</v>
      </c>
      <c r="B2163" s="24" t="s">
        <v>467</v>
      </c>
      <c r="C2163" s="54" t="s">
        <v>206</v>
      </c>
      <c r="D2163" s="54">
        <v>7</v>
      </c>
      <c r="E2163" s="54" t="s">
        <v>251</v>
      </c>
      <c r="F2163" s="54" t="s">
        <v>251</v>
      </c>
      <c r="G2163" s="54">
        <v>3</v>
      </c>
      <c r="H2163" s="54" t="s">
        <v>43</v>
      </c>
      <c r="I2163" s="13" t="s">
        <v>5301</v>
      </c>
      <c r="J2163" s="43">
        <v>100</v>
      </c>
      <c r="K2163" s="54">
        <v>100</v>
      </c>
      <c r="L2163" s="54"/>
      <c r="M2163" s="24"/>
      <c r="N2163" s="24"/>
      <c r="O2163" s="24"/>
      <c r="P2163" s="53">
        <v>45110</v>
      </c>
      <c r="Q2163" s="43" t="s">
        <v>5302</v>
      </c>
      <c r="R2163" s="54">
        <v>13559596111</v>
      </c>
      <c r="S2163" s="24"/>
      <c r="T2163" s="24">
        <v>2023</v>
      </c>
      <c r="U2163" s="23" t="s">
        <v>717</v>
      </c>
      <c r="V2163" s="24" t="s">
        <v>58</v>
      </c>
      <c r="W2163" s="25" t="s">
        <v>249</v>
      </c>
      <c r="X2163" s="24"/>
    </row>
    <row r="2164" ht="26" customHeight="1" spans="1:24">
      <c r="A2164" s="24"/>
      <c r="B2164" s="24"/>
      <c r="C2164" s="54"/>
      <c r="D2164" s="54"/>
      <c r="E2164" s="54"/>
      <c r="F2164" s="54" t="s">
        <v>5303</v>
      </c>
      <c r="G2164" s="54"/>
      <c r="H2164" s="54" t="s">
        <v>4167</v>
      </c>
      <c r="I2164" s="13" t="s">
        <v>5304</v>
      </c>
      <c r="J2164" s="43"/>
      <c r="K2164" s="54"/>
      <c r="L2164" s="54"/>
      <c r="M2164" s="24"/>
      <c r="N2164" s="24"/>
      <c r="O2164" s="24"/>
      <c r="P2164" s="53"/>
      <c r="Q2164" s="43"/>
      <c r="R2164" s="54"/>
      <c r="S2164" s="24"/>
      <c r="T2164" s="24"/>
      <c r="U2164" s="23"/>
      <c r="V2164" s="24"/>
      <c r="W2164" s="25"/>
      <c r="X2164" s="24"/>
    </row>
    <row r="2165" ht="26" customHeight="1" spans="1:24">
      <c r="A2165" s="24"/>
      <c r="B2165" s="24"/>
      <c r="C2165" s="54"/>
      <c r="D2165" s="54"/>
      <c r="E2165" s="54"/>
      <c r="F2165" s="54" t="s">
        <v>5305</v>
      </c>
      <c r="G2165" s="54"/>
      <c r="H2165" s="54" t="s">
        <v>497</v>
      </c>
      <c r="I2165" s="13" t="s">
        <v>5306</v>
      </c>
      <c r="J2165" s="43"/>
      <c r="K2165" s="54"/>
      <c r="L2165" s="54"/>
      <c r="M2165" s="24"/>
      <c r="N2165" s="24"/>
      <c r="O2165" s="24"/>
      <c r="P2165" s="53"/>
      <c r="Q2165" s="43"/>
      <c r="R2165" s="54"/>
      <c r="S2165" s="24"/>
      <c r="T2165" s="24"/>
      <c r="U2165" s="23"/>
      <c r="V2165" s="24"/>
      <c r="W2165" s="25"/>
      <c r="X2165" s="24"/>
    </row>
    <row r="2166" ht="26" customHeight="1" spans="1:24">
      <c r="A2166" s="24">
        <v>97</v>
      </c>
      <c r="B2166" s="24" t="s">
        <v>467</v>
      </c>
      <c r="C2166" s="54" t="s">
        <v>206</v>
      </c>
      <c r="D2166" s="54">
        <v>3</v>
      </c>
      <c r="E2166" s="54" t="s">
        <v>253</v>
      </c>
      <c r="F2166" s="54" t="s">
        <v>253</v>
      </c>
      <c r="G2166" s="54">
        <v>1</v>
      </c>
      <c r="H2166" s="54" t="s">
        <v>43</v>
      </c>
      <c r="I2166" s="13" t="s">
        <v>5307</v>
      </c>
      <c r="J2166" s="43">
        <v>80</v>
      </c>
      <c r="K2166" s="54">
        <v>67</v>
      </c>
      <c r="L2166" s="54">
        <v>13</v>
      </c>
      <c r="M2166" s="24"/>
      <c r="N2166" s="24"/>
      <c r="O2166" s="24"/>
      <c r="P2166" s="53">
        <v>45110</v>
      </c>
      <c r="Q2166" s="43" t="s">
        <v>5308</v>
      </c>
      <c r="R2166" s="54">
        <v>15059577256</v>
      </c>
      <c r="S2166" s="24"/>
      <c r="T2166" s="24">
        <v>2023</v>
      </c>
      <c r="U2166" s="23" t="s">
        <v>717</v>
      </c>
      <c r="V2166" s="24" t="s">
        <v>50</v>
      </c>
      <c r="W2166" s="25" t="s">
        <v>252</v>
      </c>
      <c r="X2166" s="24"/>
    </row>
    <row r="2167" ht="26" customHeight="1" spans="1:24">
      <c r="A2167" s="24">
        <v>98</v>
      </c>
      <c r="B2167" s="24" t="s">
        <v>467</v>
      </c>
      <c r="C2167" s="54" t="s">
        <v>254</v>
      </c>
      <c r="D2167" s="54">
        <v>5</v>
      </c>
      <c r="E2167" s="54" t="s">
        <v>256</v>
      </c>
      <c r="F2167" s="54" t="s">
        <v>256</v>
      </c>
      <c r="G2167" s="54">
        <v>6</v>
      </c>
      <c r="H2167" s="54" t="s">
        <v>43</v>
      </c>
      <c r="I2167" s="13" t="s">
        <v>5309</v>
      </c>
      <c r="J2167" s="43">
        <v>110</v>
      </c>
      <c r="K2167" s="54">
        <v>110</v>
      </c>
      <c r="L2167" s="54"/>
      <c r="M2167" s="24"/>
      <c r="N2167" s="24"/>
      <c r="O2167" s="24"/>
      <c r="P2167" s="53">
        <v>45110</v>
      </c>
      <c r="Q2167" s="43" t="s">
        <v>5310</v>
      </c>
      <c r="R2167" s="54">
        <v>18965118208</v>
      </c>
      <c r="S2167" s="24"/>
      <c r="T2167" s="24">
        <v>2023</v>
      </c>
      <c r="U2167" s="23" t="s">
        <v>472</v>
      </c>
      <c r="V2167" s="24" t="s">
        <v>58</v>
      </c>
      <c r="W2167" s="25" t="s">
        <v>255</v>
      </c>
      <c r="X2167" s="24"/>
    </row>
    <row r="2168" ht="26" customHeight="1" spans="1:24">
      <c r="A2168" s="24"/>
      <c r="B2168" s="24"/>
      <c r="C2168" s="54"/>
      <c r="D2168" s="54"/>
      <c r="E2168" s="54"/>
      <c r="F2168" s="54" t="s">
        <v>5311</v>
      </c>
      <c r="G2168" s="54"/>
      <c r="H2168" s="54" t="s">
        <v>566</v>
      </c>
      <c r="I2168" s="13" t="s">
        <v>5312</v>
      </c>
      <c r="J2168" s="43"/>
      <c r="K2168" s="54"/>
      <c r="L2168" s="54"/>
      <c r="M2168" s="24"/>
      <c r="N2168" s="24"/>
      <c r="O2168" s="24"/>
      <c r="P2168" s="53"/>
      <c r="Q2168" s="43"/>
      <c r="R2168" s="54"/>
      <c r="S2168" s="24"/>
      <c r="T2168" s="24"/>
      <c r="U2168" s="23"/>
      <c r="V2168" s="24" t="s">
        <v>58</v>
      </c>
      <c r="W2168" s="25"/>
      <c r="X2168" s="24"/>
    </row>
    <row r="2169" ht="26" customHeight="1" spans="1:24">
      <c r="A2169" s="24"/>
      <c r="B2169" s="24"/>
      <c r="C2169" s="54"/>
      <c r="D2169" s="54"/>
      <c r="E2169" s="54"/>
      <c r="F2169" s="54" t="s">
        <v>5313</v>
      </c>
      <c r="G2169" s="54"/>
      <c r="H2169" s="54" t="s">
        <v>497</v>
      </c>
      <c r="I2169" s="13" t="s">
        <v>5314</v>
      </c>
      <c r="J2169" s="43"/>
      <c r="K2169" s="54"/>
      <c r="L2169" s="54"/>
      <c r="M2169" s="24"/>
      <c r="N2169" s="24"/>
      <c r="O2169" s="24"/>
      <c r="P2169" s="53"/>
      <c r="Q2169" s="43"/>
      <c r="R2169" s="54"/>
      <c r="S2169" s="24"/>
      <c r="T2169" s="24"/>
      <c r="U2169" s="23"/>
      <c r="V2169" s="24" t="s">
        <v>58</v>
      </c>
      <c r="W2169" s="25"/>
      <c r="X2169" s="24"/>
    </row>
    <row r="2170" ht="26" customHeight="1" spans="1:24">
      <c r="A2170" s="24"/>
      <c r="B2170" s="24"/>
      <c r="C2170" s="54"/>
      <c r="D2170" s="54"/>
      <c r="E2170" s="54"/>
      <c r="F2170" s="54" t="s">
        <v>5315</v>
      </c>
      <c r="G2170" s="54"/>
      <c r="H2170" s="54" t="s">
        <v>2796</v>
      </c>
      <c r="I2170" s="13" t="s">
        <v>5316</v>
      </c>
      <c r="J2170" s="43"/>
      <c r="K2170" s="54"/>
      <c r="L2170" s="54"/>
      <c r="M2170" s="24"/>
      <c r="N2170" s="24"/>
      <c r="O2170" s="24"/>
      <c r="P2170" s="53"/>
      <c r="Q2170" s="43"/>
      <c r="R2170" s="54"/>
      <c r="S2170" s="24"/>
      <c r="T2170" s="24"/>
      <c r="U2170" s="23"/>
      <c r="V2170" s="24" t="s">
        <v>58</v>
      </c>
      <c r="W2170" s="25"/>
      <c r="X2170" s="24"/>
    </row>
    <row r="2171" ht="26" customHeight="1" spans="1:24">
      <c r="A2171" s="24"/>
      <c r="B2171" s="24"/>
      <c r="C2171" s="54"/>
      <c r="D2171" s="54"/>
      <c r="E2171" s="54"/>
      <c r="F2171" s="54" t="s">
        <v>5317</v>
      </c>
      <c r="G2171" s="54"/>
      <c r="H2171" s="54" t="s">
        <v>561</v>
      </c>
      <c r="I2171" s="13" t="s">
        <v>5318</v>
      </c>
      <c r="J2171" s="43"/>
      <c r="K2171" s="54"/>
      <c r="L2171" s="54"/>
      <c r="M2171" s="24"/>
      <c r="N2171" s="24"/>
      <c r="O2171" s="24"/>
      <c r="P2171" s="53"/>
      <c r="Q2171" s="43"/>
      <c r="R2171" s="54"/>
      <c r="S2171" s="24"/>
      <c r="T2171" s="24"/>
      <c r="U2171" s="23"/>
      <c r="V2171" s="24" t="s">
        <v>58</v>
      </c>
      <c r="W2171" s="25"/>
      <c r="X2171" s="24"/>
    </row>
    <row r="2172" ht="26" customHeight="1" spans="1:24">
      <c r="A2172" s="24"/>
      <c r="B2172" s="24"/>
      <c r="C2172" s="54"/>
      <c r="D2172" s="54"/>
      <c r="E2172" s="54"/>
      <c r="F2172" s="54" t="s">
        <v>5319</v>
      </c>
      <c r="G2172" s="54"/>
      <c r="H2172" s="54" t="s">
        <v>561</v>
      </c>
      <c r="I2172" s="13" t="s">
        <v>5320</v>
      </c>
      <c r="J2172" s="43"/>
      <c r="K2172" s="54"/>
      <c r="L2172" s="54"/>
      <c r="M2172" s="24"/>
      <c r="N2172" s="24"/>
      <c r="O2172" s="24"/>
      <c r="P2172" s="53"/>
      <c r="Q2172" s="43"/>
      <c r="R2172" s="54"/>
      <c r="S2172" s="24"/>
      <c r="T2172" s="24"/>
      <c r="U2172" s="23"/>
      <c r="V2172" s="24" t="s">
        <v>58</v>
      </c>
      <c r="W2172" s="25"/>
      <c r="X2172" s="24"/>
    </row>
    <row r="2173" ht="26" customHeight="1" spans="1:24">
      <c r="A2173" s="24">
        <v>99</v>
      </c>
      <c r="B2173" s="24" t="s">
        <v>467</v>
      </c>
      <c r="C2173" s="54" t="s">
        <v>254</v>
      </c>
      <c r="D2173" s="54">
        <v>5</v>
      </c>
      <c r="E2173" s="54" t="s">
        <v>257</v>
      </c>
      <c r="F2173" s="54" t="s">
        <v>257</v>
      </c>
      <c r="G2173" s="54">
        <v>4</v>
      </c>
      <c r="H2173" s="54" t="s">
        <v>43</v>
      </c>
      <c r="I2173" s="13" t="s">
        <v>5321</v>
      </c>
      <c r="J2173" s="43">
        <v>110</v>
      </c>
      <c r="K2173" s="54">
        <v>67</v>
      </c>
      <c r="L2173" s="54">
        <v>43</v>
      </c>
      <c r="M2173" s="24"/>
      <c r="N2173" s="24"/>
      <c r="O2173" s="24"/>
      <c r="P2173" s="53">
        <v>45110</v>
      </c>
      <c r="Q2173" s="43" t="s">
        <v>5322</v>
      </c>
      <c r="R2173" s="54">
        <v>13779983073</v>
      </c>
      <c r="S2173" s="24"/>
      <c r="T2173" s="24">
        <v>2023</v>
      </c>
      <c r="U2173" s="23" t="s">
        <v>472</v>
      </c>
      <c r="V2173" s="24" t="s">
        <v>50</v>
      </c>
      <c r="W2173" s="25" t="s">
        <v>255</v>
      </c>
      <c r="X2173" s="24"/>
    </row>
    <row r="2174" ht="26" customHeight="1" spans="1:24">
      <c r="A2174" s="24"/>
      <c r="B2174" s="24"/>
      <c r="C2174" s="54"/>
      <c r="D2174" s="54"/>
      <c r="E2174" s="54"/>
      <c r="F2174" s="54" t="s">
        <v>5323</v>
      </c>
      <c r="G2174" s="54"/>
      <c r="H2174" s="54" t="s">
        <v>474</v>
      </c>
      <c r="I2174" s="13" t="s">
        <v>5324</v>
      </c>
      <c r="J2174" s="43"/>
      <c r="K2174" s="54"/>
      <c r="L2174" s="54"/>
      <c r="M2174" s="24"/>
      <c r="N2174" s="24"/>
      <c r="O2174" s="24"/>
      <c r="P2174" s="53"/>
      <c r="Q2174" s="43"/>
      <c r="R2174" s="54"/>
      <c r="S2174" s="24"/>
      <c r="T2174" s="24"/>
      <c r="U2174" s="23"/>
      <c r="V2174" s="24" t="s">
        <v>58</v>
      </c>
      <c r="W2174" s="25"/>
      <c r="X2174" s="24"/>
    </row>
    <row r="2175" ht="26" customHeight="1" spans="1:24">
      <c r="A2175" s="24"/>
      <c r="B2175" s="24"/>
      <c r="C2175" s="54"/>
      <c r="D2175" s="54"/>
      <c r="E2175" s="54"/>
      <c r="F2175" s="54" t="s">
        <v>5325</v>
      </c>
      <c r="G2175" s="54"/>
      <c r="H2175" s="54" t="s">
        <v>601</v>
      </c>
      <c r="I2175" s="13" t="s">
        <v>5326</v>
      </c>
      <c r="J2175" s="43"/>
      <c r="K2175" s="54"/>
      <c r="L2175" s="54"/>
      <c r="M2175" s="24"/>
      <c r="N2175" s="24"/>
      <c r="O2175" s="24"/>
      <c r="P2175" s="53"/>
      <c r="Q2175" s="43"/>
      <c r="R2175" s="54"/>
      <c r="S2175" s="24"/>
      <c r="T2175" s="24"/>
      <c r="U2175" s="23"/>
      <c r="V2175" s="24" t="s">
        <v>58</v>
      </c>
      <c r="W2175" s="25"/>
      <c r="X2175" s="24"/>
    </row>
    <row r="2176" ht="26" customHeight="1" spans="1:24">
      <c r="A2176" s="24"/>
      <c r="B2176" s="24"/>
      <c r="C2176" s="54"/>
      <c r="D2176" s="54"/>
      <c r="E2176" s="54"/>
      <c r="F2176" s="54" t="s">
        <v>5327</v>
      </c>
      <c r="G2176" s="54"/>
      <c r="H2176" s="54" t="s">
        <v>561</v>
      </c>
      <c r="I2176" s="13" t="s">
        <v>5328</v>
      </c>
      <c r="J2176" s="43"/>
      <c r="K2176" s="54"/>
      <c r="L2176" s="54"/>
      <c r="M2176" s="24"/>
      <c r="N2176" s="24"/>
      <c r="O2176" s="24"/>
      <c r="P2176" s="53"/>
      <c r="Q2176" s="43"/>
      <c r="R2176" s="54"/>
      <c r="S2176" s="24"/>
      <c r="T2176" s="24"/>
      <c r="U2176" s="23"/>
      <c r="V2176" s="24" t="s">
        <v>58</v>
      </c>
      <c r="W2176" s="25"/>
      <c r="X2176" s="24"/>
    </row>
    <row r="2177" ht="26" customHeight="1" spans="1:24">
      <c r="A2177" s="24">
        <v>100</v>
      </c>
      <c r="B2177" s="24" t="s">
        <v>467</v>
      </c>
      <c r="C2177" s="54" t="s">
        <v>62</v>
      </c>
      <c r="D2177" s="54">
        <v>19</v>
      </c>
      <c r="E2177" s="54" t="s">
        <v>259</v>
      </c>
      <c r="F2177" s="54" t="s">
        <v>259</v>
      </c>
      <c r="G2177" s="54">
        <v>4</v>
      </c>
      <c r="H2177" s="54" t="s">
        <v>43</v>
      </c>
      <c r="I2177" s="13" t="s">
        <v>5329</v>
      </c>
      <c r="J2177" s="43"/>
      <c r="K2177" s="54">
        <v>75</v>
      </c>
      <c r="L2177" s="54">
        <v>45</v>
      </c>
      <c r="M2177" s="24"/>
      <c r="N2177" s="24"/>
      <c r="O2177" s="24"/>
      <c r="P2177" s="53">
        <v>45110</v>
      </c>
      <c r="Q2177" s="43" t="s">
        <v>5330</v>
      </c>
      <c r="R2177" s="54">
        <v>15960981877</v>
      </c>
      <c r="S2177" s="24"/>
      <c r="T2177" s="24">
        <v>2023</v>
      </c>
      <c r="U2177" s="23" t="s">
        <v>472</v>
      </c>
      <c r="V2177" s="24" t="s">
        <v>50</v>
      </c>
      <c r="W2177" s="25" t="s">
        <v>258</v>
      </c>
      <c r="X2177" s="24"/>
    </row>
    <row r="2178" ht="26" customHeight="1" spans="1:24">
      <c r="A2178" s="24"/>
      <c r="B2178" s="24"/>
      <c r="C2178" s="54"/>
      <c r="D2178" s="54"/>
      <c r="E2178" s="54"/>
      <c r="F2178" s="54" t="s">
        <v>5331</v>
      </c>
      <c r="G2178" s="54"/>
      <c r="H2178" s="54" t="s">
        <v>474</v>
      </c>
      <c r="I2178" s="13" t="s">
        <v>5332</v>
      </c>
      <c r="J2178" s="43"/>
      <c r="K2178" s="54"/>
      <c r="L2178" s="54"/>
      <c r="M2178" s="24"/>
      <c r="N2178" s="24"/>
      <c r="O2178" s="24"/>
      <c r="P2178" s="53"/>
      <c r="Q2178" s="43"/>
      <c r="R2178" s="54"/>
      <c r="S2178" s="24"/>
      <c r="T2178" s="24"/>
      <c r="U2178" s="23"/>
      <c r="V2178" s="24"/>
      <c r="W2178" s="25"/>
      <c r="X2178" s="24"/>
    </row>
    <row r="2179" ht="26" customHeight="1" spans="1:24">
      <c r="A2179" s="24"/>
      <c r="B2179" s="24"/>
      <c r="C2179" s="54"/>
      <c r="D2179" s="54"/>
      <c r="E2179" s="54"/>
      <c r="F2179" s="54" t="s">
        <v>5333</v>
      </c>
      <c r="G2179" s="54"/>
      <c r="H2179" s="54" t="s">
        <v>561</v>
      </c>
      <c r="I2179" s="13" t="s">
        <v>5334</v>
      </c>
      <c r="J2179" s="43"/>
      <c r="K2179" s="54"/>
      <c r="L2179" s="54"/>
      <c r="M2179" s="24"/>
      <c r="N2179" s="24"/>
      <c r="O2179" s="24"/>
      <c r="P2179" s="53"/>
      <c r="Q2179" s="43"/>
      <c r="R2179" s="54"/>
      <c r="S2179" s="24"/>
      <c r="T2179" s="24"/>
      <c r="U2179" s="23"/>
      <c r="V2179" s="24"/>
      <c r="W2179" s="25"/>
      <c r="X2179" s="24"/>
    </row>
    <row r="2180" ht="26" customHeight="1" spans="1:24">
      <c r="A2180" s="24"/>
      <c r="B2180" s="24"/>
      <c r="C2180" s="54"/>
      <c r="D2180" s="54"/>
      <c r="E2180" s="54"/>
      <c r="F2180" s="54" t="s">
        <v>5335</v>
      </c>
      <c r="G2180" s="54"/>
      <c r="H2180" s="54" t="s">
        <v>601</v>
      </c>
      <c r="I2180" s="13" t="s">
        <v>5336</v>
      </c>
      <c r="J2180" s="43"/>
      <c r="K2180" s="54"/>
      <c r="L2180" s="54"/>
      <c r="M2180" s="24"/>
      <c r="N2180" s="24"/>
      <c r="O2180" s="24"/>
      <c r="P2180" s="53"/>
      <c r="Q2180" s="43"/>
      <c r="R2180" s="54"/>
      <c r="S2180" s="24"/>
      <c r="T2180" s="24"/>
      <c r="U2180" s="23"/>
      <c r="V2180" s="24"/>
      <c r="W2180" s="25"/>
      <c r="X2180" s="24"/>
    </row>
    <row r="2181" ht="26" customHeight="1" spans="1:24">
      <c r="A2181" s="24">
        <v>101</v>
      </c>
      <c r="B2181" s="24" t="s">
        <v>467</v>
      </c>
      <c r="C2181" s="54" t="s">
        <v>62</v>
      </c>
      <c r="D2181" s="54">
        <v>10</v>
      </c>
      <c r="E2181" s="54" t="s">
        <v>263</v>
      </c>
      <c r="F2181" s="54" t="s">
        <v>263</v>
      </c>
      <c r="G2181" s="54">
        <v>4</v>
      </c>
      <c r="H2181" s="54" t="s">
        <v>43</v>
      </c>
      <c r="I2181" s="13" t="s">
        <v>5337</v>
      </c>
      <c r="J2181" s="43"/>
      <c r="K2181" s="54">
        <v>78</v>
      </c>
      <c r="L2181" s="54">
        <v>50</v>
      </c>
      <c r="M2181" s="24"/>
      <c r="N2181" s="24"/>
      <c r="O2181" s="24"/>
      <c r="P2181" s="53">
        <v>45110</v>
      </c>
      <c r="Q2181" s="43" t="s">
        <v>5338</v>
      </c>
      <c r="R2181" s="54">
        <v>13720857175</v>
      </c>
      <c r="S2181" s="24"/>
      <c r="T2181" s="24">
        <v>2023</v>
      </c>
      <c r="U2181" s="23" t="s">
        <v>472</v>
      </c>
      <c r="V2181" s="24" t="s">
        <v>50</v>
      </c>
      <c r="W2181" s="25" t="s">
        <v>262</v>
      </c>
      <c r="X2181" s="24"/>
    </row>
    <row r="2182" ht="26" customHeight="1" spans="1:24">
      <c r="A2182" s="24"/>
      <c r="B2182" s="24"/>
      <c r="C2182" s="54"/>
      <c r="D2182" s="54"/>
      <c r="E2182" s="54"/>
      <c r="F2182" s="54" t="s">
        <v>5339</v>
      </c>
      <c r="G2182" s="54"/>
      <c r="H2182" s="54" t="s">
        <v>474</v>
      </c>
      <c r="I2182" s="13" t="s">
        <v>5340</v>
      </c>
      <c r="J2182" s="43"/>
      <c r="K2182" s="54"/>
      <c r="L2182" s="54"/>
      <c r="M2182" s="24"/>
      <c r="N2182" s="24"/>
      <c r="O2182" s="24"/>
      <c r="P2182" s="53"/>
      <c r="Q2182" s="43"/>
      <c r="R2182" s="54"/>
      <c r="S2182" s="24"/>
      <c r="T2182" s="24"/>
      <c r="U2182" s="23"/>
      <c r="V2182" s="24"/>
      <c r="W2182" s="25"/>
      <c r="X2182" s="24"/>
    </row>
    <row r="2183" ht="26" customHeight="1" spans="1:24">
      <c r="A2183" s="24"/>
      <c r="B2183" s="24"/>
      <c r="C2183" s="54"/>
      <c r="D2183" s="54"/>
      <c r="E2183" s="54"/>
      <c r="F2183" s="54" t="s">
        <v>5341</v>
      </c>
      <c r="G2183" s="54"/>
      <c r="H2183" s="54" t="s">
        <v>566</v>
      </c>
      <c r="I2183" s="13" t="s">
        <v>5342</v>
      </c>
      <c r="J2183" s="43"/>
      <c r="K2183" s="54"/>
      <c r="L2183" s="54"/>
      <c r="M2183" s="24"/>
      <c r="N2183" s="24"/>
      <c r="O2183" s="24"/>
      <c r="P2183" s="53"/>
      <c r="Q2183" s="43"/>
      <c r="R2183" s="54"/>
      <c r="S2183" s="24"/>
      <c r="T2183" s="24"/>
      <c r="U2183" s="23"/>
      <c r="V2183" s="24"/>
      <c r="W2183" s="25"/>
      <c r="X2183" s="24"/>
    </row>
    <row r="2184" ht="26" customHeight="1" spans="1:24">
      <c r="A2184" s="24"/>
      <c r="B2184" s="24"/>
      <c r="C2184" s="54"/>
      <c r="D2184" s="54"/>
      <c r="E2184" s="54"/>
      <c r="F2184" s="54" t="s">
        <v>5343</v>
      </c>
      <c r="G2184" s="54"/>
      <c r="H2184" s="54" t="s">
        <v>497</v>
      </c>
      <c r="I2184" s="13" t="s">
        <v>5344</v>
      </c>
      <c r="J2184" s="43"/>
      <c r="K2184" s="54"/>
      <c r="L2184" s="54"/>
      <c r="M2184" s="24"/>
      <c r="N2184" s="24"/>
      <c r="O2184" s="24"/>
      <c r="P2184" s="53"/>
      <c r="Q2184" s="43"/>
      <c r="R2184" s="54"/>
      <c r="S2184" s="24"/>
      <c r="T2184" s="24"/>
      <c r="U2184" s="23"/>
      <c r="V2184" s="24"/>
      <c r="W2184" s="25"/>
      <c r="X2184" s="24"/>
    </row>
    <row r="2185" ht="26" customHeight="1" spans="1:24">
      <c r="A2185" s="24">
        <v>102</v>
      </c>
      <c r="B2185" s="24" t="s">
        <v>467</v>
      </c>
      <c r="C2185" s="54" t="s">
        <v>264</v>
      </c>
      <c r="D2185" s="54">
        <v>16</v>
      </c>
      <c r="E2185" s="54" t="s">
        <v>266</v>
      </c>
      <c r="F2185" s="54" t="s">
        <v>266</v>
      </c>
      <c r="G2185" s="54">
        <v>3</v>
      </c>
      <c r="H2185" s="54" t="s">
        <v>43</v>
      </c>
      <c r="I2185" s="13" t="s">
        <v>5345</v>
      </c>
      <c r="J2185" s="43">
        <v>60</v>
      </c>
      <c r="K2185" s="54">
        <v>60</v>
      </c>
      <c r="L2185" s="54"/>
      <c r="M2185" s="24"/>
      <c r="N2185" s="24"/>
      <c r="O2185" s="24"/>
      <c r="P2185" s="53">
        <v>45117</v>
      </c>
      <c r="Q2185" s="43" t="s">
        <v>5346</v>
      </c>
      <c r="R2185" s="54">
        <v>13645938299</v>
      </c>
      <c r="S2185" s="24"/>
      <c r="T2185" s="24">
        <v>2023</v>
      </c>
      <c r="U2185" s="23" t="s">
        <v>717</v>
      </c>
      <c r="V2185" s="24" t="s">
        <v>58</v>
      </c>
      <c r="W2185" s="25" t="s">
        <v>265</v>
      </c>
      <c r="X2185" s="24"/>
    </row>
    <row r="2186" ht="26" customHeight="1" spans="1:24">
      <c r="A2186" s="24"/>
      <c r="B2186" s="24"/>
      <c r="C2186" s="54"/>
      <c r="D2186" s="54"/>
      <c r="E2186" s="54"/>
      <c r="F2186" s="54" t="s">
        <v>5347</v>
      </c>
      <c r="G2186" s="54"/>
      <c r="H2186" s="54" t="s">
        <v>566</v>
      </c>
      <c r="I2186" s="13" t="s">
        <v>5348</v>
      </c>
      <c r="J2186" s="43"/>
      <c r="K2186" s="54"/>
      <c r="L2186" s="54"/>
      <c r="M2186" s="24"/>
      <c r="N2186" s="24"/>
      <c r="O2186" s="24"/>
      <c r="P2186" s="53"/>
      <c r="Q2186" s="43"/>
      <c r="R2186" s="54"/>
      <c r="S2186" s="24"/>
      <c r="T2186" s="24"/>
      <c r="U2186" s="23"/>
      <c r="V2186" s="24"/>
      <c r="W2186" s="25"/>
      <c r="X2186" s="24"/>
    </row>
    <row r="2187" ht="26" customHeight="1" spans="1:24">
      <c r="A2187" s="24"/>
      <c r="B2187" s="24"/>
      <c r="C2187" s="54"/>
      <c r="D2187" s="54"/>
      <c r="E2187" s="54"/>
      <c r="F2187" s="54" t="s">
        <v>5349</v>
      </c>
      <c r="G2187" s="54"/>
      <c r="H2187" s="54" t="s">
        <v>497</v>
      </c>
      <c r="I2187" s="13" t="s">
        <v>5350</v>
      </c>
      <c r="J2187" s="43"/>
      <c r="K2187" s="54"/>
      <c r="L2187" s="54"/>
      <c r="M2187" s="24"/>
      <c r="N2187" s="24"/>
      <c r="O2187" s="24"/>
      <c r="P2187" s="53"/>
      <c r="Q2187" s="43"/>
      <c r="R2187" s="54"/>
      <c r="S2187" s="24"/>
      <c r="T2187" s="24"/>
      <c r="U2187" s="23"/>
      <c r="V2187" s="24"/>
      <c r="W2187" s="25"/>
      <c r="X2187" s="24"/>
    </row>
    <row r="2188" ht="26" customHeight="1" spans="1:24">
      <c r="A2188" s="24">
        <v>103</v>
      </c>
      <c r="B2188" s="24" t="s">
        <v>467</v>
      </c>
      <c r="C2188" s="54" t="s">
        <v>264</v>
      </c>
      <c r="D2188" s="54">
        <v>16</v>
      </c>
      <c r="E2188" s="54" t="s">
        <v>267</v>
      </c>
      <c r="F2188" s="54" t="s">
        <v>267</v>
      </c>
      <c r="G2188" s="54">
        <v>3</v>
      </c>
      <c r="H2188" s="54" t="s">
        <v>43</v>
      </c>
      <c r="I2188" s="13" t="s">
        <v>5351</v>
      </c>
      <c r="J2188" s="43">
        <v>80</v>
      </c>
      <c r="K2188" s="54">
        <v>80</v>
      </c>
      <c r="L2188" s="54"/>
      <c r="M2188" s="24"/>
      <c r="N2188" s="24"/>
      <c r="O2188" s="24"/>
      <c r="P2188" s="53">
        <v>45117</v>
      </c>
      <c r="Q2188" s="43" t="s">
        <v>5352</v>
      </c>
      <c r="R2188" s="54">
        <v>18359503550</v>
      </c>
      <c r="S2188" s="24"/>
      <c r="T2188" s="24">
        <v>2023</v>
      </c>
      <c r="U2188" s="23" t="s">
        <v>717</v>
      </c>
      <c r="V2188" s="24" t="s">
        <v>58</v>
      </c>
      <c r="W2188" s="25" t="s">
        <v>265</v>
      </c>
      <c r="X2188" s="24"/>
    </row>
    <row r="2189" ht="26" customHeight="1" spans="1:24">
      <c r="A2189" s="24"/>
      <c r="B2189" s="24"/>
      <c r="C2189" s="54"/>
      <c r="D2189" s="54"/>
      <c r="E2189" s="54"/>
      <c r="F2189" s="54" t="s">
        <v>5353</v>
      </c>
      <c r="G2189" s="54"/>
      <c r="H2189" s="54" t="s">
        <v>474</v>
      </c>
      <c r="I2189" s="13" t="s">
        <v>5354</v>
      </c>
      <c r="J2189" s="43"/>
      <c r="K2189" s="54"/>
      <c r="L2189" s="54"/>
      <c r="M2189" s="24"/>
      <c r="N2189" s="24"/>
      <c r="O2189" s="24"/>
      <c r="P2189" s="53"/>
      <c r="Q2189" s="43"/>
      <c r="R2189" s="54"/>
      <c r="S2189" s="24"/>
      <c r="T2189" s="24"/>
      <c r="U2189" s="23"/>
      <c r="V2189" s="24"/>
      <c r="W2189" s="25"/>
      <c r="X2189" s="24"/>
    </row>
    <row r="2190" ht="26" customHeight="1" spans="1:24">
      <c r="A2190" s="24"/>
      <c r="B2190" s="24"/>
      <c r="C2190" s="54"/>
      <c r="D2190" s="54"/>
      <c r="E2190" s="54"/>
      <c r="F2190" s="54" t="s">
        <v>5355</v>
      </c>
      <c r="G2190" s="54"/>
      <c r="H2190" s="54" t="s">
        <v>561</v>
      </c>
      <c r="I2190" s="13" t="s">
        <v>5356</v>
      </c>
      <c r="J2190" s="43"/>
      <c r="K2190" s="54"/>
      <c r="L2190" s="54"/>
      <c r="M2190" s="24"/>
      <c r="N2190" s="24"/>
      <c r="O2190" s="24"/>
      <c r="P2190" s="53"/>
      <c r="Q2190" s="43"/>
      <c r="R2190" s="54"/>
      <c r="S2190" s="24"/>
      <c r="T2190" s="24"/>
      <c r="U2190" s="23"/>
      <c r="V2190" s="24"/>
      <c r="W2190" s="25"/>
      <c r="X2190" s="24"/>
    </row>
    <row r="2191" ht="26" customHeight="1" spans="1:24">
      <c r="A2191" s="24">
        <v>104</v>
      </c>
      <c r="B2191" s="24" t="s">
        <v>467</v>
      </c>
      <c r="C2191" s="54" t="s">
        <v>264</v>
      </c>
      <c r="D2191" s="54">
        <v>17</v>
      </c>
      <c r="E2191" s="54" t="s">
        <v>269</v>
      </c>
      <c r="F2191" s="54" t="s">
        <v>268</v>
      </c>
      <c r="G2191" s="54">
        <v>6</v>
      </c>
      <c r="H2191" s="54" t="s">
        <v>43</v>
      </c>
      <c r="I2191" s="152" t="s">
        <v>5357</v>
      </c>
      <c r="J2191" s="43">
        <v>100</v>
      </c>
      <c r="K2191" s="54"/>
      <c r="L2191" s="54">
        <v>100</v>
      </c>
      <c r="M2191" s="24"/>
      <c r="N2191" s="24"/>
      <c r="O2191" s="24"/>
      <c r="P2191" s="53">
        <v>45117</v>
      </c>
      <c r="Q2191" s="43" t="s">
        <v>5358</v>
      </c>
      <c r="R2191" s="54">
        <v>18105088602</v>
      </c>
      <c r="S2191" s="24"/>
      <c r="T2191" s="24">
        <v>2023</v>
      </c>
      <c r="U2191" s="23" t="s">
        <v>717</v>
      </c>
      <c r="V2191" s="24" t="s">
        <v>45</v>
      </c>
      <c r="W2191" s="25" t="s">
        <v>268</v>
      </c>
      <c r="X2191" s="24"/>
    </row>
    <row r="2192" ht="26" customHeight="1" spans="1:24">
      <c r="A2192" s="24"/>
      <c r="B2192" s="24"/>
      <c r="C2192" s="54"/>
      <c r="D2192" s="54"/>
      <c r="E2192" s="54"/>
      <c r="F2192" s="54" t="s">
        <v>5359</v>
      </c>
      <c r="G2192" s="54"/>
      <c r="H2192" s="54" t="s">
        <v>474</v>
      </c>
      <c r="I2192" s="152" t="s">
        <v>5360</v>
      </c>
      <c r="J2192" s="43"/>
      <c r="K2192" s="54"/>
      <c r="L2192" s="54"/>
      <c r="M2192" s="24"/>
      <c r="N2192" s="24"/>
      <c r="O2192" s="24"/>
      <c r="P2192" s="53"/>
      <c r="Q2192" s="43"/>
      <c r="R2192" s="54"/>
      <c r="S2192" s="24"/>
      <c r="T2192" s="24"/>
      <c r="U2192" s="23"/>
      <c r="V2192" s="24"/>
      <c r="W2192" s="25"/>
      <c r="X2192" s="24"/>
    </row>
    <row r="2193" ht="26" customHeight="1" spans="1:24">
      <c r="A2193" s="24"/>
      <c r="B2193" s="24"/>
      <c r="C2193" s="54"/>
      <c r="D2193" s="54"/>
      <c r="E2193" s="54"/>
      <c r="F2193" s="54" t="s">
        <v>5361</v>
      </c>
      <c r="G2193" s="54"/>
      <c r="H2193" s="54" t="s">
        <v>561</v>
      </c>
      <c r="I2193" s="13" t="s">
        <v>5362</v>
      </c>
      <c r="J2193" s="43"/>
      <c r="K2193" s="54"/>
      <c r="L2193" s="54"/>
      <c r="M2193" s="24"/>
      <c r="N2193" s="24"/>
      <c r="O2193" s="24"/>
      <c r="P2193" s="53"/>
      <c r="Q2193" s="43"/>
      <c r="R2193" s="54"/>
      <c r="S2193" s="24"/>
      <c r="T2193" s="24"/>
      <c r="U2193" s="23"/>
      <c r="V2193" s="24"/>
      <c r="W2193" s="25"/>
      <c r="X2193" s="24"/>
    </row>
    <row r="2194" ht="26" customHeight="1" spans="1:24">
      <c r="A2194" s="24"/>
      <c r="B2194" s="24"/>
      <c r="C2194" s="54"/>
      <c r="D2194" s="54"/>
      <c r="E2194" s="54"/>
      <c r="F2194" s="54" t="s">
        <v>5363</v>
      </c>
      <c r="G2194" s="54"/>
      <c r="H2194" s="54" t="s">
        <v>533</v>
      </c>
      <c r="I2194" s="13" t="s">
        <v>5364</v>
      </c>
      <c r="J2194" s="43"/>
      <c r="K2194" s="54"/>
      <c r="L2194" s="54"/>
      <c r="M2194" s="24"/>
      <c r="N2194" s="24"/>
      <c r="O2194" s="24"/>
      <c r="P2194" s="53"/>
      <c r="Q2194" s="43"/>
      <c r="R2194" s="54"/>
      <c r="S2194" s="24"/>
      <c r="T2194" s="24"/>
      <c r="U2194" s="23"/>
      <c r="V2194" s="24"/>
      <c r="W2194" s="25"/>
      <c r="X2194" s="24"/>
    </row>
    <row r="2195" ht="26" customHeight="1" spans="1:24">
      <c r="A2195" s="24"/>
      <c r="B2195" s="24"/>
      <c r="C2195" s="54"/>
      <c r="D2195" s="54"/>
      <c r="E2195" s="54"/>
      <c r="F2195" s="54" t="s">
        <v>5365</v>
      </c>
      <c r="G2195" s="54"/>
      <c r="H2195" s="54" t="s">
        <v>538</v>
      </c>
      <c r="I2195" s="13" t="s">
        <v>5366</v>
      </c>
      <c r="J2195" s="43"/>
      <c r="K2195" s="54"/>
      <c r="L2195" s="54"/>
      <c r="M2195" s="24"/>
      <c r="N2195" s="24"/>
      <c r="O2195" s="24"/>
      <c r="P2195" s="53"/>
      <c r="Q2195" s="43"/>
      <c r="R2195" s="54"/>
      <c r="S2195" s="24"/>
      <c r="T2195" s="24"/>
      <c r="U2195" s="23"/>
      <c r="V2195" s="24"/>
      <c r="W2195" s="25"/>
      <c r="X2195" s="24"/>
    </row>
    <row r="2196" ht="26" customHeight="1" spans="1:24">
      <c r="A2196" s="24"/>
      <c r="B2196" s="24"/>
      <c r="C2196" s="54"/>
      <c r="D2196" s="54"/>
      <c r="E2196" s="54"/>
      <c r="F2196" s="54" t="s">
        <v>5367</v>
      </c>
      <c r="G2196" s="54"/>
      <c r="H2196" s="54" t="s">
        <v>538</v>
      </c>
      <c r="I2196" s="13" t="s">
        <v>5368</v>
      </c>
      <c r="J2196" s="43"/>
      <c r="K2196" s="54"/>
      <c r="L2196" s="54"/>
      <c r="M2196" s="24"/>
      <c r="N2196" s="24"/>
      <c r="O2196" s="24"/>
      <c r="P2196" s="53"/>
      <c r="Q2196" s="43"/>
      <c r="R2196" s="54"/>
      <c r="S2196" s="24"/>
      <c r="T2196" s="24"/>
      <c r="U2196" s="23"/>
      <c r="V2196" s="24"/>
      <c r="W2196" s="25"/>
      <c r="X2196" s="24"/>
    </row>
    <row r="2197" ht="26" customHeight="1" spans="1:24">
      <c r="A2197" s="24">
        <v>105</v>
      </c>
      <c r="B2197" s="24" t="s">
        <v>467</v>
      </c>
      <c r="C2197" s="54" t="s">
        <v>264</v>
      </c>
      <c r="D2197" s="54">
        <v>14</v>
      </c>
      <c r="E2197" s="54" t="s">
        <v>272</v>
      </c>
      <c r="F2197" s="54" t="s">
        <v>272</v>
      </c>
      <c r="G2197" s="54">
        <v>5</v>
      </c>
      <c r="H2197" s="54" t="s">
        <v>43</v>
      </c>
      <c r="I2197" s="13" t="s">
        <v>5369</v>
      </c>
      <c r="J2197" s="43">
        <v>100</v>
      </c>
      <c r="K2197" s="54">
        <v>56</v>
      </c>
      <c r="L2197" s="54">
        <v>44</v>
      </c>
      <c r="M2197" s="24"/>
      <c r="N2197" s="24"/>
      <c r="O2197" s="24"/>
      <c r="P2197" s="53">
        <v>45117</v>
      </c>
      <c r="Q2197" s="43" t="s">
        <v>5370</v>
      </c>
      <c r="R2197" s="54">
        <v>18965769399</v>
      </c>
      <c r="S2197" s="24"/>
      <c r="T2197" s="24">
        <v>2023</v>
      </c>
      <c r="U2197" s="23" t="s">
        <v>717</v>
      </c>
      <c r="V2197" s="24" t="s">
        <v>50</v>
      </c>
      <c r="W2197" s="25" t="s">
        <v>271</v>
      </c>
      <c r="X2197" s="24"/>
    </row>
    <row r="2198" ht="26" customHeight="1" spans="1:24">
      <c r="A2198" s="24"/>
      <c r="B2198" s="24"/>
      <c r="C2198" s="54"/>
      <c r="D2198" s="54"/>
      <c r="E2198" s="54"/>
      <c r="F2198" s="54" t="s">
        <v>5371</v>
      </c>
      <c r="G2198" s="54"/>
      <c r="H2198" s="54" t="s">
        <v>474</v>
      </c>
      <c r="I2198" s="13" t="s">
        <v>5372</v>
      </c>
      <c r="J2198" s="43"/>
      <c r="K2198" s="54"/>
      <c r="L2198" s="54"/>
      <c r="M2198" s="24"/>
      <c r="N2198" s="24"/>
      <c r="O2198" s="24"/>
      <c r="P2198" s="53"/>
      <c r="Q2198" s="43"/>
      <c r="R2198" s="54"/>
      <c r="S2198" s="24"/>
      <c r="T2198" s="24"/>
      <c r="U2198" s="23"/>
      <c r="V2198" s="24"/>
      <c r="W2198" s="25"/>
      <c r="X2198" s="24"/>
    </row>
    <row r="2199" ht="26" customHeight="1" spans="1:24">
      <c r="A2199" s="24"/>
      <c r="B2199" s="24"/>
      <c r="C2199" s="54"/>
      <c r="D2199" s="54"/>
      <c r="E2199" s="54"/>
      <c r="F2199" s="54" t="s">
        <v>5373</v>
      </c>
      <c r="G2199" s="54"/>
      <c r="H2199" s="54" t="s">
        <v>589</v>
      </c>
      <c r="I2199" s="13" t="s">
        <v>5374</v>
      </c>
      <c r="J2199" s="43"/>
      <c r="K2199" s="54"/>
      <c r="L2199" s="54"/>
      <c r="M2199" s="24"/>
      <c r="N2199" s="24"/>
      <c r="O2199" s="24"/>
      <c r="P2199" s="53"/>
      <c r="Q2199" s="43"/>
      <c r="R2199" s="54"/>
      <c r="S2199" s="24"/>
      <c r="T2199" s="24"/>
      <c r="U2199" s="23"/>
      <c r="V2199" s="24"/>
      <c r="W2199" s="25"/>
      <c r="X2199" s="24"/>
    </row>
    <row r="2200" ht="26" customHeight="1" spans="1:24">
      <c r="A2200" s="24"/>
      <c r="B2200" s="24"/>
      <c r="C2200" s="54"/>
      <c r="D2200" s="54"/>
      <c r="E2200" s="54"/>
      <c r="F2200" s="54" t="s">
        <v>5375</v>
      </c>
      <c r="G2200" s="54"/>
      <c r="H2200" s="54" t="s">
        <v>589</v>
      </c>
      <c r="I2200" s="13" t="s">
        <v>5376</v>
      </c>
      <c r="J2200" s="43"/>
      <c r="K2200" s="54"/>
      <c r="L2200" s="54"/>
      <c r="M2200" s="24"/>
      <c r="N2200" s="24"/>
      <c r="O2200" s="24"/>
      <c r="P2200" s="53"/>
      <c r="Q2200" s="43"/>
      <c r="R2200" s="54"/>
      <c r="S2200" s="24"/>
      <c r="T2200" s="24"/>
      <c r="U2200" s="23"/>
      <c r="V2200" s="24"/>
      <c r="W2200" s="25"/>
      <c r="X2200" s="24"/>
    </row>
    <row r="2201" ht="26" customHeight="1" spans="1:24">
      <c r="A2201" s="24"/>
      <c r="B2201" s="24"/>
      <c r="C2201" s="54"/>
      <c r="D2201" s="54"/>
      <c r="E2201" s="54"/>
      <c r="F2201" s="54" t="s">
        <v>5377</v>
      </c>
      <c r="G2201" s="54"/>
      <c r="H2201" s="54" t="s">
        <v>497</v>
      </c>
      <c r="I2201" s="13" t="s">
        <v>5378</v>
      </c>
      <c r="J2201" s="43"/>
      <c r="K2201" s="54"/>
      <c r="L2201" s="54"/>
      <c r="M2201" s="24"/>
      <c r="N2201" s="24"/>
      <c r="O2201" s="24"/>
      <c r="P2201" s="53"/>
      <c r="Q2201" s="43"/>
      <c r="R2201" s="54"/>
      <c r="S2201" s="24"/>
      <c r="T2201" s="24"/>
      <c r="U2201" s="23"/>
      <c r="V2201" s="24"/>
      <c r="W2201" s="25"/>
      <c r="X2201" s="24"/>
    </row>
    <row r="2202" ht="26" customHeight="1" spans="1:24">
      <c r="A2202" s="24">
        <v>106</v>
      </c>
      <c r="B2202" s="24" t="s">
        <v>467</v>
      </c>
      <c r="C2202" s="54" t="s">
        <v>264</v>
      </c>
      <c r="D2202" s="54">
        <v>14</v>
      </c>
      <c r="E2202" s="54" t="s">
        <v>273</v>
      </c>
      <c r="F2202" s="54" t="s">
        <v>273</v>
      </c>
      <c r="G2202" s="54">
        <v>5</v>
      </c>
      <c r="H2202" s="54" t="s">
        <v>43</v>
      </c>
      <c r="I2202" s="152" t="s">
        <v>5379</v>
      </c>
      <c r="J2202" s="43">
        <v>100</v>
      </c>
      <c r="K2202" s="54">
        <v>94</v>
      </c>
      <c r="L2202" s="54">
        <v>6</v>
      </c>
      <c r="M2202" s="24"/>
      <c r="N2202" s="24"/>
      <c r="O2202" s="24"/>
      <c r="P2202" s="53">
        <v>45117</v>
      </c>
      <c r="Q2202" s="43" t="s">
        <v>5380</v>
      </c>
      <c r="R2202" s="54">
        <v>18900339066</v>
      </c>
      <c r="S2202" s="24"/>
      <c r="T2202" s="24">
        <v>2023</v>
      </c>
      <c r="U2202" s="23" t="s">
        <v>717</v>
      </c>
      <c r="V2202" s="24" t="s">
        <v>50</v>
      </c>
      <c r="W2202" s="25" t="s">
        <v>271</v>
      </c>
      <c r="X2202" s="24"/>
    </row>
    <row r="2203" ht="26" customHeight="1" spans="1:24">
      <c r="A2203" s="24"/>
      <c r="B2203" s="24"/>
      <c r="C2203" s="54"/>
      <c r="D2203" s="54"/>
      <c r="E2203" s="54"/>
      <c r="F2203" s="54" t="s">
        <v>5381</v>
      </c>
      <c r="G2203" s="54"/>
      <c r="H2203" s="54" t="s">
        <v>474</v>
      </c>
      <c r="I2203" s="13" t="s">
        <v>5382</v>
      </c>
      <c r="J2203" s="43"/>
      <c r="K2203" s="54"/>
      <c r="L2203" s="54"/>
      <c r="M2203" s="24"/>
      <c r="N2203" s="24"/>
      <c r="O2203" s="24"/>
      <c r="P2203" s="53"/>
      <c r="Q2203" s="43"/>
      <c r="R2203" s="54"/>
      <c r="S2203" s="24"/>
      <c r="T2203" s="24"/>
      <c r="U2203" s="23"/>
      <c r="V2203" s="24"/>
      <c r="W2203" s="25"/>
      <c r="X2203" s="24"/>
    </row>
    <row r="2204" ht="26" customHeight="1" spans="1:24">
      <c r="A2204" s="24"/>
      <c r="B2204" s="24"/>
      <c r="C2204" s="54"/>
      <c r="D2204" s="54"/>
      <c r="E2204" s="54"/>
      <c r="F2204" s="54" t="s">
        <v>5383</v>
      </c>
      <c r="G2204" s="54"/>
      <c r="H2204" s="54" t="s">
        <v>500</v>
      </c>
      <c r="I2204" s="13" t="s">
        <v>5384</v>
      </c>
      <c r="J2204" s="43"/>
      <c r="K2204" s="54"/>
      <c r="L2204" s="54"/>
      <c r="M2204" s="24"/>
      <c r="N2204" s="24"/>
      <c r="O2204" s="24"/>
      <c r="P2204" s="53"/>
      <c r="Q2204" s="43"/>
      <c r="R2204" s="54"/>
      <c r="S2204" s="24"/>
      <c r="T2204" s="24"/>
      <c r="U2204" s="23"/>
      <c r="V2204" s="24"/>
      <c r="W2204" s="25"/>
      <c r="X2204" s="24"/>
    </row>
    <row r="2205" ht="26" customHeight="1" spans="1:24">
      <c r="A2205" s="24"/>
      <c r="B2205" s="24"/>
      <c r="C2205" s="54"/>
      <c r="D2205" s="54"/>
      <c r="E2205" s="54"/>
      <c r="F2205" s="54" t="s">
        <v>5385</v>
      </c>
      <c r="G2205" s="54"/>
      <c r="H2205" s="54" t="s">
        <v>477</v>
      </c>
      <c r="I2205" s="13" t="s">
        <v>5386</v>
      </c>
      <c r="J2205" s="43"/>
      <c r="K2205" s="54"/>
      <c r="L2205" s="54"/>
      <c r="M2205" s="24"/>
      <c r="N2205" s="24"/>
      <c r="O2205" s="24"/>
      <c r="P2205" s="53"/>
      <c r="Q2205" s="43"/>
      <c r="R2205" s="54"/>
      <c r="S2205" s="24"/>
      <c r="T2205" s="24"/>
      <c r="U2205" s="23"/>
      <c r="V2205" s="24"/>
      <c r="W2205" s="25"/>
      <c r="X2205" s="24"/>
    </row>
    <row r="2206" ht="26" customHeight="1" spans="1:24">
      <c r="A2206" s="24"/>
      <c r="B2206" s="24"/>
      <c r="C2206" s="54"/>
      <c r="D2206" s="54"/>
      <c r="E2206" s="54"/>
      <c r="F2206" s="54" t="s">
        <v>5387</v>
      </c>
      <c r="G2206" s="54"/>
      <c r="H2206" s="54" t="s">
        <v>950</v>
      </c>
      <c r="I2206" s="13" t="s">
        <v>5388</v>
      </c>
      <c r="J2206" s="43"/>
      <c r="K2206" s="54"/>
      <c r="L2206" s="54"/>
      <c r="M2206" s="24"/>
      <c r="N2206" s="24"/>
      <c r="O2206" s="24"/>
      <c r="P2206" s="53"/>
      <c r="Q2206" s="43"/>
      <c r="R2206" s="54"/>
      <c r="S2206" s="24"/>
      <c r="T2206" s="24"/>
      <c r="U2206" s="23"/>
      <c r="V2206" s="24"/>
      <c r="W2206" s="25"/>
      <c r="X2206" s="24"/>
    </row>
    <row r="2207" ht="26" customHeight="1" spans="1:24">
      <c r="A2207" s="24">
        <v>107</v>
      </c>
      <c r="B2207" s="24" t="s">
        <v>467</v>
      </c>
      <c r="C2207" s="54" t="s">
        <v>264</v>
      </c>
      <c r="D2207" s="54">
        <v>16</v>
      </c>
      <c r="E2207" s="54" t="s">
        <v>275</v>
      </c>
      <c r="F2207" s="54" t="s">
        <v>275</v>
      </c>
      <c r="G2207" s="54">
        <v>9</v>
      </c>
      <c r="H2207" s="54" t="s">
        <v>43</v>
      </c>
      <c r="I2207" s="13" t="s">
        <v>5389</v>
      </c>
      <c r="J2207" s="43">
        <v>120</v>
      </c>
      <c r="K2207" s="54">
        <v>118</v>
      </c>
      <c r="L2207" s="54">
        <v>2</v>
      </c>
      <c r="M2207" s="24"/>
      <c r="N2207" s="24"/>
      <c r="O2207" s="24"/>
      <c r="P2207" s="53">
        <v>45117</v>
      </c>
      <c r="Q2207" s="43" t="s">
        <v>5390</v>
      </c>
      <c r="R2207" s="54">
        <v>13515047677</v>
      </c>
      <c r="S2207" s="24"/>
      <c r="T2207" s="24">
        <v>2023</v>
      </c>
      <c r="U2207" s="23" t="s">
        <v>717</v>
      </c>
      <c r="V2207" s="24" t="s">
        <v>50</v>
      </c>
      <c r="W2207" s="25" t="s">
        <v>274</v>
      </c>
      <c r="X2207" s="24"/>
    </row>
    <row r="2208" ht="26" customHeight="1" spans="1:24">
      <c r="A2208" s="24"/>
      <c r="B2208" s="24"/>
      <c r="C2208" s="54"/>
      <c r="D2208" s="54"/>
      <c r="E2208" s="54"/>
      <c r="F2208" s="54" t="s">
        <v>5391</v>
      </c>
      <c r="G2208" s="54"/>
      <c r="H2208" s="54" t="s">
        <v>474</v>
      </c>
      <c r="I2208" s="13" t="s">
        <v>5392</v>
      </c>
      <c r="J2208" s="43"/>
      <c r="K2208" s="54"/>
      <c r="L2208" s="54"/>
      <c r="M2208" s="24"/>
      <c r="N2208" s="24"/>
      <c r="O2208" s="24"/>
      <c r="P2208" s="53"/>
      <c r="Q2208" s="43"/>
      <c r="R2208" s="54"/>
      <c r="S2208" s="24"/>
      <c r="T2208" s="24"/>
      <c r="U2208" s="23"/>
      <c r="V2208" s="24"/>
      <c r="W2208" s="25"/>
      <c r="X2208" s="24"/>
    </row>
    <row r="2209" ht="26" customHeight="1" spans="1:24">
      <c r="A2209" s="24"/>
      <c r="B2209" s="24"/>
      <c r="C2209" s="54"/>
      <c r="D2209" s="54"/>
      <c r="E2209" s="54"/>
      <c r="F2209" s="54" t="s">
        <v>5393</v>
      </c>
      <c r="G2209" s="54"/>
      <c r="H2209" s="54" t="s">
        <v>477</v>
      </c>
      <c r="I2209" s="13" t="s">
        <v>5394</v>
      </c>
      <c r="J2209" s="43"/>
      <c r="K2209" s="54"/>
      <c r="L2209" s="54"/>
      <c r="M2209" s="24"/>
      <c r="N2209" s="24"/>
      <c r="O2209" s="24"/>
      <c r="P2209" s="53"/>
      <c r="Q2209" s="43"/>
      <c r="R2209" s="54"/>
      <c r="S2209" s="24"/>
      <c r="T2209" s="24"/>
      <c r="U2209" s="23"/>
      <c r="V2209" s="24"/>
      <c r="W2209" s="25"/>
      <c r="X2209" s="24"/>
    </row>
    <row r="2210" ht="26" customHeight="1" spans="1:24">
      <c r="A2210" s="24"/>
      <c r="B2210" s="24"/>
      <c r="C2210" s="54"/>
      <c r="D2210" s="54"/>
      <c r="E2210" s="54"/>
      <c r="F2210" s="54" t="s">
        <v>5395</v>
      </c>
      <c r="G2210" s="54"/>
      <c r="H2210" s="54" t="s">
        <v>1156</v>
      </c>
      <c r="I2210" s="13" t="s">
        <v>5396</v>
      </c>
      <c r="J2210" s="43"/>
      <c r="K2210" s="54"/>
      <c r="L2210" s="54"/>
      <c r="M2210" s="24"/>
      <c r="N2210" s="24"/>
      <c r="O2210" s="24"/>
      <c r="P2210" s="53"/>
      <c r="Q2210" s="43"/>
      <c r="R2210" s="54"/>
      <c r="S2210" s="24"/>
      <c r="T2210" s="24"/>
      <c r="U2210" s="23"/>
      <c r="V2210" s="24"/>
      <c r="W2210" s="25"/>
      <c r="X2210" s="24"/>
    </row>
    <row r="2211" ht="26" customHeight="1" spans="1:24">
      <c r="A2211" s="24"/>
      <c r="B2211" s="24"/>
      <c r="C2211" s="54"/>
      <c r="D2211" s="54"/>
      <c r="E2211" s="54"/>
      <c r="F2211" s="54" t="s">
        <v>5397</v>
      </c>
      <c r="G2211" s="54"/>
      <c r="H2211" s="54" t="s">
        <v>533</v>
      </c>
      <c r="I2211" s="13" t="s">
        <v>5398</v>
      </c>
      <c r="J2211" s="43"/>
      <c r="K2211" s="54"/>
      <c r="L2211" s="54"/>
      <c r="M2211" s="24"/>
      <c r="N2211" s="24"/>
      <c r="O2211" s="24"/>
      <c r="P2211" s="53"/>
      <c r="Q2211" s="43"/>
      <c r="R2211" s="54"/>
      <c r="S2211" s="24"/>
      <c r="T2211" s="24"/>
      <c r="U2211" s="23"/>
      <c r="V2211" s="24"/>
      <c r="W2211" s="25"/>
      <c r="X2211" s="24"/>
    </row>
    <row r="2212" ht="26" customHeight="1" spans="1:24">
      <c r="A2212" s="24"/>
      <c r="B2212" s="24"/>
      <c r="C2212" s="54"/>
      <c r="D2212" s="54"/>
      <c r="E2212" s="54"/>
      <c r="F2212" s="54" t="s">
        <v>5399</v>
      </c>
      <c r="G2212" s="54"/>
      <c r="H2212" s="54" t="s">
        <v>533</v>
      </c>
      <c r="I2212" s="13" t="s">
        <v>5400</v>
      </c>
      <c r="J2212" s="43"/>
      <c r="K2212" s="54"/>
      <c r="L2212" s="54"/>
      <c r="M2212" s="24"/>
      <c r="N2212" s="24"/>
      <c r="O2212" s="24"/>
      <c r="P2212" s="53"/>
      <c r="Q2212" s="43"/>
      <c r="R2212" s="54"/>
      <c r="S2212" s="24"/>
      <c r="T2212" s="24"/>
      <c r="U2212" s="23"/>
      <c r="V2212" s="24"/>
      <c r="W2212" s="25"/>
      <c r="X2212" s="24"/>
    </row>
    <row r="2213" ht="26" customHeight="1" spans="1:24">
      <c r="A2213" s="24"/>
      <c r="B2213" s="24"/>
      <c r="C2213" s="54"/>
      <c r="D2213" s="54"/>
      <c r="E2213" s="54"/>
      <c r="F2213" s="54" t="s">
        <v>5401</v>
      </c>
      <c r="G2213" s="54"/>
      <c r="H2213" s="54" t="s">
        <v>538</v>
      </c>
      <c r="I2213" s="13" t="s">
        <v>5402</v>
      </c>
      <c r="J2213" s="43"/>
      <c r="K2213" s="54"/>
      <c r="L2213" s="54"/>
      <c r="M2213" s="24"/>
      <c r="N2213" s="24"/>
      <c r="O2213" s="24"/>
      <c r="P2213" s="53"/>
      <c r="Q2213" s="43"/>
      <c r="R2213" s="54"/>
      <c r="S2213" s="24"/>
      <c r="T2213" s="24"/>
      <c r="U2213" s="23"/>
      <c r="V2213" s="24"/>
      <c r="W2213" s="25"/>
      <c r="X2213" s="24"/>
    </row>
    <row r="2214" ht="26" customHeight="1" spans="1:24">
      <c r="A2214" s="24"/>
      <c r="B2214" s="24"/>
      <c r="C2214" s="54"/>
      <c r="D2214" s="54"/>
      <c r="E2214" s="54"/>
      <c r="F2214" s="54" t="s">
        <v>5403</v>
      </c>
      <c r="G2214" s="54"/>
      <c r="H2214" s="54" t="s">
        <v>538</v>
      </c>
      <c r="I2214" s="13" t="s">
        <v>5404</v>
      </c>
      <c r="J2214" s="43"/>
      <c r="K2214" s="54"/>
      <c r="L2214" s="54"/>
      <c r="M2214" s="24"/>
      <c r="N2214" s="24"/>
      <c r="O2214" s="24"/>
      <c r="P2214" s="53"/>
      <c r="Q2214" s="43"/>
      <c r="R2214" s="54"/>
      <c r="S2214" s="24"/>
      <c r="T2214" s="24"/>
      <c r="U2214" s="23"/>
      <c r="V2214" s="24"/>
      <c r="W2214" s="25"/>
      <c r="X2214" s="24"/>
    </row>
    <row r="2215" ht="26" customHeight="1" spans="1:24">
      <c r="A2215" s="24"/>
      <c r="B2215" s="24"/>
      <c r="C2215" s="54"/>
      <c r="D2215" s="54"/>
      <c r="E2215" s="54"/>
      <c r="F2215" s="54" t="s">
        <v>5405</v>
      </c>
      <c r="G2215" s="54"/>
      <c r="H2215" s="54" t="s">
        <v>510</v>
      </c>
      <c r="I2215" s="13" t="s">
        <v>5406</v>
      </c>
      <c r="J2215" s="43"/>
      <c r="K2215" s="54"/>
      <c r="L2215" s="54"/>
      <c r="M2215" s="24"/>
      <c r="N2215" s="24"/>
      <c r="O2215" s="24"/>
      <c r="P2215" s="53"/>
      <c r="Q2215" s="43"/>
      <c r="R2215" s="54"/>
      <c r="S2215" s="24"/>
      <c r="T2215" s="24"/>
      <c r="U2215" s="23"/>
      <c r="V2215" s="24"/>
      <c r="W2215" s="25"/>
      <c r="X2215" s="24"/>
    </row>
    <row r="2216" ht="26" customHeight="1" spans="1:24">
      <c r="A2216" s="24">
        <v>108</v>
      </c>
      <c r="B2216" s="24" t="s">
        <v>467</v>
      </c>
      <c r="C2216" s="54" t="s">
        <v>264</v>
      </c>
      <c r="D2216" s="54">
        <v>18</v>
      </c>
      <c r="E2216" s="54" t="s">
        <v>277</v>
      </c>
      <c r="F2216" s="54" t="s">
        <v>277</v>
      </c>
      <c r="G2216" s="54">
        <v>8</v>
      </c>
      <c r="H2216" s="54" t="s">
        <v>43</v>
      </c>
      <c r="I2216" s="152" t="s">
        <v>5407</v>
      </c>
      <c r="J2216" s="43">
        <v>120</v>
      </c>
      <c r="K2216" s="54">
        <v>120</v>
      </c>
      <c r="L2216" s="54"/>
      <c r="M2216" s="24"/>
      <c r="N2216" s="24"/>
      <c r="O2216" s="24"/>
      <c r="P2216" s="53">
        <v>45117</v>
      </c>
      <c r="Q2216" s="43" t="s">
        <v>5408</v>
      </c>
      <c r="R2216" s="54">
        <v>13636937227</v>
      </c>
      <c r="S2216" s="24"/>
      <c r="T2216" s="24">
        <v>2023</v>
      </c>
      <c r="U2216" s="23" t="s">
        <v>717</v>
      </c>
      <c r="V2216" s="24" t="s">
        <v>58</v>
      </c>
      <c r="W2216" s="25" t="s">
        <v>276</v>
      </c>
      <c r="X2216" s="24"/>
    </row>
    <row r="2217" ht="26" customHeight="1" spans="1:24">
      <c r="A2217" s="24"/>
      <c r="B2217" s="24"/>
      <c r="C2217" s="54"/>
      <c r="D2217" s="54"/>
      <c r="E2217" s="54"/>
      <c r="F2217" s="54" t="s">
        <v>5409</v>
      </c>
      <c r="G2217" s="54"/>
      <c r="H2217" s="54" t="s">
        <v>2796</v>
      </c>
      <c r="I2217" s="13" t="s">
        <v>5410</v>
      </c>
      <c r="J2217" s="43"/>
      <c r="K2217" s="54"/>
      <c r="L2217" s="54"/>
      <c r="M2217" s="24"/>
      <c r="N2217" s="24"/>
      <c r="O2217" s="24"/>
      <c r="P2217" s="53"/>
      <c r="Q2217" s="43"/>
      <c r="R2217" s="54"/>
      <c r="S2217" s="24"/>
      <c r="T2217" s="24"/>
      <c r="U2217" s="23"/>
      <c r="V2217" s="24"/>
      <c r="W2217" s="25"/>
      <c r="X2217" s="24"/>
    </row>
    <row r="2218" ht="26" customHeight="1" spans="1:24">
      <c r="A2218" s="24"/>
      <c r="B2218" s="24"/>
      <c r="C2218" s="54"/>
      <c r="D2218" s="54"/>
      <c r="E2218" s="54"/>
      <c r="F2218" s="54" t="s">
        <v>5411</v>
      </c>
      <c r="G2218" s="54"/>
      <c r="H2218" s="54" t="s">
        <v>561</v>
      </c>
      <c r="I2218" s="152" t="s">
        <v>5412</v>
      </c>
      <c r="J2218" s="43"/>
      <c r="K2218" s="54"/>
      <c r="L2218" s="54"/>
      <c r="M2218" s="24"/>
      <c r="N2218" s="24"/>
      <c r="O2218" s="24"/>
      <c r="P2218" s="53"/>
      <c r="Q2218" s="43"/>
      <c r="R2218" s="54"/>
      <c r="S2218" s="24"/>
      <c r="T2218" s="24"/>
      <c r="U2218" s="23"/>
      <c r="V2218" s="24"/>
      <c r="W2218" s="25"/>
      <c r="X2218" s="24"/>
    </row>
    <row r="2219" ht="26" customHeight="1" spans="1:24">
      <c r="A2219" s="24"/>
      <c r="B2219" s="24"/>
      <c r="C2219" s="54"/>
      <c r="D2219" s="54"/>
      <c r="E2219" s="54"/>
      <c r="F2219" s="54" t="s">
        <v>5413</v>
      </c>
      <c r="G2219" s="54"/>
      <c r="H2219" s="54" t="s">
        <v>601</v>
      </c>
      <c r="I2219" s="152" t="s">
        <v>5414</v>
      </c>
      <c r="J2219" s="43"/>
      <c r="K2219" s="54"/>
      <c r="L2219" s="54"/>
      <c r="M2219" s="24"/>
      <c r="N2219" s="24"/>
      <c r="O2219" s="24"/>
      <c r="P2219" s="53"/>
      <c r="Q2219" s="43"/>
      <c r="R2219" s="54"/>
      <c r="S2219" s="24"/>
      <c r="T2219" s="24"/>
      <c r="U2219" s="23"/>
      <c r="V2219" s="24"/>
      <c r="W2219" s="25"/>
      <c r="X2219" s="24"/>
    </row>
    <row r="2220" ht="26" customHeight="1" spans="1:24">
      <c r="A2220" s="24"/>
      <c r="B2220" s="24"/>
      <c r="C2220" s="54"/>
      <c r="D2220" s="54"/>
      <c r="E2220" s="54"/>
      <c r="F2220" s="54" t="s">
        <v>5415</v>
      </c>
      <c r="G2220" s="54"/>
      <c r="H2220" s="54" t="s">
        <v>533</v>
      </c>
      <c r="I2220" s="13" t="s">
        <v>5416</v>
      </c>
      <c r="J2220" s="43"/>
      <c r="K2220" s="54"/>
      <c r="L2220" s="54"/>
      <c r="M2220" s="24"/>
      <c r="N2220" s="24"/>
      <c r="O2220" s="24"/>
      <c r="P2220" s="53"/>
      <c r="Q2220" s="43"/>
      <c r="R2220" s="54"/>
      <c r="S2220" s="24"/>
      <c r="T2220" s="24"/>
      <c r="U2220" s="23"/>
      <c r="V2220" s="24"/>
      <c r="W2220" s="25"/>
      <c r="X2220" s="24"/>
    </row>
    <row r="2221" ht="26" customHeight="1" spans="1:24">
      <c r="A2221" s="24"/>
      <c r="B2221" s="24"/>
      <c r="C2221" s="54"/>
      <c r="D2221" s="54"/>
      <c r="E2221" s="54"/>
      <c r="F2221" s="54" t="s">
        <v>5417</v>
      </c>
      <c r="G2221" s="54"/>
      <c r="H2221" s="54" t="s">
        <v>538</v>
      </c>
      <c r="I2221" s="152" t="s">
        <v>5418</v>
      </c>
      <c r="J2221" s="43"/>
      <c r="K2221" s="54"/>
      <c r="L2221" s="54"/>
      <c r="M2221" s="24"/>
      <c r="N2221" s="24"/>
      <c r="O2221" s="24"/>
      <c r="P2221" s="53"/>
      <c r="Q2221" s="43"/>
      <c r="R2221" s="54"/>
      <c r="S2221" s="24"/>
      <c r="T2221" s="24"/>
      <c r="U2221" s="23"/>
      <c r="V2221" s="24"/>
      <c r="W2221" s="25"/>
      <c r="X2221" s="24"/>
    </row>
    <row r="2222" ht="26" customHeight="1" spans="1:24">
      <c r="A2222" s="24"/>
      <c r="B2222" s="24"/>
      <c r="C2222" s="54"/>
      <c r="D2222" s="54"/>
      <c r="E2222" s="54"/>
      <c r="F2222" s="54" t="s">
        <v>5419</v>
      </c>
      <c r="G2222" s="54"/>
      <c r="H2222" s="54" t="s">
        <v>538</v>
      </c>
      <c r="I2222" s="152" t="s">
        <v>5420</v>
      </c>
      <c r="J2222" s="43"/>
      <c r="K2222" s="54"/>
      <c r="L2222" s="54"/>
      <c r="M2222" s="24"/>
      <c r="N2222" s="24"/>
      <c r="O2222" s="24"/>
      <c r="P2222" s="53"/>
      <c r="Q2222" s="43"/>
      <c r="R2222" s="54"/>
      <c r="S2222" s="24"/>
      <c r="T2222" s="24"/>
      <c r="U2222" s="23"/>
      <c r="V2222" s="24"/>
      <c r="W2222" s="25"/>
      <c r="X2222" s="24"/>
    </row>
    <row r="2223" ht="26" customHeight="1" spans="1:24">
      <c r="A2223" s="24"/>
      <c r="B2223" s="24"/>
      <c r="C2223" s="54"/>
      <c r="D2223" s="54"/>
      <c r="E2223" s="54"/>
      <c r="F2223" s="54" t="s">
        <v>5421</v>
      </c>
      <c r="G2223" s="54"/>
      <c r="H2223" s="54" t="s">
        <v>936</v>
      </c>
      <c r="I2223" s="152" t="s">
        <v>5422</v>
      </c>
      <c r="J2223" s="43"/>
      <c r="K2223" s="54"/>
      <c r="L2223" s="54"/>
      <c r="M2223" s="24"/>
      <c r="N2223" s="24"/>
      <c r="O2223" s="24"/>
      <c r="P2223" s="53"/>
      <c r="Q2223" s="43"/>
      <c r="R2223" s="54"/>
      <c r="S2223" s="24"/>
      <c r="T2223" s="24"/>
      <c r="U2223" s="23"/>
      <c r="V2223" s="24"/>
      <c r="W2223" s="25"/>
      <c r="X2223" s="24"/>
    </row>
    <row r="2224" ht="26" customHeight="1" spans="1:24">
      <c r="A2224" s="24">
        <v>109</v>
      </c>
      <c r="B2224" s="24" t="s">
        <v>467</v>
      </c>
      <c r="C2224" s="54" t="s">
        <v>264</v>
      </c>
      <c r="D2224" s="54">
        <v>18</v>
      </c>
      <c r="E2224" s="54" t="s">
        <v>279</v>
      </c>
      <c r="F2224" s="54" t="s">
        <v>279</v>
      </c>
      <c r="G2224" s="54">
        <v>3</v>
      </c>
      <c r="H2224" s="54" t="s">
        <v>43</v>
      </c>
      <c r="I2224" s="152" t="s">
        <v>5423</v>
      </c>
      <c r="J2224" s="43">
        <v>80</v>
      </c>
      <c r="K2224" s="54">
        <v>80</v>
      </c>
      <c r="L2224" s="54"/>
      <c r="M2224" s="24"/>
      <c r="N2224" s="24"/>
      <c r="O2224" s="24"/>
      <c r="P2224" s="53">
        <v>45117</v>
      </c>
      <c r="Q2224" s="43" t="s">
        <v>5424</v>
      </c>
      <c r="R2224" s="54">
        <v>13515047920</v>
      </c>
      <c r="S2224" s="24"/>
      <c r="T2224" s="24">
        <v>2023</v>
      </c>
      <c r="U2224" s="23" t="s">
        <v>717</v>
      </c>
      <c r="V2224" s="24" t="s">
        <v>58</v>
      </c>
      <c r="W2224" s="25" t="s">
        <v>278</v>
      </c>
      <c r="X2224" s="24"/>
    </row>
    <row r="2225" ht="26" customHeight="1" spans="1:24">
      <c r="A2225" s="24"/>
      <c r="B2225" s="24"/>
      <c r="C2225" s="54"/>
      <c r="D2225" s="54"/>
      <c r="E2225" s="54"/>
      <c r="F2225" s="54" t="s">
        <v>5425</v>
      </c>
      <c r="G2225" s="54"/>
      <c r="H2225" s="54" t="s">
        <v>477</v>
      </c>
      <c r="I2225" s="152" t="s">
        <v>5426</v>
      </c>
      <c r="J2225" s="43"/>
      <c r="K2225" s="54"/>
      <c r="L2225" s="54"/>
      <c r="M2225" s="24"/>
      <c r="N2225" s="24"/>
      <c r="O2225" s="24"/>
      <c r="P2225" s="53"/>
      <c r="Q2225" s="43"/>
      <c r="R2225" s="54"/>
      <c r="S2225" s="24"/>
      <c r="T2225" s="24"/>
      <c r="U2225" s="23"/>
      <c r="V2225" s="24"/>
      <c r="W2225" s="25"/>
      <c r="X2225" s="24"/>
    </row>
    <row r="2226" ht="26" customHeight="1" spans="1:24">
      <c r="A2226" s="24"/>
      <c r="B2226" s="24"/>
      <c r="C2226" s="54"/>
      <c r="D2226" s="54"/>
      <c r="E2226" s="54"/>
      <c r="F2226" s="54" t="s">
        <v>5427</v>
      </c>
      <c r="G2226" s="54"/>
      <c r="H2226" s="54" t="s">
        <v>601</v>
      </c>
      <c r="I2226" s="152" t="s">
        <v>5428</v>
      </c>
      <c r="J2226" s="43"/>
      <c r="K2226" s="54"/>
      <c r="L2226" s="54"/>
      <c r="M2226" s="24"/>
      <c r="N2226" s="24"/>
      <c r="O2226" s="24"/>
      <c r="P2226" s="53"/>
      <c r="Q2226" s="43"/>
      <c r="R2226" s="54"/>
      <c r="S2226" s="24"/>
      <c r="T2226" s="24"/>
      <c r="U2226" s="23"/>
      <c r="V2226" s="24"/>
      <c r="W2226" s="25"/>
      <c r="X2226" s="24"/>
    </row>
    <row r="2227" ht="26" customHeight="1" spans="1:24">
      <c r="A2227" s="24">
        <v>110</v>
      </c>
      <c r="B2227" s="24" t="s">
        <v>467</v>
      </c>
      <c r="C2227" s="54" t="s">
        <v>264</v>
      </c>
      <c r="D2227" s="54">
        <v>18</v>
      </c>
      <c r="E2227" s="54" t="s">
        <v>281</v>
      </c>
      <c r="F2227" s="54" t="s">
        <v>281</v>
      </c>
      <c r="G2227" s="54">
        <v>3</v>
      </c>
      <c r="H2227" s="54" t="s">
        <v>43</v>
      </c>
      <c r="I2227" s="152" t="s">
        <v>5429</v>
      </c>
      <c r="J2227" s="43">
        <v>100</v>
      </c>
      <c r="K2227" s="54">
        <v>100</v>
      </c>
      <c r="L2227" s="54"/>
      <c r="M2227" s="24"/>
      <c r="N2227" s="24"/>
      <c r="O2227" s="24"/>
      <c r="P2227" s="53">
        <v>45117</v>
      </c>
      <c r="Q2227" s="43" t="s">
        <v>5430</v>
      </c>
      <c r="R2227" s="54">
        <v>15860551553</v>
      </c>
      <c r="S2227" s="24"/>
      <c r="T2227" s="24">
        <v>2023</v>
      </c>
      <c r="U2227" s="23" t="s">
        <v>717</v>
      </c>
      <c r="V2227" s="24" t="s">
        <v>58</v>
      </c>
      <c r="W2227" s="25" t="s">
        <v>280</v>
      </c>
      <c r="X2227" s="24"/>
    </row>
    <row r="2228" ht="26" customHeight="1" spans="1:24">
      <c r="A2228" s="24"/>
      <c r="B2228" s="24"/>
      <c r="C2228" s="54"/>
      <c r="D2228" s="54"/>
      <c r="E2228" s="54"/>
      <c r="F2228" s="54" t="s">
        <v>5431</v>
      </c>
      <c r="G2228" s="54"/>
      <c r="H2228" s="54" t="s">
        <v>2796</v>
      </c>
      <c r="I2228" s="152" t="s">
        <v>5432</v>
      </c>
      <c r="J2228" s="43"/>
      <c r="K2228" s="54"/>
      <c r="L2228" s="54"/>
      <c r="M2228" s="24"/>
      <c r="N2228" s="24"/>
      <c r="O2228" s="24"/>
      <c r="P2228" s="53"/>
      <c r="Q2228" s="43"/>
      <c r="R2228" s="54"/>
      <c r="S2228" s="24"/>
      <c r="T2228" s="24"/>
      <c r="U2228" s="23"/>
      <c r="V2228" s="24"/>
      <c r="W2228" s="25"/>
      <c r="X2228" s="24"/>
    </row>
    <row r="2229" ht="26" customHeight="1" spans="1:24">
      <c r="A2229" s="24"/>
      <c r="B2229" s="24"/>
      <c r="C2229" s="54"/>
      <c r="D2229" s="54"/>
      <c r="E2229" s="54"/>
      <c r="F2229" s="54" t="s">
        <v>5433</v>
      </c>
      <c r="G2229" s="54"/>
      <c r="H2229" s="54" t="s">
        <v>477</v>
      </c>
      <c r="I2229" s="152" t="s">
        <v>5434</v>
      </c>
      <c r="J2229" s="43"/>
      <c r="K2229" s="54"/>
      <c r="L2229" s="54"/>
      <c r="M2229" s="24"/>
      <c r="N2229" s="24"/>
      <c r="O2229" s="24"/>
      <c r="P2229" s="53"/>
      <c r="Q2229" s="43"/>
      <c r="R2229" s="54"/>
      <c r="S2229" s="24"/>
      <c r="T2229" s="24"/>
      <c r="U2229" s="23"/>
      <c r="V2229" s="24"/>
      <c r="W2229" s="25"/>
      <c r="X2229" s="24"/>
    </row>
    <row r="2230" ht="26" customHeight="1" spans="1:24">
      <c r="A2230" s="24">
        <v>111</v>
      </c>
      <c r="B2230" s="24" t="s">
        <v>467</v>
      </c>
      <c r="C2230" s="54" t="s">
        <v>264</v>
      </c>
      <c r="D2230" s="54">
        <v>10</v>
      </c>
      <c r="E2230" s="54" t="s">
        <v>283</v>
      </c>
      <c r="F2230" s="54" t="s">
        <v>283</v>
      </c>
      <c r="G2230" s="54">
        <v>6</v>
      </c>
      <c r="H2230" s="54" t="s">
        <v>43</v>
      </c>
      <c r="I2230" s="13" t="s">
        <v>5435</v>
      </c>
      <c r="J2230" s="43">
        <v>100</v>
      </c>
      <c r="K2230" s="54">
        <v>89</v>
      </c>
      <c r="L2230" s="54">
        <v>11</v>
      </c>
      <c r="M2230" s="24"/>
      <c r="N2230" s="24"/>
      <c r="O2230" s="24"/>
      <c r="P2230" s="53">
        <v>45117</v>
      </c>
      <c r="Q2230" s="43" t="s">
        <v>5436</v>
      </c>
      <c r="R2230" s="54">
        <v>13599201957</v>
      </c>
      <c r="S2230" s="24"/>
      <c r="T2230" s="24">
        <v>2023</v>
      </c>
      <c r="U2230" s="23" t="s">
        <v>717</v>
      </c>
      <c r="V2230" s="24" t="s">
        <v>50</v>
      </c>
      <c r="W2230" s="25" t="s">
        <v>282</v>
      </c>
      <c r="X2230" s="24"/>
    </row>
    <row r="2231" ht="26" customHeight="1" spans="1:24">
      <c r="A2231" s="24"/>
      <c r="B2231" s="24"/>
      <c r="C2231" s="54"/>
      <c r="D2231" s="54"/>
      <c r="E2231" s="54"/>
      <c r="F2231" s="54" t="s">
        <v>5437</v>
      </c>
      <c r="G2231" s="54"/>
      <c r="H2231" s="54" t="s">
        <v>2796</v>
      </c>
      <c r="I2231" s="13" t="s">
        <v>5438</v>
      </c>
      <c r="J2231" s="43"/>
      <c r="K2231" s="54"/>
      <c r="L2231" s="54"/>
      <c r="M2231" s="24"/>
      <c r="N2231" s="24"/>
      <c r="O2231" s="24"/>
      <c r="P2231" s="53"/>
      <c r="Q2231" s="43"/>
      <c r="R2231" s="54"/>
      <c r="S2231" s="24"/>
      <c r="T2231" s="24"/>
      <c r="U2231" s="23"/>
      <c r="V2231" s="24"/>
      <c r="W2231" s="25"/>
      <c r="X2231" s="24"/>
    </row>
    <row r="2232" ht="26" customHeight="1" spans="1:24">
      <c r="A2232" s="24"/>
      <c r="B2232" s="24"/>
      <c r="C2232" s="54"/>
      <c r="D2232" s="54"/>
      <c r="E2232" s="54"/>
      <c r="F2232" s="54" t="s">
        <v>5439</v>
      </c>
      <c r="G2232" s="54"/>
      <c r="H2232" s="54" t="s">
        <v>477</v>
      </c>
      <c r="I2232" s="13" t="s">
        <v>5440</v>
      </c>
      <c r="J2232" s="43"/>
      <c r="K2232" s="54"/>
      <c r="L2232" s="54"/>
      <c r="M2232" s="24"/>
      <c r="N2232" s="24"/>
      <c r="O2232" s="24"/>
      <c r="P2232" s="53"/>
      <c r="Q2232" s="43"/>
      <c r="R2232" s="54"/>
      <c r="S2232" s="24"/>
      <c r="T2232" s="24"/>
      <c r="U2232" s="23"/>
      <c r="V2232" s="24"/>
      <c r="W2232" s="25"/>
      <c r="X2232" s="24"/>
    </row>
    <row r="2233" ht="26" customHeight="1" spans="1:24">
      <c r="A2233" s="24"/>
      <c r="B2233" s="24"/>
      <c r="C2233" s="54"/>
      <c r="D2233" s="54"/>
      <c r="E2233" s="54"/>
      <c r="F2233" s="54" t="s">
        <v>5441</v>
      </c>
      <c r="G2233" s="54"/>
      <c r="H2233" s="54" t="s">
        <v>533</v>
      </c>
      <c r="I2233" s="13" t="s">
        <v>5442</v>
      </c>
      <c r="J2233" s="43"/>
      <c r="K2233" s="54"/>
      <c r="L2233" s="54"/>
      <c r="M2233" s="24"/>
      <c r="N2233" s="24"/>
      <c r="O2233" s="24"/>
      <c r="P2233" s="53"/>
      <c r="Q2233" s="43"/>
      <c r="R2233" s="54"/>
      <c r="S2233" s="24"/>
      <c r="T2233" s="24"/>
      <c r="U2233" s="23"/>
      <c r="V2233" s="24"/>
      <c r="W2233" s="25"/>
      <c r="X2233" s="24"/>
    </row>
    <row r="2234" ht="26" customHeight="1" spans="1:24">
      <c r="A2234" s="24"/>
      <c r="B2234" s="24"/>
      <c r="C2234" s="54"/>
      <c r="D2234" s="54"/>
      <c r="E2234" s="54"/>
      <c r="F2234" s="54" t="s">
        <v>5443</v>
      </c>
      <c r="G2234" s="54"/>
      <c r="H2234" s="54" t="s">
        <v>538</v>
      </c>
      <c r="I2234" s="13" t="s">
        <v>5444</v>
      </c>
      <c r="J2234" s="43"/>
      <c r="K2234" s="54"/>
      <c r="L2234" s="54"/>
      <c r="M2234" s="24"/>
      <c r="N2234" s="24"/>
      <c r="O2234" s="24"/>
      <c r="P2234" s="53"/>
      <c r="Q2234" s="43"/>
      <c r="R2234" s="54"/>
      <c r="S2234" s="24"/>
      <c r="T2234" s="24"/>
      <c r="U2234" s="23"/>
      <c r="V2234" s="24"/>
      <c r="W2234" s="25"/>
      <c r="X2234" s="24"/>
    </row>
    <row r="2235" ht="26" customHeight="1" spans="1:24">
      <c r="A2235" s="24"/>
      <c r="B2235" s="24"/>
      <c r="C2235" s="54"/>
      <c r="D2235" s="54"/>
      <c r="E2235" s="54"/>
      <c r="F2235" s="54" t="s">
        <v>5445</v>
      </c>
      <c r="G2235" s="54"/>
      <c r="H2235" s="54" t="s">
        <v>510</v>
      </c>
      <c r="I2235" s="13" t="s">
        <v>5446</v>
      </c>
      <c r="J2235" s="43"/>
      <c r="K2235" s="54"/>
      <c r="L2235" s="54"/>
      <c r="M2235" s="24"/>
      <c r="N2235" s="24"/>
      <c r="O2235" s="24"/>
      <c r="P2235" s="53"/>
      <c r="Q2235" s="43"/>
      <c r="R2235" s="54"/>
      <c r="S2235" s="24"/>
      <c r="T2235" s="24"/>
      <c r="U2235" s="23"/>
      <c r="V2235" s="24"/>
      <c r="W2235" s="25"/>
      <c r="X2235" s="24"/>
    </row>
    <row r="2236" ht="26" customHeight="1" spans="1:24">
      <c r="A2236" s="24">
        <v>112</v>
      </c>
      <c r="B2236" s="24" t="s">
        <v>467</v>
      </c>
      <c r="C2236" s="54" t="s">
        <v>264</v>
      </c>
      <c r="D2236" s="54">
        <v>10</v>
      </c>
      <c r="E2236" s="54" t="s">
        <v>285</v>
      </c>
      <c r="F2236" s="54" t="s">
        <v>285</v>
      </c>
      <c r="G2236" s="54">
        <v>6</v>
      </c>
      <c r="H2236" s="54" t="s">
        <v>43</v>
      </c>
      <c r="I2236" s="13" t="s">
        <v>5447</v>
      </c>
      <c r="J2236" s="43">
        <v>100</v>
      </c>
      <c r="K2236" s="54">
        <v>56</v>
      </c>
      <c r="L2236" s="54">
        <v>44</v>
      </c>
      <c r="M2236" s="24"/>
      <c r="N2236" s="24"/>
      <c r="O2236" s="24"/>
      <c r="P2236" s="53">
        <v>45117</v>
      </c>
      <c r="Q2236" s="43" t="s">
        <v>5448</v>
      </c>
      <c r="R2236" s="54">
        <v>15294595198</v>
      </c>
      <c r="S2236" s="24"/>
      <c r="T2236" s="24">
        <v>2023</v>
      </c>
      <c r="U2236" s="23" t="s">
        <v>717</v>
      </c>
      <c r="V2236" s="24" t="s">
        <v>50</v>
      </c>
      <c r="W2236" s="25" t="s">
        <v>284</v>
      </c>
      <c r="X2236" s="24"/>
    </row>
    <row r="2237" ht="26" customHeight="1" spans="1:24">
      <c r="A2237" s="24"/>
      <c r="B2237" s="24"/>
      <c r="C2237" s="54"/>
      <c r="D2237" s="54"/>
      <c r="E2237" s="54"/>
      <c r="F2237" s="54" t="s">
        <v>5449</v>
      </c>
      <c r="G2237" s="54"/>
      <c r="H2237" s="54" t="s">
        <v>2796</v>
      </c>
      <c r="I2237" s="13" t="s">
        <v>5450</v>
      </c>
      <c r="J2237" s="43"/>
      <c r="K2237" s="54"/>
      <c r="L2237" s="54"/>
      <c r="M2237" s="24"/>
      <c r="N2237" s="24"/>
      <c r="O2237" s="24"/>
      <c r="P2237" s="53"/>
      <c r="Q2237" s="43"/>
      <c r="R2237" s="54"/>
      <c r="S2237" s="24"/>
      <c r="T2237" s="24"/>
      <c r="U2237" s="23"/>
      <c r="V2237" s="24"/>
      <c r="W2237" s="25"/>
      <c r="X2237" s="24"/>
    </row>
    <row r="2238" ht="26" customHeight="1" spans="1:24">
      <c r="A2238" s="24"/>
      <c r="B2238" s="24"/>
      <c r="C2238" s="54"/>
      <c r="D2238" s="54"/>
      <c r="E2238" s="54"/>
      <c r="F2238" s="54" t="s">
        <v>5451</v>
      </c>
      <c r="G2238" s="54"/>
      <c r="H2238" s="54" t="s">
        <v>477</v>
      </c>
      <c r="I2238" s="13" t="s">
        <v>5452</v>
      </c>
      <c r="J2238" s="43"/>
      <c r="K2238" s="54"/>
      <c r="L2238" s="54"/>
      <c r="M2238" s="24"/>
      <c r="N2238" s="24"/>
      <c r="O2238" s="24"/>
      <c r="P2238" s="53"/>
      <c r="Q2238" s="43"/>
      <c r="R2238" s="54"/>
      <c r="S2238" s="24"/>
      <c r="T2238" s="24"/>
      <c r="U2238" s="23"/>
      <c r="V2238" s="24"/>
      <c r="W2238" s="25"/>
      <c r="X2238" s="24"/>
    </row>
    <row r="2239" ht="26" customHeight="1" spans="1:24">
      <c r="A2239" s="24"/>
      <c r="B2239" s="24"/>
      <c r="C2239" s="54"/>
      <c r="D2239" s="54"/>
      <c r="E2239" s="54"/>
      <c r="F2239" s="54" t="s">
        <v>5453</v>
      </c>
      <c r="G2239" s="54"/>
      <c r="H2239" s="54" t="s">
        <v>533</v>
      </c>
      <c r="I2239" s="13" t="s">
        <v>5454</v>
      </c>
      <c r="J2239" s="43"/>
      <c r="K2239" s="54"/>
      <c r="L2239" s="54"/>
      <c r="M2239" s="24"/>
      <c r="N2239" s="24"/>
      <c r="O2239" s="24"/>
      <c r="P2239" s="53"/>
      <c r="Q2239" s="43"/>
      <c r="R2239" s="54"/>
      <c r="S2239" s="24"/>
      <c r="T2239" s="24"/>
      <c r="U2239" s="23"/>
      <c r="V2239" s="24"/>
      <c r="W2239" s="25"/>
      <c r="X2239" s="24"/>
    </row>
    <row r="2240" ht="26" customHeight="1" spans="1:24">
      <c r="A2240" s="24"/>
      <c r="B2240" s="24"/>
      <c r="C2240" s="54"/>
      <c r="D2240" s="54"/>
      <c r="E2240" s="54"/>
      <c r="F2240" s="54" t="s">
        <v>5455</v>
      </c>
      <c r="G2240" s="54"/>
      <c r="H2240" s="54" t="s">
        <v>538</v>
      </c>
      <c r="I2240" s="13" t="s">
        <v>5456</v>
      </c>
      <c r="J2240" s="43"/>
      <c r="K2240" s="54"/>
      <c r="L2240" s="54"/>
      <c r="M2240" s="24"/>
      <c r="N2240" s="24"/>
      <c r="O2240" s="24"/>
      <c r="P2240" s="53"/>
      <c r="Q2240" s="43"/>
      <c r="R2240" s="54"/>
      <c r="S2240" s="24"/>
      <c r="T2240" s="24"/>
      <c r="U2240" s="23"/>
      <c r="V2240" s="24"/>
      <c r="W2240" s="25"/>
      <c r="X2240" s="24"/>
    </row>
    <row r="2241" ht="26" customHeight="1" spans="1:24">
      <c r="A2241" s="24"/>
      <c r="B2241" s="24"/>
      <c r="C2241" s="54"/>
      <c r="D2241" s="54"/>
      <c r="E2241" s="54"/>
      <c r="F2241" s="54" t="s">
        <v>5457</v>
      </c>
      <c r="G2241" s="54"/>
      <c r="H2241" s="54" t="s">
        <v>601</v>
      </c>
      <c r="I2241" s="152" t="s">
        <v>5458</v>
      </c>
      <c r="J2241" s="43"/>
      <c r="K2241" s="54"/>
      <c r="L2241" s="54"/>
      <c r="M2241" s="24"/>
      <c r="N2241" s="24"/>
      <c r="O2241" s="24"/>
      <c r="P2241" s="53"/>
      <c r="Q2241" s="43"/>
      <c r="R2241" s="54"/>
      <c r="S2241" s="24"/>
      <c r="T2241" s="24"/>
      <c r="U2241" s="23"/>
      <c r="V2241" s="24"/>
      <c r="W2241" s="25"/>
      <c r="X2241" s="24"/>
    </row>
    <row r="2242" ht="26" customHeight="1" spans="1:24">
      <c r="A2242" s="24">
        <v>113</v>
      </c>
      <c r="B2242" s="24" t="s">
        <v>467</v>
      </c>
      <c r="C2242" s="54" t="s">
        <v>264</v>
      </c>
      <c r="D2242" s="54">
        <v>10</v>
      </c>
      <c r="E2242" s="54" t="s">
        <v>287</v>
      </c>
      <c r="F2242" s="54" t="s">
        <v>287</v>
      </c>
      <c r="G2242" s="54">
        <v>5</v>
      </c>
      <c r="H2242" s="54" t="s">
        <v>43</v>
      </c>
      <c r="I2242" s="13" t="s">
        <v>5459</v>
      </c>
      <c r="J2242" s="43">
        <v>120</v>
      </c>
      <c r="K2242" s="54">
        <v>60</v>
      </c>
      <c r="L2242" s="54">
        <v>60</v>
      </c>
      <c r="M2242" s="24"/>
      <c r="N2242" s="24"/>
      <c r="O2242" s="24"/>
      <c r="P2242" s="53">
        <v>45117</v>
      </c>
      <c r="Q2242" s="43" t="s">
        <v>5460</v>
      </c>
      <c r="R2242" s="54">
        <v>15359830832</v>
      </c>
      <c r="S2242" s="24"/>
      <c r="T2242" s="24">
        <v>2023</v>
      </c>
      <c r="U2242" s="23" t="s">
        <v>717</v>
      </c>
      <c r="V2242" s="24" t="s">
        <v>50</v>
      </c>
      <c r="W2242" s="25" t="s">
        <v>286</v>
      </c>
      <c r="X2242" s="24"/>
    </row>
    <row r="2243" ht="26" customHeight="1" spans="1:24">
      <c r="A2243" s="24"/>
      <c r="B2243" s="24"/>
      <c r="C2243" s="54"/>
      <c r="D2243" s="54"/>
      <c r="E2243" s="54"/>
      <c r="F2243" s="54" t="s">
        <v>5461</v>
      </c>
      <c r="G2243" s="54"/>
      <c r="H2243" s="54" t="s">
        <v>477</v>
      </c>
      <c r="I2243" s="13" t="s">
        <v>5462</v>
      </c>
      <c r="J2243" s="43"/>
      <c r="K2243" s="54"/>
      <c r="L2243" s="54"/>
      <c r="M2243" s="24"/>
      <c r="N2243" s="24"/>
      <c r="O2243" s="24"/>
      <c r="P2243" s="53"/>
      <c r="Q2243" s="43"/>
      <c r="R2243" s="54"/>
      <c r="S2243" s="24"/>
      <c r="T2243" s="24"/>
      <c r="U2243" s="23"/>
      <c r="V2243" s="24"/>
      <c r="W2243" s="25"/>
      <c r="X2243" s="24"/>
    </row>
    <row r="2244" ht="26" customHeight="1" spans="1:24">
      <c r="A2244" s="24"/>
      <c r="B2244" s="24"/>
      <c r="C2244" s="54"/>
      <c r="D2244" s="54"/>
      <c r="E2244" s="54"/>
      <c r="F2244" s="54" t="s">
        <v>5463</v>
      </c>
      <c r="G2244" s="54"/>
      <c r="H2244" s="54" t="s">
        <v>533</v>
      </c>
      <c r="I2244" s="13" t="s">
        <v>5464</v>
      </c>
      <c r="J2244" s="43"/>
      <c r="K2244" s="54"/>
      <c r="L2244" s="54"/>
      <c r="M2244" s="24"/>
      <c r="N2244" s="24"/>
      <c r="O2244" s="24"/>
      <c r="P2244" s="53"/>
      <c r="Q2244" s="43"/>
      <c r="R2244" s="54"/>
      <c r="S2244" s="24"/>
      <c r="T2244" s="24"/>
      <c r="U2244" s="23"/>
      <c r="V2244" s="24"/>
      <c r="W2244" s="25"/>
      <c r="X2244" s="24"/>
    </row>
    <row r="2245" ht="26" customHeight="1" spans="1:24">
      <c r="A2245" s="24"/>
      <c r="B2245" s="24"/>
      <c r="C2245" s="54"/>
      <c r="D2245" s="54"/>
      <c r="E2245" s="54"/>
      <c r="F2245" s="54" t="s">
        <v>5465</v>
      </c>
      <c r="G2245" s="54"/>
      <c r="H2245" s="54" t="s">
        <v>538</v>
      </c>
      <c r="I2245" s="13" t="s">
        <v>5466</v>
      </c>
      <c r="J2245" s="43"/>
      <c r="K2245" s="54"/>
      <c r="L2245" s="54"/>
      <c r="M2245" s="24"/>
      <c r="N2245" s="24"/>
      <c r="O2245" s="24"/>
      <c r="P2245" s="53"/>
      <c r="Q2245" s="43"/>
      <c r="R2245" s="54"/>
      <c r="S2245" s="24"/>
      <c r="T2245" s="24"/>
      <c r="U2245" s="23"/>
      <c r="V2245" s="24"/>
      <c r="W2245" s="25"/>
      <c r="X2245" s="24"/>
    </row>
    <row r="2246" ht="26" customHeight="1" spans="1:24">
      <c r="A2246" s="24"/>
      <c r="B2246" s="24"/>
      <c r="C2246" s="54"/>
      <c r="D2246" s="54"/>
      <c r="E2246" s="54"/>
      <c r="F2246" s="54" t="s">
        <v>5467</v>
      </c>
      <c r="G2246" s="54"/>
      <c r="H2246" s="54" t="s">
        <v>538</v>
      </c>
      <c r="I2246" s="13" t="s">
        <v>5468</v>
      </c>
      <c r="J2246" s="43"/>
      <c r="K2246" s="54"/>
      <c r="L2246" s="54"/>
      <c r="M2246" s="24"/>
      <c r="N2246" s="24"/>
      <c r="O2246" s="24"/>
      <c r="P2246" s="53"/>
      <c r="Q2246" s="43"/>
      <c r="R2246" s="54"/>
      <c r="S2246" s="24"/>
      <c r="T2246" s="24"/>
      <c r="U2246" s="23"/>
      <c r="V2246" s="24"/>
      <c r="W2246" s="25"/>
      <c r="X2246" s="24"/>
    </row>
    <row r="2247" ht="26" customHeight="1" spans="1:24">
      <c r="A2247" s="24">
        <v>114</v>
      </c>
      <c r="B2247" s="24" t="s">
        <v>467</v>
      </c>
      <c r="C2247" s="54" t="s">
        <v>264</v>
      </c>
      <c r="D2247" s="54">
        <v>10</v>
      </c>
      <c r="E2247" s="54" t="s">
        <v>289</v>
      </c>
      <c r="F2247" s="54" t="s">
        <v>289</v>
      </c>
      <c r="G2247" s="54">
        <v>4</v>
      </c>
      <c r="H2247" s="54" t="s">
        <v>43</v>
      </c>
      <c r="I2247" s="13" t="s">
        <v>5469</v>
      </c>
      <c r="J2247" s="43">
        <v>120</v>
      </c>
      <c r="K2247" s="54">
        <v>73</v>
      </c>
      <c r="L2247" s="54">
        <v>47</v>
      </c>
      <c r="M2247" s="24"/>
      <c r="N2247" s="24"/>
      <c r="O2247" s="24"/>
      <c r="P2247" s="53">
        <v>45117</v>
      </c>
      <c r="Q2247" s="43" t="s">
        <v>5470</v>
      </c>
      <c r="R2247" s="54">
        <v>15160300377</v>
      </c>
      <c r="S2247" s="24"/>
      <c r="T2247" s="24">
        <v>2023</v>
      </c>
      <c r="U2247" s="23" t="s">
        <v>717</v>
      </c>
      <c r="V2247" s="24" t="s">
        <v>50</v>
      </c>
      <c r="W2247" s="25" t="s">
        <v>288</v>
      </c>
      <c r="X2247" s="24"/>
    </row>
    <row r="2248" ht="26" customHeight="1" spans="1:24">
      <c r="A2248" s="24"/>
      <c r="B2248" s="24"/>
      <c r="C2248" s="54"/>
      <c r="D2248" s="54"/>
      <c r="E2248" s="54"/>
      <c r="F2248" s="54" t="s">
        <v>5471</v>
      </c>
      <c r="G2248" s="54"/>
      <c r="H2248" s="54" t="s">
        <v>2796</v>
      </c>
      <c r="I2248" s="13" t="s">
        <v>5472</v>
      </c>
      <c r="J2248" s="43"/>
      <c r="K2248" s="54"/>
      <c r="L2248" s="54"/>
      <c r="M2248" s="24"/>
      <c r="N2248" s="24"/>
      <c r="O2248" s="24"/>
      <c r="P2248" s="53"/>
      <c r="Q2248" s="43"/>
      <c r="R2248" s="54"/>
      <c r="S2248" s="24"/>
      <c r="T2248" s="24"/>
      <c r="U2248" s="23"/>
      <c r="V2248" s="24"/>
      <c r="W2248" s="25"/>
      <c r="X2248" s="24"/>
    </row>
    <row r="2249" ht="26" customHeight="1" spans="1:24">
      <c r="A2249" s="24"/>
      <c r="B2249" s="24"/>
      <c r="C2249" s="54"/>
      <c r="D2249" s="54"/>
      <c r="E2249" s="54"/>
      <c r="F2249" s="54" t="s">
        <v>5473</v>
      </c>
      <c r="G2249" s="54"/>
      <c r="H2249" s="54" t="s">
        <v>477</v>
      </c>
      <c r="I2249" s="13" t="s">
        <v>5474</v>
      </c>
      <c r="J2249" s="43"/>
      <c r="K2249" s="54"/>
      <c r="L2249" s="54"/>
      <c r="M2249" s="24"/>
      <c r="N2249" s="24"/>
      <c r="O2249" s="24"/>
      <c r="P2249" s="53"/>
      <c r="Q2249" s="43"/>
      <c r="R2249" s="54"/>
      <c r="S2249" s="24"/>
      <c r="T2249" s="24"/>
      <c r="U2249" s="23"/>
      <c r="V2249" s="24"/>
      <c r="W2249" s="25"/>
      <c r="X2249" s="24"/>
    </row>
    <row r="2250" ht="26" customHeight="1" spans="1:24">
      <c r="A2250" s="24"/>
      <c r="B2250" s="24"/>
      <c r="C2250" s="54"/>
      <c r="D2250" s="54"/>
      <c r="E2250" s="54"/>
      <c r="F2250" s="54" t="s">
        <v>5475</v>
      </c>
      <c r="G2250" s="54"/>
      <c r="H2250" s="54" t="s">
        <v>500</v>
      </c>
      <c r="I2250" s="13" t="s">
        <v>5476</v>
      </c>
      <c r="J2250" s="43"/>
      <c r="K2250" s="54"/>
      <c r="L2250" s="54"/>
      <c r="M2250" s="24"/>
      <c r="N2250" s="24"/>
      <c r="O2250" s="24"/>
      <c r="P2250" s="53"/>
      <c r="Q2250" s="43"/>
      <c r="R2250" s="54"/>
      <c r="S2250" s="24"/>
      <c r="T2250" s="24"/>
      <c r="U2250" s="23"/>
      <c r="V2250" s="24"/>
      <c r="W2250" s="25"/>
      <c r="X2250" s="24"/>
    </row>
    <row r="2251" ht="26" customHeight="1" spans="1:24">
      <c r="A2251" s="24">
        <v>115</v>
      </c>
      <c r="B2251" s="24" t="s">
        <v>467</v>
      </c>
      <c r="C2251" s="54" t="s">
        <v>65</v>
      </c>
      <c r="D2251" s="54">
        <v>20</v>
      </c>
      <c r="E2251" s="54" t="s">
        <v>292</v>
      </c>
      <c r="F2251" s="54" t="s">
        <v>292</v>
      </c>
      <c r="G2251" s="54">
        <v>5</v>
      </c>
      <c r="H2251" s="54" t="s">
        <v>43</v>
      </c>
      <c r="I2251" s="13" t="s">
        <v>5477</v>
      </c>
      <c r="J2251" s="43">
        <v>150</v>
      </c>
      <c r="K2251" s="54">
        <v>123</v>
      </c>
      <c r="L2251" s="54">
        <v>27</v>
      </c>
      <c r="M2251" s="24"/>
      <c r="N2251" s="24"/>
      <c r="O2251" s="24"/>
      <c r="P2251" s="53">
        <v>45117</v>
      </c>
      <c r="Q2251" s="43" t="s">
        <v>5478</v>
      </c>
      <c r="R2251" s="54">
        <v>13959700066</v>
      </c>
      <c r="S2251" s="24"/>
      <c r="T2251" s="24">
        <v>2023</v>
      </c>
      <c r="U2251" s="23" t="s">
        <v>717</v>
      </c>
      <c r="V2251" s="24" t="s">
        <v>50</v>
      </c>
      <c r="W2251" s="25" t="s">
        <v>291</v>
      </c>
      <c r="X2251" s="24"/>
    </row>
    <row r="2252" ht="26" customHeight="1" spans="1:24">
      <c r="A2252" s="24"/>
      <c r="B2252" s="24"/>
      <c r="C2252" s="54"/>
      <c r="D2252" s="54"/>
      <c r="E2252" s="54"/>
      <c r="F2252" s="54" t="s">
        <v>5479</v>
      </c>
      <c r="G2252" s="54"/>
      <c r="H2252" s="54" t="s">
        <v>2796</v>
      </c>
      <c r="I2252" s="13" t="s">
        <v>5480</v>
      </c>
      <c r="J2252" s="43"/>
      <c r="K2252" s="54"/>
      <c r="L2252" s="54"/>
      <c r="M2252" s="24"/>
      <c r="N2252" s="24"/>
      <c r="O2252" s="24"/>
      <c r="P2252" s="53"/>
      <c r="Q2252" s="43"/>
      <c r="R2252" s="54"/>
      <c r="S2252" s="24"/>
      <c r="T2252" s="24"/>
      <c r="U2252" s="23"/>
      <c r="V2252" s="24"/>
      <c r="W2252" s="25"/>
      <c r="X2252" s="24"/>
    </row>
    <row r="2253" ht="26" customHeight="1" spans="1:24">
      <c r="A2253" s="24"/>
      <c r="B2253" s="24"/>
      <c r="C2253" s="54"/>
      <c r="D2253" s="54"/>
      <c r="E2253" s="54"/>
      <c r="F2253" s="54" t="s">
        <v>5481</v>
      </c>
      <c r="G2253" s="54"/>
      <c r="H2253" s="54" t="s">
        <v>601</v>
      </c>
      <c r="I2253" s="13" t="s">
        <v>5482</v>
      </c>
      <c r="J2253" s="43"/>
      <c r="K2253" s="54"/>
      <c r="L2253" s="54"/>
      <c r="M2253" s="24"/>
      <c r="N2253" s="24"/>
      <c r="O2253" s="24"/>
      <c r="P2253" s="53"/>
      <c r="Q2253" s="43"/>
      <c r="R2253" s="54"/>
      <c r="S2253" s="24"/>
      <c r="T2253" s="24"/>
      <c r="U2253" s="23"/>
      <c r="V2253" s="24"/>
      <c r="W2253" s="25"/>
      <c r="X2253" s="24"/>
    </row>
    <row r="2254" ht="26" customHeight="1" spans="1:24">
      <c r="A2254" s="24"/>
      <c r="B2254" s="24"/>
      <c r="C2254" s="54"/>
      <c r="D2254" s="54"/>
      <c r="E2254" s="54"/>
      <c r="F2254" s="54" t="s">
        <v>5483</v>
      </c>
      <c r="G2254" s="54"/>
      <c r="H2254" s="54" t="s">
        <v>561</v>
      </c>
      <c r="I2254" s="13" t="s">
        <v>5484</v>
      </c>
      <c r="J2254" s="43"/>
      <c r="K2254" s="54"/>
      <c r="L2254" s="54"/>
      <c r="M2254" s="24"/>
      <c r="N2254" s="24"/>
      <c r="O2254" s="24"/>
      <c r="P2254" s="53"/>
      <c r="Q2254" s="43"/>
      <c r="R2254" s="54"/>
      <c r="S2254" s="24"/>
      <c r="T2254" s="24"/>
      <c r="U2254" s="23"/>
      <c r="V2254" s="24"/>
      <c r="W2254" s="25"/>
      <c r="X2254" s="24"/>
    </row>
    <row r="2255" ht="26" customHeight="1" spans="1:24">
      <c r="A2255" s="24"/>
      <c r="B2255" s="24"/>
      <c r="C2255" s="54"/>
      <c r="D2255" s="54"/>
      <c r="E2255" s="54"/>
      <c r="F2255" s="54" t="s">
        <v>5485</v>
      </c>
      <c r="G2255" s="54"/>
      <c r="H2255" s="54" t="s">
        <v>538</v>
      </c>
      <c r="I2255" s="13" t="s">
        <v>5486</v>
      </c>
      <c r="J2255" s="43"/>
      <c r="K2255" s="54"/>
      <c r="L2255" s="54"/>
      <c r="M2255" s="24"/>
      <c r="N2255" s="24"/>
      <c r="O2255" s="24"/>
      <c r="P2255" s="53"/>
      <c r="Q2255" s="43"/>
      <c r="R2255" s="54"/>
      <c r="S2255" s="24"/>
      <c r="T2255" s="24"/>
      <c r="U2255" s="23"/>
      <c r="V2255" s="24"/>
      <c r="W2255" s="25"/>
      <c r="X2255" s="24"/>
    </row>
    <row r="2256" ht="26" customHeight="1" spans="1:24">
      <c r="A2256" s="24">
        <v>116</v>
      </c>
      <c r="B2256" s="24" t="s">
        <v>467</v>
      </c>
      <c r="C2256" s="54" t="s">
        <v>75</v>
      </c>
      <c r="D2256" s="54">
        <v>12</v>
      </c>
      <c r="E2256" s="54" t="s">
        <v>295</v>
      </c>
      <c r="F2256" s="54" t="s">
        <v>295</v>
      </c>
      <c r="G2256" s="54">
        <v>4</v>
      </c>
      <c r="H2256" s="54" t="s">
        <v>43</v>
      </c>
      <c r="I2256" s="13" t="s">
        <v>5487</v>
      </c>
      <c r="J2256" s="43">
        <v>92.2</v>
      </c>
      <c r="K2256" s="54">
        <v>73</v>
      </c>
      <c r="L2256" s="54">
        <v>19.2</v>
      </c>
      <c r="M2256" s="24"/>
      <c r="N2256" s="24"/>
      <c r="O2256" s="24"/>
      <c r="P2256" s="53">
        <v>45117</v>
      </c>
      <c r="Q2256" s="43" t="s">
        <v>5488</v>
      </c>
      <c r="R2256" s="54">
        <v>13665979822</v>
      </c>
      <c r="S2256" s="24"/>
      <c r="T2256" s="24">
        <v>2023</v>
      </c>
      <c r="U2256" s="23" t="s">
        <v>472</v>
      </c>
      <c r="V2256" s="24" t="s">
        <v>50</v>
      </c>
      <c r="W2256" s="25" t="s">
        <v>294</v>
      </c>
      <c r="X2256" s="24"/>
    </row>
    <row r="2257" ht="26" customHeight="1" spans="1:24">
      <c r="A2257" s="24"/>
      <c r="B2257" s="24"/>
      <c r="C2257" s="54"/>
      <c r="D2257" s="54"/>
      <c r="E2257" s="54"/>
      <c r="F2257" s="54" t="s">
        <v>5489</v>
      </c>
      <c r="G2257" s="54"/>
      <c r="H2257" s="54" t="s">
        <v>474</v>
      </c>
      <c r="I2257" s="13" t="s">
        <v>5490</v>
      </c>
      <c r="J2257" s="43"/>
      <c r="K2257" s="54"/>
      <c r="L2257" s="54"/>
      <c r="M2257" s="24"/>
      <c r="N2257" s="24"/>
      <c r="O2257" s="24"/>
      <c r="P2257" s="53"/>
      <c r="Q2257" s="43"/>
      <c r="R2257" s="54"/>
      <c r="S2257" s="24"/>
      <c r="T2257" s="24"/>
      <c r="U2257" s="23"/>
      <c r="V2257" s="24"/>
      <c r="W2257" s="25"/>
      <c r="X2257" s="24"/>
    </row>
    <row r="2258" ht="26" customHeight="1" spans="1:24">
      <c r="A2258" s="24"/>
      <c r="B2258" s="24"/>
      <c r="C2258" s="54"/>
      <c r="D2258" s="54"/>
      <c r="E2258" s="54"/>
      <c r="F2258" s="54" t="s">
        <v>5491</v>
      </c>
      <c r="G2258" s="54"/>
      <c r="H2258" s="54" t="s">
        <v>497</v>
      </c>
      <c r="I2258" s="13" t="s">
        <v>5492</v>
      </c>
      <c r="J2258" s="43"/>
      <c r="K2258" s="54"/>
      <c r="L2258" s="54"/>
      <c r="M2258" s="24"/>
      <c r="N2258" s="24"/>
      <c r="O2258" s="24"/>
      <c r="P2258" s="53"/>
      <c r="Q2258" s="43"/>
      <c r="R2258" s="54"/>
      <c r="S2258" s="24"/>
      <c r="T2258" s="24"/>
      <c r="U2258" s="23"/>
      <c r="V2258" s="24"/>
      <c r="W2258" s="25"/>
      <c r="X2258" s="24"/>
    </row>
    <row r="2259" ht="26" customHeight="1" spans="1:24">
      <c r="A2259" s="24"/>
      <c r="B2259" s="24"/>
      <c r="C2259" s="54"/>
      <c r="D2259" s="54"/>
      <c r="E2259" s="54"/>
      <c r="F2259" s="54" t="s">
        <v>5493</v>
      </c>
      <c r="G2259" s="54"/>
      <c r="H2259" s="54" t="s">
        <v>561</v>
      </c>
      <c r="I2259" s="13" t="s">
        <v>5494</v>
      </c>
      <c r="J2259" s="43"/>
      <c r="K2259" s="54"/>
      <c r="L2259" s="54"/>
      <c r="M2259" s="24"/>
      <c r="N2259" s="24"/>
      <c r="O2259" s="24"/>
      <c r="P2259" s="53"/>
      <c r="Q2259" s="43"/>
      <c r="R2259" s="54"/>
      <c r="S2259" s="24"/>
      <c r="T2259" s="24"/>
      <c r="U2259" s="23"/>
      <c r="V2259" s="24"/>
      <c r="W2259" s="25"/>
      <c r="X2259" s="24"/>
    </row>
    <row r="2260" ht="26" customHeight="1" spans="1:24">
      <c r="A2260" s="24">
        <v>117</v>
      </c>
      <c r="B2260" s="24" t="s">
        <v>467</v>
      </c>
      <c r="C2260" s="54" t="s">
        <v>75</v>
      </c>
      <c r="D2260" s="54">
        <v>12</v>
      </c>
      <c r="E2260" s="54" t="s">
        <v>296</v>
      </c>
      <c r="F2260" s="54" t="s">
        <v>296</v>
      </c>
      <c r="G2260" s="54">
        <v>3</v>
      </c>
      <c r="H2260" s="54" t="s">
        <v>43</v>
      </c>
      <c r="I2260" s="13" t="s">
        <v>5495</v>
      </c>
      <c r="J2260" s="43">
        <v>92.2</v>
      </c>
      <c r="K2260" s="54">
        <v>41</v>
      </c>
      <c r="L2260" s="54">
        <v>51.2</v>
      </c>
      <c r="M2260" s="24"/>
      <c r="N2260" s="24"/>
      <c r="O2260" s="24"/>
      <c r="P2260" s="53">
        <v>45117</v>
      </c>
      <c r="Q2260" s="43" t="s">
        <v>5496</v>
      </c>
      <c r="R2260" s="54">
        <v>13665985523</v>
      </c>
      <c r="S2260" s="24"/>
      <c r="T2260" s="24">
        <v>2023</v>
      </c>
      <c r="U2260" s="23" t="s">
        <v>472</v>
      </c>
      <c r="V2260" s="24" t="s">
        <v>50</v>
      </c>
      <c r="W2260" s="25" t="s">
        <v>294</v>
      </c>
      <c r="X2260" s="24"/>
    </row>
    <row r="2261" ht="26" customHeight="1" spans="1:24">
      <c r="A2261" s="24"/>
      <c r="B2261" s="24"/>
      <c r="C2261" s="54"/>
      <c r="D2261" s="54"/>
      <c r="E2261" s="54"/>
      <c r="F2261" s="54" t="s">
        <v>5497</v>
      </c>
      <c r="G2261" s="54"/>
      <c r="H2261" s="54" t="s">
        <v>474</v>
      </c>
      <c r="I2261" s="13" t="s">
        <v>5498</v>
      </c>
      <c r="J2261" s="43"/>
      <c r="K2261" s="54"/>
      <c r="L2261" s="54"/>
      <c r="M2261" s="24"/>
      <c r="N2261" s="24"/>
      <c r="O2261" s="24"/>
      <c r="P2261" s="53"/>
      <c r="Q2261" s="43"/>
      <c r="R2261" s="54"/>
      <c r="S2261" s="24"/>
      <c r="T2261" s="24"/>
      <c r="U2261" s="23"/>
      <c r="V2261" s="24"/>
      <c r="W2261" s="25"/>
      <c r="X2261" s="24"/>
    </row>
    <row r="2262" ht="26" customHeight="1" spans="1:24">
      <c r="A2262" s="24"/>
      <c r="B2262" s="24"/>
      <c r="C2262" s="54"/>
      <c r="D2262" s="54"/>
      <c r="E2262" s="54"/>
      <c r="F2262" s="54" t="s">
        <v>5499</v>
      </c>
      <c r="G2262" s="54"/>
      <c r="H2262" s="54" t="s">
        <v>561</v>
      </c>
      <c r="I2262" s="13" t="s">
        <v>5500</v>
      </c>
      <c r="J2262" s="43"/>
      <c r="K2262" s="54"/>
      <c r="L2262" s="54"/>
      <c r="M2262" s="24"/>
      <c r="N2262" s="24"/>
      <c r="O2262" s="24"/>
      <c r="P2262" s="53"/>
      <c r="Q2262" s="43"/>
      <c r="R2262" s="54"/>
      <c r="S2262" s="24"/>
      <c r="T2262" s="24"/>
      <c r="U2262" s="23"/>
      <c r="V2262" s="24"/>
      <c r="W2262" s="25"/>
      <c r="X2262" s="24"/>
    </row>
    <row r="2263" ht="26" customHeight="1" spans="1:24">
      <c r="A2263" s="24">
        <v>118</v>
      </c>
      <c r="B2263" s="24" t="s">
        <v>467</v>
      </c>
      <c r="C2263" s="54" t="s">
        <v>75</v>
      </c>
      <c r="D2263" s="54">
        <v>5</v>
      </c>
      <c r="E2263" s="54" t="s">
        <v>298</v>
      </c>
      <c r="F2263" s="54" t="s">
        <v>298</v>
      </c>
      <c r="G2263" s="54">
        <v>4</v>
      </c>
      <c r="H2263" s="54" t="s">
        <v>43</v>
      </c>
      <c r="I2263" s="13" t="s">
        <v>5501</v>
      </c>
      <c r="J2263" s="43">
        <v>130</v>
      </c>
      <c r="K2263" s="54">
        <v>118.47</v>
      </c>
      <c r="L2263" s="54">
        <v>11.53</v>
      </c>
      <c r="M2263" s="24"/>
      <c r="N2263" s="24"/>
      <c r="O2263" s="24"/>
      <c r="P2263" s="53">
        <v>45117</v>
      </c>
      <c r="Q2263" s="43" t="s">
        <v>5502</v>
      </c>
      <c r="R2263" s="54">
        <v>18965648783</v>
      </c>
      <c r="S2263" s="24"/>
      <c r="T2263" s="24">
        <v>2023</v>
      </c>
      <c r="U2263" s="23" t="s">
        <v>472</v>
      </c>
      <c r="V2263" s="24" t="s">
        <v>50</v>
      </c>
      <c r="W2263" s="25" t="s">
        <v>297</v>
      </c>
      <c r="X2263" s="24"/>
    </row>
    <row r="2264" ht="26" customHeight="1" spans="1:24">
      <c r="A2264" s="24"/>
      <c r="B2264" s="24"/>
      <c r="C2264" s="54"/>
      <c r="D2264" s="54"/>
      <c r="E2264" s="54"/>
      <c r="F2264" s="54" t="s">
        <v>5503</v>
      </c>
      <c r="G2264" s="54"/>
      <c r="H2264" s="54" t="s">
        <v>474</v>
      </c>
      <c r="I2264" s="13" t="s">
        <v>5504</v>
      </c>
      <c r="J2264" s="43"/>
      <c r="K2264" s="54"/>
      <c r="L2264" s="54"/>
      <c r="M2264" s="24"/>
      <c r="N2264" s="24"/>
      <c r="O2264" s="24"/>
      <c r="P2264" s="53"/>
      <c r="Q2264" s="43"/>
      <c r="R2264" s="54"/>
      <c r="S2264" s="24"/>
      <c r="T2264" s="24"/>
      <c r="U2264" s="23"/>
      <c r="V2264" s="24"/>
      <c r="W2264" s="25"/>
      <c r="X2264" s="24"/>
    </row>
    <row r="2265" ht="26" customHeight="1" spans="1:24">
      <c r="A2265" s="24"/>
      <c r="B2265" s="24"/>
      <c r="C2265" s="54"/>
      <c r="D2265" s="54"/>
      <c r="E2265" s="54"/>
      <c r="F2265" s="54" t="s">
        <v>5505</v>
      </c>
      <c r="G2265" s="54"/>
      <c r="H2265" s="54" t="s">
        <v>477</v>
      </c>
      <c r="I2265" s="13" t="s">
        <v>5506</v>
      </c>
      <c r="J2265" s="43"/>
      <c r="K2265" s="54"/>
      <c r="L2265" s="54"/>
      <c r="M2265" s="24"/>
      <c r="N2265" s="24"/>
      <c r="O2265" s="24"/>
      <c r="P2265" s="53"/>
      <c r="Q2265" s="43"/>
      <c r="R2265" s="54"/>
      <c r="S2265" s="24"/>
      <c r="T2265" s="24"/>
      <c r="U2265" s="23"/>
      <c r="V2265" s="24"/>
      <c r="W2265" s="25"/>
      <c r="X2265" s="24"/>
    </row>
    <row r="2266" ht="26" customHeight="1" spans="1:24">
      <c r="A2266" s="24"/>
      <c r="B2266" s="24"/>
      <c r="C2266" s="54"/>
      <c r="D2266" s="54"/>
      <c r="E2266" s="54"/>
      <c r="F2266" s="54" t="s">
        <v>5507</v>
      </c>
      <c r="G2266" s="54"/>
      <c r="H2266" s="54" t="s">
        <v>1156</v>
      </c>
      <c r="I2266" s="13" t="s">
        <v>5508</v>
      </c>
      <c r="J2266" s="43"/>
      <c r="K2266" s="54"/>
      <c r="L2266" s="54"/>
      <c r="M2266" s="24"/>
      <c r="N2266" s="24"/>
      <c r="O2266" s="24"/>
      <c r="P2266" s="53"/>
      <c r="Q2266" s="43"/>
      <c r="R2266" s="54"/>
      <c r="S2266" s="24"/>
      <c r="T2266" s="24"/>
      <c r="U2266" s="23"/>
      <c r="V2266" s="24"/>
      <c r="W2266" s="25"/>
      <c r="X2266" s="24"/>
    </row>
    <row r="2267" ht="26" customHeight="1" spans="1:24">
      <c r="A2267" s="24">
        <v>119</v>
      </c>
      <c r="B2267" s="24" t="s">
        <v>467</v>
      </c>
      <c r="C2267" s="54" t="s">
        <v>75</v>
      </c>
      <c r="D2267" s="54">
        <v>26</v>
      </c>
      <c r="E2267" s="54" t="s">
        <v>300</v>
      </c>
      <c r="F2267" s="54" t="s">
        <v>300</v>
      </c>
      <c r="G2267" s="54">
        <v>5</v>
      </c>
      <c r="H2267" s="54" t="s">
        <v>43</v>
      </c>
      <c r="I2267" s="13" t="s">
        <v>5509</v>
      </c>
      <c r="J2267" s="43">
        <v>150</v>
      </c>
      <c r="K2267" s="54">
        <v>86</v>
      </c>
      <c r="L2267" s="54">
        <v>64</v>
      </c>
      <c r="M2267" s="24"/>
      <c r="N2267" s="24"/>
      <c r="O2267" s="24"/>
      <c r="P2267" s="53">
        <v>45117</v>
      </c>
      <c r="Q2267" s="43" t="s">
        <v>5510</v>
      </c>
      <c r="R2267" s="54">
        <v>13959806687</v>
      </c>
      <c r="S2267" s="24"/>
      <c r="T2267" s="24">
        <v>2023</v>
      </c>
      <c r="U2267" s="23" t="s">
        <v>472</v>
      </c>
      <c r="V2267" s="24" t="s">
        <v>50</v>
      </c>
      <c r="W2267" s="25" t="s">
        <v>299</v>
      </c>
      <c r="X2267" s="24"/>
    </row>
    <row r="2268" ht="26" customHeight="1" spans="1:24">
      <c r="A2268" s="24"/>
      <c r="B2268" s="24"/>
      <c r="C2268" s="54"/>
      <c r="D2268" s="54"/>
      <c r="E2268" s="54"/>
      <c r="F2268" s="54" t="s">
        <v>5511</v>
      </c>
      <c r="G2268" s="54"/>
      <c r="H2268" s="54" t="s">
        <v>474</v>
      </c>
      <c r="I2268" s="13" t="s">
        <v>5512</v>
      </c>
      <c r="J2268" s="43"/>
      <c r="K2268" s="54"/>
      <c r="L2268" s="54"/>
      <c r="M2268" s="24"/>
      <c r="N2268" s="24"/>
      <c r="O2268" s="24"/>
      <c r="P2268" s="53"/>
      <c r="Q2268" s="43"/>
      <c r="R2268" s="54"/>
      <c r="S2268" s="24"/>
      <c r="T2268" s="24"/>
      <c r="U2268" s="23"/>
      <c r="V2268" s="24"/>
      <c r="W2268" s="25"/>
      <c r="X2268" s="24"/>
    </row>
    <row r="2269" ht="26" customHeight="1" spans="1:24">
      <c r="A2269" s="24"/>
      <c r="B2269" s="24"/>
      <c r="C2269" s="54"/>
      <c r="D2269" s="54"/>
      <c r="E2269" s="54"/>
      <c r="F2269" s="54" t="s">
        <v>5513</v>
      </c>
      <c r="G2269" s="54"/>
      <c r="H2269" s="54" t="s">
        <v>500</v>
      </c>
      <c r="I2269" s="13" t="s">
        <v>5514</v>
      </c>
      <c r="J2269" s="43"/>
      <c r="K2269" s="54"/>
      <c r="L2269" s="54"/>
      <c r="M2269" s="24"/>
      <c r="N2269" s="24"/>
      <c r="O2269" s="24"/>
      <c r="P2269" s="53"/>
      <c r="Q2269" s="43"/>
      <c r="R2269" s="54"/>
      <c r="S2269" s="24"/>
      <c r="T2269" s="24"/>
      <c r="U2269" s="23"/>
      <c r="V2269" s="24"/>
      <c r="W2269" s="25"/>
      <c r="X2269" s="24"/>
    </row>
    <row r="2270" ht="26" customHeight="1" spans="1:24">
      <c r="A2270" s="24"/>
      <c r="B2270" s="24"/>
      <c r="C2270" s="54"/>
      <c r="D2270" s="54"/>
      <c r="E2270" s="54"/>
      <c r="F2270" s="54" t="s">
        <v>5515</v>
      </c>
      <c r="G2270" s="54"/>
      <c r="H2270" s="54" t="s">
        <v>477</v>
      </c>
      <c r="I2270" s="13" t="s">
        <v>5516</v>
      </c>
      <c r="J2270" s="43"/>
      <c r="K2270" s="54"/>
      <c r="L2270" s="54"/>
      <c r="M2270" s="24"/>
      <c r="N2270" s="24"/>
      <c r="O2270" s="24"/>
      <c r="P2270" s="53"/>
      <c r="Q2270" s="43"/>
      <c r="R2270" s="54"/>
      <c r="S2270" s="24"/>
      <c r="T2270" s="24"/>
      <c r="U2270" s="23"/>
      <c r="V2270" s="24"/>
      <c r="W2270" s="25"/>
      <c r="X2270" s="24"/>
    </row>
    <row r="2271" ht="26" customHeight="1" spans="1:24">
      <c r="A2271" s="24"/>
      <c r="B2271" s="24"/>
      <c r="C2271" s="54"/>
      <c r="D2271" s="54"/>
      <c r="E2271" s="54"/>
      <c r="F2271" s="54" t="s">
        <v>5517</v>
      </c>
      <c r="G2271" s="54"/>
      <c r="H2271" s="54" t="s">
        <v>497</v>
      </c>
      <c r="I2271" s="13" t="s">
        <v>5518</v>
      </c>
      <c r="J2271" s="43"/>
      <c r="K2271" s="54"/>
      <c r="L2271" s="54"/>
      <c r="M2271" s="24"/>
      <c r="N2271" s="24"/>
      <c r="O2271" s="24"/>
      <c r="P2271" s="53"/>
      <c r="Q2271" s="43"/>
      <c r="R2271" s="54"/>
      <c r="S2271" s="24"/>
      <c r="T2271" s="24"/>
      <c r="U2271" s="23"/>
      <c r="V2271" s="24"/>
      <c r="W2271" s="25"/>
      <c r="X2271" s="24"/>
    </row>
    <row r="2272" ht="26" customHeight="1" spans="1:24">
      <c r="A2272" s="24">
        <v>120</v>
      </c>
      <c r="B2272" s="24" t="s">
        <v>467</v>
      </c>
      <c r="C2272" s="54" t="s">
        <v>75</v>
      </c>
      <c r="D2272" s="54">
        <v>31</v>
      </c>
      <c r="E2272" s="54" t="s">
        <v>302</v>
      </c>
      <c r="F2272" s="54" t="s">
        <v>302</v>
      </c>
      <c r="G2272" s="54">
        <v>2</v>
      </c>
      <c r="H2272" s="54" t="s">
        <v>43</v>
      </c>
      <c r="I2272" s="13" t="s">
        <v>5519</v>
      </c>
      <c r="J2272" s="43">
        <v>100</v>
      </c>
      <c r="K2272" s="54">
        <v>84</v>
      </c>
      <c r="L2272" s="54">
        <v>16</v>
      </c>
      <c r="M2272" s="24"/>
      <c r="N2272" s="24"/>
      <c r="O2272" s="24"/>
      <c r="P2272" s="53">
        <v>45117</v>
      </c>
      <c r="Q2272" s="43" t="s">
        <v>5520</v>
      </c>
      <c r="R2272" s="54">
        <v>18965630591</v>
      </c>
      <c r="S2272" s="24"/>
      <c r="T2272" s="24">
        <v>2023</v>
      </c>
      <c r="U2272" s="23" t="s">
        <v>472</v>
      </c>
      <c r="V2272" s="24" t="s">
        <v>50</v>
      </c>
      <c r="W2272" s="25" t="s">
        <v>301</v>
      </c>
      <c r="X2272" s="24"/>
    </row>
    <row r="2273" ht="26" customHeight="1" spans="1:24">
      <c r="A2273" s="24"/>
      <c r="B2273" s="24"/>
      <c r="C2273" s="54"/>
      <c r="D2273" s="54"/>
      <c r="E2273" s="54"/>
      <c r="F2273" s="54" t="s">
        <v>5521</v>
      </c>
      <c r="G2273" s="54"/>
      <c r="H2273" s="54" t="s">
        <v>538</v>
      </c>
      <c r="I2273" s="60" t="s">
        <v>5522</v>
      </c>
      <c r="J2273" s="43"/>
      <c r="K2273" s="54"/>
      <c r="L2273" s="54"/>
      <c r="M2273" s="24"/>
      <c r="N2273" s="24"/>
      <c r="O2273" s="24"/>
      <c r="P2273" s="53"/>
      <c r="Q2273" s="43"/>
      <c r="R2273" s="54"/>
      <c r="S2273" s="24"/>
      <c r="T2273" s="24"/>
      <c r="U2273" s="23"/>
      <c r="V2273" s="24"/>
      <c r="W2273" s="25"/>
      <c r="X2273" s="24"/>
    </row>
    <row r="2274" ht="26" customHeight="1" spans="1:24">
      <c r="A2274" s="24">
        <v>121</v>
      </c>
      <c r="B2274" s="24" t="s">
        <v>467</v>
      </c>
      <c r="C2274" s="54" t="s">
        <v>75</v>
      </c>
      <c r="D2274" s="54">
        <v>31</v>
      </c>
      <c r="E2274" s="54" t="s">
        <v>303</v>
      </c>
      <c r="F2274" s="54" t="s">
        <v>303</v>
      </c>
      <c r="G2274" s="54">
        <v>3</v>
      </c>
      <c r="H2274" s="54" t="s">
        <v>43</v>
      </c>
      <c r="I2274" s="60" t="s">
        <v>5523</v>
      </c>
      <c r="J2274" s="43">
        <v>100</v>
      </c>
      <c r="K2274" s="54">
        <v>84</v>
      </c>
      <c r="L2274" s="54">
        <v>16</v>
      </c>
      <c r="M2274" s="24"/>
      <c r="N2274" s="24"/>
      <c r="O2274" s="24"/>
      <c r="P2274" s="53">
        <v>45117</v>
      </c>
      <c r="Q2274" s="43" t="s">
        <v>5524</v>
      </c>
      <c r="R2274" s="54">
        <v>18965630591</v>
      </c>
      <c r="S2274" s="24"/>
      <c r="T2274" s="24">
        <v>2023</v>
      </c>
      <c r="U2274" s="23" t="s">
        <v>472</v>
      </c>
      <c r="V2274" s="24" t="s">
        <v>50</v>
      </c>
      <c r="W2274" s="25" t="s">
        <v>301</v>
      </c>
      <c r="X2274" s="24"/>
    </row>
    <row r="2275" ht="26" customHeight="1" spans="1:24">
      <c r="A2275" s="24"/>
      <c r="B2275" s="24"/>
      <c r="C2275" s="54"/>
      <c r="D2275" s="54"/>
      <c r="E2275" s="54"/>
      <c r="F2275" s="54" t="s">
        <v>5525</v>
      </c>
      <c r="G2275" s="54"/>
      <c r="H2275" s="54" t="s">
        <v>601</v>
      </c>
      <c r="I2275" s="60" t="s">
        <v>5526</v>
      </c>
      <c r="J2275" s="43"/>
      <c r="K2275" s="54"/>
      <c r="L2275" s="54"/>
      <c r="M2275" s="24"/>
      <c r="N2275" s="24"/>
      <c r="O2275" s="24"/>
      <c r="P2275" s="53"/>
      <c r="Q2275" s="43"/>
      <c r="R2275" s="54"/>
      <c r="S2275" s="24"/>
      <c r="T2275" s="24"/>
      <c r="U2275" s="23"/>
      <c r="V2275" s="24"/>
      <c r="W2275" s="25"/>
      <c r="X2275" s="24"/>
    </row>
    <row r="2276" ht="26" customHeight="1" spans="1:24">
      <c r="A2276" s="24"/>
      <c r="B2276" s="24"/>
      <c r="C2276" s="54"/>
      <c r="D2276" s="54"/>
      <c r="E2276" s="54"/>
      <c r="F2276" s="54" t="s">
        <v>5527</v>
      </c>
      <c r="G2276" s="54"/>
      <c r="H2276" s="54" t="s">
        <v>561</v>
      </c>
      <c r="I2276" s="60" t="s">
        <v>5528</v>
      </c>
      <c r="J2276" s="43"/>
      <c r="K2276" s="54"/>
      <c r="L2276" s="54"/>
      <c r="M2276" s="24"/>
      <c r="N2276" s="24"/>
      <c r="O2276" s="24"/>
      <c r="P2276" s="53"/>
      <c r="Q2276" s="43"/>
      <c r="R2276" s="54"/>
      <c r="S2276" s="24"/>
      <c r="T2276" s="24"/>
      <c r="U2276" s="23"/>
      <c r="V2276" s="24"/>
      <c r="W2276" s="25"/>
      <c r="X2276" s="24"/>
    </row>
    <row r="2277" ht="26" customHeight="1" spans="1:24">
      <c r="A2277" s="24">
        <v>122</v>
      </c>
      <c r="B2277" s="24" t="s">
        <v>467</v>
      </c>
      <c r="C2277" s="54" t="s">
        <v>264</v>
      </c>
      <c r="D2277" s="54">
        <v>12</v>
      </c>
      <c r="E2277" s="54" t="s">
        <v>305</v>
      </c>
      <c r="F2277" s="54" t="s">
        <v>305</v>
      </c>
      <c r="G2277" s="54">
        <v>3</v>
      </c>
      <c r="H2277" s="54" t="s">
        <v>43</v>
      </c>
      <c r="I2277" s="60" t="s">
        <v>5529</v>
      </c>
      <c r="J2277" s="43">
        <v>80</v>
      </c>
      <c r="K2277" s="54">
        <v>65</v>
      </c>
      <c r="L2277" s="54">
        <v>15</v>
      </c>
      <c r="M2277" s="24"/>
      <c r="N2277" s="24"/>
      <c r="O2277" s="24"/>
      <c r="P2277" s="53">
        <v>45138</v>
      </c>
      <c r="Q2277" s="43" t="s">
        <v>5530</v>
      </c>
      <c r="R2277" s="54">
        <v>18965641681</v>
      </c>
      <c r="S2277" s="24"/>
      <c r="T2277" s="24">
        <v>2023</v>
      </c>
      <c r="U2277" s="23" t="s">
        <v>717</v>
      </c>
      <c r="V2277" s="24" t="s">
        <v>306</v>
      </c>
      <c r="W2277" s="25" t="s">
        <v>304</v>
      </c>
      <c r="X2277" s="24"/>
    </row>
    <row r="2278" ht="26" customHeight="1" spans="1:24">
      <c r="A2278" s="24"/>
      <c r="B2278" s="24"/>
      <c r="C2278" s="54"/>
      <c r="D2278" s="54"/>
      <c r="E2278" s="54"/>
      <c r="F2278" s="54" t="s">
        <v>5531</v>
      </c>
      <c r="G2278" s="54"/>
      <c r="H2278" s="54" t="s">
        <v>1184</v>
      </c>
      <c r="I2278" s="60" t="s">
        <v>5532</v>
      </c>
      <c r="J2278" s="43"/>
      <c r="K2278" s="54"/>
      <c r="L2278" s="54"/>
      <c r="M2278" s="24"/>
      <c r="N2278" s="24"/>
      <c r="O2278" s="24"/>
      <c r="P2278" s="53"/>
      <c r="Q2278" s="43"/>
      <c r="R2278" s="54"/>
      <c r="S2278" s="24"/>
      <c r="T2278" s="24"/>
      <c r="U2278" s="23"/>
      <c r="V2278" s="24"/>
      <c r="W2278" s="25"/>
      <c r="X2278" s="24"/>
    </row>
    <row r="2279" ht="26" customHeight="1" spans="1:24">
      <c r="A2279" s="24"/>
      <c r="B2279" s="24"/>
      <c r="C2279" s="54"/>
      <c r="D2279" s="54"/>
      <c r="E2279" s="54"/>
      <c r="F2279" s="54" t="s">
        <v>5533</v>
      </c>
      <c r="G2279" s="54"/>
      <c r="H2279" s="54" t="s">
        <v>950</v>
      </c>
      <c r="I2279" s="160" t="s">
        <v>5534</v>
      </c>
      <c r="J2279" s="43"/>
      <c r="K2279" s="54"/>
      <c r="L2279" s="54"/>
      <c r="M2279" s="24"/>
      <c r="N2279" s="24"/>
      <c r="O2279" s="24"/>
      <c r="P2279" s="53"/>
      <c r="Q2279" s="43"/>
      <c r="R2279" s="54"/>
      <c r="S2279" s="24"/>
      <c r="T2279" s="24"/>
      <c r="U2279" s="23"/>
      <c r="V2279" s="24"/>
      <c r="W2279" s="25"/>
      <c r="X2279" s="24"/>
    </row>
    <row r="2280" ht="26" customHeight="1" spans="1:24">
      <c r="A2280" s="24">
        <v>123</v>
      </c>
      <c r="B2280" s="24" t="s">
        <v>467</v>
      </c>
      <c r="C2280" s="54" t="s">
        <v>264</v>
      </c>
      <c r="D2280" s="54">
        <v>12</v>
      </c>
      <c r="E2280" s="54" t="s">
        <v>307</v>
      </c>
      <c r="F2280" s="54" t="s">
        <v>307</v>
      </c>
      <c r="G2280" s="54">
        <v>4</v>
      </c>
      <c r="H2280" s="54" t="s">
        <v>43</v>
      </c>
      <c r="I2280" s="60" t="s">
        <v>5535</v>
      </c>
      <c r="J2280" s="43">
        <v>100</v>
      </c>
      <c r="K2280" s="54">
        <v>61</v>
      </c>
      <c r="L2280" s="54">
        <v>39</v>
      </c>
      <c r="M2280" s="24"/>
      <c r="N2280" s="24"/>
      <c r="O2280" s="24"/>
      <c r="P2280" s="53">
        <v>45138</v>
      </c>
      <c r="Q2280" s="43" t="s">
        <v>5536</v>
      </c>
      <c r="R2280" s="54">
        <v>15860557655</v>
      </c>
      <c r="S2280" s="24"/>
      <c r="T2280" s="24">
        <v>2023</v>
      </c>
      <c r="U2280" s="23" t="s">
        <v>717</v>
      </c>
      <c r="V2280" s="24" t="s">
        <v>306</v>
      </c>
      <c r="W2280" s="25" t="s">
        <v>304</v>
      </c>
      <c r="X2280" s="24"/>
    </row>
    <row r="2281" ht="26" customHeight="1" spans="1:24">
      <c r="A2281" s="24"/>
      <c r="B2281" s="24"/>
      <c r="C2281" s="54"/>
      <c r="D2281" s="54"/>
      <c r="E2281" s="54"/>
      <c r="F2281" s="54" t="s">
        <v>5537</v>
      </c>
      <c r="G2281" s="54"/>
      <c r="H2281" s="54" t="s">
        <v>561</v>
      </c>
      <c r="I2281" s="60" t="s">
        <v>5538</v>
      </c>
      <c r="J2281" s="43"/>
      <c r="K2281" s="54"/>
      <c r="L2281" s="54"/>
      <c r="M2281" s="24"/>
      <c r="N2281" s="24"/>
      <c r="O2281" s="24"/>
      <c r="P2281" s="53"/>
      <c r="Q2281" s="43"/>
      <c r="R2281" s="54"/>
      <c r="S2281" s="24"/>
      <c r="T2281" s="24"/>
      <c r="U2281" s="23"/>
      <c r="V2281" s="24"/>
      <c r="W2281" s="25"/>
      <c r="X2281" s="24"/>
    </row>
    <row r="2282" ht="26" customHeight="1" spans="1:24">
      <c r="A2282" s="24"/>
      <c r="B2282" s="24"/>
      <c r="C2282" s="54"/>
      <c r="D2282" s="54"/>
      <c r="E2282" s="54"/>
      <c r="F2282" s="54" t="s">
        <v>5539</v>
      </c>
      <c r="G2282" s="54"/>
      <c r="H2282" s="54" t="s">
        <v>601</v>
      </c>
      <c r="I2282" s="60" t="s">
        <v>5540</v>
      </c>
      <c r="J2282" s="43"/>
      <c r="K2282" s="54"/>
      <c r="L2282" s="54"/>
      <c r="M2282" s="24"/>
      <c r="N2282" s="24"/>
      <c r="O2282" s="24"/>
      <c r="P2282" s="53"/>
      <c r="Q2282" s="43"/>
      <c r="R2282" s="54"/>
      <c r="S2282" s="24"/>
      <c r="T2282" s="24"/>
      <c r="U2282" s="23"/>
      <c r="V2282" s="24"/>
      <c r="W2282" s="25"/>
      <c r="X2282" s="24"/>
    </row>
    <row r="2283" ht="26" customHeight="1" spans="1:24">
      <c r="A2283" s="24"/>
      <c r="B2283" s="24"/>
      <c r="C2283" s="54"/>
      <c r="D2283" s="54"/>
      <c r="E2283" s="54"/>
      <c r="F2283" s="54" t="s">
        <v>5541</v>
      </c>
      <c r="G2283" s="54"/>
      <c r="H2283" s="54" t="s">
        <v>601</v>
      </c>
      <c r="I2283" s="60" t="s">
        <v>5542</v>
      </c>
      <c r="J2283" s="43"/>
      <c r="K2283" s="54"/>
      <c r="L2283" s="54"/>
      <c r="M2283" s="24"/>
      <c r="N2283" s="24"/>
      <c r="O2283" s="24"/>
      <c r="P2283" s="53"/>
      <c r="Q2283" s="43"/>
      <c r="R2283" s="54"/>
      <c r="S2283" s="24"/>
      <c r="T2283" s="24"/>
      <c r="U2283" s="23"/>
      <c r="V2283" s="24"/>
      <c r="W2283" s="25"/>
      <c r="X2283" s="24"/>
    </row>
    <row r="2284" ht="26" customHeight="1" spans="1:24">
      <c r="A2284" s="24">
        <v>124</v>
      </c>
      <c r="B2284" s="24" t="s">
        <v>467</v>
      </c>
      <c r="C2284" s="54" t="s">
        <v>65</v>
      </c>
      <c r="D2284" s="54">
        <v>7</v>
      </c>
      <c r="E2284" s="54" t="s">
        <v>309</v>
      </c>
      <c r="F2284" s="54" t="s">
        <v>309</v>
      </c>
      <c r="G2284" s="54">
        <v>4</v>
      </c>
      <c r="H2284" s="54" t="s">
        <v>43</v>
      </c>
      <c r="I2284" s="60" t="str">
        <f>LEFT("350524196212151018",19)</f>
        <v>350524196212151018</v>
      </c>
      <c r="J2284" s="43">
        <v>99</v>
      </c>
      <c r="K2284" s="64">
        <v>99</v>
      </c>
      <c r="L2284" s="64">
        <v>0</v>
      </c>
      <c r="M2284" s="65"/>
      <c r="N2284" s="24"/>
      <c r="O2284" s="24"/>
      <c r="P2284" s="53">
        <v>45138</v>
      </c>
      <c r="Q2284" s="43" t="s">
        <v>5543</v>
      </c>
      <c r="R2284" s="54">
        <v>13859706922</v>
      </c>
      <c r="S2284" s="24"/>
      <c r="T2284" s="24">
        <v>2023</v>
      </c>
      <c r="U2284" s="23" t="s">
        <v>717</v>
      </c>
      <c r="V2284" s="24" t="s">
        <v>45</v>
      </c>
      <c r="W2284" s="25" t="s">
        <v>308</v>
      </c>
      <c r="X2284" s="24"/>
    </row>
    <row r="2285" ht="26" customHeight="1" spans="1:24">
      <c r="A2285" s="24"/>
      <c r="B2285" s="24"/>
      <c r="C2285" s="54"/>
      <c r="D2285" s="54"/>
      <c r="E2285" s="54"/>
      <c r="F2285" s="54" t="s">
        <v>5544</v>
      </c>
      <c r="G2285" s="54"/>
      <c r="H2285" s="54" t="s">
        <v>474</v>
      </c>
      <c r="I2285" s="60" t="s">
        <v>5545</v>
      </c>
      <c r="J2285" s="43"/>
      <c r="K2285" s="54"/>
      <c r="L2285" s="54"/>
      <c r="M2285" s="24"/>
      <c r="N2285" s="24"/>
      <c r="O2285" s="24"/>
      <c r="P2285" s="53"/>
      <c r="Q2285" s="43"/>
      <c r="R2285" s="54"/>
      <c r="S2285" s="24"/>
      <c r="T2285" s="24"/>
      <c r="U2285" s="23"/>
      <c r="V2285" s="24"/>
      <c r="W2285" s="25"/>
      <c r="X2285" s="24"/>
    </row>
    <row r="2286" ht="26" customHeight="1" spans="1:24">
      <c r="A2286" s="24"/>
      <c r="B2286" s="24"/>
      <c r="C2286" s="54"/>
      <c r="D2286" s="54"/>
      <c r="E2286" s="54"/>
      <c r="F2286" s="54" t="s">
        <v>5546</v>
      </c>
      <c r="G2286" s="54"/>
      <c r="H2286" s="54" t="s">
        <v>561</v>
      </c>
      <c r="I2286" s="60" t="s">
        <v>5547</v>
      </c>
      <c r="J2286" s="43"/>
      <c r="K2286" s="54"/>
      <c r="L2286" s="54"/>
      <c r="M2286" s="24"/>
      <c r="N2286" s="24"/>
      <c r="O2286" s="24"/>
      <c r="P2286" s="53"/>
      <c r="Q2286" s="43"/>
      <c r="R2286" s="54"/>
      <c r="S2286" s="24"/>
      <c r="T2286" s="24"/>
      <c r="U2286" s="23"/>
      <c r="V2286" s="24"/>
      <c r="W2286" s="25"/>
      <c r="X2286" s="24"/>
    </row>
    <row r="2287" ht="26" customHeight="1" spans="1:24">
      <c r="A2287" s="24"/>
      <c r="B2287" s="24"/>
      <c r="C2287" s="54"/>
      <c r="D2287" s="54"/>
      <c r="E2287" s="54"/>
      <c r="F2287" s="54" t="s">
        <v>5548</v>
      </c>
      <c r="G2287" s="54"/>
      <c r="H2287" s="54" t="s">
        <v>601</v>
      </c>
      <c r="I2287" s="60" t="s">
        <v>5549</v>
      </c>
      <c r="J2287" s="43"/>
      <c r="K2287" s="54"/>
      <c r="L2287" s="54"/>
      <c r="M2287" s="24"/>
      <c r="N2287" s="24"/>
      <c r="O2287" s="24"/>
      <c r="P2287" s="53"/>
      <c r="Q2287" s="43"/>
      <c r="R2287" s="54"/>
      <c r="S2287" s="24"/>
      <c r="T2287" s="24"/>
      <c r="U2287" s="23"/>
      <c r="V2287" s="24"/>
      <c r="W2287" s="25"/>
      <c r="X2287" s="24"/>
    </row>
    <row r="2288" ht="26" customHeight="1" spans="1:24">
      <c r="A2288" s="24">
        <v>125</v>
      </c>
      <c r="B2288" s="24" t="s">
        <v>467</v>
      </c>
      <c r="C2288" s="54" t="s">
        <v>206</v>
      </c>
      <c r="D2288" s="54">
        <v>21</v>
      </c>
      <c r="E2288" s="54" t="s">
        <v>311</v>
      </c>
      <c r="F2288" s="54" t="s">
        <v>311</v>
      </c>
      <c r="G2288" s="54">
        <v>4</v>
      </c>
      <c r="H2288" s="54" t="s">
        <v>43</v>
      </c>
      <c r="I2288" s="60" t="s">
        <v>5550</v>
      </c>
      <c r="J2288" s="43">
        <v>120</v>
      </c>
      <c r="K2288" s="54">
        <v>120</v>
      </c>
      <c r="L2288" s="54"/>
      <c r="M2288" s="24"/>
      <c r="N2288" s="24"/>
      <c r="O2288" s="24"/>
      <c r="P2288" s="53">
        <v>45138</v>
      </c>
      <c r="Q2288" s="43" t="s">
        <v>5551</v>
      </c>
      <c r="R2288" s="54">
        <v>13675919417</v>
      </c>
      <c r="S2288" s="24"/>
      <c r="T2288" s="24">
        <v>2023</v>
      </c>
      <c r="U2288" s="23" t="s">
        <v>717</v>
      </c>
      <c r="V2288" s="24" t="s">
        <v>58</v>
      </c>
      <c r="W2288" s="25" t="s">
        <v>310</v>
      </c>
      <c r="X2288" s="24"/>
    </row>
    <row r="2289" ht="26" customHeight="1" spans="1:24">
      <c r="A2289" s="24"/>
      <c r="B2289" s="24"/>
      <c r="C2289" s="54"/>
      <c r="D2289" s="54"/>
      <c r="E2289" s="54"/>
      <c r="F2289" s="54" t="s">
        <v>5552</v>
      </c>
      <c r="G2289" s="54"/>
      <c r="H2289" s="54" t="s">
        <v>2796</v>
      </c>
      <c r="I2289" s="60" t="s">
        <v>5553</v>
      </c>
      <c r="J2289" s="43"/>
      <c r="K2289" s="54"/>
      <c r="L2289" s="54"/>
      <c r="M2289" s="24"/>
      <c r="N2289" s="24"/>
      <c r="O2289" s="24"/>
      <c r="P2289" s="53"/>
      <c r="Q2289" s="43"/>
      <c r="R2289" s="54"/>
      <c r="S2289" s="24"/>
      <c r="T2289" s="24"/>
      <c r="U2289" s="23"/>
      <c r="V2289" s="24"/>
      <c r="W2289" s="25"/>
      <c r="X2289" s="24"/>
    </row>
    <row r="2290" ht="26" customHeight="1" spans="1:24">
      <c r="A2290" s="24"/>
      <c r="B2290" s="24"/>
      <c r="C2290" s="54"/>
      <c r="D2290" s="54"/>
      <c r="E2290" s="54"/>
      <c r="F2290" s="54" t="s">
        <v>5554</v>
      </c>
      <c r="G2290" s="54"/>
      <c r="H2290" s="54" t="s">
        <v>561</v>
      </c>
      <c r="I2290" s="60" t="s">
        <v>5555</v>
      </c>
      <c r="J2290" s="43"/>
      <c r="K2290" s="54"/>
      <c r="L2290" s="54"/>
      <c r="M2290" s="24"/>
      <c r="N2290" s="24"/>
      <c r="O2290" s="24"/>
      <c r="P2290" s="53"/>
      <c r="Q2290" s="43"/>
      <c r="R2290" s="54"/>
      <c r="S2290" s="24"/>
      <c r="T2290" s="24"/>
      <c r="U2290" s="23"/>
      <c r="V2290" s="24"/>
      <c r="W2290" s="25"/>
      <c r="X2290" s="24"/>
    </row>
    <row r="2291" ht="26" customHeight="1" spans="1:24">
      <c r="A2291" s="24"/>
      <c r="B2291" s="24"/>
      <c r="C2291" s="54"/>
      <c r="D2291" s="54"/>
      <c r="E2291" s="54"/>
      <c r="F2291" s="54" t="s">
        <v>5556</v>
      </c>
      <c r="G2291" s="54"/>
      <c r="H2291" s="54" t="s">
        <v>533</v>
      </c>
      <c r="I2291" s="60" t="s">
        <v>5557</v>
      </c>
      <c r="J2291" s="43"/>
      <c r="K2291" s="54"/>
      <c r="L2291" s="54"/>
      <c r="M2291" s="24"/>
      <c r="N2291" s="24"/>
      <c r="O2291" s="24"/>
      <c r="P2291" s="53"/>
      <c r="Q2291" s="43"/>
      <c r="R2291" s="54"/>
      <c r="S2291" s="24"/>
      <c r="T2291" s="24"/>
      <c r="U2291" s="23"/>
      <c r="V2291" s="24"/>
      <c r="W2291" s="25"/>
      <c r="X2291" s="24"/>
    </row>
    <row r="2292" ht="26" customHeight="1" spans="1:24">
      <c r="A2292" s="24">
        <v>126</v>
      </c>
      <c r="B2292" s="24" t="s">
        <v>467</v>
      </c>
      <c r="C2292" s="54" t="s">
        <v>206</v>
      </c>
      <c r="D2292" s="54">
        <v>21</v>
      </c>
      <c r="E2292" s="54" t="s">
        <v>313</v>
      </c>
      <c r="F2292" s="54" t="s">
        <v>313</v>
      </c>
      <c r="G2292" s="54">
        <v>4</v>
      </c>
      <c r="H2292" s="54" t="s">
        <v>43</v>
      </c>
      <c r="I2292" s="60" t="s">
        <v>5558</v>
      </c>
      <c r="J2292" s="43">
        <v>120</v>
      </c>
      <c r="K2292" s="54">
        <v>104</v>
      </c>
      <c r="L2292" s="54">
        <v>16</v>
      </c>
      <c r="M2292" s="24"/>
      <c r="N2292" s="24"/>
      <c r="O2292" s="24"/>
      <c r="P2292" s="53">
        <v>45138</v>
      </c>
      <c r="Q2292" s="43" t="s">
        <v>5559</v>
      </c>
      <c r="R2292" s="54">
        <v>18959737433</v>
      </c>
      <c r="S2292" s="24"/>
      <c r="T2292" s="24">
        <v>2023</v>
      </c>
      <c r="U2292" s="23" t="s">
        <v>717</v>
      </c>
      <c r="V2292" s="24" t="s">
        <v>50</v>
      </c>
      <c r="W2292" s="25" t="s">
        <v>312</v>
      </c>
      <c r="X2292" s="24"/>
    </row>
    <row r="2293" ht="26" customHeight="1" spans="1:24">
      <c r="A2293" s="24"/>
      <c r="B2293" s="24"/>
      <c r="C2293" s="54"/>
      <c r="D2293" s="54"/>
      <c r="E2293" s="54"/>
      <c r="F2293" s="54" t="s">
        <v>5560</v>
      </c>
      <c r="G2293" s="54"/>
      <c r="H2293" s="54" t="s">
        <v>2796</v>
      </c>
      <c r="I2293" s="60" t="s">
        <v>5561</v>
      </c>
      <c r="J2293" s="43"/>
      <c r="K2293" s="54"/>
      <c r="L2293" s="54"/>
      <c r="M2293" s="24"/>
      <c r="N2293" s="24"/>
      <c r="O2293" s="24"/>
      <c r="P2293" s="53"/>
      <c r="Q2293" s="43"/>
      <c r="R2293" s="54"/>
      <c r="S2293" s="24"/>
      <c r="T2293" s="24"/>
      <c r="U2293" s="23"/>
      <c r="V2293" s="24"/>
      <c r="W2293" s="25"/>
      <c r="X2293" s="24"/>
    </row>
    <row r="2294" ht="26" customHeight="1" spans="1:24">
      <c r="A2294" s="24"/>
      <c r="B2294" s="24"/>
      <c r="C2294" s="54"/>
      <c r="D2294" s="54"/>
      <c r="E2294" s="54"/>
      <c r="F2294" s="54" t="s">
        <v>5562</v>
      </c>
      <c r="G2294" s="54"/>
      <c r="H2294" s="54" t="s">
        <v>477</v>
      </c>
      <c r="I2294" s="60" t="s">
        <v>5563</v>
      </c>
      <c r="J2294" s="43"/>
      <c r="K2294" s="54"/>
      <c r="L2294" s="54"/>
      <c r="M2294" s="24"/>
      <c r="N2294" s="24"/>
      <c r="O2294" s="24"/>
      <c r="P2294" s="53"/>
      <c r="Q2294" s="43"/>
      <c r="R2294" s="54"/>
      <c r="S2294" s="24"/>
      <c r="T2294" s="24"/>
      <c r="U2294" s="23"/>
      <c r="V2294" s="24"/>
      <c r="W2294" s="25"/>
      <c r="X2294" s="24"/>
    </row>
    <row r="2295" ht="26" customHeight="1" spans="1:24">
      <c r="A2295" s="24"/>
      <c r="B2295" s="24"/>
      <c r="C2295" s="54"/>
      <c r="D2295" s="54"/>
      <c r="E2295" s="54"/>
      <c r="F2295" s="54" t="s">
        <v>5564</v>
      </c>
      <c r="G2295" s="54"/>
      <c r="H2295" s="54" t="s">
        <v>510</v>
      </c>
      <c r="I2295" s="60" t="s">
        <v>5565</v>
      </c>
      <c r="J2295" s="43"/>
      <c r="K2295" s="54"/>
      <c r="L2295" s="54"/>
      <c r="M2295" s="24"/>
      <c r="N2295" s="24"/>
      <c r="O2295" s="24"/>
      <c r="P2295" s="53"/>
      <c r="Q2295" s="43"/>
      <c r="R2295" s="54"/>
      <c r="S2295" s="24"/>
      <c r="T2295" s="24"/>
      <c r="U2295" s="23"/>
      <c r="V2295" s="24"/>
      <c r="W2295" s="25"/>
      <c r="X2295" s="24"/>
    </row>
    <row r="2296" ht="26" customHeight="1" spans="1:24">
      <c r="A2296" s="24">
        <v>127</v>
      </c>
      <c r="B2296" s="24" t="s">
        <v>467</v>
      </c>
      <c r="C2296" s="54" t="s">
        <v>75</v>
      </c>
      <c r="D2296" s="54">
        <v>11</v>
      </c>
      <c r="E2296" s="54" t="s">
        <v>315</v>
      </c>
      <c r="F2296" s="54" t="s">
        <v>315</v>
      </c>
      <c r="G2296" s="54">
        <v>3</v>
      </c>
      <c r="H2296" s="54" t="s">
        <v>43</v>
      </c>
      <c r="I2296" s="60" t="s">
        <v>5566</v>
      </c>
      <c r="J2296" s="43">
        <v>110</v>
      </c>
      <c r="K2296" s="54">
        <v>90</v>
      </c>
      <c r="L2296" s="54">
        <v>20</v>
      </c>
      <c r="M2296" s="24"/>
      <c r="N2296" s="24"/>
      <c r="O2296" s="24"/>
      <c r="P2296" s="53">
        <v>45138</v>
      </c>
      <c r="Q2296" s="43" t="s">
        <v>5567</v>
      </c>
      <c r="R2296" s="54">
        <v>13599109818</v>
      </c>
      <c r="S2296" s="24"/>
      <c r="T2296" s="24">
        <v>2023</v>
      </c>
      <c r="U2296" s="23" t="s">
        <v>472</v>
      </c>
      <c r="V2296" s="24" t="s">
        <v>50</v>
      </c>
      <c r="W2296" s="25" t="s">
        <v>314</v>
      </c>
      <c r="X2296" s="24"/>
    </row>
    <row r="2297" ht="26" customHeight="1" spans="1:24">
      <c r="A2297" s="24"/>
      <c r="B2297" s="24"/>
      <c r="C2297" s="54"/>
      <c r="D2297" s="54"/>
      <c r="E2297" s="54"/>
      <c r="F2297" s="54" t="s">
        <v>5568</v>
      </c>
      <c r="G2297" s="54"/>
      <c r="H2297" s="54" t="s">
        <v>561</v>
      </c>
      <c r="I2297" s="60" t="s">
        <v>5569</v>
      </c>
      <c r="J2297" s="43"/>
      <c r="K2297" s="54"/>
      <c r="L2297" s="54"/>
      <c r="M2297" s="24"/>
      <c r="N2297" s="24"/>
      <c r="O2297" s="24"/>
      <c r="P2297" s="53"/>
      <c r="Q2297" s="43"/>
      <c r="R2297" s="54"/>
      <c r="S2297" s="24"/>
      <c r="T2297" s="24"/>
      <c r="U2297" s="23"/>
      <c r="V2297" s="24"/>
      <c r="W2297" s="25"/>
      <c r="X2297" s="24"/>
    </row>
    <row r="2298" ht="26" customHeight="1" spans="1:24">
      <c r="A2298" s="24"/>
      <c r="B2298" s="24"/>
      <c r="C2298" s="54"/>
      <c r="D2298" s="54"/>
      <c r="E2298" s="54"/>
      <c r="F2298" s="54" t="s">
        <v>5570</v>
      </c>
      <c r="G2298" s="54"/>
      <c r="H2298" s="54" t="s">
        <v>533</v>
      </c>
      <c r="I2298" s="60" t="s">
        <v>5571</v>
      </c>
      <c r="J2298" s="43"/>
      <c r="K2298" s="54"/>
      <c r="L2298" s="54"/>
      <c r="M2298" s="24"/>
      <c r="N2298" s="24"/>
      <c r="O2298" s="24"/>
      <c r="P2298" s="53"/>
      <c r="Q2298" s="43"/>
      <c r="R2298" s="54"/>
      <c r="S2298" s="24"/>
      <c r="T2298" s="24"/>
      <c r="U2298" s="23"/>
      <c r="V2298" s="24"/>
      <c r="W2298" s="25"/>
      <c r="X2298" s="24"/>
    </row>
    <row r="2299" ht="26" customHeight="1" spans="1:24">
      <c r="A2299" s="24">
        <v>128</v>
      </c>
      <c r="B2299" s="24" t="s">
        <v>467</v>
      </c>
      <c r="C2299" s="54" t="s">
        <v>75</v>
      </c>
      <c r="D2299" s="54">
        <v>33</v>
      </c>
      <c r="E2299" s="54" t="s">
        <v>317</v>
      </c>
      <c r="F2299" s="54" t="s">
        <v>317</v>
      </c>
      <c r="G2299" s="54">
        <v>7</v>
      </c>
      <c r="H2299" s="54" t="s">
        <v>43</v>
      </c>
      <c r="I2299" s="60" t="s">
        <v>5572</v>
      </c>
      <c r="J2299" s="43">
        <v>150</v>
      </c>
      <c r="K2299" s="54">
        <v>138</v>
      </c>
      <c r="L2299" s="54">
        <v>12</v>
      </c>
      <c r="M2299" s="24"/>
      <c r="N2299" s="24"/>
      <c r="O2299" s="24"/>
      <c r="P2299" s="53">
        <v>45138</v>
      </c>
      <c r="Q2299" s="43" t="s">
        <v>5573</v>
      </c>
      <c r="R2299" s="54">
        <v>13600766038</v>
      </c>
      <c r="S2299" s="24"/>
      <c r="T2299" s="24">
        <v>2023</v>
      </c>
      <c r="U2299" s="23" t="s">
        <v>472</v>
      </c>
      <c r="V2299" s="24" t="s">
        <v>50</v>
      </c>
      <c r="W2299" s="25" t="s">
        <v>316</v>
      </c>
      <c r="X2299" s="24"/>
    </row>
    <row r="2300" ht="26" customHeight="1" spans="1:24">
      <c r="A2300" s="24"/>
      <c r="B2300" s="24"/>
      <c r="C2300" s="54"/>
      <c r="D2300" s="54"/>
      <c r="E2300" s="54"/>
      <c r="F2300" s="54" t="s">
        <v>5574</v>
      </c>
      <c r="G2300" s="54"/>
      <c r="H2300" s="54" t="s">
        <v>566</v>
      </c>
      <c r="I2300" s="60" t="s">
        <v>5575</v>
      </c>
      <c r="J2300" s="43"/>
      <c r="K2300" s="54"/>
      <c r="L2300" s="54"/>
      <c r="M2300" s="24"/>
      <c r="N2300" s="24"/>
      <c r="O2300" s="24"/>
      <c r="P2300" s="53"/>
      <c r="Q2300" s="43"/>
      <c r="R2300" s="54"/>
      <c r="S2300" s="24"/>
      <c r="T2300" s="24"/>
      <c r="U2300" s="23"/>
      <c r="V2300" s="24"/>
      <c r="W2300" s="25"/>
      <c r="X2300" s="24"/>
    </row>
    <row r="2301" ht="26" customHeight="1" spans="1:24">
      <c r="A2301" s="24"/>
      <c r="B2301" s="24"/>
      <c r="C2301" s="54"/>
      <c r="D2301" s="54"/>
      <c r="E2301" s="54"/>
      <c r="F2301" s="54" t="s">
        <v>5576</v>
      </c>
      <c r="G2301" s="54"/>
      <c r="H2301" s="54" t="s">
        <v>497</v>
      </c>
      <c r="I2301" s="60" t="s">
        <v>5577</v>
      </c>
      <c r="J2301" s="43"/>
      <c r="K2301" s="54"/>
      <c r="L2301" s="54"/>
      <c r="M2301" s="24"/>
      <c r="N2301" s="24"/>
      <c r="O2301" s="24"/>
      <c r="P2301" s="53"/>
      <c r="Q2301" s="43"/>
      <c r="R2301" s="54"/>
      <c r="S2301" s="24"/>
      <c r="T2301" s="24"/>
      <c r="U2301" s="23"/>
      <c r="V2301" s="24"/>
      <c r="W2301" s="25"/>
      <c r="X2301" s="24"/>
    </row>
    <row r="2302" ht="26" customHeight="1" spans="1:24">
      <c r="A2302" s="24"/>
      <c r="B2302" s="24"/>
      <c r="C2302" s="54"/>
      <c r="D2302" s="54"/>
      <c r="E2302" s="54"/>
      <c r="F2302" s="54" t="s">
        <v>5578</v>
      </c>
      <c r="G2302" s="54"/>
      <c r="H2302" s="54" t="s">
        <v>474</v>
      </c>
      <c r="I2302" s="60" t="s">
        <v>5579</v>
      </c>
      <c r="J2302" s="43"/>
      <c r="K2302" s="54"/>
      <c r="L2302" s="54"/>
      <c r="M2302" s="24"/>
      <c r="N2302" s="24"/>
      <c r="O2302" s="24"/>
      <c r="P2302" s="53"/>
      <c r="Q2302" s="43"/>
      <c r="R2302" s="54"/>
      <c r="S2302" s="24"/>
      <c r="T2302" s="24"/>
      <c r="U2302" s="23"/>
      <c r="V2302" s="24"/>
      <c r="W2302" s="25"/>
      <c r="X2302" s="24"/>
    </row>
    <row r="2303" ht="26" customHeight="1" spans="1:24">
      <c r="A2303" s="24"/>
      <c r="B2303" s="24"/>
      <c r="C2303" s="54"/>
      <c r="D2303" s="54"/>
      <c r="E2303" s="54"/>
      <c r="F2303" s="54" t="s">
        <v>5580</v>
      </c>
      <c r="G2303" s="54"/>
      <c r="H2303" s="54" t="s">
        <v>477</v>
      </c>
      <c r="I2303" s="60" t="s">
        <v>5581</v>
      </c>
      <c r="J2303" s="43"/>
      <c r="K2303" s="54"/>
      <c r="L2303" s="54"/>
      <c r="M2303" s="24"/>
      <c r="N2303" s="24"/>
      <c r="O2303" s="24"/>
      <c r="P2303" s="53"/>
      <c r="Q2303" s="43"/>
      <c r="R2303" s="54"/>
      <c r="S2303" s="24"/>
      <c r="T2303" s="24"/>
      <c r="U2303" s="23"/>
      <c r="V2303" s="24"/>
      <c r="W2303" s="25"/>
      <c r="X2303" s="24"/>
    </row>
    <row r="2304" ht="26" customHeight="1" spans="1:24">
      <c r="A2304" s="24"/>
      <c r="B2304" s="24"/>
      <c r="C2304" s="54"/>
      <c r="D2304" s="54"/>
      <c r="E2304" s="54"/>
      <c r="F2304" s="54" t="s">
        <v>5582</v>
      </c>
      <c r="G2304" s="54"/>
      <c r="H2304" s="54" t="s">
        <v>1156</v>
      </c>
      <c r="I2304" s="60" t="s">
        <v>5583</v>
      </c>
      <c r="J2304" s="43"/>
      <c r="K2304" s="54"/>
      <c r="L2304" s="54"/>
      <c r="M2304" s="24"/>
      <c r="N2304" s="24"/>
      <c r="O2304" s="24"/>
      <c r="P2304" s="53"/>
      <c r="Q2304" s="43"/>
      <c r="R2304" s="54"/>
      <c r="S2304" s="24"/>
      <c r="T2304" s="24"/>
      <c r="U2304" s="23"/>
      <c r="V2304" s="24"/>
      <c r="W2304" s="25"/>
      <c r="X2304" s="24"/>
    </row>
    <row r="2305" ht="26" customHeight="1" spans="1:24">
      <c r="A2305" s="24"/>
      <c r="B2305" s="24"/>
      <c r="C2305" s="54"/>
      <c r="D2305" s="54"/>
      <c r="E2305" s="54"/>
      <c r="F2305" s="54" t="s">
        <v>5584</v>
      </c>
      <c r="G2305" s="54"/>
      <c r="H2305" s="54" t="s">
        <v>500</v>
      </c>
      <c r="I2305" s="60" t="s">
        <v>5585</v>
      </c>
      <c r="J2305" s="43"/>
      <c r="K2305" s="54"/>
      <c r="L2305" s="54"/>
      <c r="M2305" s="24"/>
      <c r="N2305" s="24"/>
      <c r="O2305" s="24"/>
      <c r="P2305" s="53"/>
      <c r="Q2305" s="43"/>
      <c r="R2305" s="54"/>
      <c r="S2305" s="24"/>
      <c r="T2305" s="24"/>
      <c r="U2305" s="23"/>
      <c r="V2305" s="24"/>
      <c r="W2305" s="25"/>
      <c r="X2305" s="24"/>
    </row>
    <row r="2306" ht="26" customHeight="1" spans="1:24">
      <c r="A2306" s="24">
        <v>129</v>
      </c>
      <c r="B2306" s="24" t="s">
        <v>467</v>
      </c>
      <c r="C2306" s="54" t="s">
        <v>75</v>
      </c>
      <c r="D2306" s="54">
        <v>2</v>
      </c>
      <c r="E2306" s="54" t="s">
        <v>320</v>
      </c>
      <c r="F2306" s="54" t="s">
        <v>320</v>
      </c>
      <c r="G2306" s="54">
        <v>4</v>
      </c>
      <c r="H2306" s="54" t="s">
        <v>43</v>
      </c>
      <c r="I2306" s="60" t="s">
        <v>5586</v>
      </c>
      <c r="J2306" s="43">
        <v>112.37</v>
      </c>
      <c r="K2306" s="54">
        <v>112.37</v>
      </c>
      <c r="L2306" s="54"/>
      <c r="M2306" s="24"/>
      <c r="N2306" s="24"/>
      <c r="O2306" s="24"/>
      <c r="P2306" s="53">
        <v>45138</v>
      </c>
      <c r="Q2306" s="43" t="s">
        <v>5587</v>
      </c>
      <c r="R2306" s="54">
        <v>13859927927</v>
      </c>
      <c r="S2306" s="24"/>
      <c r="T2306" s="24">
        <v>2023</v>
      </c>
      <c r="U2306" s="23" t="s">
        <v>472</v>
      </c>
      <c r="V2306" s="24" t="s">
        <v>58</v>
      </c>
      <c r="W2306" s="25" t="s">
        <v>319</v>
      </c>
      <c r="X2306" s="24"/>
    </row>
    <row r="2307" ht="26" customHeight="1" spans="1:24">
      <c r="A2307" s="24"/>
      <c r="B2307" s="24"/>
      <c r="C2307" s="54"/>
      <c r="D2307" s="54"/>
      <c r="E2307" s="54"/>
      <c r="F2307" s="54" t="s">
        <v>5588</v>
      </c>
      <c r="G2307" s="54"/>
      <c r="H2307" s="54" t="s">
        <v>474</v>
      </c>
      <c r="I2307" s="60" t="s">
        <v>5589</v>
      </c>
      <c r="J2307" s="43"/>
      <c r="K2307" s="54"/>
      <c r="L2307" s="54"/>
      <c r="M2307" s="24"/>
      <c r="N2307" s="24"/>
      <c r="O2307" s="24"/>
      <c r="P2307" s="53"/>
      <c r="Q2307" s="43"/>
      <c r="R2307" s="54"/>
      <c r="S2307" s="24"/>
      <c r="T2307" s="24"/>
      <c r="U2307" s="23"/>
      <c r="V2307" s="24"/>
      <c r="W2307" s="25"/>
      <c r="X2307" s="24"/>
    </row>
    <row r="2308" ht="26" customHeight="1" spans="1:24">
      <c r="A2308" s="24"/>
      <c r="B2308" s="24"/>
      <c r="C2308" s="54"/>
      <c r="D2308" s="54"/>
      <c r="E2308" s="54"/>
      <c r="F2308" s="54" t="s">
        <v>5590</v>
      </c>
      <c r="G2308" s="54"/>
      <c r="H2308" s="54" t="s">
        <v>477</v>
      </c>
      <c r="I2308" s="60" t="s">
        <v>5591</v>
      </c>
      <c r="J2308" s="43"/>
      <c r="K2308" s="54"/>
      <c r="L2308" s="54"/>
      <c r="M2308" s="24"/>
      <c r="N2308" s="24"/>
      <c r="O2308" s="24"/>
      <c r="P2308" s="53"/>
      <c r="Q2308" s="43"/>
      <c r="R2308" s="54"/>
      <c r="S2308" s="24"/>
      <c r="T2308" s="24"/>
      <c r="U2308" s="23"/>
      <c r="V2308" s="24"/>
      <c r="W2308" s="25"/>
      <c r="X2308" s="24"/>
    </row>
    <row r="2309" ht="26" customHeight="1" spans="1:24">
      <c r="A2309" s="24"/>
      <c r="B2309" s="24"/>
      <c r="C2309" s="54"/>
      <c r="D2309" s="54"/>
      <c r="E2309" s="54"/>
      <c r="F2309" s="54" t="s">
        <v>5592</v>
      </c>
      <c r="G2309" s="54"/>
      <c r="H2309" s="54" t="s">
        <v>533</v>
      </c>
      <c r="I2309" s="60" t="s">
        <v>5593</v>
      </c>
      <c r="J2309" s="43"/>
      <c r="K2309" s="54"/>
      <c r="L2309" s="54"/>
      <c r="M2309" s="24"/>
      <c r="N2309" s="24"/>
      <c r="O2309" s="24"/>
      <c r="P2309" s="53"/>
      <c r="Q2309" s="43"/>
      <c r="R2309" s="54"/>
      <c r="S2309" s="24"/>
      <c r="T2309" s="24"/>
      <c r="U2309" s="23"/>
      <c r="V2309" s="24"/>
      <c r="W2309" s="25"/>
      <c r="X2309" s="24"/>
    </row>
    <row r="2310" ht="26" customHeight="1" spans="1:24">
      <c r="A2310" s="24">
        <v>130</v>
      </c>
      <c r="B2310" s="24" t="s">
        <v>467</v>
      </c>
      <c r="C2310" s="54" t="s">
        <v>75</v>
      </c>
      <c r="D2310" s="54">
        <v>24</v>
      </c>
      <c r="E2310" s="54" t="s">
        <v>322</v>
      </c>
      <c r="F2310" s="54" t="s">
        <v>322</v>
      </c>
      <c r="G2310" s="54">
        <v>4</v>
      </c>
      <c r="H2310" s="54" t="s">
        <v>43</v>
      </c>
      <c r="I2310" s="60" t="s">
        <v>5594</v>
      </c>
      <c r="J2310" s="43">
        <v>120</v>
      </c>
      <c r="K2310" s="54">
        <v>98</v>
      </c>
      <c r="L2310" s="54">
        <v>22</v>
      </c>
      <c r="M2310" s="24"/>
      <c r="N2310" s="24"/>
      <c r="O2310" s="24"/>
      <c r="P2310" s="53">
        <v>45138</v>
      </c>
      <c r="Q2310" s="43" t="s">
        <v>5595</v>
      </c>
      <c r="R2310" s="54">
        <v>18050907268</v>
      </c>
      <c r="S2310" s="24"/>
      <c r="T2310" s="24">
        <v>2023</v>
      </c>
      <c r="U2310" s="23" t="s">
        <v>472</v>
      </c>
      <c r="V2310" s="24" t="s">
        <v>50</v>
      </c>
      <c r="W2310" s="25" t="s">
        <v>321</v>
      </c>
      <c r="X2310" s="24"/>
    </row>
    <row r="2311" ht="26" customHeight="1" spans="1:24">
      <c r="A2311" s="24"/>
      <c r="B2311" s="24"/>
      <c r="C2311" s="54"/>
      <c r="D2311" s="54"/>
      <c r="E2311" s="54"/>
      <c r="F2311" s="54" t="s">
        <v>5596</v>
      </c>
      <c r="G2311" s="54"/>
      <c r="H2311" s="54" t="s">
        <v>474</v>
      </c>
      <c r="I2311" s="60" t="s">
        <v>5597</v>
      </c>
      <c r="J2311" s="43"/>
      <c r="K2311" s="54"/>
      <c r="L2311" s="54"/>
      <c r="M2311" s="24"/>
      <c r="N2311" s="24"/>
      <c r="O2311" s="24"/>
      <c r="P2311" s="53"/>
      <c r="Q2311" s="43"/>
      <c r="R2311" s="54"/>
      <c r="S2311" s="24"/>
      <c r="T2311" s="24"/>
      <c r="U2311" s="23"/>
      <c r="V2311" s="24"/>
      <c r="W2311" s="25"/>
      <c r="X2311" s="24"/>
    </row>
    <row r="2312" ht="26" customHeight="1" spans="1:24">
      <c r="A2312" s="24"/>
      <c r="B2312" s="24"/>
      <c r="C2312" s="54"/>
      <c r="D2312" s="54"/>
      <c r="E2312" s="54"/>
      <c r="F2312" s="54" t="s">
        <v>5598</v>
      </c>
      <c r="G2312" s="54"/>
      <c r="H2312" s="54" t="s">
        <v>500</v>
      </c>
      <c r="I2312" s="60" t="s">
        <v>5599</v>
      </c>
      <c r="J2312" s="43"/>
      <c r="K2312" s="54"/>
      <c r="L2312" s="54"/>
      <c r="M2312" s="24"/>
      <c r="N2312" s="24"/>
      <c r="O2312" s="24"/>
      <c r="P2312" s="53"/>
      <c r="Q2312" s="43"/>
      <c r="R2312" s="54"/>
      <c r="S2312" s="24"/>
      <c r="T2312" s="24"/>
      <c r="U2312" s="23"/>
      <c r="V2312" s="24"/>
      <c r="W2312" s="25"/>
      <c r="X2312" s="24"/>
    </row>
    <row r="2313" ht="26" customHeight="1" spans="1:24">
      <c r="A2313" s="24"/>
      <c r="B2313" s="24"/>
      <c r="C2313" s="54"/>
      <c r="D2313" s="54"/>
      <c r="E2313" s="54"/>
      <c r="F2313" s="54" t="s">
        <v>5600</v>
      </c>
      <c r="G2313" s="54"/>
      <c r="H2313" s="54" t="s">
        <v>477</v>
      </c>
      <c r="I2313" s="60" t="s">
        <v>5601</v>
      </c>
      <c r="J2313" s="43"/>
      <c r="K2313" s="54"/>
      <c r="L2313" s="54"/>
      <c r="M2313" s="24"/>
      <c r="N2313" s="24"/>
      <c r="O2313" s="24"/>
      <c r="P2313" s="53"/>
      <c r="Q2313" s="43"/>
      <c r="R2313" s="54"/>
      <c r="S2313" s="24"/>
      <c r="T2313" s="24"/>
      <c r="U2313" s="23"/>
      <c r="V2313" s="24"/>
      <c r="W2313" s="25"/>
      <c r="X2313" s="24"/>
    </row>
    <row r="2314" ht="26" customHeight="1" spans="1:24">
      <c r="A2314" s="24">
        <v>131</v>
      </c>
      <c r="B2314" s="24" t="s">
        <v>467</v>
      </c>
      <c r="C2314" s="54" t="s">
        <v>75</v>
      </c>
      <c r="D2314" s="54">
        <v>14</v>
      </c>
      <c r="E2314" s="54" t="s">
        <v>324</v>
      </c>
      <c r="F2314" s="54" t="s">
        <v>324</v>
      </c>
      <c r="G2314" s="54">
        <v>5</v>
      </c>
      <c r="H2314" s="54" t="s">
        <v>43</v>
      </c>
      <c r="I2314" s="60" t="s">
        <v>5602</v>
      </c>
      <c r="J2314" s="43">
        <v>75</v>
      </c>
      <c r="K2314" s="54">
        <v>75</v>
      </c>
      <c r="L2314" s="54"/>
      <c r="M2314" s="24"/>
      <c r="N2314" s="24"/>
      <c r="O2314" s="24"/>
      <c r="P2314" s="53">
        <v>45138</v>
      </c>
      <c r="Q2314" s="43" t="s">
        <v>5603</v>
      </c>
      <c r="R2314" s="54">
        <v>13489213009</v>
      </c>
      <c r="S2314" s="24"/>
      <c r="T2314" s="24">
        <v>2023</v>
      </c>
      <c r="U2314" s="23" t="s">
        <v>472</v>
      </c>
      <c r="V2314" s="24" t="s">
        <v>58</v>
      </c>
      <c r="W2314" s="25" t="s">
        <v>323</v>
      </c>
      <c r="X2314" s="24"/>
    </row>
    <row r="2315" ht="26" customHeight="1" spans="1:24">
      <c r="A2315" s="24"/>
      <c r="B2315" s="24"/>
      <c r="C2315" s="54"/>
      <c r="D2315" s="54"/>
      <c r="E2315" s="54" t="s">
        <v>5175</v>
      </c>
      <c r="F2315" s="54" t="s">
        <v>5604</v>
      </c>
      <c r="G2315" s="54"/>
      <c r="H2315" s="54" t="s">
        <v>474</v>
      </c>
      <c r="I2315" s="60" t="s">
        <v>5605</v>
      </c>
      <c r="J2315" s="43"/>
      <c r="K2315" s="54"/>
      <c r="L2315" s="54"/>
      <c r="M2315" s="24"/>
      <c r="N2315" s="24"/>
      <c r="O2315" s="24"/>
      <c r="P2315" s="53"/>
      <c r="Q2315" s="43"/>
      <c r="R2315" s="54"/>
      <c r="S2315" s="24"/>
      <c r="T2315" s="24"/>
      <c r="U2315" s="23"/>
      <c r="V2315" s="24"/>
      <c r="W2315" s="25"/>
      <c r="X2315" s="24"/>
    </row>
    <row r="2316" ht="26" customHeight="1" spans="1:24">
      <c r="A2316" s="24"/>
      <c r="B2316" s="24"/>
      <c r="C2316" s="54"/>
      <c r="D2316" s="54"/>
      <c r="E2316" s="54"/>
      <c r="F2316" s="54" t="s">
        <v>5606</v>
      </c>
      <c r="G2316" s="54"/>
      <c r="H2316" s="54" t="s">
        <v>500</v>
      </c>
      <c r="I2316" s="60" t="s">
        <v>5607</v>
      </c>
      <c r="J2316" s="43"/>
      <c r="K2316" s="54"/>
      <c r="L2316" s="54"/>
      <c r="M2316" s="24"/>
      <c r="N2316" s="24"/>
      <c r="O2316" s="24"/>
      <c r="P2316" s="53"/>
      <c r="Q2316" s="43"/>
      <c r="R2316" s="54"/>
      <c r="S2316" s="24"/>
      <c r="T2316" s="24"/>
      <c r="U2316" s="23"/>
      <c r="V2316" s="24"/>
      <c r="W2316" s="25"/>
      <c r="X2316" s="24"/>
    </row>
    <row r="2317" ht="26" customHeight="1" spans="1:24">
      <c r="A2317" s="24"/>
      <c r="B2317" s="24"/>
      <c r="C2317" s="54"/>
      <c r="D2317" s="54"/>
      <c r="E2317" s="54"/>
      <c r="F2317" s="54" t="s">
        <v>5608</v>
      </c>
      <c r="G2317" s="54"/>
      <c r="H2317" s="54" t="s">
        <v>950</v>
      </c>
      <c r="I2317" s="60" t="s">
        <v>5609</v>
      </c>
      <c r="J2317" s="43"/>
      <c r="K2317" s="54"/>
      <c r="L2317" s="54"/>
      <c r="M2317" s="24"/>
      <c r="N2317" s="24"/>
      <c r="O2317" s="24"/>
      <c r="P2317" s="53"/>
      <c r="Q2317" s="43"/>
      <c r="R2317" s="54"/>
      <c r="S2317" s="24"/>
      <c r="T2317" s="24"/>
      <c r="U2317" s="23"/>
      <c r="V2317" s="24"/>
      <c r="W2317" s="25"/>
      <c r="X2317" s="24"/>
    </row>
    <row r="2318" ht="26" customHeight="1" spans="1:24">
      <c r="A2318" s="24"/>
      <c r="B2318" s="24"/>
      <c r="C2318" s="54"/>
      <c r="D2318" s="54"/>
      <c r="E2318" s="54"/>
      <c r="F2318" s="54" t="s">
        <v>5610</v>
      </c>
      <c r="G2318" s="54"/>
      <c r="H2318" s="54" t="s">
        <v>477</v>
      </c>
      <c r="I2318" s="60" t="s">
        <v>5611</v>
      </c>
      <c r="J2318" s="43"/>
      <c r="K2318" s="54"/>
      <c r="L2318" s="54"/>
      <c r="M2318" s="24"/>
      <c r="N2318" s="24"/>
      <c r="O2318" s="24"/>
      <c r="P2318" s="53"/>
      <c r="Q2318" s="43"/>
      <c r="R2318" s="54"/>
      <c r="S2318" s="24"/>
      <c r="T2318" s="24"/>
      <c r="U2318" s="23"/>
      <c r="V2318" s="24"/>
      <c r="W2318" s="25"/>
      <c r="X2318" s="24"/>
    </row>
    <row r="2319" ht="26" customHeight="1" spans="1:24">
      <c r="A2319" s="24">
        <v>132</v>
      </c>
      <c r="B2319" s="24" t="s">
        <v>467</v>
      </c>
      <c r="C2319" s="54" t="s">
        <v>325</v>
      </c>
      <c r="D2319" s="54">
        <v>18</v>
      </c>
      <c r="E2319" s="54" t="s">
        <v>327</v>
      </c>
      <c r="F2319" s="54" t="s">
        <v>327</v>
      </c>
      <c r="G2319" s="54">
        <v>3</v>
      </c>
      <c r="H2319" s="54" t="s">
        <v>43</v>
      </c>
      <c r="I2319" s="160" t="s">
        <v>5612</v>
      </c>
      <c r="J2319" s="43">
        <v>80</v>
      </c>
      <c r="K2319" s="54"/>
      <c r="L2319" s="54">
        <v>26</v>
      </c>
      <c r="M2319" s="24">
        <v>54</v>
      </c>
      <c r="N2319" s="24"/>
      <c r="O2319" s="24"/>
      <c r="P2319" s="53">
        <v>45138</v>
      </c>
      <c r="Q2319" s="43" t="s">
        <v>5613</v>
      </c>
      <c r="R2319" s="54">
        <v>13859708152</v>
      </c>
      <c r="S2319" s="24"/>
      <c r="T2319" s="24">
        <v>2023</v>
      </c>
      <c r="U2319" s="23" t="s">
        <v>717</v>
      </c>
      <c r="V2319" s="24" t="s">
        <v>45</v>
      </c>
      <c r="W2319" s="25" t="s">
        <v>326</v>
      </c>
      <c r="X2319" s="24"/>
    </row>
    <row r="2320" ht="26" customHeight="1" spans="1:24">
      <c r="A2320" s="24"/>
      <c r="B2320" s="24"/>
      <c r="C2320" s="54"/>
      <c r="D2320" s="54"/>
      <c r="E2320" s="54"/>
      <c r="F2320" s="54" t="s">
        <v>5614</v>
      </c>
      <c r="G2320" s="54"/>
      <c r="H2320" s="54" t="s">
        <v>2796</v>
      </c>
      <c r="I2320" s="60" t="s">
        <v>5615</v>
      </c>
      <c r="J2320" s="43"/>
      <c r="K2320" s="54"/>
      <c r="L2320" s="54"/>
      <c r="M2320" s="24"/>
      <c r="N2320" s="24"/>
      <c r="O2320" s="24"/>
      <c r="P2320" s="53"/>
      <c r="Q2320" s="43"/>
      <c r="R2320" s="54"/>
      <c r="S2320" s="24"/>
      <c r="T2320" s="24"/>
      <c r="U2320" s="23"/>
      <c r="V2320" s="24"/>
      <c r="W2320" s="25"/>
      <c r="X2320" s="24"/>
    </row>
    <row r="2321" ht="26" customHeight="1" spans="1:24">
      <c r="A2321" s="24"/>
      <c r="B2321" s="24"/>
      <c r="C2321" s="54"/>
      <c r="D2321" s="54"/>
      <c r="E2321" s="54"/>
      <c r="F2321" s="54" t="s">
        <v>5616</v>
      </c>
      <c r="G2321" s="54"/>
      <c r="H2321" s="54" t="s">
        <v>561</v>
      </c>
      <c r="I2321" s="60" t="s">
        <v>5617</v>
      </c>
      <c r="J2321" s="43"/>
      <c r="K2321" s="54"/>
      <c r="L2321" s="54"/>
      <c r="M2321" s="24"/>
      <c r="N2321" s="24"/>
      <c r="O2321" s="24"/>
      <c r="P2321" s="53"/>
      <c r="Q2321" s="43"/>
      <c r="R2321" s="54"/>
      <c r="S2321" s="24"/>
      <c r="T2321" s="24"/>
      <c r="U2321" s="23"/>
      <c r="V2321" s="24"/>
      <c r="W2321" s="25"/>
      <c r="X2321" s="24"/>
    </row>
    <row r="2322" ht="26" customHeight="1" spans="1:24">
      <c r="A2322" s="24">
        <v>133</v>
      </c>
      <c r="B2322" s="24" t="s">
        <v>467</v>
      </c>
      <c r="C2322" s="54" t="s">
        <v>325</v>
      </c>
      <c r="D2322" s="54">
        <v>18</v>
      </c>
      <c r="E2322" s="54" t="s">
        <v>330</v>
      </c>
      <c r="F2322" s="54" t="s">
        <v>330</v>
      </c>
      <c r="G2322" s="54">
        <v>4</v>
      </c>
      <c r="H2322" s="54" t="s">
        <v>43</v>
      </c>
      <c r="I2322" s="160" t="s">
        <v>5618</v>
      </c>
      <c r="J2322" s="43">
        <v>120</v>
      </c>
      <c r="K2322" s="54"/>
      <c r="L2322" s="54">
        <v>35</v>
      </c>
      <c r="M2322" s="24">
        <v>85</v>
      </c>
      <c r="N2322" s="24"/>
      <c r="O2322" s="24"/>
      <c r="P2322" s="53">
        <v>45138</v>
      </c>
      <c r="Q2322" s="43" t="s">
        <v>5619</v>
      </c>
      <c r="R2322" s="54">
        <v>13859708152</v>
      </c>
      <c r="S2322" s="24"/>
      <c r="T2322" s="24">
        <v>2023</v>
      </c>
      <c r="U2322" s="23" t="s">
        <v>717</v>
      </c>
      <c r="V2322" s="24" t="s">
        <v>45</v>
      </c>
      <c r="W2322" s="25" t="s">
        <v>329</v>
      </c>
      <c r="X2322" s="24"/>
    </row>
    <row r="2323" ht="26" customHeight="1" spans="1:24">
      <c r="A2323" s="24"/>
      <c r="B2323" s="24"/>
      <c r="C2323" s="54"/>
      <c r="D2323" s="54"/>
      <c r="E2323" s="54"/>
      <c r="F2323" s="54" t="s">
        <v>5620</v>
      </c>
      <c r="G2323" s="54"/>
      <c r="H2323" s="54" t="s">
        <v>2796</v>
      </c>
      <c r="I2323" s="60" t="s">
        <v>5621</v>
      </c>
      <c r="J2323" s="43"/>
      <c r="K2323" s="54"/>
      <c r="L2323" s="54"/>
      <c r="M2323" s="24"/>
      <c r="N2323" s="24"/>
      <c r="O2323" s="24"/>
      <c r="P2323" s="53"/>
      <c r="Q2323" s="43"/>
      <c r="R2323" s="54"/>
      <c r="S2323" s="24"/>
      <c r="T2323" s="24"/>
      <c r="U2323" s="23"/>
      <c r="V2323" s="24"/>
      <c r="W2323" s="25"/>
      <c r="X2323" s="24"/>
    </row>
    <row r="2324" ht="26" customHeight="1" spans="1:24">
      <c r="A2324" s="24"/>
      <c r="B2324" s="24"/>
      <c r="C2324" s="54"/>
      <c r="D2324" s="54"/>
      <c r="E2324" s="54"/>
      <c r="F2324" s="54" t="s">
        <v>5622</v>
      </c>
      <c r="G2324" s="54"/>
      <c r="H2324" s="54" t="s">
        <v>601</v>
      </c>
      <c r="I2324" s="60" t="s">
        <v>5623</v>
      </c>
      <c r="J2324" s="43"/>
      <c r="K2324" s="54"/>
      <c r="L2324" s="54"/>
      <c r="M2324" s="24"/>
      <c r="N2324" s="24"/>
      <c r="O2324" s="24"/>
      <c r="P2324" s="53"/>
      <c r="Q2324" s="43"/>
      <c r="R2324" s="54"/>
      <c r="S2324" s="24"/>
      <c r="T2324" s="24"/>
      <c r="U2324" s="23"/>
      <c r="V2324" s="24"/>
      <c r="W2324" s="25"/>
      <c r="X2324" s="24"/>
    </row>
    <row r="2325" ht="26" customHeight="1" spans="1:24">
      <c r="A2325" s="24"/>
      <c r="B2325" s="24"/>
      <c r="C2325" s="54"/>
      <c r="D2325" s="54"/>
      <c r="E2325" s="54"/>
      <c r="F2325" s="54" t="s">
        <v>5624</v>
      </c>
      <c r="G2325" s="54"/>
      <c r="H2325" s="54" t="s">
        <v>561</v>
      </c>
      <c r="I2325" s="60" t="s">
        <v>5625</v>
      </c>
      <c r="J2325" s="43"/>
      <c r="K2325" s="54"/>
      <c r="L2325" s="54"/>
      <c r="M2325" s="24"/>
      <c r="N2325" s="24"/>
      <c r="O2325" s="24"/>
      <c r="P2325" s="53"/>
      <c r="Q2325" s="43"/>
      <c r="R2325" s="54"/>
      <c r="S2325" s="24"/>
      <c r="T2325" s="24"/>
      <c r="U2325" s="23"/>
      <c r="V2325" s="24"/>
      <c r="W2325" s="25"/>
      <c r="X2325" s="24"/>
    </row>
    <row r="2326" ht="26" customHeight="1" spans="1:24">
      <c r="A2326" s="24">
        <v>134</v>
      </c>
      <c r="B2326" s="24" t="s">
        <v>467</v>
      </c>
      <c r="C2326" s="54" t="s">
        <v>126</v>
      </c>
      <c r="D2326" s="54">
        <v>1</v>
      </c>
      <c r="E2326" s="54" t="s">
        <v>332</v>
      </c>
      <c r="F2326" s="54" t="s">
        <v>332</v>
      </c>
      <c r="G2326" s="54">
        <v>4</v>
      </c>
      <c r="H2326" s="54" t="s">
        <v>43</v>
      </c>
      <c r="I2326" s="160" t="s">
        <v>5626</v>
      </c>
      <c r="J2326" s="43">
        <v>120</v>
      </c>
      <c r="K2326" s="54"/>
      <c r="L2326" s="54">
        <v>88.61</v>
      </c>
      <c r="M2326" s="24">
        <v>31.39</v>
      </c>
      <c r="N2326" s="24"/>
      <c r="O2326" s="24"/>
      <c r="P2326" s="53">
        <v>45138</v>
      </c>
      <c r="Q2326" s="43" t="s">
        <v>5627</v>
      </c>
      <c r="R2326" s="54">
        <v>15392206298</v>
      </c>
      <c r="S2326" s="24"/>
      <c r="T2326" s="24">
        <v>2023</v>
      </c>
      <c r="U2326" s="23" t="s">
        <v>472</v>
      </c>
      <c r="V2326" s="24" t="s">
        <v>45</v>
      </c>
      <c r="W2326" s="25" t="s">
        <v>331</v>
      </c>
      <c r="X2326" s="24"/>
    </row>
    <row r="2327" ht="26" customHeight="1" spans="1:24">
      <c r="A2327" s="24"/>
      <c r="B2327" s="24"/>
      <c r="C2327" s="54"/>
      <c r="D2327" s="54"/>
      <c r="E2327" s="54"/>
      <c r="F2327" s="54" t="s">
        <v>5628</v>
      </c>
      <c r="G2327" s="54"/>
      <c r="H2327" s="54" t="s">
        <v>2512</v>
      </c>
      <c r="I2327" s="60" t="s">
        <v>5629</v>
      </c>
      <c r="J2327" s="43"/>
      <c r="K2327" s="54"/>
      <c r="L2327" s="54"/>
      <c r="M2327" s="24"/>
      <c r="N2327" s="24"/>
      <c r="O2327" s="24"/>
      <c r="P2327" s="53"/>
      <c r="Q2327" s="43"/>
      <c r="R2327" s="54"/>
      <c r="S2327" s="24"/>
      <c r="T2327" s="24"/>
      <c r="U2327" s="23"/>
      <c r="V2327" s="24"/>
      <c r="W2327" s="25"/>
      <c r="X2327" s="24"/>
    </row>
    <row r="2328" ht="26" customHeight="1" spans="1:24">
      <c r="A2328" s="24"/>
      <c r="B2328" s="24"/>
      <c r="C2328" s="54"/>
      <c r="D2328" s="54"/>
      <c r="E2328" s="54"/>
      <c r="F2328" s="54" t="s">
        <v>5630</v>
      </c>
      <c r="G2328" s="54"/>
      <c r="H2328" s="54" t="s">
        <v>561</v>
      </c>
      <c r="I2328" s="60" t="s">
        <v>5631</v>
      </c>
      <c r="J2328" s="43"/>
      <c r="K2328" s="54"/>
      <c r="L2328" s="54"/>
      <c r="M2328" s="24"/>
      <c r="N2328" s="24"/>
      <c r="O2328" s="24"/>
      <c r="P2328" s="53"/>
      <c r="Q2328" s="43"/>
      <c r="R2328" s="54"/>
      <c r="S2328" s="24"/>
      <c r="T2328" s="24"/>
      <c r="U2328" s="23"/>
      <c r="V2328" s="24"/>
      <c r="W2328" s="25"/>
      <c r="X2328" s="24"/>
    </row>
    <row r="2329" ht="26" customHeight="1" spans="1:24">
      <c r="A2329" s="24"/>
      <c r="B2329" s="24"/>
      <c r="C2329" s="54"/>
      <c r="D2329" s="54"/>
      <c r="E2329" s="54"/>
      <c r="F2329" s="54" t="s">
        <v>5632</v>
      </c>
      <c r="G2329" s="54"/>
      <c r="H2329" s="54" t="s">
        <v>601</v>
      </c>
      <c r="I2329" s="60" t="s">
        <v>5633</v>
      </c>
      <c r="J2329" s="43"/>
      <c r="K2329" s="54"/>
      <c r="L2329" s="54"/>
      <c r="M2329" s="24"/>
      <c r="N2329" s="24"/>
      <c r="O2329" s="24"/>
      <c r="P2329" s="53"/>
      <c r="Q2329" s="43"/>
      <c r="R2329" s="54"/>
      <c r="S2329" s="24"/>
      <c r="T2329" s="24"/>
      <c r="U2329" s="23"/>
      <c r="V2329" s="24"/>
      <c r="W2329" s="25"/>
      <c r="X2329" s="24"/>
    </row>
    <row r="2330" ht="26" customHeight="1" spans="1:24">
      <c r="A2330" s="24">
        <v>135</v>
      </c>
      <c r="B2330" s="24" t="s">
        <v>467</v>
      </c>
      <c r="C2330" s="54" t="s">
        <v>206</v>
      </c>
      <c r="D2330" s="54">
        <v>12</v>
      </c>
      <c r="E2330" s="54" t="s">
        <v>334</v>
      </c>
      <c r="F2330" s="54" t="s">
        <v>334</v>
      </c>
      <c r="G2330" s="54">
        <v>5</v>
      </c>
      <c r="H2330" s="54" t="s">
        <v>43</v>
      </c>
      <c r="I2330" s="60" t="s">
        <v>5634</v>
      </c>
      <c r="J2330" s="43">
        <v>120</v>
      </c>
      <c r="K2330" s="54"/>
      <c r="L2330" s="54"/>
      <c r="M2330" s="24">
        <v>120</v>
      </c>
      <c r="N2330" s="24"/>
      <c r="O2330" s="24"/>
      <c r="P2330" s="53">
        <v>45138</v>
      </c>
      <c r="Q2330" s="43" t="s">
        <v>5635</v>
      </c>
      <c r="R2330" s="54">
        <v>13805931919</v>
      </c>
      <c r="S2330" s="24"/>
      <c r="T2330" s="24">
        <v>2023</v>
      </c>
      <c r="U2330" s="23" t="s">
        <v>717</v>
      </c>
      <c r="V2330" s="24" t="s">
        <v>45</v>
      </c>
      <c r="W2330" s="25" t="s">
        <v>333</v>
      </c>
      <c r="X2330" s="24"/>
    </row>
    <row r="2331" ht="26" customHeight="1" spans="1:24">
      <c r="A2331" s="24"/>
      <c r="B2331" s="24"/>
      <c r="C2331" s="54"/>
      <c r="D2331" s="54"/>
      <c r="E2331" s="54"/>
      <c r="F2331" s="54" t="s">
        <v>5636</v>
      </c>
      <c r="G2331" s="54"/>
      <c r="H2331" s="54" t="s">
        <v>2796</v>
      </c>
      <c r="I2331" s="60" t="s">
        <v>5637</v>
      </c>
      <c r="J2331" s="43"/>
      <c r="K2331" s="54"/>
      <c r="L2331" s="54"/>
      <c r="M2331" s="24"/>
      <c r="N2331" s="24"/>
      <c r="O2331" s="24"/>
      <c r="P2331" s="53"/>
      <c r="Q2331" s="43"/>
      <c r="R2331" s="54"/>
      <c r="S2331" s="24"/>
      <c r="T2331" s="24"/>
      <c r="U2331" s="23"/>
      <c r="V2331" s="24"/>
      <c r="W2331" s="25"/>
      <c r="X2331" s="24"/>
    </row>
    <row r="2332" ht="26" customHeight="1" spans="1:24">
      <c r="A2332" s="24"/>
      <c r="B2332" s="24"/>
      <c r="C2332" s="54"/>
      <c r="D2332" s="54"/>
      <c r="E2332" s="54"/>
      <c r="F2332" s="54" t="s">
        <v>5638</v>
      </c>
      <c r="G2332" s="54"/>
      <c r="H2332" s="54" t="s">
        <v>561</v>
      </c>
      <c r="I2332" s="60" t="s">
        <v>5639</v>
      </c>
      <c r="J2332" s="43"/>
      <c r="K2332" s="54"/>
      <c r="L2332" s="54"/>
      <c r="M2332" s="24"/>
      <c r="N2332" s="24"/>
      <c r="O2332" s="24"/>
      <c r="P2332" s="53"/>
      <c r="Q2332" s="43"/>
      <c r="R2332" s="54"/>
      <c r="S2332" s="24"/>
      <c r="T2332" s="24"/>
      <c r="U2332" s="23"/>
      <c r="V2332" s="24"/>
      <c r="W2332" s="25"/>
      <c r="X2332" s="24"/>
    </row>
    <row r="2333" ht="26" customHeight="1" spans="1:24">
      <c r="A2333" s="24"/>
      <c r="B2333" s="24"/>
      <c r="C2333" s="54"/>
      <c r="D2333" s="54"/>
      <c r="E2333" s="54"/>
      <c r="F2333" s="54" t="s">
        <v>5640</v>
      </c>
      <c r="G2333" s="54"/>
      <c r="H2333" s="54" t="s">
        <v>533</v>
      </c>
      <c r="I2333" s="60" t="s">
        <v>5641</v>
      </c>
      <c r="J2333" s="43"/>
      <c r="K2333" s="54"/>
      <c r="L2333" s="54"/>
      <c r="M2333" s="24"/>
      <c r="N2333" s="24"/>
      <c r="O2333" s="24"/>
      <c r="P2333" s="53"/>
      <c r="Q2333" s="43"/>
      <c r="R2333" s="54"/>
      <c r="S2333" s="24"/>
      <c r="T2333" s="24"/>
      <c r="U2333" s="23"/>
      <c r="V2333" s="24"/>
      <c r="W2333" s="25"/>
      <c r="X2333" s="24"/>
    </row>
    <row r="2334" ht="26" customHeight="1" spans="1:24">
      <c r="A2334" s="24"/>
      <c r="B2334" s="24"/>
      <c r="C2334" s="54"/>
      <c r="D2334" s="54"/>
      <c r="E2334" s="54"/>
      <c r="F2334" s="54" t="s">
        <v>5642</v>
      </c>
      <c r="G2334" s="54"/>
      <c r="H2334" s="54" t="s">
        <v>510</v>
      </c>
      <c r="I2334" s="60" t="s">
        <v>5643</v>
      </c>
      <c r="J2334" s="43"/>
      <c r="K2334" s="54"/>
      <c r="L2334" s="54"/>
      <c r="M2334" s="24"/>
      <c r="N2334" s="24"/>
      <c r="O2334" s="24"/>
      <c r="P2334" s="53"/>
      <c r="Q2334" s="43"/>
      <c r="R2334" s="54"/>
      <c r="S2334" s="24"/>
      <c r="T2334" s="24"/>
      <c r="U2334" s="23"/>
      <c r="V2334" s="24"/>
      <c r="W2334" s="25"/>
      <c r="X2334" s="24"/>
    </row>
    <row r="2335" ht="26" customHeight="1" spans="1:24">
      <c r="A2335" s="24"/>
      <c r="B2335" s="24"/>
      <c r="C2335" s="54"/>
      <c r="D2335" s="54"/>
      <c r="E2335" s="54"/>
      <c r="F2335" s="54" t="s">
        <v>5644</v>
      </c>
      <c r="G2335" s="54"/>
      <c r="H2335" s="54" t="s">
        <v>538</v>
      </c>
      <c r="I2335" s="60" t="s">
        <v>5645</v>
      </c>
      <c r="J2335" s="43"/>
      <c r="K2335" s="54"/>
      <c r="L2335" s="54"/>
      <c r="M2335" s="24"/>
      <c r="N2335" s="24"/>
      <c r="O2335" s="24"/>
      <c r="P2335" s="53"/>
      <c r="Q2335" s="43"/>
      <c r="R2335" s="54"/>
      <c r="S2335" s="24"/>
      <c r="T2335" s="24"/>
      <c r="U2335" s="23"/>
      <c r="V2335" s="24"/>
      <c r="W2335" s="25"/>
      <c r="X2335" s="24"/>
    </row>
    <row r="2336" ht="26" customHeight="1" spans="1:24">
      <c r="A2336" s="24">
        <v>136</v>
      </c>
      <c r="B2336" s="24" t="s">
        <v>467</v>
      </c>
      <c r="C2336" s="54" t="s">
        <v>206</v>
      </c>
      <c r="D2336" s="54">
        <v>12</v>
      </c>
      <c r="E2336" s="54" t="s">
        <v>336</v>
      </c>
      <c r="F2336" s="54" t="s">
        <v>336</v>
      </c>
      <c r="G2336" s="54">
        <v>2</v>
      </c>
      <c r="H2336" s="54" t="s">
        <v>43</v>
      </c>
      <c r="I2336" s="160" t="s">
        <v>5646</v>
      </c>
      <c r="J2336" s="43">
        <v>80</v>
      </c>
      <c r="K2336" s="54"/>
      <c r="L2336" s="54"/>
      <c r="M2336" s="24">
        <v>80</v>
      </c>
      <c r="N2336" s="24"/>
      <c r="O2336" s="24"/>
      <c r="P2336" s="53">
        <v>45138</v>
      </c>
      <c r="Q2336" s="43" t="s">
        <v>5647</v>
      </c>
      <c r="R2336" s="54">
        <v>13805931919</v>
      </c>
      <c r="S2336" s="24"/>
      <c r="T2336" s="24">
        <v>2023</v>
      </c>
      <c r="U2336" s="23" t="s">
        <v>717</v>
      </c>
      <c r="V2336" s="24" t="s">
        <v>45</v>
      </c>
      <c r="W2336" s="25" t="s">
        <v>333</v>
      </c>
      <c r="X2336" s="24"/>
    </row>
    <row r="2337" ht="26" customHeight="1" spans="1:24">
      <c r="A2337" s="24"/>
      <c r="B2337" s="24"/>
      <c r="C2337" s="54"/>
      <c r="D2337" s="54"/>
      <c r="E2337" s="54"/>
      <c r="F2337" s="54" t="s">
        <v>5648</v>
      </c>
      <c r="G2337" s="54"/>
      <c r="H2337" s="54" t="s">
        <v>2796</v>
      </c>
      <c r="I2337" s="60" t="s">
        <v>5649</v>
      </c>
      <c r="J2337" s="43"/>
      <c r="K2337" s="54"/>
      <c r="L2337" s="54"/>
      <c r="M2337" s="24"/>
      <c r="N2337" s="24"/>
      <c r="O2337" s="24"/>
      <c r="P2337" s="53"/>
      <c r="Q2337" s="43"/>
      <c r="R2337" s="54"/>
      <c r="S2337" s="24"/>
      <c r="T2337" s="24"/>
      <c r="U2337" s="23"/>
      <c r="V2337" s="24"/>
      <c r="W2337" s="25"/>
      <c r="X2337" s="24"/>
    </row>
    <row r="2338" ht="26" customHeight="1" spans="1:24">
      <c r="A2338" s="24">
        <v>137</v>
      </c>
      <c r="B2338" s="24" t="s">
        <v>467</v>
      </c>
      <c r="C2338" s="54" t="s">
        <v>206</v>
      </c>
      <c r="D2338" s="54">
        <v>12</v>
      </c>
      <c r="E2338" s="54" t="s">
        <v>337</v>
      </c>
      <c r="F2338" s="54" t="s">
        <v>337</v>
      </c>
      <c r="G2338" s="54">
        <v>1</v>
      </c>
      <c r="H2338" s="54" t="s">
        <v>43</v>
      </c>
      <c r="I2338" s="160" t="s">
        <v>5650</v>
      </c>
      <c r="J2338" s="43">
        <v>92</v>
      </c>
      <c r="K2338" s="54"/>
      <c r="L2338" s="54"/>
      <c r="M2338" s="24">
        <v>92</v>
      </c>
      <c r="N2338" s="24"/>
      <c r="O2338" s="24"/>
      <c r="P2338" s="53">
        <v>45138</v>
      </c>
      <c r="Q2338" s="43" t="s">
        <v>5651</v>
      </c>
      <c r="R2338" s="54">
        <v>13805931919</v>
      </c>
      <c r="S2338" s="24"/>
      <c r="T2338" s="24">
        <v>2023</v>
      </c>
      <c r="U2338" s="23" t="s">
        <v>717</v>
      </c>
      <c r="V2338" s="24" t="s">
        <v>45</v>
      </c>
      <c r="W2338" s="25" t="s">
        <v>333</v>
      </c>
      <c r="X2338" s="24"/>
    </row>
    <row r="2339" ht="26" customHeight="1" spans="1:24">
      <c r="A2339" s="24">
        <v>138</v>
      </c>
      <c r="B2339" s="24" t="s">
        <v>467</v>
      </c>
      <c r="C2339" s="54" t="s">
        <v>206</v>
      </c>
      <c r="D2339" s="54">
        <v>23</v>
      </c>
      <c r="E2339" s="54" t="s">
        <v>339</v>
      </c>
      <c r="F2339" s="54" t="s">
        <v>339</v>
      </c>
      <c r="G2339" s="54">
        <v>6</v>
      </c>
      <c r="H2339" s="54" t="s">
        <v>43</v>
      </c>
      <c r="I2339" s="160" t="s">
        <v>5652</v>
      </c>
      <c r="J2339" s="43">
        <v>100</v>
      </c>
      <c r="K2339" s="54"/>
      <c r="L2339" s="54"/>
      <c r="M2339" s="24">
        <v>100</v>
      </c>
      <c r="N2339" s="24"/>
      <c r="O2339" s="24"/>
      <c r="P2339" s="53">
        <v>45138</v>
      </c>
      <c r="Q2339" s="43" t="s">
        <v>5653</v>
      </c>
      <c r="R2339" s="54">
        <v>18876546678</v>
      </c>
      <c r="S2339" s="24"/>
      <c r="T2339" s="24">
        <v>2023</v>
      </c>
      <c r="U2339" s="23" t="s">
        <v>717</v>
      </c>
      <c r="V2339" s="24" t="s">
        <v>45</v>
      </c>
      <c r="W2339" s="25" t="s">
        <v>338</v>
      </c>
      <c r="X2339" s="24"/>
    </row>
    <row r="2340" ht="26" customHeight="1" spans="1:24">
      <c r="A2340" s="24"/>
      <c r="B2340" s="24"/>
      <c r="C2340" s="54"/>
      <c r="D2340" s="54"/>
      <c r="E2340" s="54"/>
      <c r="F2340" s="54" t="s">
        <v>5654</v>
      </c>
      <c r="G2340" s="54"/>
      <c r="H2340" s="54" t="s">
        <v>2796</v>
      </c>
      <c r="I2340" s="60" t="s">
        <v>5655</v>
      </c>
      <c r="J2340" s="43"/>
      <c r="K2340" s="54"/>
      <c r="L2340" s="54"/>
      <c r="M2340" s="24"/>
      <c r="N2340" s="24"/>
      <c r="O2340" s="24"/>
      <c r="P2340" s="53"/>
      <c r="Q2340" s="43"/>
      <c r="R2340" s="54"/>
      <c r="S2340" s="24"/>
      <c r="T2340" s="24"/>
      <c r="U2340" s="23"/>
      <c r="V2340" s="24"/>
      <c r="W2340" s="25"/>
      <c r="X2340" s="24"/>
    </row>
    <row r="2341" ht="26" customHeight="1" spans="1:24">
      <c r="A2341" s="24"/>
      <c r="B2341" s="24"/>
      <c r="C2341" s="54"/>
      <c r="D2341" s="54"/>
      <c r="E2341" s="54"/>
      <c r="F2341" s="54" t="s">
        <v>5656</v>
      </c>
      <c r="G2341" s="54"/>
      <c r="H2341" s="54" t="s">
        <v>561</v>
      </c>
      <c r="I2341" s="60" t="s">
        <v>5657</v>
      </c>
      <c r="J2341" s="43"/>
      <c r="K2341" s="54"/>
      <c r="L2341" s="54"/>
      <c r="M2341" s="24"/>
      <c r="N2341" s="24"/>
      <c r="O2341" s="24"/>
      <c r="P2341" s="53"/>
      <c r="Q2341" s="43"/>
      <c r="R2341" s="54"/>
      <c r="S2341" s="24"/>
      <c r="T2341" s="24"/>
      <c r="U2341" s="23"/>
      <c r="V2341" s="24"/>
      <c r="W2341" s="25"/>
      <c r="X2341" s="24"/>
    </row>
    <row r="2342" ht="26" customHeight="1" spans="1:24">
      <c r="A2342" s="24"/>
      <c r="B2342" s="24"/>
      <c r="C2342" s="54"/>
      <c r="D2342" s="54"/>
      <c r="E2342" s="54"/>
      <c r="F2342" s="54" t="s">
        <v>5658</v>
      </c>
      <c r="G2342" s="54"/>
      <c r="H2342" s="54" t="s">
        <v>533</v>
      </c>
      <c r="I2342" s="60" t="s">
        <v>5659</v>
      </c>
      <c r="J2342" s="43"/>
      <c r="K2342" s="54"/>
      <c r="L2342" s="54"/>
      <c r="M2342" s="24"/>
      <c r="N2342" s="24"/>
      <c r="O2342" s="24"/>
      <c r="P2342" s="53"/>
      <c r="Q2342" s="43"/>
      <c r="R2342" s="54"/>
      <c r="S2342" s="24"/>
      <c r="T2342" s="24"/>
      <c r="U2342" s="23"/>
      <c r="V2342" s="24"/>
      <c r="W2342" s="25"/>
      <c r="X2342" s="24"/>
    </row>
    <row r="2343" ht="26" customHeight="1" spans="1:24">
      <c r="A2343" s="24"/>
      <c r="B2343" s="24"/>
      <c r="C2343" s="54"/>
      <c r="D2343" s="54"/>
      <c r="E2343" s="54"/>
      <c r="F2343" s="54" t="s">
        <v>5660</v>
      </c>
      <c r="G2343" s="54"/>
      <c r="H2343" s="54" t="s">
        <v>510</v>
      </c>
      <c r="I2343" s="60" t="s">
        <v>5661</v>
      </c>
      <c r="J2343" s="43"/>
      <c r="K2343" s="54"/>
      <c r="L2343" s="54"/>
      <c r="M2343" s="24"/>
      <c r="N2343" s="24"/>
      <c r="O2343" s="24"/>
      <c r="P2343" s="53"/>
      <c r="Q2343" s="43"/>
      <c r="R2343" s="54"/>
      <c r="S2343" s="24"/>
      <c r="T2343" s="24"/>
      <c r="U2343" s="23"/>
      <c r="V2343" s="24"/>
      <c r="W2343" s="25"/>
      <c r="X2343" s="24"/>
    </row>
    <row r="2344" ht="26" customHeight="1" spans="1:24">
      <c r="A2344" s="24"/>
      <c r="B2344" s="24"/>
      <c r="C2344" s="54"/>
      <c r="D2344" s="54"/>
      <c r="E2344" s="54"/>
      <c r="F2344" s="54" t="s">
        <v>5662</v>
      </c>
      <c r="G2344" s="54"/>
      <c r="H2344" s="54" t="s">
        <v>510</v>
      </c>
      <c r="I2344" s="60" t="s">
        <v>5663</v>
      </c>
      <c r="J2344" s="43"/>
      <c r="K2344" s="54"/>
      <c r="L2344" s="54"/>
      <c r="M2344" s="24"/>
      <c r="N2344" s="24"/>
      <c r="O2344" s="24"/>
      <c r="P2344" s="53"/>
      <c r="Q2344" s="43"/>
      <c r="R2344" s="54"/>
      <c r="S2344" s="24"/>
      <c r="T2344" s="24"/>
      <c r="U2344" s="23"/>
      <c r="V2344" s="24"/>
      <c r="W2344" s="25"/>
      <c r="X2344" s="24"/>
    </row>
    <row r="2345" ht="26" customHeight="1" spans="1:24">
      <c r="A2345" s="24">
        <v>139</v>
      </c>
      <c r="B2345" s="24" t="s">
        <v>467</v>
      </c>
      <c r="C2345" s="54" t="s">
        <v>206</v>
      </c>
      <c r="D2345" s="54">
        <v>28</v>
      </c>
      <c r="E2345" s="54" t="s">
        <v>340</v>
      </c>
      <c r="F2345" s="54" t="s">
        <v>340</v>
      </c>
      <c r="G2345" s="54">
        <v>4</v>
      </c>
      <c r="H2345" s="54" t="s">
        <v>43</v>
      </c>
      <c r="I2345" s="60" t="s">
        <v>5664</v>
      </c>
      <c r="J2345" s="43">
        <v>100</v>
      </c>
      <c r="K2345" s="54"/>
      <c r="L2345" s="54"/>
      <c r="M2345" s="24">
        <v>100</v>
      </c>
      <c r="N2345" s="24"/>
      <c r="O2345" s="24"/>
      <c r="P2345" s="53">
        <v>45138</v>
      </c>
      <c r="Q2345" s="43" t="s">
        <v>5665</v>
      </c>
      <c r="R2345" s="54">
        <v>18876546678</v>
      </c>
      <c r="S2345" s="24"/>
      <c r="T2345" s="24">
        <v>2023</v>
      </c>
      <c r="U2345" s="23" t="s">
        <v>717</v>
      </c>
      <c r="V2345" s="24" t="s">
        <v>45</v>
      </c>
      <c r="W2345" s="25" t="s">
        <v>338</v>
      </c>
      <c r="X2345" s="24"/>
    </row>
    <row r="2346" ht="26" customHeight="1" spans="1:24">
      <c r="A2346" s="24"/>
      <c r="B2346" s="24"/>
      <c r="C2346" s="54"/>
      <c r="D2346" s="54"/>
      <c r="E2346" s="54"/>
      <c r="F2346" s="54" t="s">
        <v>5666</v>
      </c>
      <c r="G2346" s="54"/>
      <c r="H2346" s="54" t="s">
        <v>1184</v>
      </c>
      <c r="I2346" s="60" t="s">
        <v>5667</v>
      </c>
      <c r="J2346" s="43"/>
      <c r="K2346" s="54"/>
      <c r="L2346" s="54"/>
      <c r="M2346" s="24"/>
      <c r="N2346" s="24"/>
      <c r="O2346" s="24"/>
      <c r="P2346" s="53"/>
      <c r="Q2346" s="43"/>
      <c r="R2346" s="54"/>
      <c r="S2346" s="24"/>
      <c r="T2346" s="24"/>
      <c r="U2346" s="23"/>
      <c r="V2346" s="24"/>
      <c r="W2346" s="25"/>
      <c r="X2346" s="24"/>
    </row>
    <row r="2347" ht="26" customHeight="1" spans="1:24">
      <c r="A2347" s="24"/>
      <c r="B2347" s="24"/>
      <c r="C2347" s="54"/>
      <c r="D2347" s="54"/>
      <c r="E2347" s="54"/>
      <c r="F2347" s="54" t="s">
        <v>5668</v>
      </c>
      <c r="G2347" s="54"/>
      <c r="H2347" s="54" t="s">
        <v>561</v>
      </c>
      <c r="I2347" s="60" t="s">
        <v>5669</v>
      </c>
      <c r="J2347" s="43"/>
      <c r="K2347" s="54"/>
      <c r="L2347" s="54"/>
      <c r="M2347" s="24"/>
      <c r="N2347" s="24"/>
      <c r="O2347" s="24"/>
      <c r="P2347" s="53"/>
      <c r="Q2347" s="43"/>
      <c r="R2347" s="54"/>
      <c r="S2347" s="24"/>
      <c r="T2347" s="24"/>
      <c r="U2347" s="23"/>
      <c r="V2347" s="24"/>
      <c r="W2347" s="25"/>
      <c r="X2347" s="24"/>
    </row>
    <row r="2348" ht="26" customHeight="1" spans="1:24">
      <c r="A2348" s="24"/>
      <c r="B2348" s="24"/>
      <c r="C2348" s="54"/>
      <c r="D2348" s="54"/>
      <c r="E2348" s="54"/>
      <c r="F2348" s="54" t="s">
        <v>5670</v>
      </c>
      <c r="G2348" s="54"/>
      <c r="H2348" s="54" t="s">
        <v>601</v>
      </c>
      <c r="I2348" s="60" t="s">
        <v>5671</v>
      </c>
      <c r="J2348" s="43"/>
      <c r="K2348" s="54"/>
      <c r="L2348" s="54"/>
      <c r="M2348" s="24"/>
      <c r="N2348" s="24"/>
      <c r="O2348" s="24"/>
      <c r="P2348" s="53"/>
      <c r="Q2348" s="43"/>
      <c r="R2348" s="54"/>
      <c r="S2348" s="24"/>
      <c r="T2348" s="24"/>
      <c r="U2348" s="23"/>
      <c r="V2348" s="24"/>
      <c r="W2348" s="25"/>
      <c r="X2348" s="24"/>
    </row>
    <row r="2349" ht="26" customHeight="1" spans="1:24">
      <c r="A2349" s="24">
        <v>140</v>
      </c>
      <c r="B2349" s="24" t="s">
        <v>467</v>
      </c>
      <c r="C2349" s="54" t="s">
        <v>65</v>
      </c>
      <c r="D2349" s="54">
        <v>3</v>
      </c>
      <c r="E2349" s="54" t="s">
        <v>342</v>
      </c>
      <c r="F2349" s="54" t="s">
        <v>342</v>
      </c>
      <c r="G2349" s="54">
        <v>5</v>
      </c>
      <c r="H2349" s="54" t="s">
        <v>43</v>
      </c>
      <c r="I2349" s="160" t="s">
        <v>5672</v>
      </c>
      <c r="J2349" s="43">
        <v>120</v>
      </c>
      <c r="K2349" s="54"/>
      <c r="L2349" s="54"/>
      <c r="M2349" s="24">
        <v>120</v>
      </c>
      <c r="N2349" s="24"/>
      <c r="O2349" s="24"/>
      <c r="P2349" s="53">
        <v>45138</v>
      </c>
      <c r="Q2349" s="43" t="s">
        <v>5673</v>
      </c>
      <c r="R2349" s="54">
        <v>18759905888</v>
      </c>
      <c r="S2349" s="24"/>
      <c r="T2349" s="24">
        <v>2023</v>
      </c>
      <c r="U2349" s="23" t="s">
        <v>717</v>
      </c>
      <c r="V2349" s="24" t="s">
        <v>45</v>
      </c>
      <c r="W2349" s="25" t="s">
        <v>341</v>
      </c>
      <c r="X2349" s="24"/>
    </row>
    <row r="2350" ht="26" customHeight="1" spans="1:24">
      <c r="A2350" s="24"/>
      <c r="B2350" s="24"/>
      <c r="C2350" s="54"/>
      <c r="D2350" s="54"/>
      <c r="E2350" s="54"/>
      <c r="F2350" s="54" t="s">
        <v>5674</v>
      </c>
      <c r="G2350" s="54"/>
      <c r="H2350" s="54" t="s">
        <v>2796</v>
      </c>
      <c r="I2350" s="60" t="s">
        <v>5675</v>
      </c>
      <c r="J2350" s="43"/>
      <c r="K2350" s="54"/>
      <c r="L2350" s="54"/>
      <c r="M2350" s="24"/>
      <c r="N2350" s="24"/>
      <c r="O2350" s="24"/>
      <c r="P2350" s="53"/>
      <c r="Q2350" s="43"/>
      <c r="R2350" s="54"/>
      <c r="S2350" s="24"/>
      <c r="T2350" s="24"/>
      <c r="U2350" s="23"/>
      <c r="V2350" s="24"/>
      <c r="W2350" s="25"/>
      <c r="X2350" s="24"/>
    </row>
    <row r="2351" ht="26" customHeight="1" spans="1:24">
      <c r="A2351" s="24"/>
      <c r="B2351" s="24"/>
      <c r="C2351" s="54"/>
      <c r="D2351" s="54"/>
      <c r="E2351" s="54"/>
      <c r="F2351" s="54" t="s">
        <v>5676</v>
      </c>
      <c r="G2351" s="54"/>
      <c r="H2351" s="54" t="s">
        <v>561</v>
      </c>
      <c r="I2351" s="60" t="s">
        <v>5677</v>
      </c>
      <c r="J2351" s="43"/>
      <c r="K2351" s="54"/>
      <c r="L2351" s="54"/>
      <c r="M2351" s="24"/>
      <c r="N2351" s="24"/>
      <c r="O2351" s="24"/>
      <c r="P2351" s="53"/>
      <c r="Q2351" s="43"/>
      <c r="R2351" s="54"/>
      <c r="S2351" s="24"/>
      <c r="T2351" s="24"/>
      <c r="U2351" s="23"/>
      <c r="V2351" s="24"/>
      <c r="W2351" s="25"/>
      <c r="X2351" s="24"/>
    </row>
    <row r="2352" ht="26" customHeight="1" spans="1:24">
      <c r="A2352" s="24"/>
      <c r="B2352" s="24"/>
      <c r="C2352" s="54"/>
      <c r="D2352" s="54"/>
      <c r="E2352" s="54"/>
      <c r="F2352" s="54" t="s">
        <v>173</v>
      </c>
      <c r="G2352" s="54"/>
      <c r="H2352" s="54" t="s">
        <v>566</v>
      </c>
      <c r="I2352" s="60" t="s">
        <v>5678</v>
      </c>
      <c r="J2352" s="43"/>
      <c r="K2352" s="54"/>
      <c r="L2352" s="54"/>
      <c r="M2352" s="24"/>
      <c r="N2352" s="24"/>
      <c r="O2352" s="24"/>
      <c r="P2352" s="53"/>
      <c r="Q2352" s="43"/>
      <c r="R2352" s="54"/>
      <c r="S2352" s="24"/>
      <c r="T2352" s="24"/>
      <c r="U2352" s="23"/>
      <c r="V2352" s="24"/>
      <c r="W2352" s="25"/>
      <c r="X2352" s="24"/>
    </row>
    <row r="2353" ht="26" customHeight="1" spans="1:24">
      <c r="A2353" s="24"/>
      <c r="B2353" s="24"/>
      <c r="C2353" s="54"/>
      <c r="D2353" s="54"/>
      <c r="E2353" s="54"/>
      <c r="F2353" s="54" t="s">
        <v>2005</v>
      </c>
      <c r="G2353" s="54"/>
      <c r="H2353" s="54" t="s">
        <v>497</v>
      </c>
      <c r="I2353" s="60" t="s">
        <v>5679</v>
      </c>
      <c r="J2353" s="43"/>
      <c r="K2353" s="54"/>
      <c r="L2353" s="54"/>
      <c r="M2353" s="24"/>
      <c r="N2353" s="24"/>
      <c r="O2353" s="24"/>
      <c r="P2353" s="53"/>
      <c r="Q2353" s="43"/>
      <c r="R2353" s="54"/>
      <c r="S2353" s="24"/>
      <c r="T2353" s="24"/>
      <c r="U2353" s="23"/>
      <c r="V2353" s="24"/>
      <c r="W2353" s="25"/>
      <c r="X2353" s="24"/>
    </row>
    <row r="2354" ht="26" customHeight="1" spans="1:24">
      <c r="A2354" s="24">
        <v>141</v>
      </c>
      <c r="B2354" s="24" t="s">
        <v>467</v>
      </c>
      <c r="C2354" s="54" t="s">
        <v>65</v>
      </c>
      <c r="D2354" s="54">
        <v>19</v>
      </c>
      <c r="E2354" s="54" t="s">
        <v>344</v>
      </c>
      <c r="F2354" s="54" t="s">
        <v>344</v>
      </c>
      <c r="G2354" s="54">
        <v>6</v>
      </c>
      <c r="H2354" s="54" t="s">
        <v>43</v>
      </c>
      <c r="I2354" s="60" t="s">
        <v>5680</v>
      </c>
      <c r="J2354" s="43">
        <v>120</v>
      </c>
      <c r="K2354" s="54"/>
      <c r="L2354" s="54"/>
      <c r="M2354" s="24">
        <v>120</v>
      </c>
      <c r="N2354" s="24"/>
      <c r="O2354" s="24"/>
      <c r="P2354" s="53">
        <v>45138</v>
      </c>
      <c r="Q2354" s="43" t="s">
        <v>5681</v>
      </c>
      <c r="R2354" s="54">
        <v>13950297385</v>
      </c>
      <c r="S2354" s="24"/>
      <c r="T2354" s="24">
        <v>2023</v>
      </c>
      <c r="U2354" s="23" t="s">
        <v>717</v>
      </c>
      <c r="V2354" s="24" t="s">
        <v>45</v>
      </c>
      <c r="W2354" s="25" t="s">
        <v>343</v>
      </c>
      <c r="X2354" s="24"/>
    </row>
    <row r="2355" ht="26" customHeight="1" spans="1:24">
      <c r="A2355" s="24"/>
      <c r="B2355" s="24"/>
      <c r="C2355" s="54"/>
      <c r="D2355" s="54"/>
      <c r="E2355" s="54"/>
      <c r="F2355" s="54" t="s">
        <v>5682</v>
      </c>
      <c r="G2355" s="54"/>
      <c r="H2355" s="54" t="s">
        <v>2796</v>
      </c>
      <c r="I2355" s="60" t="s">
        <v>5683</v>
      </c>
      <c r="J2355" s="43"/>
      <c r="K2355" s="54"/>
      <c r="L2355" s="54"/>
      <c r="M2355" s="24"/>
      <c r="N2355" s="24"/>
      <c r="O2355" s="24"/>
      <c r="P2355" s="53"/>
      <c r="Q2355" s="43"/>
      <c r="R2355" s="54"/>
      <c r="S2355" s="24"/>
      <c r="T2355" s="24"/>
      <c r="U2355" s="23"/>
      <c r="V2355" s="24"/>
      <c r="W2355" s="25"/>
      <c r="X2355" s="24"/>
    </row>
    <row r="2356" ht="26" customHeight="1" spans="1:24">
      <c r="A2356" s="24"/>
      <c r="B2356" s="24"/>
      <c r="C2356" s="54"/>
      <c r="D2356" s="54"/>
      <c r="E2356" s="54"/>
      <c r="F2356" s="54" t="s">
        <v>5684</v>
      </c>
      <c r="G2356" s="54"/>
      <c r="H2356" s="54" t="s">
        <v>561</v>
      </c>
      <c r="I2356" s="60" t="s">
        <v>5685</v>
      </c>
      <c r="J2356" s="43"/>
      <c r="K2356" s="54"/>
      <c r="L2356" s="54"/>
      <c r="M2356" s="24"/>
      <c r="N2356" s="24"/>
      <c r="O2356" s="24"/>
      <c r="P2356" s="53"/>
      <c r="Q2356" s="43"/>
      <c r="R2356" s="54"/>
      <c r="S2356" s="24"/>
      <c r="T2356" s="24"/>
      <c r="U2356" s="23"/>
      <c r="V2356" s="24"/>
      <c r="W2356" s="25"/>
      <c r="X2356" s="24"/>
    </row>
    <row r="2357" ht="26" customHeight="1" spans="1:24">
      <c r="A2357" s="24"/>
      <c r="B2357" s="24"/>
      <c r="C2357" s="54"/>
      <c r="D2357" s="54"/>
      <c r="E2357" s="54"/>
      <c r="F2357" s="54" t="s">
        <v>5686</v>
      </c>
      <c r="G2357" s="54"/>
      <c r="H2357" s="54" t="s">
        <v>533</v>
      </c>
      <c r="I2357" s="60" t="s">
        <v>5687</v>
      </c>
      <c r="J2357" s="43"/>
      <c r="K2357" s="54"/>
      <c r="L2357" s="54"/>
      <c r="M2357" s="24"/>
      <c r="N2357" s="24"/>
      <c r="O2357" s="24"/>
      <c r="P2357" s="53"/>
      <c r="Q2357" s="43"/>
      <c r="R2357" s="54"/>
      <c r="S2357" s="24"/>
      <c r="T2357" s="24"/>
      <c r="U2357" s="23"/>
      <c r="V2357" s="24"/>
      <c r="W2357" s="25"/>
      <c r="X2357" s="24"/>
    </row>
    <row r="2358" ht="26" customHeight="1" spans="1:24">
      <c r="A2358" s="24"/>
      <c r="B2358" s="24"/>
      <c r="C2358" s="54"/>
      <c r="D2358" s="54"/>
      <c r="E2358" s="54"/>
      <c r="F2358" s="54" t="s">
        <v>5688</v>
      </c>
      <c r="G2358" s="54"/>
      <c r="H2358" s="54" t="s">
        <v>538</v>
      </c>
      <c r="I2358" s="60" t="s">
        <v>5689</v>
      </c>
      <c r="J2358" s="43"/>
      <c r="K2358" s="54"/>
      <c r="L2358" s="54"/>
      <c r="M2358" s="24"/>
      <c r="N2358" s="24"/>
      <c r="O2358" s="24"/>
      <c r="P2358" s="53"/>
      <c r="Q2358" s="43"/>
      <c r="R2358" s="54"/>
      <c r="S2358" s="24"/>
      <c r="T2358" s="24"/>
      <c r="U2358" s="23"/>
      <c r="V2358" s="24"/>
      <c r="W2358" s="25"/>
      <c r="X2358" s="24"/>
    </row>
    <row r="2359" ht="26" customHeight="1" spans="1:24">
      <c r="A2359" s="24"/>
      <c r="B2359" s="24"/>
      <c r="C2359" s="54"/>
      <c r="D2359" s="54"/>
      <c r="E2359" s="54"/>
      <c r="F2359" s="54" t="s">
        <v>5690</v>
      </c>
      <c r="G2359" s="54"/>
      <c r="H2359" s="54" t="s">
        <v>510</v>
      </c>
      <c r="I2359" s="60" t="s">
        <v>5691</v>
      </c>
      <c r="J2359" s="43"/>
      <c r="K2359" s="54"/>
      <c r="L2359" s="54"/>
      <c r="M2359" s="24"/>
      <c r="N2359" s="24"/>
      <c r="O2359" s="24"/>
      <c r="P2359" s="53"/>
      <c r="Q2359" s="43"/>
      <c r="R2359" s="54"/>
      <c r="S2359" s="24"/>
      <c r="T2359" s="24"/>
      <c r="U2359" s="23"/>
      <c r="V2359" s="24"/>
      <c r="W2359" s="25"/>
      <c r="X2359" s="24"/>
    </row>
    <row r="2360" ht="26" customHeight="1" spans="1:24">
      <c r="A2360" s="24">
        <v>142</v>
      </c>
      <c r="B2360" s="24" t="s">
        <v>467</v>
      </c>
      <c r="C2360" s="54" t="s">
        <v>40</v>
      </c>
      <c r="D2360" s="54">
        <v>3</v>
      </c>
      <c r="E2360" s="54" t="s">
        <v>346</v>
      </c>
      <c r="F2360" s="54" t="s">
        <v>346</v>
      </c>
      <c r="G2360" s="54">
        <v>2</v>
      </c>
      <c r="H2360" s="54" t="s">
        <v>43</v>
      </c>
      <c r="I2360" s="160" t="s">
        <v>5692</v>
      </c>
      <c r="J2360" s="43">
        <v>120</v>
      </c>
      <c r="K2360" s="54"/>
      <c r="L2360" s="54"/>
      <c r="M2360" s="24">
        <v>120</v>
      </c>
      <c r="N2360" s="24"/>
      <c r="O2360" s="24"/>
      <c r="P2360" s="53">
        <v>45138</v>
      </c>
      <c r="Q2360" s="43" t="s">
        <v>5693</v>
      </c>
      <c r="R2360" s="54">
        <v>13515032246</v>
      </c>
      <c r="S2360" s="24"/>
      <c r="T2360" s="24">
        <v>2023</v>
      </c>
      <c r="U2360" s="23" t="s">
        <v>472</v>
      </c>
      <c r="V2360" s="24" t="s">
        <v>45</v>
      </c>
      <c r="W2360" s="25" t="s">
        <v>345</v>
      </c>
      <c r="X2360" s="24"/>
    </row>
    <row r="2361" ht="26" customHeight="1" spans="1:24">
      <c r="A2361" s="24"/>
      <c r="B2361" s="24"/>
      <c r="C2361" s="54"/>
      <c r="D2361" s="54"/>
      <c r="E2361" s="54"/>
      <c r="F2361" s="54" t="s">
        <v>5694</v>
      </c>
      <c r="G2361" s="54"/>
      <c r="H2361" s="54" t="s">
        <v>2512</v>
      </c>
      <c r="I2361" s="60" t="s">
        <v>5695</v>
      </c>
      <c r="J2361" s="43"/>
      <c r="K2361" s="54"/>
      <c r="L2361" s="54"/>
      <c r="M2361" s="24"/>
      <c r="N2361" s="24"/>
      <c r="O2361" s="24"/>
      <c r="P2361" s="53"/>
      <c r="Q2361" s="43"/>
      <c r="R2361" s="54"/>
      <c r="S2361" s="24"/>
      <c r="T2361" s="24"/>
      <c r="U2361" s="23"/>
      <c r="V2361" s="24"/>
      <c r="W2361" s="25"/>
      <c r="X2361" s="24"/>
    </row>
    <row r="2362" ht="26" customHeight="1" spans="1:24">
      <c r="A2362" s="24">
        <v>143</v>
      </c>
      <c r="B2362" s="24" t="s">
        <v>467</v>
      </c>
      <c r="C2362" s="54" t="s">
        <v>40</v>
      </c>
      <c r="D2362" s="54">
        <v>3</v>
      </c>
      <c r="E2362" s="54" t="s">
        <v>348</v>
      </c>
      <c r="F2362" s="54" t="s">
        <v>348</v>
      </c>
      <c r="G2362" s="54">
        <v>3</v>
      </c>
      <c r="H2362" s="54" t="s">
        <v>43</v>
      </c>
      <c r="I2362" s="60" t="s">
        <v>5696</v>
      </c>
      <c r="J2362" s="43">
        <v>120</v>
      </c>
      <c r="K2362" s="54"/>
      <c r="L2362" s="54"/>
      <c r="M2362" s="24">
        <v>120</v>
      </c>
      <c r="N2362" s="24"/>
      <c r="O2362" s="24"/>
      <c r="P2362" s="53">
        <v>45138</v>
      </c>
      <c r="Q2362" s="43" t="s">
        <v>5697</v>
      </c>
      <c r="R2362" s="54">
        <v>13559031787</v>
      </c>
      <c r="S2362" s="24"/>
      <c r="T2362" s="24">
        <v>2023</v>
      </c>
      <c r="U2362" s="23" t="s">
        <v>472</v>
      </c>
      <c r="V2362" s="24" t="s">
        <v>45</v>
      </c>
      <c r="W2362" s="25" t="s">
        <v>347</v>
      </c>
      <c r="X2362" s="24"/>
    </row>
    <row r="2363" ht="26" customHeight="1" spans="1:24">
      <c r="A2363" s="24"/>
      <c r="B2363" s="24"/>
      <c r="C2363" s="54"/>
      <c r="D2363" s="54"/>
      <c r="E2363" s="54"/>
      <c r="F2363" s="54" t="s">
        <v>5698</v>
      </c>
      <c r="G2363" s="54"/>
      <c r="H2363" s="54" t="s">
        <v>2512</v>
      </c>
      <c r="I2363" s="60" t="s">
        <v>5699</v>
      </c>
      <c r="J2363" s="43"/>
      <c r="K2363" s="54"/>
      <c r="L2363" s="54"/>
      <c r="M2363" s="24"/>
      <c r="N2363" s="24"/>
      <c r="O2363" s="24"/>
      <c r="P2363" s="53"/>
      <c r="Q2363" s="43"/>
      <c r="R2363" s="54"/>
      <c r="S2363" s="24"/>
      <c r="T2363" s="24"/>
      <c r="U2363" s="23"/>
      <c r="V2363" s="24"/>
      <c r="W2363" s="25"/>
      <c r="X2363" s="66" t="s">
        <v>4539</v>
      </c>
    </row>
    <row r="2364" ht="26" customHeight="1" spans="1:24">
      <c r="A2364" s="24"/>
      <c r="B2364" s="24"/>
      <c r="C2364" s="54"/>
      <c r="D2364" s="54"/>
      <c r="E2364" s="54"/>
      <c r="F2364" s="54" t="s">
        <v>5700</v>
      </c>
      <c r="G2364" s="54"/>
      <c r="H2364" s="54" t="s">
        <v>1022</v>
      </c>
      <c r="I2364" s="60" t="s">
        <v>5701</v>
      </c>
      <c r="J2364" s="43"/>
      <c r="K2364" s="54"/>
      <c r="L2364" s="54"/>
      <c r="M2364" s="24"/>
      <c r="N2364" s="24"/>
      <c r="O2364" s="24"/>
      <c r="P2364" s="53"/>
      <c r="Q2364" s="43"/>
      <c r="R2364" s="54"/>
      <c r="S2364" s="24"/>
      <c r="T2364" s="24"/>
      <c r="U2364" s="23"/>
      <c r="V2364" s="24"/>
      <c r="W2364" s="25"/>
      <c r="X2364" s="66" t="s">
        <v>4539</v>
      </c>
    </row>
    <row r="2365" ht="26" customHeight="1" spans="1:24">
      <c r="A2365" s="24">
        <v>144</v>
      </c>
      <c r="B2365" s="24" t="s">
        <v>467</v>
      </c>
      <c r="C2365" s="54" t="s">
        <v>349</v>
      </c>
      <c r="D2365" s="54">
        <v>19</v>
      </c>
      <c r="E2365" s="54" t="s">
        <v>351</v>
      </c>
      <c r="F2365" s="54" t="s">
        <v>351</v>
      </c>
      <c r="G2365" s="54">
        <v>3</v>
      </c>
      <c r="H2365" s="54" t="s">
        <v>43</v>
      </c>
      <c r="I2365" s="60" t="s">
        <v>5702</v>
      </c>
      <c r="J2365" s="43">
        <v>110</v>
      </c>
      <c r="K2365" s="54">
        <v>45</v>
      </c>
      <c r="L2365" s="54">
        <v>65</v>
      </c>
      <c r="M2365" s="24"/>
      <c r="N2365" s="24"/>
      <c r="O2365" s="24"/>
      <c r="P2365" s="53">
        <v>45145</v>
      </c>
      <c r="Q2365" s="43" t="s">
        <v>5703</v>
      </c>
      <c r="R2365" s="54" t="s">
        <v>5704</v>
      </c>
      <c r="S2365" s="24"/>
      <c r="T2365" s="24">
        <v>2023</v>
      </c>
      <c r="U2365" s="23" t="s">
        <v>717</v>
      </c>
      <c r="V2365" s="24" t="s">
        <v>50</v>
      </c>
      <c r="W2365" s="25" t="s">
        <v>350</v>
      </c>
      <c r="X2365" s="24"/>
    </row>
    <row r="2366" ht="26" customHeight="1" spans="1:24">
      <c r="A2366" s="24"/>
      <c r="B2366" s="24"/>
      <c r="C2366" s="54"/>
      <c r="D2366" s="54"/>
      <c r="E2366" s="54"/>
      <c r="F2366" s="54" t="s">
        <v>5705</v>
      </c>
      <c r="G2366" s="54"/>
      <c r="H2366" s="54" t="s">
        <v>2796</v>
      </c>
      <c r="I2366" s="60" t="s">
        <v>5706</v>
      </c>
      <c r="J2366" s="43"/>
      <c r="K2366" s="54"/>
      <c r="L2366" s="54"/>
      <c r="M2366" s="24"/>
      <c r="N2366" s="24"/>
      <c r="O2366" s="24"/>
      <c r="P2366" s="53"/>
      <c r="Q2366" s="43"/>
      <c r="R2366" s="54"/>
      <c r="S2366" s="24"/>
      <c r="T2366" s="24"/>
      <c r="U2366" s="23"/>
      <c r="V2366" s="24"/>
      <c r="W2366" s="25"/>
      <c r="X2366" s="24"/>
    </row>
    <row r="2367" ht="26" customHeight="1" spans="1:24">
      <c r="A2367" s="24"/>
      <c r="B2367" s="24"/>
      <c r="C2367" s="54"/>
      <c r="D2367" s="54"/>
      <c r="E2367" s="54"/>
      <c r="F2367" s="54" t="s">
        <v>5707</v>
      </c>
      <c r="G2367" s="54"/>
      <c r="H2367" s="54" t="s">
        <v>561</v>
      </c>
      <c r="I2367" s="60" t="s">
        <v>5708</v>
      </c>
      <c r="J2367" s="43"/>
      <c r="K2367" s="54"/>
      <c r="L2367" s="54"/>
      <c r="M2367" s="24"/>
      <c r="N2367" s="24"/>
      <c r="O2367" s="24"/>
      <c r="P2367" s="53"/>
      <c r="Q2367" s="43"/>
      <c r="R2367" s="54"/>
      <c r="S2367" s="24"/>
      <c r="T2367" s="24"/>
      <c r="U2367" s="23"/>
      <c r="V2367" s="24"/>
      <c r="W2367" s="25"/>
      <c r="X2367" s="24"/>
    </row>
    <row r="2368" ht="26" customHeight="1" spans="1:24">
      <c r="A2368" s="24">
        <v>145</v>
      </c>
      <c r="B2368" s="24" t="s">
        <v>467</v>
      </c>
      <c r="C2368" s="54" t="s">
        <v>349</v>
      </c>
      <c r="D2368" s="54">
        <v>17</v>
      </c>
      <c r="E2368" s="54" t="s">
        <v>354</v>
      </c>
      <c r="F2368" s="54" t="s">
        <v>354</v>
      </c>
      <c r="G2368" s="54">
        <v>4</v>
      </c>
      <c r="H2368" s="54" t="s">
        <v>43</v>
      </c>
      <c r="I2368" s="60" t="s">
        <v>5709</v>
      </c>
      <c r="J2368" s="43">
        <v>110</v>
      </c>
      <c r="K2368" s="54">
        <v>57</v>
      </c>
      <c r="L2368" s="54">
        <v>53</v>
      </c>
      <c r="M2368" s="24"/>
      <c r="N2368" s="24"/>
      <c r="O2368" s="24"/>
      <c r="P2368" s="53">
        <v>45145</v>
      </c>
      <c r="Q2368" s="43" t="s">
        <v>5710</v>
      </c>
      <c r="R2368" s="54">
        <v>13030885552</v>
      </c>
      <c r="S2368" s="24"/>
      <c r="T2368" s="24">
        <v>2023</v>
      </c>
      <c r="U2368" s="23" t="s">
        <v>717</v>
      </c>
      <c r="V2368" s="24" t="s">
        <v>50</v>
      </c>
      <c r="W2368" s="25" t="s">
        <v>353</v>
      </c>
      <c r="X2368" s="24"/>
    </row>
    <row r="2369" ht="26" customHeight="1" spans="1:24">
      <c r="A2369" s="24"/>
      <c r="B2369" s="24"/>
      <c r="C2369" s="54"/>
      <c r="D2369" s="54"/>
      <c r="E2369" s="54"/>
      <c r="F2369" s="54" t="s">
        <v>5711</v>
      </c>
      <c r="G2369" s="54"/>
      <c r="H2369" s="54" t="s">
        <v>2796</v>
      </c>
      <c r="I2369" s="60" t="s">
        <v>5712</v>
      </c>
      <c r="J2369" s="43"/>
      <c r="K2369" s="54"/>
      <c r="L2369" s="54"/>
      <c r="M2369" s="24"/>
      <c r="N2369" s="24"/>
      <c r="O2369" s="24"/>
      <c r="P2369" s="53"/>
      <c r="Q2369" s="43"/>
      <c r="R2369" s="54"/>
      <c r="S2369" s="24"/>
      <c r="T2369" s="24"/>
      <c r="U2369" s="23"/>
      <c r="V2369" s="24"/>
      <c r="W2369" s="25"/>
      <c r="X2369" s="24"/>
    </row>
    <row r="2370" ht="26" customHeight="1" spans="1:24">
      <c r="A2370" s="24"/>
      <c r="B2370" s="24"/>
      <c r="C2370" s="54"/>
      <c r="D2370" s="54"/>
      <c r="E2370" s="54"/>
      <c r="F2370" s="54" t="s">
        <v>4522</v>
      </c>
      <c r="G2370" s="54"/>
      <c r="H2370" s="54" t="s">
        <v>601</v>
      </c>
      <c r="I2370" s="60" t="s">
        <v>5713</v>
      </c>
      <c r="J2370" s="43"/>
      <c r="K2370" s="54"/>
      <c r="L2370" s="54"/>
      <c r="M2370" s="24"/>
      <c r="N2370" s="24"/>
      <c r="O2370" s="24"/>
      <c r="P2370" s="53"/>
      <c r="Q2370" s="43"/>
      <c r="R2370" s="54"/>
      <c r="S2370" s="24"/>
      <c r="T2370" s="24"/>
      <c r="U2370" s="23"/>
      <c r="V2370" s="24"/>
      <c r="W2370" s="25"/>
      <c r="X2370" s="24"/>
    </row>
    <row r="2371" ht="26" customHeight="1" spans="1:24">
      <c r="A2371" s="24"/>
      <c r="B2371" s="24"/>
      <c r="C2371" s="54"/>
      <c r="D2371" s="54"/>
      <c r="E2371" s="54"/>
      <c r="F2371" s="54" t="s">
        <v>5714</v>
      </c>
      <c r="G2371" s="54"/>
      <c r="H2371" s="54" t="s">
        <v>601</v>
      </c>
      <c r="I2371" s="60" t="s">
        <v>5715</v>
      </c>
      <c r="J2371" s="43"/>
      <c r="K2371" s="54"/>
      <c r="L2371" s="54"/>
      <c r="M2371" s="24"/>
      <c r="N2371" s="24"/>
      <c r="O2371" s="24"/>
      <c r="P2371" s="53"/>
      <c r="Q2371" s="43"/>
      <c r="R2371" s="54"/>
      <c r="S2371" s="24"/>
      <c r="T2371" s="24"/>
      <c r="U2371" s="23"/>
      <c r="V2371" s="24"/>
      <c r="W2371" s="25"/>
      <c r="X2371" s="24"/>
    </row>
    <row r="2372" ht="26" customHeight="1" spans="1:24">
      <c r="A2372" s="24">
        <v>146</v>
      </c>
      <c r="B2372" s="24" t="s">
        <v>467</v>
      </c>
      <c r="C2372" s="54" t="s">
        <v>349</v>
      </c>
      <c r="D2372" s="54">
        <v>17</v>
      </c>
      <c r="E2372" s="54" t="s">
        <v>355</v>
      </c>
      <c r="F2372" s="54" t="s">
        <v>355</v>
      </c>
      <c r="G2372" s="54">
        <v>5</v>
      </c>
      <c r="H2372" s="54" t="s">
        <v>43</v>
      </c>
      <c r="I2372" s="60" t="s">
        <v>5716</v>
      </c>
      <c r="J2372" s="43">
        <v>110</v>
      </c>
      <c r="K2372" s="54">
        <v>76</v>
      </c>
      <c r="L2372" s="54">
        <v>34</v>
      </c>
      <c r="M2372" s="24"/>
      <c r="N2372" s="24"/>
      <c r="O2372" s="24"/>
      <c r="P2372" s="53">
        <v>45145</v>
      </c>
      <c r="Q2372" s="43" t="s">
        <v>5717</v>
      </c>
      <c r="R2372" s="54">
        <v>13799741552</v>
      </c>
      <c r="S2372" s="24"/>
      <c r="T2372" s="24">
        <v>2023</v>
      </c>
      <c r="U2372" s="23" t="s">
        <v>717</v>
      </c>
      <c r="V2372" s="24" t="s">
        <v>50</v>
      </c>
      <c r="W2372" s="25" t="s">
        <v>353</v>
      </c>
      <c r="X2372" s="24"/>
    </row>
    <row r="2373" ht="26" customHeight="1" spans="1:24">
      <c r="A2373" s="24"/>
      <c r="B2373" s="24"/>
      <c r="C2373" s="54"/>
      <c r="D2373" s="54"/>
      <c r="E2373" s="54"/>
      <c r="F2373" s="54" t="s">
        <v>5718</v>
      </c>
      <c r="G2373" s="54"/>
      <c r="H2373" s="54" t="s">
        <v>2796</v>
      </c>
      <c r="I2373" s="60" t="s">
        <v>5719</v>
      </c>
      <c r="J2373" s="43"/>
      <c r="K2373" s="54"/>
      <c r="L2373" s="54"/>
      <c r="M2373" s="24"/>
      <c r="N2373" s="24"/>
      <c r="O2373" s="24"/>
      <c r="P2373" s="53"/>
      <c r="Q2373" s="43"/>
      <c r="R2373" s="54"/>
      <c r="S2373" s="24"/>
      <c r="T2373" s="24"/>
      <c r="U2373" s="23"/>
      <c r="V2373" s="24"/>
      <c r="W2373" s="25"/>
      <c r="X2373" s="24"/>
    </row>
    <row r="2374" ht="26" customHeight="1" spans="1:24">
      <c r="A2374" s="24"/>
      <c r="B2374" s="24"/>
      <c r="C2374" s="54"/>
      <c r="D2374" s="54"/>
      <c r="E2374" s="54"/>
      <c r="F2374" s="54" t="s">
        <v>5720</v>
      </c>
      <c r="G2374" s="54"/>
      <c r="H2374" s="54" t="s">
        <v>601</v>
      </c>
      <c r="I2374" s="60" t="s">
        <v>5721</v>
      </c>
      <c r="J2374" s="43"/>
      <c r="K2374" s="54"/>
      <c r="L2374" s="54"/>
      <c r="M2374" s="24"/>
      <c r="N2374" s="24"/>
      <c r="O2374" s="24"/>
      <c r="P2374" s="53"/>
      <c r="Q2374" s="43"/>
      <c r="R2374" s="54"/>
      <c r="S2374" s="24"/>
      <c r="T2374" s="24"/>
      <c r="U2374" s="23"/>
      <c r="V2374" s="24"/>
      <c r="W2374" s="25"/>
      <c r="X2374" s="24"/>
    </row>
    <row r="2375" ht="26" customHeight="1" spans="1:24">
      <c r="A2375" s="24"/>
      <c r="B2375" s="24"/>
      <c r="C2375" s="54"/>
      <c r="D2375" s="54"/>
      <c r="E2375" s="54"/>
      <c r="F2375" s="54" t="s">
        <v>5722</v>
      </c>
      <c r="G2375" s="54"/>
      <c r="H2375" s="54" t="s">
        <v>497</v>
      </c>
      <c r="I2375" s="60" t="s">
        <v>5723</v>
      </c>
      <c r="J2375" s="43"/>
      <c r="K2375" s="54"/>
      <c r="L2375" s="54"/>
      <c r="M2375" s="24"/>
      <c r="N2375" s="24"/>
      <c r="O2375" s="24"/>
      <c r="P2375" s="53"/>
      <c r="Q2375" s="43"/>
      <c r="R2375" s="54"/>
      <c r="S2375" s="24"/>
      <c r="T2375" s="24"/>
      <c r="U2375" s="23"/>
      <c r="V2375" s="24"/>
      <c r="W2375" s="25"/>
      <c r="X2375" s="24"/>
    </row>
    <row r="2376" ht="26" customHeight="1" spans="1:24">
      <c r="A2376" s="24"/>
      <c r="B2376" s="24"/>
      <c r="C2376" s="54"/>
      <c r="D2376" s="54"/>
      <c r="E2376" s="54"/>
      <c r="F2376" s="54" t="s">
        <v>5724</v>
      </c>
      <c r="G2376" s="54"/>
      <c r="H2376" s="54" t="s">
        <v>561</v>
      </c>
      <c r="I2376" s="60" t="s">
        <v>5725</v>
      </c>
      <c r="J2376" s="43"/>
      <c r="K2376" s="54"/>
      <c r="L2376" s="54"/>
      <c r="M2376" s="24"/>
      <c r="N2376" s="24"/>
      <c r="O2376" s="24"/>
      <c r="P2376" s="53"/>
      <c r="Q2376" s="43"/>
      <c r="R2376" s="54"/>
      <c r="S2376" s="24"/>
      <c r="T2376" s="24"/>
      <c r="U2376" s="23"/>
      <c r="V2376" s="24"/>
      <c r="W2376" s="25"/>
      <c r="X2376" s="24"/>
    </row>
    <row r="2377" ht="26" customHeight="1" spans="1:24">
      <c r="A2377" s="24">
        <v>147</v>
      </c>
      <c r="B2377" s="24" t="s">
        <v>467</v>
      </c>
      <c r="C2377" s="54" t="s">
        <v>349</v>
      </c>
      <c r="D2377" s="54">
        <v>4</v>
      </c>
      <c r="E2377" s="54" t="s">
        <v>357</v>
      </c>
      <c r="F2377" s="54" t="s">
        <v>357</v>
      </c>
      <c r="G2377" s="54">
        <v>6</v>
      </c>
      <c r="H2377" s="54" t="s">
        <v>43</v>
      </c>
      <c r="I2377" s="60" t="s">
        <v>5726</v>
      </c>
      <c r="J2377" s="43">
        <v>120</v>
      </c>
      <c r="K2377" s="54">
        <v>95.3</v>
      </c>
      <c r="L2377" s="54">
        <v>24.7</v>
      </c>
      <c r="M2377" s="24"/>
      <c r="N2377" s="24"/>
      <c r="O2377" s="24"/>
      <c r="P2377" s="53">
        <v>45145</v>
      </c>
      <c r="Q2377" s="43" t="s">
        <v>5727</v>
      </c>
      <c r="R2377" s="54" t="s">
        <v>5728</v>
      </c>
      <c r="S2377" s="24"/>
      <c r="T2377" s="24">
        <v>2023</v>
      </c>
      <c r="U2377" s="23" t="s">
        <v>717</v>
      </c>
      <c r="V2377" s="24" t="s">
        <v>50</v>
      </c>
      <c r="W2377" s="25" t="s">
        <v>356</v>
      </c>
      <c r="X2377" s="24"/>
    </row>
    <row r="2378" ht="26" customHeight="1" spans="1:24">
      <c r="A2378" s="24"/>
      <c r="B2378" s="24"/>
      <c r="C2378" s="54"/>
      <c r="D2378" s="54"/>
      <c r="E2378" s="54"/>
      <c r="F2378" s="54" t="s">
        <v>5729</v>
      </c>
      <c r="G2378" s="54"/>
      <c r="H2378" s="54" t="s">
        <v>4167</v>
      </c>
      <c r="I2378" s="60" t="s">
        <v>5730</v>
      </c>
      <c r="J2378" s="43"/>
      <c r="K2378" s="54"/>
      <c r="L2378" s="54"/>
      <c r="M2378" s="24"/>
      <c r="N2378" s="24"/>
      <c r="O2378" s="24"/>
      <c r="P2378" s="53"/>
      <c r="Q2378" s="43"/>
      <c r="R2378" s="54"/>
      <c r="S2378" s="24"/>
      <c r="T2378" s="24"/>
      <c r="U2378" s="23"/>
      <c r="V2378" s="24"/>
      <c r="W2378" s="25"/>
      <c r="X2378" s="24"/>
    </row>
    <row r="2379" ht="26" customHeight="1" spans="1:24">
      <c r="A2379" s="24"/>
      <c r="B2379" s="24"/>
      <c r="C2379" s="54"/>
      <c r="D2379" s="54"/>
      <c r="E2379" s="54"/>
      <c r="F2379" s="54" t="s">
        <v>4823</v>
      </c>
      <c r="G2379" s="54"/>
      <c r="H2379" s="54" t="s">
        <v>2440</v>
      </c>
      <c r="I2379" s="60" t="s">
        <v>5731</v>
      </c>
      <c r="J2379" s="43"/>
      <c r="K2379" s="54"/>
      <c r="L2379" s="54"/>
      <c r="M2379" s="24"/>
      <c r="N2379" s="24"/>
      <c r="O2379" s="24"/>
      <c r="P2379" s="53"/>
      <c r="Q2379" s="43"/>
      <c r="R2379" s="54"/>
      <c r="S2379" s="24"/>
      <c r="T2379" s="24"/>
      <c r="U2379" s="23"/>
      <c r="V2379" s="24"/>
      <c r="W2379" s="25"/>
      <c r="X2379" s="24"/>
    </row>
    <row r="2380" ht="26" customHeight="1" spans="1:24">
      <c r="A2380" s="24"/>
      <c r="B2380" s="24"/>
      <c r="C2380" s="54"/>
      <c r="D2380" s="54"/>
      <c r="E2380" s="54"/>
      <c r="F2380" s="54" t="s">
        <v>5732</v>
      </c>
      <c r="G2380" s="54"/>
      <c r="H2380" s="54" t="s">
        <v>5733</v>
      </c>
      <c r="I2380" s="60" t="s">
        <v>5734</v>
      </c>
      <c r="J2380" s="43"/>
      <c r="K2380" s="54"/>
      <c r="L2380" s="54"/>
      <c r="M2380" s="24"/>
      <c r="N2380" s="24"/>
      <c r="O2380" s="24"/>
      <c r="P2380" s="53"/>
      <c r="Q2380" s="43"/>
      <c r="R2380" s="54"/>
      <c r="S2380" s="24"/>
      <c r="T2380" s="24"/>
      <c r="U2380" s="23"/>
      <c r="V2380" s="24"/>
      <c r="W2380" s="25"/>
      <c r="X2380" s="24"/>
    </row>
    <row r="2381" ht="26" customHeight="1" spans="1:24">
      <c r="A2381" s="24"/>
      <c r="B2381" s="24"/>
      <c r="C2381" s="54"/>
      <c r="D2381" s="54"/>
      <c r="E2381" s="54"/>
      <c r="F2381" s="54" t="s">
        <v>1618</v>
      </c>
      <c r="G2381" s="54"/>
      <c r="H2381" s="54" t="s">
        <v>601</v>
      </c>
      <c r="I2381" s="60" t="s">
        <v>5735</v>
      </c>
      <c r="J2381" s="43"/>
      <c r="K2381" s="54"/>
      <c r="L2381" s="54"/>
      <c r="M2381" s="24"/>
      <c r="N2381" s="24"/>
      <c r="O2381" s="24"/>
      <c r="P2381" s="53"/>
      <c r="Q2381" s="43"/>
      <c r="R2381" s="54"/>
      <c r="S2381" s="24"/>
      <c r="T2381" s="24"/>
      <c r="U2381" s="23"/>
      <c r="V2381" s="24"/>
      <c r="W2381" s="25"/>
      <c r="X2381" s="24"/>
    </row>
    <row r="2382" ht="26" customHeight="1" spans="1:24">
      <c r="A2382" s="24"/>
      <c r="B2382" s="24"/>
      <c r="C2382" s="54"/>
      <c r="D2382" s="54"/>
      <c r="E2382" s="54"/>
      <c r="F2382" s="54" t="s">
        <v>5736</v>
      </c>
      <c r="G2382" s="54"/>
      <c r="H2382" s="54" t="s">
        <v>601</v>
      </c>
      <c r="I2382" s="60" t="s">
        <v>5737</v>
      </c>
      <c r="J2382" s="43"/>
      <c r="K2382" s="54"/>
      <c r="L2382" s="54"/>
      <c r="M2382" s="24"/>
      <c r="N2382" s="24"/>
      <c r="O2382" s="24"/>
      <c r="P2382" s="53"/>
      <c r="Q2382" s="43"/>
      <c r="R2382" s="54"/>
      <c r="S2382" s="24"/>
      <c r="T2382" s="24"/>
      <c r="U2382" s="23"/>
      <c r="V2382" s="24"/>
      <c r="W2382" s="25"/>
      <c r="X2382" s="24"/>
    </row>
    <row r="2383" ht="26" customHeight="1" spans="1:24">
      <c r="A2383" s="24">
        <v>148</v>
      </c>
      <c r="B2383" s="24" t="s">
        <v>467</v>
      </c>
      <c r="C2383" s="54" t="s">
        <v>349</v>
      </c>
      <c r="D2383" s="54">
        <v>2</v>
      </c>
      <c r="E2383" s="54" t="s">
        <v>359</v>
      </c>
      <c r="F2383" s="54" t="s">
        <v>359</v>
      </c>
      <c r="G2383" s="54">
        <v>2</v>
      </c>
      <c r="H2383" s="54" t="s">
        <v>43</v>
      </c>
      <c r="I2383" s="60" t="s">
        <v>5738</v>
      </c>
      <c r="J2383" s="43">
        <v>90</v>
      </c>
      <c r="K2383" s="54">
        <v>29</v>
      </c>
      <c r="L2383" s="54">
        <v>61</v>
      </c>
      <c r="M2383" s="24"/>
      <c r="N2383" s="24"/>
      <c r="O2383" s="24"/>
      <c r="P2383" s="53">
        <v>45145</v>
      </c>
      <c r="Q2383" s="43" t="s">
        <v>5739</v>
      </c>
      <c r="R2383" s="54" t="s">
        <v>5740</v>
      </c>
      <c r="S2383" s="24"/>
      <c r="T2383" s="24">
        <v>2023</v>
      </c>
      <c r="U2383" s="23" t="s">
        <v>717</v>
      </c>
      <c r="V2383" s="24" t="s">
        <v>50</v>
      </c>
      <c r="W2383" s="25" t="s">
        <v>358</v>
      </c>
      <c r="X2383" s="24"/>
    </row>
    <row r="2384" ht="26" customHeight="1" spans="1:24">
      <c r="A2384" s="24"/>
      <c r="B2384" s="24"/>
      <c r="C2384" s="54"/>
      <c r="D2384" s="54"/>
      <c r="E2384" s="54"/>
      <c r="F2384" s="54" t="s">
        <v>5741</v>
      </c>
      <c r="G2384" s="54"/>
      <c r="H2384" s="54" t="s">
        <v>2796</v>
      </c>
      <c r="I2384" s="60" t="s">
        <v>5742</v>
      </c>
      <c r="J2384" s="43"/>
      <c r="K2384" s="54"/>
      <c r="L2384" s="54"/>
      <c r="M2384" s="24"/>
      <c r="N2384" s="24"/>
      <c r="O2384" s="24"/>
      <c r="P2384" s="53"/>
      <c r="Q2384" s="43"/>
      <c r="R2384" s="54"/>
      <c r="S2384" s="24"/>
      <c r="T2384" s="24"/>
      <c r="U2384" s="23"/>
      <c r="V2384" s="24"/>
      <c r="W2384" s="25"/>
      <c r="X2384" s="24"/>
    </row>
    <row r="2385" ht="26" customHeight="1" spans="1:24">
      <c r="A2385" s="24">
        <v>149</v>
      </c>
      <c r="B2385" s="24" t="s">
        <v>467</v>
      </c>
      <c r="C2385" s="54" t="s">
        <v>349</v>
      </c>
      <c r="D2385" s="54">
        <v>2</v>
      </c>
      <c r="E2385" s="54" t="s">
        <v>360</v>
      </c>
      <c r="F2385" s="54" t="s">
        <v>360</v>
      </c>
      <c r="G2385" s="54">
        <v>4</v>
      </c>
      <c r="H2385" s="54" t="s">
        <v>43</v>
      </c>
      <c r="I2385" s="60" t="s">
        <v>5743</v>
      </c>
      <c r="J2385" s="43">
        <v>110</v>
      </c>
      <c r="K2385" s="54">
        <v>79</v>
      </c>
      <c r="L2385" s="54">
        <v>31</v>
      </c>
      <c r="M2385" s="24"/>
      <c r="N2385" s="24"/>
      <c r="O2385" s="24"/>
      <c r="P2385" s="53">
        <v>45145</v>
      </c>
      <c r="Q2385" s="43" t="s">
        <v>5744</v>
      </c>
      <c r="R2385" s="54">
        <v>18950011769</v>
      </c>
      <c r="S2385" s="24"/>
      <c r="T2385" s="24">
        <v>2023</v>
      </c>
      <c r="U2385" s="23" t="s">
        <v>717</v>
      </c>
      <c r="V2385" s="24" t="s">
        <v>50</v>
      </c>
      <c r="W2385" s="25" t="s">
        <v>358</v>
      </c>
      <c r="X2385" s="24"/>
    </row>
    <row r="2386" ht="26" customHeight="1" spans="1:24">
      <c r="A2386" s="24"/>
      <c r="B2386" s="24"/>
      <c r="C2386" s="54"/>
      <c r="D2386" s="54"/>
      <c r="E2386" s="54"/>
      <c r="F2386" s="54" t="s">
        <v>5745</v>
      </c>
      <c r="G2386" s="54"/>
      <c r="H2386" s="54" t="s">
        <v>601</v>
      </c>
      <c r="I2386" s="60" t="s">
        <v>5746</v>
      </c>
      <c r="J2386" s="43"/>
      <c r="K2386" s="54"/>
      <c r="L2386" s="54"/>
      <c r="M2386" s="24"/>
      <c r="N2386" s="24"/>
      <c r="O2386" s="24"/>
      <c r="P2386" s="53"/>
      <c r="Q2386" s="43"/>
      <c r="R2386" s="54"/>
      <c r="S2386" s="24"/>
      <c r="T2386" s="24"/>
      <c r="U2386" s="23"/>
      <c r="V2386" s="24"/>
      <c r="W2386" s="25"/>
      <c r="X2386" s="24"/>
    </row>
    <row r="2387" ht="26" customHeight="1" spans="1:24">
      <c r="A2387" s="24"/>
      <c r="B2387" s="24"/>
      <c r="C2387" s="54"/>
      <c r="D2387" s="54"/>
      <c r="E2387" s="54"/>
      <c r="F2387" s="54" t="s">
        <v>5747</v>
      </c>
      <c r="G2387" s="54"/>
      <c r="H2387" s="54" t="s">
        <v>561</v>
      </c>
      <c r="I2387" s="60" t="s">
        <v>5748</v>
      </c>
      <c r="J2387" s="43"/>
      <c r="K2387" s="54"/>
      <c r="L2387" s="54"/>
      <c r="M2387" s="24"/>
      <c r="N2387" s="24"/>
      <c r="O2387" s="24"/>
      <c r="P2387" s="53"/>
      <c r="Q2387" s="43"/>
      <c r="R2387" s="54"/>
      <c r="S2387" s="24"/>
      <c r="T2387" s="24"/>
      <c r="U2387" s="23"/>
      <c r="V2387" s="24"/>
      <c r="W2387" s="25"/>
      <c r="X2387" s="24"/>
    </row>
    <row r="2388" ht="26" customHeight="1" spans="1:24">
      <c r="A2388" s="24"/>
      <c r="B2388" s="24"/>
      <c r="C2388" s="54"/>
      <c r="D2388" s="54"/>
      <c r="E2388" s="54"/>
      <c r="F2388" s="54" t="s">
        <v>5749</v>
      </c>
      <c r="G2388" s="54"/>
      <c r="H2388" s="54" t="s">
        <v>1184</v>
      </c>
      <c r="I2388" s="60" t="s">
        <v>5750</v>
      </c>
      <c r="J2388" s="43"/>
      <c r="K2388" s="54"/>
      <c r="L2388" s="54"/>
      <c r="M2388" s="24"/>
      <c r="N2388" s="24"/>
      <c r="O2388" s="24"/>
      <c r="P2388" s="53"/>
      <c r="Q2388" s="43"/>
      <c r="R2388" s="54"/>
      <c r="S2388" s="24"/>
      <c r="T2388" s="24"/>
      <c r="U2388" s="23"/>
      <c r="V2388" s="24"/>
      <c r="W2388" s="25"/>
      <c r="X2388" s="24"/>
    </row>
    <row r="2389" ht="26" customHeight="1" spans="1:24">
      <c r="A2389" s="24">
        <v>150</v>
      </c>
      <c r="B2389" s="24" t="s">
        <v>467</v>
      </c>
      <c r="C2389" s="54" t="s">
        <v>349</v>
      </c>
      <c r="D2389" s="54">
        <v>3</v>
      </c>
      <c r="E2389" s="54" t="s">
        <v>362</v>
      </c>
      <c r="F2389" s="54" t="s">
        <v>362</v>
      </c>
      <c r="G2389" s="54">
        <v>3</v>
      </c>
      <c r="H2389" s="54" t="s">
        <v>43</v>
      </c>
      <c r="I2389" s="60" t="s">
        <v>5751</v>
      </c>
      <c r="J2389" s="43">
        <v>90</v>
      </c>
      <c r="K2389" s="54">
        <v>90</v>
      </c>
      <c r="L2389" s="54"/>
      <c r="M2389" s="24"/>
      <c r="N2389" s="24"/>
      <c r="O2389" s="24"/>
      <c r="P2389" s="53">
        <v>45145</v>
      </c>
      <c r="Q2389" s="43" t="s">
        <v>5752</v>
      </c>
      <c r="R2389" s="54" t="s">
        <v>5753</v>
      </c>
      <c r="S2389" s="24"/>
      <c r="T2389" s="24">
        <v>2023</v>
      </c>
      <c r="U2389" s="23" t="s">
        <v>717</v>
      </c>
      <c r="V2389" s="24" t="s">
        <v>58</v>
      </c>
      <c r="W2389" s="25" t="s">
        <v>361</v>
      </c>
      <c r="X2389" s="24"/>
    </row>
    <row r="2390" ht="26" customHeight="1" spans="1:24">
      <c r="A2390" s="24"/>
      <c r="B2390" s="24"/>
      <c r="C2390" s="54"/>
      <c r="D2390" s="54"/>
      <c r="E2390" s="54"/>
      <c r="F2390" s="54" t="s">
        <v>5754</v>
      </c>
      <c r="G2390" s="54"/>
      <c r="H2390" s="54" t="s">
        <v>2796</v>
      </c>
      <c r="I2390" s="60" t="s">
        <v>5755</v>
      </c>
      <c r="J2390" s="43"/>
      <c r="K2390" s="54"/>
      <c r="L2390" s="54"/>
      <c r="M2390" s="24"/>
      <c r="N2390" s="24"/>
      <c r="O2390" s="24"/>
      <c r="P2390" s="53"/>
      <c r="Q2390" s="43"/>
      <c r="R2390" s="54"/>
      <c r="S2390" s="24"/>
      <c r="T2390" s="24"/>
      <c r="U2390" s="23"/>
      <c r="V2390" s="24"/>
      <c r="W2390" s="25"/>
      <c r="X2390" s="24"/>
    </row>
    <row r="2391" ht="26" customHeight="1" spans="1:24">
      <c r="A2391" s="24"/>
      <c r="B2391" s="24"/>
      <c r="C2391" s="54"/>
      <c r="D2391" s="54"/>
      <c r="E2391" s="54"/>
      <c r="F2391" s="54" t="s">
        <v>5756</v>
      </c>
      <c r="G2391" s="54"/>
      <c r="H2391" s="54" t="s">
        <v>561</v>
      </c>
      <c r="I2391" s="60" t="s">
        <v>5757</v>
      </c>
      <c r="J2391" s="43"/>
      <c r="K2391" s="54"/>
      <c r="L2391" s="54"/>
      <c r="M2391" s="24"/>
      <c r="N2391" s="24"/>
      <c r="O2391" s="24"/>
      <c r="P2391" s="53"/>
      <c r="Q2391" s="43"/>
      <c r="R2391" s="54"/>
      <c r="S2391" s="24"/>
      <c r="T2391" s="24"/>
      <c r="U2391" s="23"/>
      <c r="V2391" s="24"/>
      <c r="W2391" s="25"/>
      <c r="X2391" s="24"/>
    </row>
    <row r="2392" ht="26" customHeight="1" spans="1:24">
      <c r="A2392" s="24">
        <v>151</v>
      </c>
      <c r="B2392" s="24" t="s">
        <v>467</v>
      </c>
      <c r="C2392" s="54" t="s">
        <v>349</v>
      </c>
      <c r="D2392" s="54">
        <v>3</v>
      </c>
      <c r="E2392" s="54" t="s">
        <v>363</v>
      </c>
      <c r="F2392" s="54" t="s">
        <v>363</v>
      </c>
      <c r="G2392" s="54">
        <v>5</v>
      </c>
      <c r="H2392" s="54" t="s">
        <v>43</v>
      </c>
      <c r="I2392" s="60" t="s">
        <v>5758</v>
      </c>
      <c r="J2392" s="43">
        <v>100</v>
      </c>
      <c r="K2392" s="54">
        <v>33.24</v>
      </c>
      <c r="L2392" s="54">
        <v>66.76</v>
      </c>
      <c r="M2392" s="24"/>
      <c r="N2392" s="24"/>
      <c r="O2392" s="24"/>
      <c r="P2392" s="53">
        <v>45145</v>
      </c>
      <c r="Q2392" s="43" t="s">
        <v>5759</v>
      </c>
      <c r="R2392" s="54" t="s">
        <v>5760</v>
      </c>
      <c r="S2392" s="24"/>
      <c r="T2392" s="24">
        <v>2023</v>
      </c>
      <c r="U2392" s="23" t="s">
        <v>717</v>
      </c>
      <c r="V2392" s="24" t="s">
        <v>50</v>
      </c>
      <c r="W2392" s="25" t="s">
        <v>361</v>
      </c>
      <c r="X2392" s="24"/>
    </row>
    <row r="2393" ht="26" customHeight="1" spans="1:24">
      <c r="A2393" s="24"/>
      <c r="B2393" s="24"/>
      <c r="C2393" s="54"/>
      <c r="D2393" s="54"/>
      <c r="E2393" s="54"/>
      <c r="F2393" s="54" t="s">
        <v>5761</v>
      </c>
      <c r="G2393" s="54"/>
      <c r="H2393" s="54" t="s">
        <v>2796</v>
      </c>
      <c r="I2393" s="60" t="s">
        <v>5762</v>
      </c>
      <c r="J2393" s="43"/>
      <c r="K2393" s="54"/>
      <c r="L2393" s="54"/>
      <c r="M2393" s="24"/>
      <c r="N2393" s="24"/>
      <c r="O2393" s="24"/>
      <c r="P2393" s="53"/>
      <c r="Q2393" s="43"/>
      <c r="R2393" s="54"/>
      <c r="S2393" s="24"/>
      <c r="T2393" s="24"/>
      <c r="U2393" s="23"/>
      <c r="V2393" s="24"/>
      <c r="W2393" s="25"/>
      <c r="X2393" s="24"/>
    </row>
    <row r="2394" ht="26" customHeight="1" spans="1:24">
      <c r="A2394" s="24"/>
      <c r="B2394" s="24"/>
      <c r="C2394" s="54"/>
      <c r="D2394" s="54"/>
      <c r="E2394" s="54"/>
      <c r="F2394" s="54" t="s">
        <v>5763</v>
      </c>
      <c r="G2394" s="54"/>
      <c r="H2394" s="54" t="s">
        <v>477</v>
      </c>
      <c r="I2394" s="60" t="s">
        <v>5764</v>
      </c>
      <c r="J2394" s="43"/>
      <c r="K2394" s="54"/>
      <c r="L2394" s="54"/>
      <c r="M2394" s="24"/>
      <c r="N2394" s="24"/>
      <c r="O2394" s="24"/>
      <c r="P2394" s="53"/>
      <c r="Q2394" s="43"/>
      <c r="R2394" s="54"/>
      <c r="S2394" s="24"/>
      <c r="T2394" s="24"/>
      <c r="U2394" s="23"/>
      <c r="V2394" s="24"/>
      <c r="W2394" s="25"/>
      <c r="X2394" s="24"/>
    </row>
    <row r="2395" ht="26" customHeight="1" spans="1:24">
      <c r="A2395" s="24"/>
      <c r="B2395" s="24"/>
      <c r="C2395" s="54"/>
      <c r="D2395" s="54"/>
      <c r="E2395" s="54"/>
      <c r="F2395" s="54" t="s">
        <v>5765</v>
      </c>
      <c r="G2395" s="54"/>
      <c r="H2395" s="54" t="s">
        <v>561</v>
      </c>
      <c r="I2395" s="60" t="s">
        <v>5766</v>
      </c>
      <c r="J2395" s="43"/>
      <c r="K2395" s="54"/>
      <c r="L2395" s="54"/>
      <c r="M2395" s="24"/>
      <c r="N2395" s="24"/>
      <c r="O2395" s="24"/>
      <c r="P2395" s="53"/>
      <c r="Q2395" s="43"/>
      <c r="R2395" s="54"/>
      <c r="S2395" s="24"/>
      <c r="T2395" s="24"/>
      <c r="U2395" s="23"/>
      <c r="V2395" s="24"/>
      <c r="W2395" s="25"/>
      <c r="X2395" s="24"/>
    </row>
    <row r="2396" ht="26" customHeight="1" spans="1:24">
      <c r="A2396" s="24"/>
      <c r="B2396" s="24"/>
      <c r="C2396" s="54"/>
      <c r="D2396" s="54"/>
      <c r="E2396" s="54"/>
      <c r="F2396" s="54" t="s">
        <v>1697</v>
      </c>
      <c r="G2396" s="54"/>
      <c r="H2396" s="54" t="s">
        <v>2440</v>
      </c>
      <c r="I2396" s="60" t="s">
        <v>1698</v>
      </c>
      <c r="J2396" s="43"/>
      <c r="K2396" s="54"/>
      <c r="L2396" s="54"/>
      <c r="M2396" s="24"/>
      <c r="N2396" s="24"/>
      <c r="O2396" s="24"/>
      <c r="P2396" s="53"/>
      <c r="Q2396" s="43"/>
      <c r="R2396" s="54"/>
      <c r="S2396" s="24"/>
      <c r="T2396" s="24"/>
      <c r="U2396" s="23"/>
      <c r="V2396" s="24"/>
      <c r="W2396" s="25"/>
      <c r="X2396" s="24"/>
    </row>
    <row r="2397" ht="26" customHeight="1" spans="1:24">
      <c r="A2397" s="24">
        <v>152</v>
      </c>
      <c r="B2397" s="24" t="s">
        <v>467</v>
      </c>
      <c r="C2397" s="54" t="s">
        <v>349</v>
      </c>
      <c r="D2397" s="54">
        <v>15</v>
      </c>
      <c r="E2397" s="54" t="s">
        <v>365</v>
      </c>
      <c r="F2397" s="54" t="s">
        <v>365</v>
      </c>
      <c r="G2397" s="54">
        <v>4</v>
      </c>
      <c r="H2397" s="54" t="s">
        <v>43</v>
      </c>
      <c r="I2397" s="60" t="s">
        <v>5767</v>
      </c>
      <c r="J2397" s="43">
        <v>120</v>
      </c>
      <c r="K2397" s="54">
        <v>120</v>
      </c>
      <c r="L2397" s="54">
        <v>0</v>
      </c>
      <c r="M2397" s="24"/>
      <c r="N2397" s="24"/>
      <c r="O2397" s="24"/>
      <c r="P2397" s="53">
        <v>45145</v>
      </c>
      <c r="Q2397" s="43" t="s">
        <v>5768</v>
      </c>
      <c r="R2397" s="54" t="s">
        <v>5769</v>
      </c>
      <c r="S2397" s="24"/>
      <c r="T2397" s="24">
        <v>2023</v>
      </c>
      <c r="U2397" s="23" t="s">
        <v>717</v>
      </c>
      <c r="V2397" s="24" t="s">
        <v>58</v>
      </c>
      <c r="W2397" s="25" t="s">
        <v>364</v>
      </c>
      <c r="X2397" s="24"/>
    </row>
    <row r="2398" ht="26" customHeight="1" spans="1:24">
      <c r="A2398" s="24"/>
      <c r="B2398" s="24"/>
      <c r="C2398" s="54"/>
      <c r="D2398" s="54"/>
      <c r="E2398" s="54"/>
      <c r="F2398" s="54" t="s">
        <v>5770</v>
      </c>
      <c r="G2398" s="54"/>
      <c r="H2398" s="54" t="s">
        <v>2796</v>
      </c>
      <c r="I2398" s="60" t="s">
        <v>5771</v>
      </c>
      <c r="J2398" s="43"/>
      <c r="K2398" s="54"/>
      <c r="L2398" s="54"/>
      <c r="M2398" s="24"/>
      <c r="N2398" s="24"/>
      <c r="O2398" s="24"/>
      <c r="P2398" s="53"/>
      <c r="Q2398" s="43"/>
      <c r="R2398" s="54"/>
      <c r="S2398" s="24"/>
      <c r="T2398" s="24"/>
      <c r="U2398" s="23"/>
      <c r="V2398" s="24"/>
      <c r="W2398" s="25"/>
      <c r="X2398" s="24"/>
    </row>
    <row r="2399" ht="26" customHeight="1" spans="1:24">
      <c r="A2399" s="24"/>
      <c r="B2399" s="24"/>
      <c r="C2399" s="54"/>
      <c r="D2399" s="54"/>
      <c r="E2399" s="54"/>
      <c r="F2399" s="54" t="s">
        <v>5772</v>
      </c>
      <c r="G2399" s="54"/>
      <c r="H2399" s="54" t="s">
        <v>601</v>
      </c>
      <c r="I2399" s="60" t="s">
        <v>5773</v>
      </c>
      <c r="J2399" s="43"/>
      <c r="K2399" s="54"/>
      <c r="L2399" s="54"/>
      <c r="M2399" s="24"/>
      <c r="N2399" s="24"/>
      <c r="O2399" s="24"/>
      <c r="P2399" s="53"/>
      <c r="Q2399" s="43"/>
      <c r="R2399" s="54"/>
      <c r="S2399" s="24"/>
      <c r="T2399" s="24"/>
      <c r="U2399" s="23"/>
      <c r="V2399" s="24"/>
      <c r="W2399" s="25"/>
      <c r="X2399" s="24"/>
    </row>
    <row r="2400" ht="26" customHeight="1" spans="1:24">
      <c r="A2400" s="24"/>
      <c r="B2400" s="24"/>
      <c r="C2400" s="54"/>
      <c r="D2400" s="54"/>
      <c r="E2400" s="54"/>
      <c r="F2400" s="54" t="s">
        <v>5774</v>
      </c>
      <c r="G2400" s="54"/>
      <c r="H2400" s="54" t="s">
        <v>561</v>
      </c>
      <c r="I2400" s="60" t="s">
        <v>5775</v>
      </c>
      <c r="J2400" s="43"/>
      <c r="K2400" s="54"/>
      <c r="L2400" s="54"/>
      <c r="M2400" s="24"/>
      <c r="N2400" s="24"/>
      <c r="O2400" s="24"/>
      <c r="P2400" s="53"/>
      <c r="Q2400" s="43"/>
      <c r="R2400" s="54"/>
      <c r="S2400" s="24"/>
      <c r="T2400" s="24"/>
      <c r="U2400" s="23"/>
      <c r="V2400" s="24"/>
      <c r="W2400" s="25"/>
      <c r="X2400" s="24"/>
    </row>
    <row r="2401" ht="26" customHeight="1" spans="1:24">
      <c r="A2401" s="24">
        <v>153</v>
      </c>
      <c r="B2401" s="24" t="s">
        <v>467</v>
      </c>
      <c r="C2401" s="54" t="s">
        <v>349</v>
      </c>
      <c r="D2401" s="54">
        <v>15</v>
      </c>
      <c r="E2401" s="54" t="s">
        <v>367</v>
      </c>
      <c r="F2401" s="54" t="s">
        <v>367</v>
      </c>
      <c r="G2401" s="54">
        <v>4</v>
      </c>
      <c r="H2401" s="54" t="s">
        <v>43</v>
      </c>
      <c r="I2401" s="60" t="s">
        <v>5776</v>
      </c>
      <c r="J2401" s="43">
        <v>120</v>
      </c>
      <c r="K2401" s="54">
        <v>120</v>
      </c>
      <c r="L2401" s="54"/>
      <c r="M2401" s="24"/>
      <c r="N2401" s="24"/>
      <c r="O2401" s="24"/>
      <c r="P2401" s="53">
        <v>45145</v>
      </c>
      <c r="Q2401" s="43" t="s">
        <v>5777</v>
      </c>
      <c r="R2401" s="54" t="s">
        <v>5778</v>
      </c>
      <c r="S2401" s="24"/>
      <c r="T2401" s="24">
        <v>2023</v>
      </c>
      <c r="U2401" s="23" t="s">
        <v>717</v>
      </c>
      <c r="V2401" s="24" t="s">
        <v>58</v>
      </c>
      <c r="W2401" s="25" t="s">
        <v>366</v>
      </c>
      <c r="X2401" s="24"/>
    </row>
    <row r="2402" ht="26" customHeight="1" spans="1:24">
      <c r="A2402" s="24"/>
      <c r="B2402" s="24"/>
      <c r="C2402" s="54"/>
      <c r="D2402" s="54"/>
      <c r="E2402" s="54"/>
      <c r="F2402" s="54" t="s">
        <v>5779</v>
      </c>
      <c r="G2402" s="54"/>
      <c r="H2402" s="54" t="s">
        <v>2796</v>
      </c>
      <c r="I2402" s="60" t="s">
        <v>5780</v>
      </c>
      <c r="J2402" s="43"/>
      <c r="K2402" s="54"/>
      <c r="L2402" s="54"/>
      <c r="M2402" s="24"/>
      <c r="N2402" s="24"/>
      <c r="O2402" s="24"/>
      <c r="P2402" s="53"/>
      <c r="Q2402" s="43"/>
      <c r="R2402" s="54"/>
      <c r="S2402" s="24"/>
      <c r="T2402" s="24"/>
      <c r="U2402" s="23"/>
      <c r="V2402" s="24"/>
      <c r="W2402" s="25"/>
      <c r="X2402" s="24"/>
    </row>
    <row r="2403" ht="26" customHeight="1" spans="1:24">
      <c r="A2403" s="24"/>
      <c r="B2403" s="24"/>
      <c r="C2403" s="54"/>
      <c r="D2403" s="54"/>
      <c r="E2403" s="54"/>
      <c r="F2403" s="54" t="s">
        <v>5781</v>
      </c>
      <c r="G2403" s="54"/>
      <c r="H2403" s="54" t="s">
        <v>601</v>
      </c>
      <c r="I2403" s="60" t="s">
        <v>5782</v>
      </c>
      <c r="J2403" s="43"/>
      <c r="K2403" s="54"/>
      <c r="L2403" s="54"/>
      <c r="M2403" s="24"/>
      <c r="N2403" s="24"/>
      <c r="O2403" s="24"/>
      <c r="P2403" s="53"/>
      <c r="Q2403" s="43"/>
      <c r="R2403" s="54"/>
      <c r="S2403" s="24"/>
      <c r="T2403" s="24"/>
      <c r="U2403" s="23"/>
      <c r="V2403" s="24"/>
      <c r="W2403" s="25"/>
      <c r="X2403" s="24"/>
    </row>
    <row r="2404" ht="26" customHeight="1" spans="1:24">
      <c r="A2404" s="24"/>
      <c r="B2404" s="24"/>
      <c r="C2404" s="54"/>
      <c r="D2404" s="54"/>
      <c r="E2404" s="54"/>
      <c r="F2404" s="54" t="s">
        <v>5783</v>
      </c>
      <c r="G2404" s="54"/>
      <c r="H2404" s="54" t="s">
        <v>561</v>
      </c>
      <c r="I2404" s="60" t="s">
        <v>5784</v>
      </c>
      <c r="J2404" s="43"/>
      <c r="K2404" s="54"/>
      <c r="L2404" s="54"/>
      <c r="M2404" s="24"/>
      <c r="N2404" s="24"/>
      <c r="O2404" s="24"/>
      <c r="P2404" s="53"/>
      <c r="Q2404" s="43"/>
      <c r="R2404" s="54"/>
      <c r="S2404" s="24"/>
      <c r="T2404" s="24"/>
      <c r="U2404" s="23"/>
      <c r="V2404" s="24"/>
      <c r="W2404" s="25"/>
      <c r="X2404" s="24"/>
    </row>
    <row r="2405" ht="26" customHeight="1" spans="1:24">
      <c r="A2405" s="24">
        <v>154</v>
      </c>
      <c r="B2405" s="24" t="s">
        <v>467</v>
      </c>
      <c r="C2405" s="54" t="s">
        <v>349</v>
      </c>
      <c r="D2405" s="54">
        <v>8</v>
      </c>
      <c r="E2405" s="54" t="s">
        <v>369</v>
      </c>
      <c r="F2405" s="54" t="s">
        <v>369</v>
      </c>
      <c r="G2405" s="54">
        <v>5</v>
      </c>
      <c r="H2405" s="54" t="s">
        <v>43</v>
      </c>
      <c r="I2405" s="60" t="s">
        <v>5785</v>
      </c>
      <c r="J2405" s="43">
        <v>120</v>
      </c>
      <c r="K2405" s="54">
        <v>110</v>
      </c>
      <c r="L2405" s="54">
        <v>10</v>
      </c>
      <c r="M2405" s="24"/>
      <c r="N2405" s="24"/>
      <c r="O2405" s="24"/>
      <c r="P2405" s="53">
        <v>45145</v>
      </c>
      <c r="Q2405" s="43" t="s">
        <v>5786</v>
      </c>
      <c r="R2405" s="54" t="s">
        <v>5787</v>
      </c>
      <c r="S2405" s="24"/>
      <c r="T2405" s="24">
        <v>2023</v>
      </c>
      <c r="U2405" s="23" t="s">
        <v>717</v>
      </c>
      <c r="V2405" s="24" t="s">
        <v>50</v>
      </c>
      <c r="W2405" s="25" t="s">
        <v>368</v>
      </c>
      <c r="X2405" s="24"/>
    </row>
    <row r="2406" ht="26" customHeight="1" spans="1:24">
      <c r="A2406" s="24"/>
      <c r="B2406" s="24"/>
      <c r="C2406" s="54"/>
      <c r="D2406" s="54"/>
      <c r="E2406" s="54"/>
      <c r="F2406" s="54" t="s">
        <v>5788</v>
      </c>
      <c r="G2406" s="54"/>
      <c r="H2406" s="54" t="s">
        <v>2440</v>
      </c>
      <c r="I2406" s="60" t="s">
        <v>5789</v>
      </c>
      <c r="J2406" s="43"/>
      <c r="K2406" s="54"/>
      <c r="L2406" s="54"/>
      <c r="M2406" s="24"/>
      <c r="N2406" s="24"/>
      <c r="O2406" s="24"/>
      <c r="P2406" s="53"/>
      <c r="Q2406" s="43"/>
      <c r="R2406" s="54"/>
      <c r="S2406" s="24"/>
      <c r="T2406" s="24"/>
      <c r="U2406" s="23"/>
      <c r="V2406" s="24"/>
      <c r="W2406" s="25"/>
      <c r="X2406" s="24"/>
    </row>
    <row r="2407" ht="26" customHeight="1" spans="1:24">
      <c r="A2407" s="24"/>
      <c r="B2407" s="24"/>
      <c r="C2407" s="54"/>
      <c r="D2407" s="54"/>
      <c r="E2407" s="54"/>
      <c r="F2407" s="54" t="s">
        <v>5790</v>
      </c>
      <c r="G2407" s="54"/>
      <c r="H2407" s="54" t="s">
        <v>2796</v>
      </c>
      <c r="I2407" s="60" t="s">
        <v>5791</v>
      </c>
      <c r="J2407" s="43"/>
      <c r="K2407" s="54"/>
      <c r="L2407" s="54"/>
      <c r="M2407" s="24"/>
      <c r="N2407" s="24"/>
      <c r="O2407" s="24"/>
      <c r="P2407" s="53"/>
      <c r="Q2407" s="43"/>
      <c r="R2407" s="54"/>
      <c r="S2407" s="24"/>
      <c r="T2407" s="24"/>
      <c r="U2407" s="23"/>
      <c r="V2407" s="24"/>
      <c r="W2407" s="25"/>
      <c r="X2407" s="24"/>
    </row>
    <row r="2408" ht="26" customHeight="1" spans="1:24">
      <c r="A2408" s="24"/>
      <c r="B2408" s="24"/>
      <c r="C2408" s="54"/>
      <c r="D2408" s="54"/>
      <c r="E2408" s="54"/>
      <c r="F2408" s="54" t="s">
        <v>5792</v>
      </c>
      <c r="G2408" s="54"/>
      <c r="H2408" s="54" t="s">
        <v>477</v>
      </c>
      <c r="I2408" s="60" t="s">
        <v>5793</v>
      </c>
      <c r="J2408" s="43"/>
      <c r="K2408" s="54"/>
      <c r="L2408" s="54"/>
      <c r="M2408" s="24"/>
      <c r="N2408" s="24"/>
      <c r="O2408" s="24"/>
      <c r="P2408" s="53"/>
      <c r="Q2408" s="43"/>
      <c r="R2408" s="54"/>
      <c r="S2408" s="24"/>
      <c r="T2408" s="24"/>
      <c r="U2408" s="23"/>
      <c r="V2408" s="24"/>
      <c r="W2408" s="25"/>
      <c r="X2408" s="24"/>
    </row>
    <row r="2409" ht="26" customHeight="1" spans="1:24">
      <c r="A2409" s="24"/>
      <c r="B2409" s="24"/>
      <c r="C2409" s="54"/>
      <c r="D2409" s="54"/>
      <c r="E2409" s="54"/>
      <c r="F2409" s="54" t="s">
        <v>5794</v>
      </c>
      <c r="G2409" s="54"/>
      <c r="H2409" s="54" t="s">
        <v>1156</v>
      </c>
      <c r="I2409" s="60" t="s">
        <v>5795</v>
      </c>
      <c r="J2409" s="43"/>
      <c r="K2409" s="54"/>
      <c r="L2409" s="54"/>
      <c r="M2409" s="24"/>
      <c r="N2409" s="24"/>
      <c r="O2409" s="24"/>
      <c r="P2409" s="53"/>
      <c r="Q2409" s="43"/>
      <c r="R2409" s="54"/>
      <c r="S2409" s="24"/>
      <c r="T2409" s="24"/>
      <c r="U2409" s="23"/>
      <c r="V2409" s="24"/>
      <c r="W2409" s="25"/>
      <c r="X2409" s="24"/>
    </row>
    <row r="2410" ht="26" customHeight="1" spans="1:24">
      <c r="A2410" s="24">
        <v>155</v>
      </c>
      <c r="B2410" s="24" t="s">
        <v>467</v>
      </c>
      <c r="C2410" s="54" t="s">
        <v>349</v>
      </c>
      <c r="D2410" s="54">
        <v>9</v>
      </c>
      <c r="E2410" s="54" t="s">
        <v>371</v>
      </c>
      <c r="F2410" s="54" t="s">
        <v>371</v>
      </c>
      <c r="G2410" s="54">
        <v>4</v>
      </c>
      <c r="H2410" s="54" t="s">
        <v>43</v>
      </c>
      <c r="I2410" s="60" t="s">
        <v>5796</v>
      </c>
      <c r="J2410" s="43">
        <v>120</v>
      </c>
      <c r="K2410" s="54">
        <v>111</v>
      </c>
      <c r="L2410" s="54">
        <v>9</v>
      </c>
      <c r="M2410" s="24"/>
      <c r="N2410" s="24"/>
      <c r="O2410" s="24"/>
      <c r="P2410" s="53">
        <v>45145</v>
      </c>
      <c r="Q2410" s="43" t="s">
        <v>5797</v>
      </c>
      <c r="R2410" s="54">
        <v>13959732550</v>
      </c>
      <c r="S2410" s="24"/>
      <c r="T2410" s="24">
        <v>2023</v>
      </c>
      <c r="U2410" s="23" t="s">
        <v>717</v>
      </c>
      <c r="V2410" s="24" t="s">
        <v>50</v>
      </c>
      <c r="W2410" s="25" t="s">
        <v>370</v>
      </c>
      <c r="X2410" s="24"/>
    </row>
    <row r="2411" ht="26" customHeight="1" spans="1:24">
      <c r="A2411" s="24"/>
      <c r="B2411" s="24"/>
      <c r="C2411" s="54"/>
      <c r="D2411" s="54"/>
      <c r="E2411" s="54"/>
      <c r="F2411" s="54" t="s">
        <v>5798</v>
      </c>
      <c r="G2411" s="54"/>
      <c r="H2411" s="54" t="s">
        <v>2796</v>
      </c>
      <c r="I2411" s="60" t="s">
        <v>5799</v>
      </c>
      <c r="J2411" s="43"/>
      <c r="K2411" s="54"/>
      <c r="L2411" s="54"/>
      <c r="M2411" s="24"/>
      <c r="N2411" s="24"/>
      <c r="O2411" s="24"/>
      <c r="P2411" s="53"/>
      <c r="Q2411" s="43"/>
      <c r="R2411" s="54"/>
      <c r="S2411" s="24"/>
      <c r="T2411" s="24"/>
      <c r="U2411" s="23"/>
      <c r="V2411" s="24"/>
      <c r="W2411" s="25"/>
      <c r="X2411" s="24"/>
    </row>
    <row r="2412" ht="26" customHeight="1" spans="1:24">
      <c r="A2412" s="24"/>
      <c r="B2412" s="24"/>
      <c r="C2412" s="54"/>
      <c r="D2412" s="54"/>
      <c r="E2412" s="54"/>
      <c r="F2412" s="54" t="s">
        <v>5800</v>
      </c>
      <c r="G2412" s="54"/>
      <c r="H2412" s="54" t="s">
        <v>561</v>
      </c>
      <c r="I2412" s="60" t="s">
        <v>5801</v>
      </c>
      <c r="J2412" s="43"/>
      <c r="K2412" s="54"/>
      <c r="L2412" s="54"/>
      <c r="M2412" s="24"/>
      <c r="N2412" s="24"/>
      <c r="O2412" s="24"/>
      <c r="P2412" s="53"/>
      <c r="Q2412" s="43"/>
      <c r="R2412" s="54"/>
      <c r="S2412" s="24"/>
      <c r="T2412" s="24"/>
      <c r="U2412" s="23"/>
      <c r="V2412" s="24"/>
      <c r="W2412" s="25"/>
      <c r="X2412" s="24"/>
    </row>
    <row r="2413" ht="26" customHeight="1" spans="1:24">
      <c r="A2413" s="24"/>
      <c r="B2413" s="24"/>
      <c r="C2413" s="54"/>
      <c r="D2413" s="54"/>
      <c r="E2413" s="54"/>
      <c r="F2413" s="54" t="s">
        <v>5802</v>
      </c>
      <c r="G2413" s="54"/>
      <c r="H2413" s="54" t="s">
        <v>601</v>
      </c>
      <c r="I2413" s="60" t="s">
        <v>5803</v>
      </c>
      <c r="J2413" s="43"/>
      <c r="K2413" s="54"/>
      <c r="L2413" s="54"/>
      <c r="M2413" s="24"/>
      <c r="N2413" s="24"/>
      <c r="O2413" s="24"/>
      <c r="P2413" s="53"/>
      <c r="Q2413" s="43"/>
      <c r="R2413" s="54"/>
      <c r="S2413" s="24"/>
      <c r="T2413" s="24"/>
      <c r="U2413" s="23"/>
      <c r="V2413" s="24"/>
      <c r="W2413" s="25"/>
      <c r="X2413" s="24"/>
    </row>
    <row r="2414" ht="26" customHeight="1" spans="1:24">
      <c r="A2414" s="24">
        <v>156</v>
      </c>
      <c r="B2414" s="24" t="s">
        <v>467</v>
      </c>
      <c r="C2414" s="54" t="s">
        <v>372</v>
      </c>
      <c r="D2414" s="54">
        <v>8</v>
      </c>
      <c r="E2414" s="54" t="s">
        <v>374</v>
      </c>
      <c r="F2414" s="54" t="s">
        <v>374</v>
      </c>
      <c r="G2414" s="54">
        <v>4</v>
      </c>
      <c r="H2414" s="54" t="s">
        <v>43</v>
      </c>
      <c r="I2414" s="60" t="s">
        <v>5804</v>
      </c>
      <c r="J2414" s="43">
        <v>82</v>
      </c>
      <c r="K2414" s="54">
        <v>63</v>
      </c>
      <c r="L2414" s="54">
        <v>19</v>
      </c>
      <c r="M2414" s="24"/>
      <c r="N2414" s="24"/>
      <c r="O2414" s="24"/>
      <c r="P2414" s="53">
        <v>45145</v>
      </c>
      <c r="Q2414" s="43" t="s">
        <v>5805</v>
      </c>
      <c r="R2414" s="54">
        <v>15960718771</v>
      </c>
      <c r="S2414" s="24"/>
      <c r="T2414" s="24">
        <v>2023</v>
      </c>
      <c r="U2414" s="23" t="s">
        <v>717</v>
      </c>
      <c r="V2414" s="24" t="s">
        <v>50</v>
      </c>
      <c r="W2414" s="25" t="s">
        <v>373</v>
      </c>
      <c r="X2414" s="24"/>
    </row>
    <row r="2415" ht="26" customHeight="1" spans="1:24">
      <c r="A2415" s="24"/>
      <c r="B2415" s="24"/>
      <c r="C2415" s="54"/>
      <c r="D2415" s="54"/>
      <c r="E2415" s="54"/>
      <c r="F2415" s="54" t="s">
        <v>5806</v>
      </c>
      <c r="G2415" s="54"/>
      <c r="H2415" s="54" t="s">
        <v>2796</v>
      </c>
      <c r="I2415" s="60" t="s">
        <v>5807</v>
      </c>
      <c r="J2415" s="43"/>
      <c r="K2415" s="54"/>
      <c r="L2415" s="54"/>
      <c r="M2415" s="24"/>
      <c r="N2415" s="24"/>
      <c r="O2415" s="24"/>
      <c r="P2415" s="53"/>
      <c r="Q2415" s="43"/>
      <c r="R2415" s="54"/>
      <c r="S2415" s="24"/>
      <c r="T2415" s="24"/>
      <c r="U2415" s="23"/>
      <c r="V2415" s="24"/>
      <c r="W2415" s="25"/>
      <c r="X2415" s="24"/>
    </row>
    <row r="2416" ht="26" customHeight="1" spans="1:24">
      <c r="A2416" s="24"/>
      <c r="B2416" s="24"/>
      <c r="C2416" s="54"/>
      <c r="D2416" s="54"/>
      <c r="E2416" s="54"/>
      <c r="F2416" s="54" t="s">
        <v>5808</v>
      </c>
      <c r="G2416" s="54"/>
      <c r="H2416" s="54" t="s">
        <v>561</v>
      </c>
      <c r="I2416" s="60" t="s">
        <v>5809</v>
      </c>
      <c r="J2416" s="43"/>
      <c r="K2416" s="54"/>
      <c r="L2416" s="54"/>
      <c r="M2416" s="24"/>
      <c r="N2416" s="24"/>
      <c r="O2416" s="24"/>
      <c r="P2416" s="53"/>
      <c r="Q2416" s="43"/>
      <c r="R2416" s="54"/>
      <c r="S2416" s="24"/>
      <c r="T2416" s="24"/>
      <c r="U2416" s="23"/>
      <c r="V2416" s="24"/>
      <c r="W2416" s="25"/>
      <c r="X2416" s="24"/>
    </row>
    <row r="2417" ht="26" customHeight="1" spans="1:24">
      <c r="A2417" s="24"/>
      <c r="B2417" s="24"/>
      <c r="C2417" s="54"/>
      <c r="D2417" s="54"/>
      <c r="E2417" s="54"/>
      <c r="F2417" s="54" t="s">
        <v>5810</v>
      </c>
      <c r="G2417" s="54"/>
      <c r="H2417" s="54" t="s">
        <v>500</v>
      </c>
      <c r="I2417" s="60" t="s">
        <v>5811</v>
      </c>
      <c r="J2417" s="43"/>
      <c r="K2417" s="54"/>
      <c r="L2417" s="54"/>
      <c r="M2417" s="24"/>
      <c r="N2417" s="24"/>
      <c r="O2417" s="24"/>
      <c r="P2417" s="53"/>
      <c r="Q2417" s="43"/>
      <c r="R2417" s="54"/>
      <c r="S2417" s="24"/>
      <c r="T2417" s="24"/>
      <c r="U2417" s="23"/>
      <c r="V2417" s="24"/>
      <c r="W2417" s="25"/>
      <c r="X2417" s="24"/>
    </row>
    <row r="2418" ht="26" customHeight="1" spans="1:24">
      <c r="A2418" s="24">
        <v>157</v>
      </c>
      <c r="B2418" s="24" t="s">
        <v>467</v>
      </c>
      <c r="C2418" s="54" t="s">
        <v>372</v>
      </c>
      <c r="D2418" s="54">
        <v>1</v>
      </c>
      <c r="E2418" s="54" t="s">
        <v>377</v>
      </c>
      <c r="F2418" s="54" t="s">
        <v>377</v>
      </c>
      <c r="G2418" s="54">
        <v>5</v>
      </c>
      <c r="H2418" s="54" t="s">
        <v>43</v>
      </c>
      <c r="I2418" s="60" t="s">
        <v>5812</v>
      </c>
      <c r="J2418" s="43">
        <v>100</v>
      </c>
      <c r="K2418" s="54">
        <v>74</v>
      </c>
      <c r="L2418" s="54">
        <v>26</v>
      </c>
      <c r="M2418" s="24"/>
      <c r="N2418" s="24"/>
      <c r="O2418" s="24"/>
      <c r="P2418" s="53">
        <v>45145</v>
      </c>
      <c r="Q2418" s="43" t="s">
        <v>5813</v>
      </c>
      <c r="R2418" s="54">
        <v>15960717747</v>
      </c>
      <c r="S2418" s="24"/>
      <c r="T2418" s="24">
        <v>2023</v>
      </c>
      <c r="U2418" s="23" t="s">
        <v>717</v>
      </c>
      <c r="V2418" s="24" t="s">
        <v>50</v>
      </c>
      <c r="W2418" s="25" t="s">
        <v>376</v>
      </c>
      <c r="X2418" s="24"/>
    </row>
    <row r="2419" ht="26" customHeight="1" spans="1:24">
      <c r="A2419" s="24"/>
      <c r="B2419" s="24"/>
      <c r="C2419" s="54"/>
      <c r="D2419" s="54"/>
      <c r="E2419" s="54"/>
      <c r="F2419" s="54" t="s">
        <v>5814</v>
      </c>
      <c r="G2419" s="54"/>
      <c r="H2419" s="54" t="s">
        <v>2796</v>
      </c>
      <c r="I2419" s="60" t="s">
        <v>5815</v>
      </c>
      <c r="J2419" s="43"/>
      <c r="K2419" s="54"/>
      <c r="L2419" s="54"/>
      <c r="M2419" s="24"/>
      <c r="N2419" s="24"/>
      <c r="O2419" s="24"/>
      <c r="P2419" s="53"/>
      <c r="Q2419" s="43"/>
      <c r="R2419" s="54"/>
      <c r="S2419" s="24"/>
      <c r="T2419" s="24"/>
      <c r="U2419" s="23"/>
      <c r="V2419" s="24"/>
      <c r="W2419" s="25"/>
      <c r="X2419" s="24"/>
    </row>
    <row r="2420" ht="26" customHeight="1" spans="1:24">
      <c r="A2420" s="24"/>
      <c r="B2420" s="24"/>
      <c r="C2420" s="54"/>
      <c r="D2420" s="54"/>
      <c r="E2420" s="54"/>
      <c r="F2420" s="54" t="s">
        <v>5816</v>
      </c>
      <c r="G2420" s="54"/>
      <c r="H2420" s="54" t="s">
        <v>589</v>
      </c>
      <c r="I2420" s="60" t="s">
        <v>5817</v>
      </c>
      <c r="J2420" s="43"/>
      <c r="K2420" s="54"/>
      <c r="L2420" s="54"/>
      <c r="M2420" s="24"/>
      <c r="N2420" s="24"/>
      <c r="O2420" s="24"/>
      <c r="P2420" s="53"/>
      <c r="Q2420" s="43"/>
      <c r="R2420" s="54"/>
      <c r="S2420" s="24"/>
      <c r="T2420" s="24"/>
      <c r="U2420" s="23"/>
      <c r="V2420" s="24"/>
      <c r="W2420" s="25"/>
      <c r="X2420" s="24"/>
    </row>
    <row r="2421" ht="26" customHeight="1" spans="1:24">
      <c r="A2421" s="24"/>
      <c r="B2421" s="24"/>
      <c r="C2421" s="54"/>
      <c r="D2421" s="54"/>
      <c r="E2421" s="54"/>
      <c r="F2421" s="54" t="s">
        <v>5818</v>
      </c>
      <c r="G2421" s="54"/>
      <c r="H2421" s="54" t="s">
        <v>566</v>
      </c>
      <c r="I2421" s="60" t="s">
        <v>5819</v>
      </c>
      <c r="J2421" s="43"/>
      <c r="K2421" s="54"/>
      <c r="L2421" s="54"/>
      <c r="M2421" s="24"/>
      <c r="N2421" s="24"/>
      <c r="O2421" s="24"/>
      <c r="P2421" s="53"/>
      <c r="Q2421" s="43"/>
      <c r="R2421" s="54"/>
      <c r="S2421" s="24"/>
      <c r="T2421" s="24"/>
      <c r="U2421" s="23"/>
      <c r="V2421" s="24"/>
      <c r="W2421" s="25"/>
      <c r="X2421" s="24"/>
    </row>
    <row r="2422" ht="26" customHeight="1" spans="1:24">
      <c r="A2422" s="24"/>
      <c r="B2422" s="24"/>
      <c r="C2422" s="54"/>
      <c r="D2422" s="54"/>
      <c r="E2422" s="54"/>
      <c r="F2422" s="54" t="s">
        <v>5820</v>
      </c>
      <c r="G2422" s="54"/>
      <c r="H2422" s="54" t="s">
        <v>497</v>
      </c>
      <c r="I2422" s="60" t="s">
        <v>5821</v>
      </c>
      <c r="J2422" s="43"/>
      <c r="K2422" s="54"/>
      <c r="L2422" s="54"/>
      <c r="M2422" s="24"/>
      <c r="N2422" s="24"/>
      <c r="O2422" s="24"/>
      <c r="P2422" s="53"/>
      <c r="Q2422" s="43"/>
      <c r="R2422" s="54"/>
      <c r="S2422" s="24"/>
      <c r="T2422" s="24"/>
      <c r="U2422" s="23"/>
      <c r="V2422" s="24"/>
      <c r="W2422" s="25"/>
      <c r="X2422" s="24"/>
    </row>
    <row r="2423" ht="26" customHeight="1" spans="1:24">
      <c r="A2423" s="24">
        <v>158</v>
      </c>
      <c r="B2423" s="24" t="s">
        <v>467</v>
      </c>
      <c r="C2423" s="54" t="s">
        <v>372</v>
      </c>
      <c r="D2423" s="54">
        <v>1</v>
      </c>
      <c r="E2423" s="54" t="s">
        <v>378</v>
      </c>
      <c r="F2423" s="54" t="s">
        <v>378</v>
      </c>
      <c r="G2423" s="54">
        <v>2</v>
      </c>
      <c r="H2423" s="54" t="s">
        <v>43</v>
      </c>
      <c r="I2423" s="60" t="s">
        <v>5822</v>
      </c>
      <c r="J2423" s="43">
        <v>100</v>
      </c>
      <c r="K2423" s="54">
        <v>76</v>
      </c>
      <c r="L2423" s="54">
        <v>24</v>
      </c>
      <c r="M2423" s="24"/>
      <c r="N2423" s="24"/>
      <c r="O2423" s="24"/>
      <c r="P2423" s="53">
        <v>45145</v>
      </c>
      <c r="Q2423" s="43" t="s">
        <v>5823</v>
      </c>
      <c r="R2423" s="54">
        <v>13799512925</v>
      </c>
      <c r="S2423" s="24"/>
      <c r="T2423" s="24">
        <v>2023</v>
      </c>
      <c r="U2423" s="23" t="s">
        <v>717</v>
      </c>
      <c r="V2423" s="24" t="s">
        <v>50</v>
      </c>
      <c r="W2423" s="25" t="s">
        <v>376</v>
      </c>
      <c r="X2423" s="24"/>
    </row>
    <row r="2424" ht="26" customHeight="1" spans="1:24">
      <c r="A2424" s="24"/>
      <c r="B2424" s="24"/>
      <c r="C2424" s="54"/>
      <c r="D2424" s="54"/>
      <c r="E2424" s="54"/>
      <c r="F2424" s="54" t="s">
        <v>5824</v>
      </c>
      <c r="G2424" s="54"/>
      <c r="H2424" s="54" t="s">
        <v>513</v>
      </c>
      <c r="I2424" s="60" t="s">
        <v>5825</v>
      </c>
      <c r="J2424" s="43"/>
      <c r="K2424" s="54"/>
      <c r="L2424" s="54"/>
      <c r="M2424" s="24"/>
      <c r="N2424" s="24"/>
      <c r="O2424" s="24"/>
      <c r="P2424" s="53"/>
      <c r="Q2424" s="43"/>
      <c r="R2424" s="54"/>
      <c r="S2424" s="24"/>
      <c r="T2424" s="24"/>
      <c r="U2424" s="23"/>
      <c r="V2424" s="24"/>
      <c r="W2424" s="25"/>
      <c r="X2424" s="24"/>
    </row>
    <row r="2425" ht="26" customHeight="1" spans="1:24">
      <c r="A2425" s="24">
        <v>159</v>
      </c>
      <c r="B2425" s="24" t="s">
        <v>467</v>
      </c>
      <c r="C2425" s="54" t="s">
        <v>372</v>
      </c>
      <c r="D2425" s="54">
        <v>6</v>
      </c>
      <c r="E2425" s="54" t="s">
        <v>381</v>
      </c>
      <c r="F2425" s="54" t="s">
        <v>381</v>
      </c>
      <c r="G2425" s="54">
        <v>3</v>
      </c>
      <c r="H2425" s="54" t="s">
        <v>43</v>
      </c>
      <c r="I2425" s="60" t="s">
        <v>5826</v>
      </c>
      <c r="J2425" s="43">
        <v>110</v>
      </c>
      <c r="K2425" s="54">
        <v>59</v>
      </c>
      <c r="L2425" s="54">
        <v>51</v>
      </c>
      <c r="M2425" s="24"/>
      <c r="N2425" s="24"/>
      <c r="O2425" s="24"/>
      <c r="P2425" s="53">
        <v>45145</v>
      </c>
      <c r="Q2425" s="43" t="s">
        <v>5827</v>
      </c>
      <c r="R2425" s="54">
        <v>13960360898</v>
      </c>
      <c r="S2425" s="24"/>
      <c r="T2425" s="24">
        <v>2023</v>
      </c>
      <c r="U2425" s="23" t="s">
        <v>717</v>
      </c>
      <c r="V2425" s="24" t="s">
        <v>50</v>
      </c>
      <c r="W2425" s="25" t="s">
        <v>380</v>
      </c>
      <c r="X2425" s="24"/>
    </row>
    <row r="2426" ht="26" customHeight="1" spans="1:24">
      <c r="A2426" s="24"/>
      <c r="B2426" s="24"/>
      <c r="C2426" s="54"/>
      <c r="D2426" s="54"/>
      <c r="E2426" s="54"/>
      <c r="F2426" s="54" t="s">
        <v>5828</v>
      </c>
      <c r="G2426" s="54"/>
      <c r="H2426" s="54" t="s">
        <v>2796</v>
      </c>
      <c r="I2426" s="60" t="s">
        <v>5829</v>
      </c>
      <c r="J2426" s="43"/>
      <c r="K2426" s="54"/>
      <c r="L2426" s="54"/>
      <c r="M2426" s="24"/>
      <c r="N2426" s="24"/>
      <c r="O2426" s="24"/>
      <c r="P2426" s="53"/>
      <c r="Q2426" s="43"/>
      <c r="R2426" s="54"/>
      <c r="S2426" s="24"/>
      <c r="T2426" s="24"/>
      <c r="U2426" s="23"/>
      <c r="V2426" s="24"/>
      <c r="W2426" s="25"/>
      <c r="X2426" s="24"/>
    </row>
    <row r="2427" ht="26" customHeight="1" spans="1:24">
      <c r="A2427" s="24"/>
      <c r="B2427" s="24"/>
      <c r="C2427" s="54"/>
      <c r="D2427" s="54"/>
      <c r="E2427" s="54"/>
      <c r="F2427" s="54" t="s">
        <v>5830</v>
      </c>
      <c r="G2427" s="54"/>
      <c r="H2427" s="54" t="s">
        <v>561</v>
      </c>
      <c r="I2427" s="60" t="s">
        <v>5831</v>
      </c>
      <c r="J2427" s="43"/>
      <c r="K2427" s="54"/>
      <c r="L2427" s="54"/>
      <c r="M2427" s="24"/>
      <c r="N2427" s="24"/>
      <c r="O2427" s="24"/>
      <c r="P2427" s="53"/>
      <c r="Q2427" s="43"/>
      <c r="R2427" s="54"/>
      <c r="S2427" s="24"/>
      <c r="T2427" s="24"/>
      <c r="U2427" s="23"/>
      <c r="V2427" s="24"/>
      <c r="W2427" s="25"/>
      <c r="X2427" s="24"/>
    </row>
    <row r="2428" ht="26" customHeight="1" spans="1:24">
      <c r="A2428" s="24">
        <v>160</v>
      </c>
      <c r="B2428" s="24" t="s">
        <v>467</v>
      </c>
      <c r="C2428" s="54" t="s">
        <v>372</v>
      </c>
      <c r="D2428" s="54">
        <v>5</v>
      </c>
      <c r="E2428" s="54" t="s">
        <v>383</v>
      </c>
      <c r="F2428" s="54" t="s">
        <v>383</v>
      </c>
      <c r="G2428" s="54">
        <v>4</v>
      </c>
      <c r="H2428" s="54" t="s">
        <v>43</v>
      </c>
      <c r="I2428" s="60" t="s">
        <v>5832</v>
      </c>
      <c r="J2428" s="43">
        <v>110</v>
      </c>
      <c r="K2428" s="54">
        <v>88</v>
      </c>
      <c r="L2428" s="54">
        <v>22</v>
      </c>
      <c r="M2428" s="24"/>
      <c r="N2428" s="24"/>
      <c r="O2428" s="24"/>
      <c r="P2428" s="53">
        <v>45145</v>
      </c>
      <c r="Q2428" s="43" t="s">
        <v>5833</v>
      </c>
      <c r="R2428" s="54">
        <v>18659098590</v>
      </c>
      <c r="S2428" s="24"/>
      <c r="T2428" s="24">
        <v>2023</v>
      </c>
      <c r="U2428" s="23" t="s">
        <v>717</v>
      </c>
      <c r="V2428" s="24" t="s">
        <v>50</v>
      </c>
      <c r="W2428" s="25" t="s">
        <v>382</v>
      </c>
      <c r="X2428" s="24"/>
    </row>
    <row r="2429" ht="26" customHeight="1" spans="1:24">
      <c r="A2429" s="24"/>
      <c r="B2429" s="24"/>
      <c r="C2429" s="54"/>
      <c r="D2429" s="54"/>
      <c r="E2429" s="54"/>
      <c r="F2429" s="54" t="s">
        <v>5834</v>
      </c>
      <c r="G2429" s="54"/>
      <c r="H2429" s="54" t="s">
        <v>2796</v>
      </c>
      <c r="I2429" s="60" t="s">
        <v>5835</v>
      </c>
      <c r="J2429" s="43"/>
      <c r="K2429" s="54"/>
      <c r="L2429" s="54"/>
      <c r="M2429" s="24"/>
      <c r="N2429" s="24"/>
      <c r="O2429" s="24"/>
      <c r="P2429" s="53"/>
      <c r="Q2429" s="43"/>
      <c r="R2429" s="54"/>
      <c r="S2429" s="24"/>
      <c r="T2429" s="24"/>
      <c r="U2429" s="23"/>
      <c r="V2429" s="24"/>
      <c r="W2429" s="25"/>
      <c r="X2429" s="24"/>
    </row>
    <row r="2430" ht="26" customHeight="1" spans="1:24">
      <c r="A2430" s="24"/>
      <c r="B2430" s="24"/>
      <c r="C2430" s="54"/>
      <c r="D2430" s="54"/>
      <c r="E2430" s="54"/>
      <c r="F2430" s="54" t="s">
        <v>5836</v>
      </c>
      <c r="G2430" s="54"/>
      <c r="H2430" s="54" t="s">
        <v>513</v>
      </c>
      <c r="I2430" s="60" t="s">
        <v>5837</v>
      </c>
      <c r="J2430" s="43"/>
      <c r="K2430" s="54"/>
      <c r="L2430" s="54"/>
      <c r="M2430" s="24"/>
      <c r="N2430" s="24"/>
      <c r="O2430" s="24"/>
      <c r="P2430" s="53"/>
      <c r="Q2430" s="43"/>
      <c r="R2430" s="54"/>
      <c r="S2430" s="24"/>
      <c r="T2430" s="24"/>
      <c r="U2430" s="23"/>
      <c r="V2430" s="24"/>
      <c r="W2430" s="25"/>
      <c r="X2430" s="24"/>
    </row>
    <row r="2431" ht="26" customHeight="1" spans="1:24">
      <c r="A2431" s="24"/>
      <c r="B2431" s="24"/>
      <c r="C2431" s="54"/>
      <c r="D2431" s="54"/>
      <c r="E2431" s="54"/>
      <c r="F2431" s="54" t="s">
        <v>5838</v>
      </c>
      <c r="G2431" s="54"/>
      <c r="H2431" s="54" t="s">
        <v>497</v>
      </c>
      <c r="I2431" s="60" t="s">
        <v>5839</v>
      </c>
      <c r="J2431" s="43"/>
      <c r="K2431" s="54"/>
      <c r="L2431" s="54"/>
      <c r="M2431" s="24"/>
      <c r="N2431" s="24"/>
      <c r="O2431" s="24"/>
      <c r="P2431" s="53"/>
      <c r="Q2431" s="43"/>
      <c r="R2431" s="54"/>
      <c r="S2431" s="24"/>
      <c r="T2431" s="24"/>
      <c r="U2431" s="23"/>
      <c r="V2431" s="24"/>
      <c r="W2431" s="25"/>
      <c r="X2431" s="24"/>
    </row>
    <row r="2432" ht="26" customHeight="1" spans="1:24">
      <c r="A2432" s="24">
        <v>161</v>
      </c>
      <c r="B2432" s="24" t="s">
        <v>467</v>
      </c>
      <c r="C2432" s="54" t="s">
        <v>372</v>
      </c>
      <c r="D2432" s="54">
        <v>13</v>
      </c>
      <c r="E2432" s="54" t="s">
        <v>386</v>
      </c>
      <c r="F2432" s="54" t="s">
        <v>386</v>
      </c>
      <c r="G2432" s="54">
        <v>5</v>
      </c>
      <c r="H2432" s="54" t="s">
        <v>43</v>
      </c>
      <c r="I2432" s="60" t="s">
        <v>5840</v>
      </c>
      <c r="J2432" s="43">
        <v>120</v>
      </c>
      <c r="K2432" s="54">
        <v>118.4</v>
      </c>
      <c r="L2432" s="54">
        <v>1.6</v>
      </c>
      <c r="M2432" s="24"/>
      <c r="N2432" s="24"/>
      <c r="O2432" s="24"/>
      <c r="P2432" s="53">
        <v>45145</v>
      </c>
      <c r="Q2432" s="43" t="s">
        <v>5841</v>
      </c>
      <c r="R2432" s="54">
        <v>15259517674</v>
      </c>
      <c r="S2432" s="24"/>
      <c r="T2432" s="24">
        <v>2023</v>
      </c>
      <c r="U2432" s="23" t="s">
        <v>717</v>
      </c>
      <c r="V2432" s="24" t="s">
        <v>50</v>
      </c>
      <c r="W2432" s="25" t="s">
        <v>385</v>
      </c>
      <c r="X2432" s="24"/>
    </row>
    <row r="2433" ht="26" customHeight="1" spans="1:24">
      <c r="A2433" s="24"/>
      <c r="B2433" s="24"/>
      <c r="C2433" s="54"/>
      <c r="D2433" s="54"/>
      <c r="E2433" s="54"/>
      <c r="F2433" s="54" t="s">
        <v>5842</v>
      </c>
      <c r="G2433" s="54"/>
      <c r="H2433" s="54" t="s">
        <v>2796</v>
      </c>
      <c r="I2433" s="60" t="s">
        <v>5843</v>
      </c>
      <c r="J2433" s="43"/>
      <c r="K2433" s="54"/>
      <c r="L2433" s="54"/>
      <c r="M2433" s="24"/>
      <c r="N2433" s="24"/>
      <c r="O2433" s="24"/>
      <c r="P2433" s="53"/>
      <c r="Q2433" s="43"/>
      <c r="R2433" s="54"/>
      <c r="S2433" s="24"/>
      <c r="T2433" s="24"/>
      <c r="U2433" s="23"/>
      <c r="V2433" s="24"/>
      <c r="W2433" s="25"/>
      <c r="X2433" s="24"/>
    </row>
    <row r="2434" ht="26" customHeight="1" spans="1:24">
      <c r="A2434" s="24"/>
      <c r="B2434" s="24"/>
      <c r="C2434" s="54"/>
      <c r="D2434" s="54"/>
      <c r="E2434" s="54"/>
      <c r="F2434" s="54" t="s">
        <v>5844</v>
      </c>
      <c r="G2434" s="54"/>
      <c r="H2434" s="54" t="s">
        <v>561</v>
      </c>
      <c r="I2434" s="60" t="s">
        <v>5845</v>
      </c>
      <c r="J2434" s="43"/>
      <c r="K2434" s="54"/>
      <c r="L2434" s="54"/>
      <c r="M2434" s="24"/>
      <c r="N2434" s="24"/>
      <c r="O2434" s="24"/>
      <c r="P2434" s="53"/>
      <c r="Q2434" s="43"/>
      <c r="R2434" s="54"/>
      <c r="S2434" s="24"/>
      <c r="T2434" s="24"/>
      <c r="U2434" s="23"/>
      <c r="V2434" s="24"/>
      <c r="W2434" s="25"/>
      <c r="X2434" s="24"/>
    </row>
    <row r="2435" ht="26" customHeight="1" spans="1:24">
      <c r="A2435" s="24"/>
      <c r="B2435" s="24"/>
      <c r="C2435" s="54"/>
      <c r="D2435" s="54"/>
      <c r="E2435" s="54"/>
      <c r="F2435" s="54" t="s">
        <v>5846</v>
      </c>
      <c r="G2435" s="54"/>
      <c r="H2435" s="54" t="s">
        <v>538</v>
      </c>
      <c r="I2435" s="60" t="s">
        <v>5847</v>
      </c>
      <c r="J2435" s="43"/>
      <c r="K2435" s="54"/>
      <c r="L2435" s="54"/>
      <c r="M2435" s="24"/>
      <c r="N2435" s="24"/>
      <c r="O2435" s="24"/>
      <c r="P2435" s="53"/>
      <c r="Q2435" s="43"/>
      <c r="R2435" s="54"/>
      <c r="S2435" s="24"/>
      <c r="T2435" s="24"/>
      <c r="U2435" s="23"/>
      <c r="V2435" s="24"/>
      <c r="W2435" s="25"/>
      <c r="X2435" s="24"/>
    </row>
    <row r="2436" ht="26" customHeight="1" spans="1:24">
      <c r="A2436" s="24"/>
      <c r="B2436" s="24"/>
      <c r="C2436" s="54"/>
      <c r="D2436" s="54"/>
      <c r="E2436" s="54"/>
      <c r="F2436" s="54" t="s">
        <v>5848</v>
      </c>
      <c r="G2436" s="54"/>
      <c r="H2436" s="54" t="s">
        <v>510</v>
      </c>
      <c r="I2436" s="60" t="s">
        <v>5849</v>
      </c>
      <c r="J2436" s="43"/>
      <c r="K2436" s="54"/>
      <c r="L2436" s="54"/>
      <c r="M2436" s="24"/>
      <c r="N2436" s="24"/>
      <c r="O2436" s="24"/>
      <c r="P2436" s="53"/>
      <c r="Q2436" s="43"/>
      <c r="R2436" s="54"/>
      <c r="S2436" s="24"/>
      <c r="T2436" s="24"/>
      <c r="U2436" s="23"/>
      <c r="V2436" s="24"/>
      <c r="W2436" s="25"/>
      <c r="X2436" s="24"/>
    </row>
    <row r="2437" ht="26" customHeight="1" spans="1:24">
      <c r="A2437" s="24">
        <v>162</v>
      </c>
      <c r="B2437" s="24" t="s">
        <v>467</v>
      </c>
      <c r="C2437" s="54" t="s">
        <v>325</v>
      </c>
      <c r="D2437" s="54">
        <v>1</v>
      </c>
      <c r="E2437" s="54" t="s">
        <v>388</v>
      </c>
      <c r="F2437" s="54" t="s">
        <v>388</v>
      </c>
      <c r="G2437" s="54">
        <v>5</v>
      </c>
      <c r="H2437" s="54" t="s">
        <v>43</v>
      </c>
      <c r="I2437" s="60" t="str">
        <f>LEFT("350524196308251021",19)</f>
        <v>350524196308251021</v>
      </c>
      <c r="J2437" s="43">
        <v>120</v>
      </c>
      <c r="K2437" s="54">
        <v>120</v>
      </c>
      <c r="L2437" s="54"/>
      <c r="M2437" s="24"/>
      <c r="N2437" s="24"/>
      <c r="O2437" s="24"/>
      <c r="P2437" s="53">
        <v>45145</v>
      </c>
      <c r="Q2437" s="43" t="s">
        <v>5850</v>
      </c>
      <c r="R2437" s="54" t="s">
        <v>5851</v>
      </c>
      <c r="S2437" s="24"/>
      <c r="T2437" s="24">
        <v>2023</v>
      </c>
      <c r="U2437" s="23" t="s">
        <v>717</v>
      </c>
      <c r="V2437" s="24" t="s">
        <v>58</v>
      </c>
      <c r="W2437" s="25" t="s">
        <v>387</v>
      </c>
      <c r="X2437" s="24"/>
    </row>
    <row r="2438" ht="26" customHeight="1" spans="1:24">
      <c r="A2438" s="24"/>
      <c r="B2438" s="24"/>
      <c r="C2438" s="54"/>
      <c r="D2438" s="54"/>
      <c r="E2438" s="54"/>
      <c r="F2438" s="54" t="str">
        <f>LEFT("刘长阳",19)</f>
        <v>刘长阳</v>
      </c>
      <c r="G2438" s="54"/>
      <c r="H2438" s="54" t="s">
        <v>561</v>
      </c>
      <c r="I2438" s="60" t="str">
        <f>LEFT("350524198808131076",19)</f>
        <v>350524198808131076</v>
      </c>
      <c r="J2438" s="43"/>
      <c r="K2438" s="54"/>
      <c r="L2438" s="54"/>
      <c r="M2438" s="24"/>
      <c r="N2438" s="24"/>
      <c r="O2438" s="24"/>
      <c r="P2438" s="53"/>
      <c r="Q2438" s="43"/>
      <c r="R2438" s="54"/>
      <c r="S2438" s="24"/>
      <c r="T2438" s="24"/>
      <c r="U2438" s="23"/>
      <c r="V2438" s="24"/>
      <c r="W2438" s="25"/>
      <c r="X2438" s="24"/>
    </row>
    <row r="2439" ht="26" customHeight="1" spans="1:24">
      <c r="A2439" s="24"/>
      <c r="B2439" s="24"/>
      <c r="C2439" s="54"/>
      <c r="D2439" s="54"/>
      <c r="E2439" s="54"/>
      <c r="F2439" s="54" t="str">
        <f>LEFT("李洛阳",19)</f>
        <v>李洛阳</v>
      </c>
      <c r="G2439" s="54"/>
      <c r="H2439" s="54" t="s">
        <v>3934</v>
      </c>
      <c r="I2439" s="60" t="str">
        <f>LEFT("350524198811201020",19)</f>
        <v>350524198811201020</v>
      </c>
      <c r="J2439" s="43"/>
      <c r="K2439" s="54"/>
      <c r="L2439" s="54"/>
      <c r="M2439" s="24"/>
      <c r="N2439" s="24"/>
      <c r="O2439" s="24"/>
      <c r="P2439" s="53"/>
      <c r="Q2439" s="43"/>
      <c r="R2439" s="54"/>
      <c r="S2439" s="24"/>
      <c r="T2439" s="24"/>
      <c r="U2439" s="23"/>
      <c r="V2439" s="24"/>
      <c r="W2439" s="25"/>
      <c r="X2439" s="24"/>
    </row>
    <row r="2440" ht="26" customHeight="1" spans="1:24">
      <c r="A2440" s="24"/>
      <c r="B2440" s="24"/>
      <c r="C2440" s="54"/>
      <c r="D2440" s="54"/>
      <c r="E2440" s="54"/>
      <c r="F2440" s="54" t="str">
        <f>LEFT("刘宇轩",19)</f>
        <v>刘宇轩</v>
      </c>
      <c r="G2440" s="54"/>
      <c r="H2440" s="54" t="s">
        <v>538</v>
      </c>
      <c r="I2440" s="60" t="str">
        <f>LEFT("350524201701151012",19)</f>
        <v>350524201701151012</v>
      </c>
      <c r="J2440" s="43"/>
      <c r="K2440" s="54"/>
      <c r="L2440" s="54"/>
      <c r="M2440" s="24"/>
      <c r="N2440" s="24"/>
      <c r="O2440" s="24"/>
      <c r="P2440" s="53"/>
      <c r="Q2440" s="43"/>
      <c r="R2440" s="54"/>
      <c r="S2440" s="24"/>
      <c r="T2440" s="24"/>
      <c r="U2440" s="23"/>
      <c r="V2440" s="24"/>
      <c r="W2440" s="25"/>
      <c r="X2440" s="24"/>
    </row>
    <row r="2441" ht="26" customHeight="1" spans="1:24">
      <c r="A2441" s="24"/>
      <c r="B2441" s="24"/>
      <c r="C2441" s="54"/>
      <c r="D2441" s="54"/>
      <c r="E2441" s="54"/>
      <c r="F2441" s="54" t="str">
        <f>LEFT("刘思琪",19)</f>
        <v>刘思琪</v>
      </c>
      <c r="G2441" s="54"/>
      <c r="H2441" s="54" t="s">
        <v>510</v>
      </c>
      <c r="I2441" s="60" t="str">
        <f>LEFT("350524200709261043",19)</f>
        <v>350524200709261043</v>
      </c>
      <c r="J2441" s="43"/>
      <c r="K2441" s="54"/>
      <c r="L2441" s="54"/>
      <c r="M2441" s="24"/>
      <c r="N2441" s="24"/>
      <c r="O2441" s="24"/>
      <c r="P2441" s="53"/>
      <c r="Q2441" s="43"/>
      <c r="R2441" s="54"/>
      <c r="S2441" s="24"/>
      <c r="T2441" s="24"/>
      <c r="U2441" s="23"/>
      <c r="V2441" s="24"/>
      <c r="W2441" s="25"/>
      <c r="X2441" s="24"/>
    </row>
    <row r="2442" ht="26" customHeight="1" spans="1:24">
      <c r="A2442" s="24">
        <v>163</v>
      </c>
      <c r="B2442" s="24" t="s">
        <v>467</v>
      </c>
      <c r="C2442" s="54" t="s">
        <v>325</v>
      </c>
      <c r="D2442" s="54">
        <v>5</v>
      </c>
      <c r="E2442" s="54" t="s">
        <v>391</v>
      </c>
      <c r="F2442" s="54" t="s">
        <v>391</v>
      </c>
      <c r="G2442" s="54">
        <v>3</v>
      </c>
      <c r="H2442" s="54" t="s">
        <v>43</v>
      </c>
      <c r="I2442" s="60" t="str">
        <f>LEFT("35052419690118101X",19)</f>
        <v>35052419690118101X</v>
      </c>
      <c r="J2442" s="43">
        <v>100</v>
      </c>
      <c r="K2442" s="54">
        <v>100</v>
      </c>
      <c r="L2442" s="54"/>
      <c r="M2442" s="24"/>
      <c r="N2442" s="24"/>
      <c r="O2442" s="24"/>
      <c r="P2442" s="53">
        <v>45145</v>
      </c>
      <c r="Q2442" s="43" t="s">
        <v>5852</v>
      </c>
      <c r="R2442" s="54">
        <v>18050001806</v>
      </c>
      <c r="S2442" s="24"/>
      <c r="T2442" s="24">
        <v>2023</v>
      </c>
      <c r="U2442" s="23" t="s">
        <v>717</v>
      </c>
      <c r="V2442" s="24" t="s">
        <v>58</v>
      </c>
      <c r="W2442" s="25" t="s">
        <v>390</v>
      </c>
      <c r="X2442" s="24"/>
    </row>
    <row r="2443" ht="26" customHeight="1" spans="1:24">
      <c r="A2443" s="24"/>
      <c r="B2443" s="24"/>
      <c r="C2443" s="54"/>
      <c r="D2443" s="54"/>
      <c r="E2443" s="54"/>
      <c r="F2443" s="54" t="str">
        <f>LEFT("刘耿煌",19)</f>
        <v>刘耿煌</v>
      </c>
      <c r="G2443" s="54"/>
      <c r="H2443" s="54" t="s">
        <v>561</v>
      </c>
      <c r="I2443" s="60" t="str">
        <f>LEFT("350524199211141030",19)</f>
        <v>350524199211141030</v>
      </c>
      <c r="J2443" s="43"/>
      <c r="K2443" s="54"/>
      <c r="L2443" s="54"/>
      <c r="M2443" s="24"/>
      <c r="N2443" s="24"/>
      <c r="O2443" s="24"/>
      <c r="P2443" s="53"/>
      <c r="Q2443" s="43"/>
      <c r="R2443" s="54"/>
      <c r="S2443" s="24"/>
      <c r="T2443" s="24"/>
      <c r="U2443" s="23"/>
      <c r="V2443" s="24"/>
      <c r="W2443" s="25"/>
      <c r="X2443" s="24"/>
    </row>
    <row r="2444" ht="26" customHeight="1" spans="1:24">
      <c r="A2444" s="24"/>
      <c r="B2444" s="24"/>
      <c r="C2444" s="54"/>
      <c r="D2444" s="54"/>
      <c r="E2444" s="54"/>
      <c r="F2444" s="54" t="str">
        <f>LEFT("刘晓虹",19)</f>
        <v>刘晓虹</v>
      </c>
      <c r="G2444" s="54"/>
      <c r="H2444" s="54" t="s">
        <v>601</v>
      </c>
      <c r="I2444" s="60" t="str">
        <f>LEFT("350524200507051101",19)</f>
        <v>350524200507051101</v>
      </c>
      <c r="J2444" s="43"/>
      <c r="K2444" s="54"/>
      <c r="L2444" s="54"/>
      <c r="M2444" s="24"/>
      <c r="N2444" s="24"/>
      <c r="O2444" s="24"/>
      <c r="P2444" s="53"/>
      <c r="Q2444" s="43"/>
      <c r="R2444" s="54"/>
      <c r="S2444" s="24"/>
      <c r="T2444" s="24"/>
      <c r="U2444" s="23"/>
      <c r="V2444" s="24"/>
      <c r="W2444" s="25"/>
      <c r="X2444" s="24"/>
    </row>
    <row r="2445" ht="26" customHeight="1" spans="1:24">
      <c r="A2445" s="24">
        <v>164</v>
      </c>
      <c r="B2445" s="24" t="s">
        <v>467</v>
      </c>
      <c r="C2445" s="54" t="s">
        <v>325</v>
      </c>
      <c r="D2445" s="54">
        <v>5</v>
      </c>
      <c r="E2445" s="54" t="s">
        <v>393</v>
      </c>
      <c r="F2445" s="54" t="s">
        <v>393</v>
      </c>
      <c r="G2445" s="54">
        <v>3</v>
      </c>
      <c r="H2445" s="54" t="s">
        <v>43</v>
      </c>
      <c r="I2445" s="60" t="str">
        <f>LEFT("350524197103151072",19)</f>
        <v>350524197103151072</v>
      </c>
      <c r="J2445" s="43">
        <v>80</v>
      </c>
      <c r="K2445" s="54"/>
      <c r="L2445" s="54">
        <v>80</v>
      </c>
      <c r="M2445" s="24"/>
      <c r="N2445" s="24"/>
      <c r="O2445" s="24"/>
      <c r="P2445" s="53">
        <v>45145</v>
      </c>
      <c r="Q2445" s="43" t="s">
        <v>5853</v>
      </c>
      <c r="R2445" s="54">
        <v>13599113523</v>
      </c>
      <c r="S2445" s="24"/>
      <c r="T2445" s="24">
        <v>2023</v>
      </c>
      <c r="U2445" s="23" t="s">
        <v>717</v>
      </c>
      <c r="V2445" s="24" t="s">
        <v>45</v>
      </c>
      <c r="W2445" s="25" t="s">
        <v>392</v>
      </c>
      <c r="X2445" s="24"/>
    </row>
    <row r="2446" ht="26" customHeight="1" spans="1:24">
      <c r="A2446" s="24"/>
      <c r="B2446" s="24"/>
      <c r="C2446" s="54"/>
      <c r="D2446" s="54"/>
      <c r="E2446" s="54"/>
      <c r="F2446" s="54" t="str">
        <f>LEFT("陈丽琼",19)</f>
        <v>陈丽琼</v>
      </c>
      <c r="G2446" s="54"/>
      <c r="H2446" s="54" t="s">
        <v>2796</v>
      </c>
      <c r="I2446" s="60" t="str">
        <f>LEFT("35052419700210834X",19)</f>
        <v>35052419700210834X</v>
      </c>
      <c r="J2446" s="43"/>
      <c r="K2446" s="54"/>
      <c r="L2446" s="54"/>
      <c r="M2446" s="24"/>
      <c r="N2446" s="24"/>
      <c r="O2446" s="24"/>
      <c r="P2446" s="53"/>
      <c r="Q2446" s="43"/>
      <c r="R2446" s="54"/>
      <c r="S2446" s="24"/>
      <c r="T2446" s="24"/>
      <c r="U2446" s="23"/>
      <c r="V2446" s="24"/>
      <c r="W2446" s="25"/>
      <c r="X2446" s="24"/>
    </row>
    <row r="2447" ht="26" customHeight="1" spans="1:24">
      <c r="A2447" s="24"/>
      <c r="B2447" s="24"/>
      <c r="C2447" s="54"/>
      <c r="D2447" s="54"/>
      <c r="E2447" s="54"/>
      <c r="F2447" s="54" t="str">
        <f>LEFT("刘松镇",19)</f>
        <v>刘松镇</v>
      </c>
      <c r="G2447" s="54"/>
      <c r="H2447" s="54" t="s">
        <v>561</v>
      </c>
      <c r="I2447" s="60" t="str">
        <f>LEFT("350524199804051014",19)</f>
        <v>350524199804051014</v>
      </c>
      <c r="J2447" s="43"/>
      <c r="K2447" s="54"/>
      <c r="L2447" s="54"/>
      <c r="M2447" s="24"/>
      <c r="N2447" s="24"/>
      <c r="O2447" s="24"/>
      <c r="P2447" s="53"/>
      <c r="Q2447" s="43"/>
      <c r="R2447" s="54"/>
      <c r="S2447" s="24"/>
      <c r="T2447" s="24"/>
      <c r="U2447" s="23"/>
      <c r="V2447" s="24"/>
      <c r="W2447" s="25"/>
      <c r="X2447" s="24"/>
    </row>
    <row r="2448" ht="26" customHeight="1" spans="1:24">
      <c r="A2448" s="24">
        <v>165</v>
      </c>
      <c r="B2448" s="24" t="s">
        <v>467</v>
      </c>
      <c r="C2448" s="54" t="s">
        <v>325</v>
      </c>
      <c r="D2448" s="54">
        <v>7</v>
      </c>
      <c r="E2448" s="54" t="s">
        <v>395</v>
      </c>
      <c r="F2448" s="54" t="s">
        <v>395</v>
      </c>
      <c r="G2448" s="54">
        <v>2</v>
      </c>
      <c r="H2448" s="54" t="s">
        <v>43</v>
      </c>
      <c r="I2448" s="60" t="str">
        <f>LEFT("35052419840312103X",19)</f>
        <v>35052419840312103X</v>
      </c>
      <c r="J2448" s="43">
        <v>100</v>
      </c>
      <c r="K2448" s="54">
        <v>100</v>
      </c>
      <c r="L2448" s="54"/>
      <c r="M2448" s="24"/>
      <c r="N2448" s="24"/>
      <c r="O2448" s="24"/>
      <c r="P2448" s="53">
        <v>45145</v>
      </c>
      <c r="Q2448" s="43" t="s">
        <v>5854</v>
      </c>
      <c r="R2448" s="54">
        <v>13959909923</v>
      </c>
      <c r="S2448" s="24"/>
      <c r="T2448" s="24">
        <v>2023</v>
      </c>
      <c r="U2448" s="23" t="s">
        <v>717</v>
      </c>
      <c r="V2448" s="24" t="s">
        <v>58</v>
      </c>
      <c r="W2448" s="25" t="s">
        <v>394</v>
      </c>
      <c r="X2448" s="24"/>
    </row>
    <row r="2449" ht="26" customHeight="1" spans="1:24">
      <c r="A2449" s="24"/>
      <c r="B2449" s="24"/>
      <c r="C2449" s="54"/>
      <c r="D2449" s="54"/>
      <c r="E2449" s="54"/>
      <c r="F2449" s="54" t="str">
        <f>LEFT("刘博宇",19)</f>
        <v>刘博宇</v>
      </c>
      <c r="G2449" s="54"/>
      <c r="H2449" s="54" t="s">
        <v>561</v>
      </c>
      <c r="I2449" s="60" t="str">
        <f>LEFT("350524201106301012",19)</f>
        <v>350524201106301012</v>
      </c>
      <c r="J2449" s="43"/>
      <c r="K2449" s="54"/>
      <c r="L2449" s="54"/>
      <c r="M2449" s="24"/>
      <c r="N2449" s="24"/>
      <c r="O2449" s="24"/>
      <c r="P2449" s="53"/>
      <c r="Q2449" s="43"/>
      <c r="R2449" s="54"/>
      <c r="S2449" s="24"/>
      <c r="T2449" s="24"/>
      <c r="U2449" s="23"/>
      <c r="V2449" s="24"/>
      <c r="W2449" s="25"/>
      <c r="X2449" s="24"/>
    </row>
    <row r="2450" ht="26" customHeight="1" spans="1:24">
      <c r="A2450" s="24">
        <v>166</v>
      </c>
      <c r="B2450" s="24" t="s">
        <v>467</v>
      </c>
      <c r="C2450" s="54" t="s">
        <v>325</v>
      </c>
      <c r="D2450" s="54">
        <v>7</v>
      </c>
      <c r="E2450" s="54" t="s">
        <v>397</v>
      </c>
      <c r="F2450" s="54" t="s">
        <v>397</v>
      </c>
      <c r="G2450" s="54">
        <v>6</v>
      </c>
      <c r="H2450" s="54" t="s">
        <v>43</v>
      </c>
      <c r="I2450" s="60" t="s">
        <v>5855</v>
      </c>
      <c r="J2450" s="43">
        <v>120</v>
      </c>
      <c r="K2450" s="54">
        <v>120</v>
      </c>
      <c r="L2450" s="54"/>
      <c r="M2450" s="24"/>
      <c r="N2450" s="24"/>
      <c r="O2450" s="24"/>
      <c r="P2450" s="53">
        <v>45145</v>
      </c>
      <c r="Q2450" s="43" t="s">
        <v>5856</v>
      </c>
      <c r="R2450" s="54" t="s">
        <v>5857</v>
      </c>
      <c r="S2450" s="24"/>
      <c r="T2450" s="24">
        <v>2023</v>
      </c>
      <c r="U2450" s="23" t="s">
        <v>717</v>
      </c>
      <c r="V2450" s="24" t="s">
        <v>58</v>
      </c>
      <c r="W2450" s="25" t="s">
        <v>396</v>
      </c>
      <c r="X2450" s="24"/>
    </row>
    <row r="2451" ht="26" customHeight="1" spans="1:24">
      <c r="A2451" s="24"/>
      <c r="B2451" s="24"/>
      <c r="C2451" s="54"/>
      <c r="D2451" s="54"/>
      <c r="E2451" s="54"/>
      <c r="F2451" s="54" t="s">
        <v>5858</v>
      </c>
      <c r="G2451" s="54"/>
      <c r="H2451" s="54" t="s">
        <v>561</v>
      </c>
      <c r="I2451" s="60" t="s">
        <v>5859</v>
      </c>
      <c r="J2451" s="43"/>
      <c r="K2451" s="54"/>
      <c r="L2451" s="54"/>
      <c r="M2451" s="24"/>
      <c r="N2451" s="24"/>
      <c r="O2451" s="24"/>
      <c r="P2451" s="53"/>
      <c r="Q2451" s="43"/>
      <c r="R2451" s="54"/>
      <c r="S2451" s="24"/>
      <c r="T2451" s="24"/>
      <c r="U2451" s="23"/>
      <c r="V2451" s="24"/>
      <c r="W2451" s="25"/>
      <c r="X2451" s="24"/>
    </row>
    <row r="2452" ht="26" customHeight="1" spans="1:24">
      <c r="A2452" s="24"/>
      <c r="B2452" s="24"/>
      <c r="C2452" s="54"/>
      <c r="D2452" s="54"/>
      <c r="E2452" s="54"/>
      <c r="F2452" s="54" t="s">
        <v>5860</v>
      </c>
      <c r="G2452" s="54"/>
      <c r="H2452" s="54" t="s">
        <v>3934</v>
      </c>
      <c r="I2452" s="60" t="s">
        <v>5861</v>
      </c>
      <c r="J2452" s="43"/>
      <c r="K2452" s="54"/>
      <c r="L2452" s="54"/>
      <c r="M2452" s="24"/>
      <c r="N2452" s="24"/>
      <c r="O2452" s="24"/>
      <c r="P2452" s="53"/>
      <c r="Q2452" s="43"/>
      <c r="R2452" s="54"/>
      <c r="S2452" s="24"/>
      <c r="T2452" s="24"/>
      <c r="U2452" s="23"/>
      <c r="V2452" s="24"/>
      <c r="W2452" s="25"/>
      <c r="X2452" s="24"/>
    </row>
    <row r="2453" ht="26" customHeight="1" spans="1:24">
      <c r="A2453" s="24"/>
      <c r="B2453" s="24"/>
      <c r="C2453" s="54"/>
      <c r="D2453" s="54"/>
      <c r="E2453" s="54"/>
      <c r="F2453" s="54" t="s">
        <v>5862</v>
      </c>
      <c r="G2453" s="54"/>
      <c r="H2453" s="54" t="s">
        <v>538</v>
      </c>
      <c r="I2453" s="60" t="s">
        <v>5863</v>
      </c>
      <c r="J2453" s="43"/>
      <c r="K2453" s="54"/>
      <c r="L2453" s="54"/>
      <c r="M2453" s="24"/>
      <c r="N2453" s="24"/>
      <c r="O2453" s="24"/>
      <c r="P2453" s="53"/>
      <c r="Q2453" s="43"/>
      <c r="R2453" s="54"/>
      <c r="S2453" s="24"/>
      <c r="T2453" s="24"/>
      <c r="U2453" s="23"/>
      <c r="V2453" s="24"/>
      <c r="W2453" s="25"/>
      <c r="X2453" s="24"/>
    </row>
    <row r="2454" ht="26" customHeight="1" spans="1:24">
      <c r="A2454" s="24"/>
      <c r="B2454" s="24"/>
      <c r="C2454" s="54"/>
      <c r="D2454" s="54"/>
      <c r="E2454" s="54"/>
      <c r="F2454" s="54" t="s">
        <v>5864</v>
      </c>
      <c r="G2454" s="54"/>
      <c r="H2454" s="54" t="s">
        <v>510</v>
      </c>
      <c r="I2454" s="60" t="s">
        <v>5865</v>
      </c>
      <c r="J2454" s="43"/>
      <c r="K2454" s="54"/>
      <c r="L2454" s="54"/>
      <c r="M2454" s="24"/>
      <c r="N2454" s="24"/>
      <c r="O2454" s="24"/>
      <c r="P2454" s="53"/>
      <c r="Q2454" s="43"/>
      <c r="R2454" s="54"/>
      <c r="S2454" s="24"/>
      <c r="T2454" s="24"/>
      <c r="U2454" s="23"/>
      <c r="V2454" s="24"/>
      <c r="W2454" s="25"/>
      <c r="X2454" s="24"/>
    </row>
    <row r="2455" ht="26" customHeight="1" spans="1:24">
      <c r="A2455" s="24"/>
      <c r="B2455" s="24"/>
      <c r="C2455" s="54"/>
      <c r="D2455" s="54"/>
      <c r="E2455" s="54"/>
      <c r="F2455" s="54" t="s">
        <v>5866</v>
      </c>
      <c r="G2455" s="54"/>
      <c r="H2455" s="54" t="s">
        <v>510</v>
      </c>
      <c r="I2455" s="60" t="s">
        <v>5867</v>
      </c>
      <c r="J2455" s="43"/>
      <c r="K2455" s="54"/>
      <c r="L2455" s="54"/>
      <c r="M2455" s="24"/>
      <c r="N2455" s="24"/>
      <c r="O2455" s="24"/>
      <c r="P2455" s="53"/>
      <c r="Q2455" s="43"/>
      <c r="R2455" s="54"/>
      <c r="S2455" s="24"/>
      <c r="T2455" s="24"/>
      <c r="U2455" s="23"/>
      <c r="V2455" s="24"/>
      <c r="W2455" s="25"/>
      <c r="X2455" s="24"/>
    </row>
    <row r="2456" ht="26" customHeight="1" spans="1:24">
      <c r="A2456" s="24">
        <v>167</v>
      </c>
      <c r="B2456" s="24" t="s">
        <v>467</v>
      </c>
      <c r="C2456" s="54" t="s">
        <v>325</v>
      </c>
      <c r="D2456" s="54">
        <v>8</v>
      </c>
      <c r="E2456" s="54" t="str">
        <f>LEFT("刘棋雨",19)</f>
        <v>刘棋雨</v>
      </c>
      <c r="F2456" s="54" t="str">
        <f>LEFT("刘棋雨",19)</f>
        <v>刘棋雨</v>
      </c>
      <c r="G2456" s="54">
        <v>2</v>
      </c>
      <c r="H2456" s="54" t="s">
        <v>43</v>
      </c>
      <c r="I2456" s="60" t="str">
        <f>LEFT("350524195012291011",19)</f>
        <v>350524195012291011</v>
      </c>
      <c r="J2456" s="43">
        <v>100</v>
      </c>
      <c r="K2456" s="54">
        <v>100</v>
      </c>
      <c r="L2456" s="54"/>
      <c r="M2456" s="24"/>
      <c r="N2456" s="24"/>
      <c r="O2456" s="24"/>
      <c r="P2456" s="53">
        <v>45145</v>
      </c>
      <c r="Q2456" s="43" t="s">
        <v>5868</v>
      </c>
      <c r="R2456" s="54">
        <v>13505032974</v>
      </c>
      <c r="S2456" s="24"/>
      <c r="T2456" s="24">
        <v>2023</v>
      </c>
      <c r="U2456" s="23" t="s">
        <v>717</v>
      </c>
      <c r="V2456" s="24" t="s">
        <v>58</v>
      </c>
      <c r="W2456" s="25" t="s">
        <v>399</v>
      </c>
      <c r="X2456" s="24"/>
    </row>
    <row r="2457" ht="26" customHeight="1" spans="1:24">
      <c r="A2457" s="24"/>
      <c r="B2457" s="24"/>
      <c r="C2457" s="54"/>
      <c r="D2457" s="54"/>
      <c r="E2457" s="54"/>
      <c r="F2457" s="54" t="str">
        <f>LEFT("李琼维",19)</f>
        <v>李琼维</v>
      </c>
      <c r="G2457" s="54"/>
      <c r="H2457" s="54" t="s">
        <v>2796</v>
      </c>
      <c r="I2457" s="60" t="str">
        <f>LEFT("350524195205291026",19)</f>
        <v>350524195205291026</v>
      </c>
      <c r="J2457" s="43"/>
      <c r="K2457" s="54"/>
      <c r="L2457" s="54"/>
      <c r="M2457" s="24"/>
      <c r="N2457" s="24"/>
      <c r="O2457" s="24"/>
      <c r="P2457" s="53"/>
      <c r="Q2457" s="43"/>
      <c r="R2457" s="54"/>
      <c r="S2457" s="24"/>
      <c r="T2457" s="24"/>
      <c r="U2457" s="23"/>
      <c r="V2457" s="24"/>
      <c r="W2457" s="25"/>
      <c r="X2457" s="24"/>
    </row>
    <row r="2458" ht="26" customHeight="1" spans="1:24">
      <c r="A2458" s="24">
        <v>168</v>
      </c>
      <c r="B2458" s="24" t="s">
        <v>467</v>
      </c>
      <c r="C2458" s="54" t="s">
        <v>325</v>
      </c>
      <c r="D2458" s="54">
        <v>8</v>
      </c>
      <c r="E2458" s="54" t="str">
        <f>LEFT("刘华杰",19)</f>
        <v>刘华杰</v>
      </c>
      <c r="F2458" s="54" t="str">
        <f>LEFT("刘华杰",19)</f>
        <v>刘华杰</v>
      </c>
      <c r="G2458" s="54">
        <v>3</v>
      </c>
      <c r="H2458" s="54" t="s">
        <v>43</v>
      </c>
      <c r="I2458" s="60" t="str">
        <f>LEFT("350524198212051075",19)</f>
        <v>350524198212051075</v>
      </c>
      <c r="J2458" s="43">
        <v>110</v>
      </c>
      <c r="K2458" s="54">
        <v>110</v>
      </c>
      <c r="L2458" s="54"/>
      <c r="M2458" s="24"/>
      <c r="N2458" s="24"/>
      <c r="O2458" s="24"/>
      <c r="P2458" s="53">
        <v>45145</v>
      </c>
      <c r="Q2458" s="43" t="s">
        <v>5869</v>
      </c>
      <c r="R2458" s="54">
        <v>18900339909</v>
      </c>
      <c r="S2458" s="24"/>
      <c r="T2458" s="24">
        <v>2023</v>
      </c>
      <c r="U2458" s="23" t="s">
        <v>717</v>
      </c>
      <c r="V2458" s="24" t="s">
        <v>58</v>
      </c>
      <c r="W2458" s="25" t="s">
        <v>399</v>
      </c>
      <c r="X2458" s="24"/>
    </row>
    <row r="2459" ht="26" customHeight="1" spans="1:24">
      <c r="A2459" s="24"/>
      <c r="B2459" s="24"/>
      <c r="C2459" s="54"/>
      <c r="D2459" s="54"/>
      <c r="E2459" s="54"/>
      <c r="F2459" s="54" t="str">
        <f>LEFT("林彩敏",19)</f>
        <v>林彩敏</v>
      </c>
      <c r="G2459" s="54"/>
      <c r="H2459" s="54" t="s">
        <v>2796</v>
      </c>
      <c r="I2459" s="60" t="str">
        <f>LEFT("350524198405071048",19)</f>
        <v>350524198405071048</v>
      </c>
      <c r="J2459" s="43"/>
      <c r="K2459" s="54"/>
      <c r="L2459" s="54"/>
      <c r="M2459" s="24"/>
      <c r="N2459" s="24"/>
      <c r="O2459" s="24"/>
      <c r="P2459" s="53"/>
      <c r="Q2459" s="43"/>
      <c r="R2459" s="54"/>
      <c r="S2459" s="24"/>
      <c r="T2459" s="24"/>
      <c r="U2459" s="23"/>
      <c r="V2459" s="24"/>
      <c r="W2459" s="25"/>
      <c r="X2459" s="24"/>
    </row>
    <row r="2460" ht="26" customHeight="1" spans="1:24">
      <c r="A2460" s="24"/>
      <c r="B2460" s="24"/>
      <c r="C2460" s="54"/>
      <c r="D2460" s="54"/>
      <c r="E2460" s="54"/>
      <c r="F2460" s="54" t="str">
        <f>LEFT("刘锦楷",19)</f>
        <v>刘锦楷</v>
      </c>
      <c r="G2460" s="54"/>
      <c r="H2460" s="54" t="s">
        <v>561</v>
      </c>
      <c r="I2460" s="60" t="str">
        <f>LEFT("350524200811241030",19)</f>
        <v>350524200811241030</v>
      </c>
      <c r="J2460" s="43"/>
      <c r="K2460" s="54"/>
      <c r="L2460" s="54"/>
      <c r="M2460" s="24"/>
      <c r="N2460" s="24"/>
      <c r="O2460" s="24"/>
      <c r="P2460" s="53"/>
      <c r="Q2460" s="43"/>
      <c r="R2460" s="54"/>
      <c r="S2460" s="24"/>
      <c r="T2460" s="24"/>
      <c r="U2460" s="23"/>
      <c r="V2460" s="24"/>
      <c r="W2460" s="25"/>
      <c r="X2460" s="24"/>
    </row>
    <row r="2461" ht="26" customHeight="1" spans="1:24">
      <c r="A2461" s="24">
        <v>169</v>
      </c>
      <c r="B2461" s="24" t="s">
        <v>467</v>
      </c>
      <c r="C2461" s="54" t="s">
        <v>325</v>
      </c>
      <c r="D2461" s="54">
        <v>6</v>
      </c>
      <c r="E2461" s="54" t="str">
        <f>LEFT("刘汉全",19)</f>
        <v>刘汉全</v>
      </c>
      <c r="F2461" s="54" t="str">
        <f>LEFT("刘汉全",19)</f>
        <v>刘汉全</v>
      </c>
      <c r="G2461" s="54">
        <v>2</v>
      </c>
      <c r="H2461" s="54" t="s">
        <v>43</v>
      </c>
      <c r="I2461" s="60" t="str">
        <f>LEFT("35052419521207103X",19)</f>
        <v>35052419521207103X</v>
      </c>
      <c r="J2461" s="43">
        <v>110</v>
      </c>
      <c r="K2461" s="54">
        <v>110</v>
      </c>
      <c r="L2461" s="54"/>
      <c r="M2461" s="24"/>
      <c r="N2461" s="24"/>
      <c r="O2461" s="24"/>
      <c r="P2461" s="53">
        <v>45145</v>
      </c>
      <c r="Q2461" s="43" t="s">
        <v>5870</v>
      </c>
      <c r="R2461" s="54">
        <v>15160307011</v>
      </c>
      <c r="S2461" s="24"/>
      <c r="T2461" s="24">
        <v>2023</v>
      </c>
      <c r="U2461" s="23" t="s">
        <v>717</v>
      </c>
      <c r="V2461" s="24" t="s">
        <v>58</v>
      </c>
      <c r="W2461" s="25" t="s">
        <v>400</v>
      </c>
      <c r="X2461" s="24"/>
    </row>
    <row r="2462" ht="26" customHeight="1" spans="1:24">
      <c r="A2462" s="24"/>
      <c r="B2462" s="24"/>
      <c r="C2462" s="54"/>
      <c r="D2462" s="54"/>
      <c r="E2462" s="54"/>
      <c r="F2462" s="54" t="str">
        <f>LEFT("张丽治",19)</f>
        <v>张丽治</v>
      </c>
      <c r="G2462" s="54"/>
      <c r="H2462" s="54" t="s">
        <v>2796</v>
      </c>
      <c r="I2462" s="60" t="str">
        <f>LEFT("350524195910201022",19)</f>
        <v>350524195910201022</v>
      </c>
      <c r="J2462" s="43"/>
      <c r="K2462" s="54"/>
      <c r="L2462" s="54"/>
      <c r="M2462" s="24"/>
      <c r="N2462" s="24"/>
      <c r="O2462" s="24"/>
      <c r="P2462" s="53"/>
      <c r="Q2462" s="43"/>
      <c r="R2462" s="54"/>
      <c r="S2462" s="24"/>
      <c r="T2462" s="24"/>
      <c r="U2462" s="23"/>
      <c r="V2462" s="24"/>
      <c r="W2462" s="25"/>
      <c r="X2462" s="24"/>
    </row>
    <row r="2463" ht="26" customHeight="1" spans="1:24">
      <c r="A2463" s="24">
        <v>170</v>
      </c>
      <c r="B2463" s="24" t="s">
        <v>467</v>
      </c>
      <c r="C2463" s="54" t="s">
        <v>325</v>
      </c>
      <c r="D2463" s="54">
        <v>16</v>
      </c>
      <c r="E2463" s="54" t="str">
        <f>LEFT("刘坚殷",19)</f>
        <v>刘坚殷</v>
      </c>
      <c r="F2463" s="54" t="str">
        <f>LEFT("刘坚殷",19)</f>
        <v>刘坚殷</v>
      </c>
      <c r="G2463" s="54">
        <v>1</v>
      </c>
      <c r="H2463" s="54" t="s">
        <v>43</v>
      </c>
      <c r="I2463" s="60" t="str">
        <f>LEFT("350524197008191017",19)</f>
        <v>350524197008191017</v>
      </c>
      <c r="J2463" s="43">
        <v>80</v>
      </c>
      <c r="K2463" s="54"/>
      <c r="L2463" s="54">
        <v>80</v>
      </c>
      <c r="M2463" s="24"/>
      <c r="N2463" s="24"/>
      <c r="O2463" s="24"/>
      <c r="P2463" s="53">
        <v>45145</v>
      </c>
      <c r="Q2463" s="43" t="s">
        <v>5871</v>
      </c>
      <c r="R2463" s="54">
        <v>13489533803</v>
      </c>
      <c r="S2463" s="24"/>
      <c r="T2463" s="24">
        <v>2023</v>
      </c>
      <c r="U2463" s="23" t="s">
        <v>717</v>
      </c>
      <c r="V2463" s="24" t="s">
        <v>45</v>
      </c>
      <c r="W2463" s="25" t="s">
        <v>401</v>
      </c>
      <c r="X2463" s="24"/>
    </row>
    <row r="2464" ht="26" customHeight="1" spans="1:24">
      <c r="A2464" s="24">
        <v>171</v>
      </c>
      <c r="B2464" s="24" t="s">
        <v>467</v>
      </c>
      <c r="C2464" s="54" t="s">
        <v>75</v>
      </c>
      <c r="D2464" s="54">
        <v>32</v>
      </c>
      <c r="E2464" s="54" t="s">
        <v>403</v>
      </c>
      <c r="F2464" s="54" t="s">
        <v>403</v>
      </c>
      <c r="G2464" s="54">
        <v>3</v>
      </c>
      <c r="H2464" s="54" t="s">
        <v>43</v>
      </c>
      <c r="I2464" s="60" t="s">
        <v>5872</v>
      </c>
      <c r="J2464" s="43">
        <v>110</v>
      </c>
      <c r="K2464" s="54">
        <v>75</v>
      </c>
      <c r="L2464" s="54">
        <v>35</v>
      </c>
      <c r="M2464" s="24"/>
      <c r="N2464" s="24"/>
      <c r="O2464" s="24"/>
      <c r="P2464" s="53">
        <v>45145</v>
      </c>
      <c r="Q2464" s="43" t="s">
        <v>5873</v>
      </c>
      <c r="R2464" s="54">
        <v>18046257310</v>
      </c>
      <c r="S2464" s="24"/>
      <c r="T2464" s="24">
        <v>2023</v>
      </c>
      <c r="U2464" s="23" t="s">
        <v>472</v>
      </c>
      <c r="V2464" s="24" t="s">
        <v>50</v>
      </c>
      <c r="W2464" s="25" t="s">
        <v>402</v>
      </c>
      <c r="X2464" s="24"/>
    </row>
    <row r="2465" ht="26" customHeight="1" spans="1:24">
      <c r="A2465" s="24"/>
      <c r="B2465" s="24"/>
      <c r="C2465" s="54"/>
      <c r="D2465" s="54"/>
      <c r="E2465" s="54"/>
      <c r="F2465" s="54" t="s">
        <v>5874</v>
      </c>
      <c r="G2465" s="54"/>
      <c r="H2465" s="54" t="s">
        <v>474</v>
      </c>
      <c r="I2465" s="60" t="s">
        <v>5875</v>
      </c>
      <c r="J2465" s="43"/>
      <c r="K2465" s="54"/>
      <c r="L2465" s="54"/>
      <c r="M2465" s="24"/>
      <c r="N2465" s="24"/>
      <c r="O2465" s="24"/>
      <c r="P2465" s="53"/>
      <c r="Q2465" s="43"/>
      <c r="R2465" s="54"/>
      <c r="S2465" s="24"/>
      <c r="T2465" s="24"/>
      <c r="U2465" s="23"/>
      <c r="V2465" s="24"/>
      <c r="W2465" s="25"/>
      <c r="X2465" s="24"/>
    </row>
    <row r="2466" ht="26" customHeight="1" spans="1:24">
      <c r="A2466" s="24"/>
      <c r="B2466" s="24"/>
      <c r="C2466" s="54"/>
      <c r="D2466" s="54"/>
      <c r="E2466" s="54"/>
      <c r="F2466" s="54" t="s">
        <v>5876</v>
      </c>
      <c r="G2466" s="54"/>
      <c r="H2466" s="54" t="s">
        <v>477</v>
      </c>
      <c r="I2466" s="60" t="s">
        <v>5877</v>
      </c>
      <c r="J2466" s="43"/>
      <c r="K2466" s="54"/>
      <c r="L2466" s="54"/>
      <c r="M2466" s="24"/>
      <c r="N2466" s="24"/>
      <c r="O2466" s="24"/>
      <c r="P2466" s="53"/>
      <c r="Q2466" s="43"/>
      <c r="R2466" s="54"/>
      <c r="S2466" s="24"/>
      <c r="T2466" s="24"/>
      <c r="U2466" s="23"/>
      <c r="V2466" s="24"/>
      <c r="W2466" s="25"/>
      <c r="X2466" s="24"/>
    </row>
    <row r="2467" ht="26" customHeight="1" spans="1:24">
      <c r="A2467" s="24">
        <v>172</v>
      </c>
      <c r="B2467" s="24" t="s">
        <v>467</v>
      </c>
      <c r="C2467" s="54" t="s">
        <v>126</v>
      </c>
      <c r="D2467" s="54">
        <v>1</v>
      </c>
      <c r="E2467" s="54" t="s">
        <v>404</v>
      </c>
      <c r="F2467" s="54" t="s">
        <v>404</v>
      </c>
      <c r="G2467" s="54">
        <v>4</v>
      </c>
      <c r="H2467" s="54" t="s">
        <v>43</v>
      </c>
      <c r="I2467" s="60" t="s">
        <v>5878</v>
      </c>
      <c r="J2467" s="43">
        <v>120</v>
      </c>
      <c r="K2467" s="54">
        <v>85.86</v>
      </c>
      <c r="L2467" s="54">
        <v>34.14</v>
      </c>
      <c r="M2467" s="24"/>
      <c r="N2467" s="24"/>
      <c r="O2467" s="24"/>
      <c r="P2467" s="53">
        <v>45145</v>
      </c>
      <c r="Q2467" s="43" t="s">
        <v>5879</v>
      </c>
      <c r="R2467" s="54">
        <v>13959932833</v>
      </c>
      <c r="S2467" s="24"/>
      <c r="T2467" s="24">
        <v>2023</v>
      </c>
      <c r="U2467" s="23" t="s">
        <v>472</v>
      </c>
      <c r="V2467" s="24" t="s">
        <v>50</v>
      </c>
      <c r="W2467" s="25" t="s">
        <v>331</v>
      </c>
      <c r="X2467" s="24"/>
    </row>
    <row r="2468" ht="26" customHeight="1" spans="1:24">
      <c r="A2468" s="24"/>
      <c r="B2468" s="24"/>
      <c r="C2468" s="54"/>
      <c r="D2468" s="54"/>
      <c r="E2468" s="54"/>
      <c r="F2468" s="54" t="s">
        <v>5880</v>
      </c>
      <c r="G2468" s="54"/>
      <c r="H2468" s="65" t="s">
        <v>561</v>
      </c>
      <c r="I2468" s="60" t="s">
        <v>5881</v>
      </c>
      <c r="J2468" s="43"/>
      <c r="K2468" s="54"/>
      <c r="L2468" s="54"/>
      <c r="M2468" s="24"/>
      <c r="N2468" s="24"/>
      <c r="O2468" s="24"/>
      <c r="P2468" s="53"/>
      <c r="Q2468" s="43"/>
      <c r="R2468" s="54"/>
      <c r="S2468" s="24"/>
      <c r="T2468" s="24"/>
      <c r="U2468" s="23"/>
      <c r="V2468" s="24"/>
      <c r="W2468" s="25"/>
      <c r="X2468" s="24"/>
    </row>
    <row r="2469" ht="26" customHeight="1" spans="1:24">
      <c r="A2469" s="24"/>
      <c r="B2469" s="24"/>
      <c r="C2469" s="54"/>
      <c r="D2469" s="54"/>
      <c r="E2469" s="54"/>
      <c r="F2469" s="54" t="s">
        <v>5882</v>
      </c>
      <c r="G2469" s="54"/>
      <c r="H2469" s="65" t="s">
        <v>533</v>
      </c>
      <c r="I2469" s="60" t="s">
        <v>5883</v>
      </c>
      <c r="J2469" s="43"/>
      <c r="K2469" s="54"/>
      <c r="L2469" s="54"/>
      <c r="M2469" s="24"/>
      <c r="N2469" s="24"/>
      <c r="O2469" s="24"/>
      <c r="P2469" s="53"/>
      <c r="Q2469" s="43"/>
      <c r="R2469" s="54"/>
      <c r="S2469" s="24"/>
      <c r="T2469" s="24"/>
      <c r="U2469" s="23"/>
      <c r="V2469" s="24"/>
      <c r="W2469" s="25"/>
      <c r="X2469" s="24"/>
    </row>
    <row r="2470" ht="26" customHeight="1" spans="1:24">
      <c r="A2470" s="24"/>
      <c r="B2470" s="24"/>
      <c r="C2470" s="54"/>
      <c r="D2470" s="54"/>
      <c r="E2470" s="54"/>
      <c r="F2470" s="54" t="s">
        <v>5884</v>
      </c>
      <c r="G2470" s="54"/>
      <c r="H2470" s="65" t="s">
        <v>510</v>
      </c>
      <c r="I2470" s="60" t="s">
        <v>5885</v>
      </c>
      <c r="J2470" s="43"/>
      <c r="K2470" s="54"/>
      <c r="L2470" s="54"/>
      <c r="M2470" s="24"/>
      <c r="N2470" s="24"/>
      <c r="O2470" s="24"/>
      <c r="P2470" s="53"/>
      <c r="Q2470" s="43"/>
      <c r="R2470" s="54"/>
      <c r="S2470" s="24"/>
      <c r="T2470" s="24"/>
      <c r="U2470" s="23"/>
      <c r="V2470" s="24"/>
      <c r="W2470" s="25"/>
      <c r="X2470" s="24"/>
    </row>
    <row r="2471" ht="26" customHeight="1" spans="1:24">
      <c r="A2471" s="24">
        <v>173</v>
      </c>
      <c r="B2471" s="24" t="s">
        <v>467</v>
      </c>
      <c r="C2471" s="54" t="s">
        <v>406</v>
      </c>
      <c r="D2471" s="54">
        <v>3</v>
      </c>
      <c r="E2471" s="54" t="s">
        <v>408</v>
      </c>
      <c r="F2471" s="54" t="s">
        <v>408</v>
      </c>
      <c r="G2471" s="54">
        <v>3</v>
      </c>
      <c r="H2471" s="54" t="s">
        <v>43</v>
      </c>
      <c r="I2471" s="60" t="s">
        <v>5886</v>
      </c>
      <c r="J2471" s="43">
        <v>110</v>
      </c>
      <c r="K2471" s="54">
        <v>85</v>
      </c>
      <c r="L2471" s="54">
        <v>25</v>
      </c>
      <c r="M2471" s="24"/>
      <c r="N2471" s="24"/>
      <c r="O2471" s="24"/>
      <c r="P2471" s="53">
        <v>45145</v>
      </c>
      <c r="Q2471" s="43" t="s">
        <v>5887</v>
      </c>
      <c r="R2471" s="54"/>
      <c r="S2471" s="24"/>
      <c r="T2471" s="24">
        <v>2023</v>
      </c>
      <c r="U2471" s="23" t="s">
        <v>472</v>
      </c>
      <c r="V2471" s="24" t="s">
        <v>50</v>
      </c>
      <c r="W2471" s="25" t="s">
        <v>407</v>
      </c>
      <c r="X2471" s="24"/>
    </row>
    <row r="2472" ht="26" customHeight="1" spans="1:24">
      <c r="A2472" s="24"/>
      <c r="B2472" s="24"/>
      <c r="C2472" s="54"/>
      <c r="D2472" s="54"/>
      <c r="E2472" s="54"/>
      <c r="F2472" s="54" t="s">
        <v>593</v>
      </c>
      <c r="G2472" s="54"/>
      <c r="H2472" s="54" t="s">
        <v>2796</v>
      </c>
      <c r="I2472" s="60" t="s">
        <v>5888</v>
      </c>
      <c r="J2472" s="43"/>
      <c r="K2472" s="54"/>
      <c r="L2472" s="54"/>
      <c r="M2472" s="24"/>
      <c r="N2472" s="24"/>
      <c r="O2472" s="24"/>
      <c r="P2472" s="53"/>
      <c r="Q2472" s="43"/>
      <c r="R2472" s="54"/>
      <c r="S2472" s="24"/>
      <c r="T2472" s="24"/>
      <c r="U2472" s="23"/>
      <c r="V2472" s="24"/>
      <c r="W2472" s="25"/>
      <c r="X2472" s="24"/>
    </row>
    <row r="2473" ht="26" customHeight="1" spans="1:24">
      <c r="A2473" s="24"/>
      <c r="B2473" s="24"/>
      <c r="C2473" s="54"/>
      <c r="D2473" s="54"/>
      <c r="E2473" s="54"/>
      <c r="F2473" s="54" t="s">
        <v>5889</v>
      </c>
      <c r="G2473" s="54"/>
      <c r="H2473" s="54" t="s">
        <v>561</v>
      </c>
      <c r="I2473" s="60" t="s">
        <v>5890</v>
      </c>
      <c r="J2473" s="43"/>
      <c r="K2473" s="54"/>
      <c r="L2473" s="54"/>
      <c r="M2473" s="24"/>
      <c r="N2473" s="24"/>
      <c r="O2473" s="24"/>
      <c r="P2473" s="53"/>
      <c r="Q2473" s="43"/>
      <c r="R2473" s="54"/>
      <c r="S2473" s="24"/>
      <c r="T2473" s="24"/>
      <c r="U2473" s="23"/>
      <c r="V2473" s="24"/>
      <c r="W2473" s="25"/>
      <c r="X2473" s="24"/>
    </row>
    <row r="2474" ht="26" customHeight="1" spans="1:24">
      <c r="A2474" s="24">
        <v>174</v>
      </c>
      <c r="B2474" s="24" t="s">
        <v>467</v>
      </c>
      <c r="C2474" s="54" t="s">
        <v>406</v>
      </c>
      <c r="D2474" s="54">
        <v>1</v>
      </c>
      <c r="E2474" s="54" t="s">
        <v>410</v>
      </c>
      <c r="F2474" s="54" t="s">
        <v>410</v>
      </c>
      <c r="G2474" s="54">
        <v>4</v>
      </c>
      <c r="H2474" s="54" t="s">
        <v>43</v>
      </c>
      <c r="I2474" s="60" t="s">
        <v>5891</v>
      </c>
      <c r="J2474" s="43">
        <v>100</v>
      </c>
      <c r="K2474" s="54">
        <v>84</v>
      </c>
      <c r="L2474" s="54">
        <v>16</v>
      </c>
      <c r="M2474" s="24"/>
      <c r="N2474" s="24"/>
      <c r="O2474" s="24"/>
      <c r="P2474" s="53">
        <v>45145</v>
      </c>
      <c r="Q2474" s="43" t="s">
        <v>5892</v>
      </c>
      <c r="R2474" s="54"/>
      <c r="S2474" s="24"/>
      <c r="T2474" s="24">
        <v>2023</v>
      </c>
      <c r="U2474" s="23" t="s">
        <v>472</v>
      </c>
      <c r="V2474" s="24" t="s">
        <v>50</v>
      </c>
      <c r="W2474" s="25" t="s">
        <v>409</v>
      </c>
      <c r="X2474" s="24"/>
    </row>
    <row r="2475" ht="26" customHeight="1" spans="1:24">
      <c r="A2475" s="24"/>
      <c r="B2475" s="24"/>
      <c r="C2475" s="54"/>
      <c r="D2475" s="54"/>
      <c r="E2475" s="54"/>
      <c r="F2475" s="54" t="s">
        <v>5893</v>
      </c>
      <c r="G2475" s="54"/>
      <c r="H2475" s="54" t="s">
        <v>2796</v>
      </c>
      <c r="I2475" s="60" t="s">
        <v>5894</v>
      </c>
      <c r="J2475" s="43"/>
      <c r="K2475" s="54"/>
      <c r="L2475" s="54"/>
      <c r="M2475" s="24"/>
      <c r="N2475" s="24"/>
      <c r="O2475" s="24"/>
      <c r="P2475" s="53"/>
      <c r="Q2475" s="43"/>
      <c r="R2475" s="54"/>
      <c r="S2475" s="24"/>
      <c r="T2475" s="24"/>
      <c r="U2475" s="23"/>
      <c r="V2475" s="24"/>
      <c r="W2475" s="25"/>
      <c r="X2475" s="24"/>
    </row>
    <row r="2476" ht="26" customHeight="1" spans="1:24">
      <c r="A2476" s="24"/>
      <c r="B2476" s="24"/>
      <c r="C2476" s="54"/>
      <c r="D2476" s="54"/>
      <c r="E2476" s="54"/>
      <c r="F2476" s="54" t="s">
        <v>5895</v>
      </c>
      <c r="G2476" s="54"/>
      <c r="H2476" s="54" t="s">
        <v>4483</v>
      </c>
      <c r="I2476" s="60" t="s">
        <v>5896</v>
      </c>
      <c r="J2476" s="43"/>
      <c r="K2476" s="54"/>
      <c r="L2476" s="54"/>
      <c r="M2476" s="24"/>
      <c r="N2476" s="24"/>
      <c r="O2476" s="24"/>
      <c r="P2476" s="53"/>
      <c r="Q2476" s="43"/>
      <c r="R2476" s="54"/>
      <c r="S2476" s="24"/>
      <c r="T2476" s="24"/>
      <c r="U2476" s="23"/>
      <c r="V2476" s="24"/>
      <c r="W2476" s="25"/>
      <c r="X2476" s="24"/>
    </row>
    <row r="2477" ht="26" customHeight="1" spans="1:24">
      <c r="A2477" s="24"/>
      <c r="B2477" s="24"/>
      <c r="C2477" s="54"/>
      <c r="D2477" s="54"/>
      <c r="E2477" s="54"/>
      <c r="F2477" s="54" t="s">
        <v>5897</v>
      </c>
      <c r="G2477" s="54"/>
      <c r="H2477" s="54" t="s">
        <v>4466</v>
      </c>
      <c r="I2477" s="60" t="s">
        <v>5898</v>
      </c>
      <c r="J2477" s="43"/>
      <c r="K2477" s="54"/>
      <c r="L2477" s="54"/>
      <c r="M2477" s="24"/>
      <c r="N2477" s="24"/>
      <c r="O2477" s="24"/>
      <c r="P2477" s="53"/>
      <c r="Q2477" s="43"/>
      <c r="R2477" s="54"/>
      <c r="S2477" s="24"/>
      <c r="T2477" s="24"/>
      <c r="U2477" s="23"/>
      <c r="V2477" s="24"/>
      <c r="W2477" s="25"/>
      <c r="X2477" s="24"/>
    </row>
    <row r="2478" ht="26" customHeight="1" spans="1:24">
      <c r="A2478" s="24">
        <v>175</v>
      </c>
      <c r="B2478" s="24" t="s">
        <v>467</v>
      </c>
      <c r="C2478" s="54" t="s">
        <v>406</v>
      </c>
      <c r="D2478" s="54">
        <v>3</v>
      </c>
      <c r="E2478" s="54" t="s">
        <v>411</v>
      </c>
      <c r="F2478" s="54" t="s">
        <v>411</v>
      </c>
      <c r="G2478" s="54">
        <v>6</v>
      </c>
      <c r="H2478" s="54" t="s">
        <v>43</v>
      </c>
      <c r="I2478" s="60" t="s">
        <v>5899</v>
      </c>
      <c r="J2478" s="43">
        <v>120</v>
      </c>
      <c r="K2478" s="54">
        <v>85</v>
      </c>
      <c r="L2478" s="54">
        <v>35</v>
      </c>
      <c r="M2478" s="24"/>
      <c r="N2478" s="24"/>
      <c r="O2478" s="24"/>
      <c r="P2478" s="53">
        <v>45145</v>
      </c>
      <c r="Q2478" s="43" t="s">
        <v>5900</v>
      </c>
      <c r="R2478" s="54"/>
      <c r="S2478" s="24"/>
      <c r="T2478" s="24">
        <v>2023</v>
      </c>
      <c r="U2478" s="23" t="s">
        <v>472</v>
      </c>
      <c r="V2478" s="24" t="s">
        <v>50</v>
      </c>
      <c r="W2478" s="25" t="s">
        <v>407</v>
      </c>
      <c r="X2478" s="24"/>
    </row>
    <row r="2479" ht="26" customHeight="1" spans="1:24">
      <c r="A2479" s="24"/>
      <c r="B2479" s="24"/>
      <c r="C2479" s="54"/>
      <c r="D2479" s="54"/>
      <c r="E2479" s="54"/>
      <c r="F2479" s="54" t="s">
        <v>5901</v>
      </c>
      <c r="G2479" s="54"/>
      <c r="H2479" s="54" t="s">
        <v>2796</v>
      </c>
      <c r="I2479" s="60" t="s">
        <v>5902</v>
      </c>
      <c r="J2479" s="43"/>
      <c r="K2479" s="54"/>
      <c r="L2479" s="54"/>
      <c r="M2479" s="24"/>
      <c r="N2479" s="24"/>
      <c r="O2479" s="24"/>
      <c r="P2479" s="53"/>
      <c r="Q2479" s="43"/>
      <c r="R2479" s="54"/>
      <c r="S2479" s="24"/>
      <c r="T2479" s="24"/>
      <c r="U2479" s="23"/>
      <c r="V2479" s="24"/>
      <c r="W2479" s="25"/>
      <c r="X2479" s="24"/>
    </row>
    <row r="2480" ht="26" customHeight="1" spans="1:24">
      <c r="A2480" s="24"/>
      <c r="B2480" s="24"/>
      <c r="C2480" s="54"/>
      <c r="D2480" s="54"/>
      <c r="E2480" s="54"/>
      <c r="F2480" s="54" t="s">
        <v>5903</v>
      </c>
      <c r="G2480" s="54"/>
      <c r="H2480" s="54" t="s">
        <v>4483</v>
      </c>
      <c r="I2480" s="60" t="s">
        <v>5904</v>
      </c>
      <c r="J2480" s="43"/>
      <c r="K2480" s="54"/>
      <c r="L2480" s="54"/>
      <c r="M2480" s="24"/>
      <c r="N2480" s="24"/>
      <c r="O2480" s="24"/>
      <c r="P2480" s="53"/>
      <c r="Q2480" s="43"/>
      <c r="R2480" s="54"/>
      <c r="S2480" s="24"/>
      <c r="T2480" s="24"/>
      <c r="U2480" s="23"/>
      <c r="V2480" s="24"/>
      <c r="W2480" s="25"/>
      <c r="X2480" s="24"/>
    </row>
    <row r="2481" ht="26" customHeight="1" spans="1:24">
      <c r="A2481" s="24"/>
      <c r="B2481" s="24"/>
      <c r="C2481" s="54"/>
      <c r="D2481" s="54"/>
      <c r="E2481" s="54"/>
      <c r="F2481" s="54" t="s">
        <v>5905</v>
      </c>
      <c r="G2481" s="54"/>
      <c r="H2481" s="54" t="s">
        <v>4466</v>
      </c>
      <c r="I2481" s="60" t="s">
        <v>5906</v>
      </c>
      <c r="J2481" s="43"/>
      <c r="K2481" s="54"/>
      <c r="L2481" s="54"/>
      <c r="M2481" s="24"/>
      <c r="N2481" s="24"/>
      <c r="O2481" s="24"/>
      <c r="P2481" s="53"/>
      <c r="Q2481" s="43"/>
      <c r="R2481" s="54"/>
      <c r="S2481" s="24"/>
      <c r="T2481" s="24"/>
      <c r="U2481" s="23"/>
      <c r="V2481" s="24"/>
      <c r="W2481" s="25"/>
      <c r="X2481" s="24"/>
    </row>
    <row r="2482" ht="26" customHeight="1" spans="1:24">
      <c r="A2482" s="24"/>
      <c r="B2482" s="24"/>
      <c r="C2482" s="54"/>
      <c r="D2482" s="54"/>
      <c r="E2482" s="54"/>
      <c r="F2482" s="54" t="s">
        <v>5907</v>
      </c>
      <c r="G2482" s="54"/>
      <c r="H2482" s="54" t="s">
        <v>4486</v>
      </c>
      <c r="I2482" s="60" t="s">
        <v>5908</v>
      </c>
      <c r="J2482" s="43"/>
      <c r="K2482" s="54"/>
      <c r="L2482" s="54"/>
      <c r="M2482" s="24"/>
      <c r="N2482" s="24"/>
      <c r="O2482" s="24"/>
      <c r="P2482" s="53"/>
      <c r="Q2482" s="43"/>
      <c r="R2482" s="54"/>
      <c r="S2482" s="24"/>
      <c r="T2482" s="24"/>
      <c r="U2482" s="23"/>
      <c r="V2482" s="24"/>
      <c r="W2482" s="25"/>
      <c r="X2482" s="24"/>
    </row>
    <row r="2483" ht="26" customHeight="1" spans="1:24">
      <c r="A2483" s="24"/>
      <c r="B2483" s="24"/>
      <c r="C2483" s="54"/>
      <c r="D2483" s="54"/>
      <c r="E2483" s="54"/>
      <c r="F2483" s="54" t="s">
        <v>5909</v>
      </c>
      <c r="G2483" s="54"/>
      <c r="H2483" s="54" t="s">
        <v>4489</v>
      </c>
      <c r="I2483" s="60" t="s">
        <v>5910</v>
      </c>
      <c r="J2483" s="43"/>
      <c r="K2483" s="54"/>
      <c r="L2483" s="54"/>
      <c r="M2483" s="24"/>
      <c r="N2483" s="24"/>
      <c r="O2483" s="24"/>
      <c r="P2483" s="53"/>
      <c r="Q2483" s="43"/>
      <c r="R2483" s="54"/>
      <c r="S2483" s="24"/>
      <c r="T2483" s="24"/>
      <c r="U2483" s="23"/>
      <c r="V2483" s="24"/>
      <c r="W2483" s="25"/>
      <c r="X2483" s="24"/>
    </row>
    <row r="2484" ht="26" customHeight="1" spans="1:24">
      <c r="A2484" s="24">
        <v>176</v>
      </c>
      <c r="B2484" s="24" t="s">
        <v>467</v>
      </c>
      <c r="C2484" s="54" t="s">
        <v>406</v>
      </c>
      <c r="D2484" s="54">
        <v>2</v>
      </c>
      <c r="E2484" s="54" t="s">
        <v>413</v>
      </c>
      <c r="F2484" s="54" t="s">
        <v>413</v>
      </c>
      <c r="G2484" s="54">
        <v>4</v>
      </c>
      <c r="H2484" s="54" t="s">
        <v>43</v>
      </c>
      <c r="I2484" s="60" t="s">
        <v>5911</v>
      </c>
      <c r="J2484" s="43">
        <v>150</v>
      </c>
      <c r="K2484" s="54">
        <v>109</v>
      </c>
      <c r="L2484" s="54">
        <v>41</v>
      </c>
      <c r="M2484" s="24"/>
      <c r="N2484" s="24"/>
      <c r="O2484" s="24"/>
      <c r="P2484" s="53">
        <v>45145</v>
      </c>
      <c r="Q2484" s="43" t="s">
        <v>5912</v>
      </c>
      <c r="R2484" s="54"/>
      <c r="S2484" s="24"/>
      <c r="T2484" s="24">
        <v>2023</v>
      </c>
      <c r="U2484" s="23" t="s">
        <v>472</v>
      </c>
      <c r="V2484" s="24" t="s">
        <v>50</v>
      </c>
      <c r="W2484" s="25" t="s">
        <v>412</v>
      </c>
      <c r="X2484" s="24"/>
    </row>
    <row r="2485" ht="26" customHeight="1" spans="1:24">
      <c r="A2485" s="24"/>
      <c r="B2485" s="24"/>
      <c r="C2485" s="54"/>
      <c r="D2485" s="54"/>
      <c r="E2485" s="54"/>
      <c r="F2485" s="54" t="s">
        <v>5913</v>
      </c>
      <c r="G2485" s="54"/>
      <c r="H2485" s="54" t="s">
        <v>2796</v>
      </c>
      <c r="I2485" s="60" t="s">
        <v>5914</v>
      </c>
      <c r="J2485" s="43"/>
      <c r="K2485" s="54"/>
      <c r="L2485" s="54"/>
      <c r="M2485" s="24"/>
      <c r="N2485" s="24"/>
      <c r="O2485" s="24"/>
      <c r="P2485" s="53"/>
      <c r="Q2485" s="43"/>
      <c r="R2485" s="54"/>
      <c r="S2485" s="24"/>
      <c r="T2485" s="24"/>
      <c r="U2485" s="23"/>
      <c r="V2485" s="24"/>
      <c r="W2485" s="25"/>
      <c r="X2485" s="24"/>
    </row>
    <row r="2486" ht="26" customHeight="1" spans="1:24">
      <c r="A2486" s="24"/>
      <c r="B2486" s="24"/>
      <c r="C2486" s="54"/>
      <c r="D2486" s="54"/>
      <c r="E2486" s="54"/>
      <c r="F2486" s="54" t="s">
        <v>5915</v>
      </c>
      <c r="G2486" s="54"/>
      <c r="H2486" s="54" t="s">
        <v>4483</v>
      </c>
      <c r="I2486" s="60" t="s">
        <v>5916</v>
      </c>
      <c r="J2486" s="43"/>
      <c r="K2486" s="54"/>
      <c r="L2486" s="54"/>
      <c r="M2486" s="24"/>
      <c r="N2486" s="24"/>
      <c r="O2486" s="24"/>
      <c r="P2486" s="53"/>
      <c r="Q2486" s="43"/>
      <c r="R2486" s="54"/>
      <c r="S2486" s="24"/>
      <c r="T2486" s="24"/>
      <c r="U2486" s="23"/>
      <c r="V2486" s="24"/>
      <c r="W2486" s="25"/>
      <c r="X2486" s="24"/>
    </row>
    <row r="2487" ht="26" customHeight="1" spans="1:24">
      <c r="A2487" s="24"/>
      <c r="B2487" s="24"/>
      <c r="C2487" s="54"/>
      <c r="D2487" s="54"/>
      <c r="E2487" s="54"/>
      <c r="F2487" s="54" t="s">
        <v>5917</v>
      </c>
      <c r="G2487" s="54"/>
      <c r="H2487" s="54" t="s">
        <v>4466</v>
      </c>
      <c r="I2487" s="60" t="s">
        <v>5918</v>
      </c>
      <c r="J2487" s="43"/>
      <c r="K2487" s="54"/>
      <c r="L2487" s="54"/>
      <c r="M2487" s="24"/>
      <c r="N2487" s="24"/>
      <c r="O2487" s="24"/>
      <c r="P2487" s="53"/>
      <c r="Q2487" s="43"/>
      <c r="R2487" s="54"/>
      <c r="S2487" s="24"/>
      <c r="T2487" s="24"/>
      <c r="U2487" s="23"/>
      <c r="V2487" s="24"/>
      <c r="W2487" s="25"/>
      <c r="X2487" s="24"/>
    </row>
    <row r="2488" ht="26" customHeight="1" spans="1:24">
      <c r="A2488" s="24">
        <v>177</v>
      </c>
      <c r="B2488" s="24" t="s">
        <v>467</v>
      </c>
      <c r="C2488" s="54" t="s">
        <v>126</v>
      </c>
      <c r="D2488" s="54">
        <v>1</v>
      </c>
      <c r="E2488" s="54" t="s">
        <v>415</v>
      </c>
      <c r="F2488" s="54" t="s">
        <v>415</v>
      </c>
      <c r="G2488" s="54">
        <v>4</v>
      </c>
      <c r="H2488" s="54" t="s">
        <v>43</v>
      </c>
      <c r="I2488" s="60" t="s">
        <v>5919</v>
      </c>
      <c r="J2488" s="43">
        <v>150</v>
      </c>
      <c r="K2488" s="54">
        <v>150</v>
      </c>
      <c r="L2488" s="54"/>
      <c r="M2488" s="24"/>
      <c r="N2488" s="24"/>
      <c r="O2488" s="24"/>
      <c r="P2488" s="53">
        <v>45180</v>
      </c>
      <c r="Q2488" s="43" t="s">
        <v>5920</v>
      </c>
      <c r="R2488" s="54">
        <v>15880861185</v>
      </c>
      <c r="S2488" s="24"/>
      <c r="T2488" s="24">
        <v>2023</v>
      </c>
      <c r="U2488" s="23" t="s">
        <v>472</v>
      </c>
      <c r="V2488" s="24" t="s">
        <v>58</v>
      </c>
      <c r="W2488" s="25" t="s">
        <v>414</v>
      </c>
      <c r="X2488" s="24"/>
    </row>
    <row r="2489" ht="26" customHeight="1" spans="1:24">
      <c r="A2489" s="24"/>
      <c r="B2489" s="24"/>
      <c r="C2489" s="54"/>
      <c r="D2489" s="54"/>
      <c r="E2489" s="54"/>
      <c r="F2489" s="54" t="s">
        <v>5921</v>
      </c>
      <c r="G2489" s="54"/>
      <c r="H2489" s="54" t="s">
        <v>561</v>
      </c>
      <c r="I2489" s="60" t="s">
        <v>5922</v>
      </c>
      <c r="J2489" s="43"/>
      <c r="K2489" s="54"/>
      <c r="L2489" s="54"/>
      <c r="M2489" s="24"/>
      <c r="N2489" s="24"/>
      <c r="O2489" s="24"/>
      <c r="P2489" s="53"/>
      <c r="Q2489" s="43"/>
      <c r="R2489" s="54"/>
      <c r="S2489" s="24"/>
      <c r="T2489" s="24"/>
      <c r="U2489" s="23"/>
      <c r="V2489" s="24"/>
      <c r="W2489" s="25"/>
      <c r="X2489" s="24"/>
    </row>
    <row r="2490" ht="26" customHeight="1" spans="1:24">
      <c r="A2490" s="24"/>
      <c r="B2490" s="24"/>
      <c r="C2490" s="54"/>
      <c r="D2490" s="54"/>
      <c r="E2490" s="54"/>
      <c r="F2490" s="54" t="s">
        <v>5923</v>
      </c>
      <c r="G2490" s="54"/>
      <c r="H2490" s="54" t="s">
        <v>533</v>
      </c>
      <c r="I2490" s="60" t="s">
        <v>5924</v>
      </c>
      <c r="J2490" s="43"/>
      <c r="K2490" s="54"/>
      <c r="L2490" s="54"/>
      <c r="M2490" s="24"/>
      <c r="N2490" s="24"/>
      <c r="O2490" s="24"/>
      <c r="P2490" s="53"/>
      <c r="Q2490" s="43"/>
      <c r="R2490" s="54"/>
      <c r="S2490" s="24"/>
      <c r="T2490" s="24"/>
      <c r="U2490" s="23"/>
      <c r="V2490" s="24"/>
      <c r="W2490" s="25"/>
      <c r="X2490" s="24"/>
    </row>
    <row r="2491" ht="26" customHeight="1" spans="1:24">
      <c r="A2491" s="24"/>
      <c r="B2491" s="24"/>
      <c r="C2491" s="54"/>
      <c r="D2491" s="54"/>
      <c r="E2491" s="54"/>
      <c r="F2491" s="54" t="s">
        <v>5925</v>
      </c>
      <c r="G2491" s="54"/>
      <c r="H2491" s="54" t="s">
        <v>538</v>
      </c>
      <c r="I2491" s="60" t="s">
        <v>5926</v>
      </c>
      <c r="J2491" s="43"/>
      <c r="K2491" s="54"/>
      <c r="L2491" s="54"/>
      <c r="M2491" s="24"/>
      <c r="N2491" s="24"/>
      <c r="O2491" s="24"/>
      <c r="P2491" s="53"/>
      <c r="Q2491" s="43"/>
      <c r="R2491" s="54"/>
      <c r="S2491" s="24"/>
      <c r="T2491" s="24"/>
      <c r="U2491" s="23"/>
      <c r="V2491" s="24"/>
      <c r="W2491" s="25"/>
      <c r="X2491" s="24"/>
    </row>
    <row r="2492" ht="26" customHeight="1" spans="1:24">
      <c r="A2492" s="24">
        <v>178</v>
      </c>
      <c r="B2492" s="24" t="s">
        <v>467</v>
      </c>
      <c r="C2492" s="54" t="s">
        <v>349</v>
      </c>
      <c r="D2492" s="54">
        <v>13</v>
      </c>
      <c r="E2492" s="54" t="s">
        <v>417</v>
      </c>
      <c r="F2492" s="54" t="s">
        <v>417</v>
      </c>
      <c r="G2492" s="54">
        <v>5</v>
      </c>
      <c r="H2492" s="54" t="s">
        <v>43</v>
      </c>
      <c r="I2492" s="60" t="s">
        <v>5927</v>
      </c>
      <c r="J2492" s="43">
        <v>120</v>
      </c>
      <c r="K2492" s="54"/>
      <c r="L2492" s="54">
        <v>120</v>
      </c>
      <c r="M2492" s="24"/>
      <c r="N2492" s="24"/>
      <c r="O2492" s="24"/>
      <c r="P2492" s="53">
        <v>45180</v>
      </c>
      <c r="Q2492" s="43" t="s">
        <v>5928</v>
      </c>
      <c r="R2492" s="54" t="s">
        <v>5929</v>
      </c>
      <c r="S2492" s="24"/>
      <c r="T2492" s="24">
        <v>2023</v>
      </c>
      <c r="U2492" s="23" t="s">
        <v>717</v>
      </c>
      <c r="V2492" s="24" t="s">
        <v>45</v>
      </c>
      <c r="W2492" s="25" t="s">
        <v>416</v>
      </c>
      <c r="X2492" s="24"/>
    </row>
    <row r="2493" ht="26" customHeight="1" spans="1:24">
      <c r="A2493" s="24"/>
      <c r="B2493" s="24"/>
      <c r="C2493" s="54"/>
      <c r="D2493" s="54"/>
      <c r="E2493" s="54"/>
      <c r="F2493" s="54" t="s">
        <v>5930</v>
      </c>
      <c r="G2493" s="54"/>
      <c r="H2493" s="54" t="s">
        <v>2796</v>
      </c>
      <c r="I2493" s="60" t="s">
        <v>5931</v>
      </c>
      <c r="J2493" s="43"/>
      <c r="K2493" s="54"/>
      <c r="L2493" s="54"/>
      <c r="M2493" s="24"/>
      <c r="N2493" s="24"/>
      <c r="O2493" s="24"/>
      <c r="P2493" s="53"/>
      <c r="Q2493" s="43"/>
      <c r="R2493" s="54"/>
      <c r="S2493" s="24"/>
      <c r="T2493" s="24"/>
      <c r="U2493" s="23"/>
      <c r="V2493" s="24"/>
      <c r="W2493" s="25"/>
      <c r="X2493" s="24"/>
    </row>
    <row r="2494" ht="26" customHeight="1" spans="1:24">
      <c r="A2494" s="24"/>
      <c r="B2494" s="24"/>
      <c r="C2494" s="54"/>
      <c r="D2494" s="54"/>
      <c r="E2494" s="54"/>
      <c r="F2494" s="54" t="s">
        <v>5932</v>
      </c>
      <c r="G2494" s="54"/>
      <c r="H2494" s="54" t="s">
        <v>477</v>
      </c>
      <c r="I2494" s="60" t="s">
        <v>5933</v>
      </c>
      <c r="J2494" s="43"/>
      <c r="K2494" s="54"/>
      <c r="L2494" s="54"/>
      <c r="M2494" s="24"/>
      <c r="N2494" s="24"/>
      <c r="O2494" s="24"/>
      <c r="P2494" s="53"/>
      <c r="Q2494" s="43"/>
      <c r="R2494" s="54"/>
      <c r="S2494" s="24"/>
      <c r="T2494" s="24"/>
      <c r="U2494" s="23"/>
      <c r="V2494" s="24"/>
      <c r="W2494" s="25"/>
      <c r="X2494" s="24"/>
    </row>
    <row r="2495" ht="26" customHeight="1" spans="1:24">
      <c r="A2495" s="24"/>
      <c r="B2495" s="24"/>
      <c r="C2495" s="54"/>
      <c r="D2495" s="54"/>
      <c r="E2495" s="54"/>
      <c r="F2495" s="54" t="s">
        <v>5934</v>
      </c>
      <c r="G2495" s="54"/>
      <c r="H2495" s="54" t="s">
        <v>1156</v>
      </c>
      <c r="I2495" s="60" t="s">
        <v>5935</v>
      </c>
      <c r="J2495" s="43"/>
      <c r="K2495" s="54"/>
      <c r="L2495" s="54"/>
      <c r="M2495" s="24"/>
      <c r="N2495" s="24"/>
      <c r="O2495" s="24"/>
      <c r="P2495" s="53"/>
      <c r="Q2495" s="43"/>
      <c r="R2495" s="54"/>
      <c r="S2495" s="24"/>
      <c r="T2495" s="24"/>
      <c r="U2495" s="23"/>
      <c r="V2495" s="24"/>
      <c r="W2495" s="25"/>
      <c r="X2495" s="24"/>
    </row>
    <row r="2496" ht="26" customHeight="1" spans="1:24">
      <c r="A2496" s="24"/>
      <c r="B2496" s="24"/>
      <c r="C2496" s="54"/>
      <c r="D2496" s="54"/>
      <c r="E2496" s="54"/>
      <c r="F2496" s="54" t="s">
        <v>5936</v>
      </c>
      <c r="G2496" s="54"/>
      <c r="H2496" s="54" t="s">
        <v>601</v>
      </c>
      <c r="I2496" s="60" t="s">
        <v>5937</v>
      </c>
      <c r="J2496" s="43"/>
      <c r="K2496" s="54"/>
      <c r="L2496" s="54"/>
      <c r="M2496" s="24"/>
      <c r="N2496" s="24"/>
      <c r="O2496" s="24"/>
      <c r="P2496" s="53"/>
      <c r="Q2496" s="43"/>
      <c r="R2496" s="54"/>
      <c r="S2496" s="24"/>
      <c r="T2496" s="24"/>
      <c r="U2496" s="23"/>
      <c r="V2496" s="24"/>
      <c r="W2496" s="25"/>
      <c r="X2496" s="24"/>
    </row>
    <row r="2497" ht="26" customHeight="1" spans="1:24">
      <c r="A2497" s="24">
        <v>179</v>
      </c>
      <c r="B2497" s="24" t="s">
        <v>467</v>
      </c>
      <c r="C2497" s="54" t="s">
        <v>372</v>
      </c>
      <c r="D2497" s="54">
        <v>16</v>
      </c>
      <c r="E2497" s="54" t="s">
        <v>419</v>
      </c>
      <c r="F2497" s="54" t="s">
        <v>419</v>
      </c>
      <c r="G2497" s="54">
        <v>6</v>
      </c>
      <c r="H2497" s="54" t="s">
        <v>43</v>
      </c>
      <c r="I2497" s="60" t="s">
        <v>5938</v>
      </c>
      <c r="J2497" s="43">
        <v>110</v>
      </c>
      <c r="K2497" s="54">
        <v>95</v>
      </c>
      <c r="L2497" s="54">
        <v>15</v>
      </c>
      <c r="M2497" s="24"/>
      <c r="N2497" s="24"/>
      <c r="O2497" s="24"/>
      <c r="P2497" s="53">
        <v>45180</v>
      </c>
      <c r="Q2497" s="43" t="s">
        <v>5939</v>
      </c>
      <c r="R2497" s="54">
        <v>15259797003</v>
      </c>
      <c r="S2497" s="24"/>
      <c r="T2497" s="24">
        <v>2023</v>
      </c>
      <c r="U2497" s="23" t="s">
        <v>717</v>
      </c>
      <c r="V2497" s="24" t="s">
        <v>50</v>
      </c>
      <c r="W2497" s="25" t="s">
        <v>418</v>
      </c>
      <c r="X2497" s="24"/>
    </row>
    <row r="2498" ht="26" customHeight="1" spans="1:24">
      <c r="A2498" s="24"/>
      <c r="B2498" s="24"/>
      <c r="C2498" s="54"/>
      <c r="D2498" s="54"/>
      <c r="E2498" s="54"/>
      <c r="F2498" s="54" t="s">
        <v>5940</v>
      </c>
      <c r="G2498" s="54"/>
      <c r="H2498" s="54" t="s">
        <v>2796</v>
      </c>
      <c r="I2498" s="60" t="s">
        <v>5941</v>
      </c>
      <c r="J2498" s="43"/>
      <c r="K2498" s="54"/>
      <c r="L2498" s="54"/>
      <c r="M2498" s="24"/>
      <c r="N2498" s="24"/>
      <c r="O2498" s="24"/>
      <c r="P2498" s="53"/>
      <c r="Q2498" s="43"/>
      <c r="R2498" s="54"/>
      <c r="S2498" s="24"/>
      <c r="T2498" s="24"/>
      <c r="U2498" s="23"/>
      <c r="V2498" s="24"/>
      <c r="W2498" s="25"/>
      <c r="X2498" s="24"/>
    </row>
    <row r="2499" ht="26" customHeight="1" spans="1:24">
      <c r="A2499" s="24"/>
      <c r="B2499" s="24"/>
      <c r="C2499" s="54"/>
      <c r="D2499" s="54"/>
      <c r="E2499" s="54"/>
      <c r="F2499" s="54" t="s">
        <v>5942</v>
      </c>
      <c r="G2499" s="54"/>
      <c r="H2499" s="54" t="s">
        <v>513</v>
      </c>
      <c r="I2499" s="60" t="s">
        <v>5943</v>
      </c>
      <c r="J2499" s="43"/>
      <c r="K2499" s="54"/>
      <c r="L2499" s="54"/>
      <c r="M2499" s="24"/>
      <c r="N2499" s="24"/>
      <c r="O2499" s="24"/>
      <c r="P2499" s="53"/>
      <c r="Q2499" s="43"/>
      <c r="R2499" s="54"/>
      <c r="S2499" s="24"/>
      <c r="T2499" s="24"/>
      <c r="U2499" s="23"/>
      <c r="V2499" s="24"/>
      <c r="W2499" s="25"/>
      <c r="X2499" s="24"/>
    </row>
    <row r="2500" ht="26" customHeight="1" spans="1:24">
      <c r="A2500" s="24"/>
      <c r="B2500" s="24"/>
      <c r="C2500" s="54"/>
      <c r="D2500" s="54"/>
      <c r="E2500" s="54"/>
      <c r="F2500" s="54" t="s">
        <v>5944</v>
      </c>
      <c r="G2500" s="54"/>
      <c r="H2500" s="54" t="s">
        <v>589</v>
      </c>
      <c r="I2500" s="60" t="s">
        <v>5945</v>
      </c>
      <c r="J2500" s="43"/>
      <c r="K2500" s="54"/>
      <c r="L2500" s="54"/>
      <c r="M2500" s="24"/>
      <c r="N2500" s="24"/>
      <c r="O2500" s="24"/>
      <c r="P2500" s="53"/>
      <c r="Q2500" s="43"/>
      <c r="R2500" s="54"/>
      <c r="S2500" s="24"/>
      <c r="T2500" s="24"/>
      <c r="U2500" s="23"/>
      <c r="V2500" s="24"/>
      <c r="W2500" s="25"/>
      <c r="X2500" s="24"/>
    </row>
    <row r="2501" ht="26" customHeight="1" spans="1:24">
      <c r="A2501" s="24"/>
      <c r="B2501" s="24"/>
      <c r="C2501" s="54"/>
      <c r="D2501" s="54"/>
      <c r="E2501" s="54"/>
      <c r="F2501" s="54" t="s">
        <v>5946</v>
      </c>
      <c r="G2501" s="54"/>
      <c r="H2501" s="54" t="s">
        <v>497</v>
      </c>
      <c r="I2501" s="60" t="s">
        <v>5947</v>
      </c>
      <c r="J2501" s="43"/>
      <c r="K2501" s="54"/>
      <c r="L2501" s="54"/>
      <c r="M2501" s="24"/>
      <c r="N2501" s="24"/>
      <c r="O2501" s="24"/>
      <c r="P2501" s="53"/>
      <c r="Q2501" s="43"/>
      <c r="R2501" s="54"/>
      <c r="S2501" s="24"/>
      <c r="T2501" s="24"/>
      <c r="U2501" s="23"/>
      <c r="V2501" s="24"/>
      <c r="W2501" s="25"/>
      <c r="X2501" s="24"/>
    </row>
    <row r="2502" ht="26" customHeight="1" spans="1:24">
      <c r="A2502" s="24"/>
      <c r="B2502" s="24"/>
      <c r="C2502" s="54"/>
      <c r="D2502" s="54"/>
      <c r="E2502" s="54"/>
      <c r="F2502" s="54" t="s">
        <v>5948</v>
      </c>
      <c r="G2502" s="54"/>
      <c r="H2502" s="54" t="s">
        <v>566</v>
      </c>
      <c r="I2502" s="60" t="s">
        <v>5949</v>
      </c>
      <c r="J2502" s="43"/>
      <c r="K2502" s="54"/>
      <c r="L2502" s="54"/>
      <c r="M2502" s="24"/>
      <c r="N2502" s="24"/>
      <c r="O2502" s="24"/>
      <c r="P2502" s="53"/>
      <c r="Q2502" s="43"/>
      <c r="R2502" s="54"/>
      <c r="S2502" s="24"/>
      <c r="T2502" s="24"/>
      <c r="U2502" s="23"/>
      <c r="V2502" s="24"/>
      <c r="W2502" s="25"/>
      <c r="X2502" s="24"/>
    </row>
    <row r="2503" ht="26" customHeight="1" spans="1:24">
      <c r="A2503" s="24">
        <v>180</v>
      </c>
      <c r="B2503" s="24" t="s">
        <v>467</v>
      </c>
      <c r="C2503" s="54" t="s">
        <v>372</v>
      </c>
      <c r="D2503" s="54">
        <v>17</v>
      </c>
      <c r="E2503" s="54" t="s">
        <v>421</v>
      </c>
      <c r="F2503" s="54" t="s">
        <v>421</v>
      </c>
      <c r="G2503" s="54">
        <v>4</v>
      </c>
      <c r="H2503" s="54" t="s">
        <v>43</v>
      </c>
      <c r="I2503" s="60" t="s">
        <v>5950</v>
      </c>
      <c r="J2503" s="43">
        <v>100</v>
      </c>
      <c r="K2503" s="54">
        <v>77</v>
      </c>
      <c r="L2503" s="54">
        <v>23</v>
      </c>
      <c r="M2503" s="24"/>
      <c r="N2503" s="24"/>
      <c r="O2503" s="24"/>
      <c r="P2503" s="53">
        <v>45180</v>
      </c>
      <c r="Q2503" s="43" t="s">
        <v>5951</v>
      </c>
      <c r="R2503" s="54">
        <v>13675916020</v>
      </c>
      <c r="S2503" s="24"/>
      <c r="T2503" s="24">
        <v>2023</v>
      </c>
      <c r="U2503" s="23" t="s">
        <v>717</v>
      </c>
      <c r="V2503" s="24" t="s">
        <v>50</v>
      </c>
      <c r="W2503" s="25" t="s">
        <v>420</v>
      </c>
      <c r="X2503" s="24"/>
    </row>
    <row r="2504" ht="26" customHeight="1" spans="1:24">
      <c r="A2504" s="24"/>
      <c r="B2504" s="24"/>
      <c r="C2504" s="54"/>
      <c r="D2504" s="54"/>
      <c r="E2504" s="54"/>
      <c r="F2504" s="54" t="s">
        <v>5952</v>
      </c>
      <c r="G2504" s="54"/>
      <c r="H2504" s="54" t="s">
        <v>474</v>
      </c>
      <c r="I2504" s="60" t="s">
        <v>5953</v>
      </c>
      <c r="J2504" s="43"/>
      <c r="K2504" s="54"/>
      <c r="L2504" s="54"/>
      <c r="M2504" s="24"/>
      <c r="N2504" s="24"/>
      <c r="O2504" s="24"/>
      <c r="P2504" s="53"/>
      <c r="Q2504" s="43"/>
      <c r="R2504" s="54"/>
      <c r="S2504" s="24"/>
      <c r="T2504" s="24"/>
      <c r="U2504" s="23"/>
      <c r="V2504" s="24"/>
      <c r="W2504" s="25"/>
      <c r="X2504" s="24"/>
    </row>
    <row r="2505" ht="26" customHeight="1" spans="1:24">
      <c r="A2505" s="24"/>
      <c r="B2505" s="24"/>
      <c r="C2505" s="54"/>
      <c r="D2505" s="54"/>
      <c r="E2505" s="54"/>
      <c r="F2505" s="54" t="s">
        <v>5954</v>
      </c>
      <c r="G2505" s="54"/>
      <c r="H2505" s="54" t="s">
        <v>513</v>
      </c>
      <c r="I2505" s="60" t="s">
        <v>5955</v>
      </c>
      <c r="J2505" s="43"/>
      <c r="K2505" s="54"/>
      <c r="L2505" s="54"/>
      <c r="M2505" s="24"/>
      <c r="N2505" s="24"/>
      <c r="O2505" s="24"/>
      <c r="P2505" s="53"/>
      <c r="Q2505" s="43"/>
      <c r="R2505" s="54"/>
      <c r="S2505" s="24"/>
      <c r="T2505" s="24"/>
      <c r="U2505" s="23"/>
      <c r="V2505" s="24"/>
      <c r="W2505" s="25"/>
      <c r="X2505" s="24"/>
    </row>
    <row r="2506" ht="26" customHeight="1" spans="1:24">
      <c r="A2506" s="24"/>
      <c r="B2506" s="24"/>
      <c r="C2506" s="54"/>
      <c r="D2506" s="54"/>
      <c r="E2506" s="54"/>
      <c r="F2506" s="54" t="s">
        <v>5956</v>
      </c>
      <c r="G2506" s="54"/>
      <c r="H2506" s="54" t="s">
        <v>589</v>
      </c>
      <c r="I2506" s="60" t="s">
        <v>5957</v>
      </c>
      <c r="J2506" s="43"/>
      <c r="K2506" s="54"/>
      <c r="L2506" s="54"/>
      <c r="M2506" s="24"/>
      <c r="N2506" s="24"/>
      <c r="O2506" s="24"/>
      <c r="P2506" s="53"/>
      <c r="Q2506" s="43"/>
      <c r="R2506" s="54"/>
      <c r="S2506" s="24"/>
      <c r="T2506" s="24"/>
      <c r="U2506" s="23"/>
      <c r="V2506" s="24"/>
      <c r="W2506" s="25"/>
      <c r="X2506" s="24"/>
    </row>
    <row r="2507" ht="26" customHeight="1" spans="1:24">
      <c r="A2507" s="24">
        <v>181</v>
      </c>
      <c r="B2507" s="24" t="s">
        <v>467</v>
      </c>
      <c r="C2507" s="54" t="s">
        <v>372</v>
      </c>
      <c r="D2507" s="54">
        <v>6</v>
      </c>
      <c r="E2507" s="54" t="s">
        <v>423</v>
      </c>
      <c r="F2507" s="54" t="s">
        <v>423</v>
      </c>
      <c r="G2507" s="54">
        <v>1</v>
      </c>
      <c r="H2507" s="54" t="s">
        <v>43</v>
      </c>
      <c r="I2507" s="60" t="s">
        <v>5958</v>
      </c>
      <c r="J2507" s="43">
        <v>100</v>
      </c>
      <c r="K2507" s="54">
        <v>47</v>
      </c>
      <c r="L2507" s="54">
        <v>53</v>
      </c>
      <c r="M2507" s="24"/>
      <c r="N2507" s="24"/>
      <c r="O2507" s="24"/>
      <c r="P2507" s="53">
        <v>45180</v>
      </c>
      <c r="Q2507" s="43" t="s">
        <v>5959</v>
      </c>
      <c r="R2507" s="54">
        <v>13505036963</v>
      </c>
      <c r="S2507" s="24"/>
      <c r="T2507" s="24">
        <v>2023</v>
      </c>
      <c r="U2507" s="23" t="s">
        <v>717</v>
      </c>
      <c r="V2507" s="24" t="s">
        <v>50</v>
      </c>
      <c r="W2507" s="25" t="s">
        <v>422</v>
      </c>
      <c r="X2507" s="24"/>
    </row>
    <row r="2508" ht="26" customHeight="1" spans="1:24">
      <c r="A2508" s="24">
        <v>182</v>
      </c>
      <c r="B2508" s="24" t="s">
        <v>467</v>
      </c>
      <c r="C2508" s="54" t="s">
        <v>372</v>
      </c>
      <c r="D2508" s="54">
        <v>5</v>
      </c>
      <c r="E2508" s="54" t="s">
        <v>425</v>
      </c>
      <c r="F2508" s="54" t="s">
        <v>425</v>
      </c>
      <c r="G2508" s="54">
        <v>4</v>
      </c>
      <c r="H2508" s="54" t="s">
        <v>43</v>
      </c>
      <c r="I2508" s="60" t="s">
        <v>5960</v>
      </c>
      <c r="J2508" s="43">
        <v>98</v>
      </c>
      <c r="K2508" s="54">
        <v>83</v>
      </c>
      <c r="L2508" s="54">
        <v>15</v>
      </c>
      <c r="M2508" s="24"/>
      <c r="N2508" s="24"/>
      <c r="O2508" s="24"/>
      <c r="P2508" s="53">
        <v>45180</v>
      </c>
      <c r="Q2508" s="43" t="s">
        <v>5961</v>
      </c>
      <c r="R2508" s="54">
        <v>13859709408</v>
      </c>
      <c r="S2508" s="24"/>
      <c r="T2508" s="24">
        <v>2023</v>
      </c>
      <c r="U2508" s="23" t="s">
        <v>717</v>
      </c>
      <c r="V2508" s="24" t="s">
        <v>50</v>
      </c>
      <c r="W2508" s="25" t="s">
        <v>424</v>
      </c>
      <c r="X2508" s="24"/>
    </row>
    <row r="2509" ht="26" customHeight="1" spans="1:24">
      <c r="A2509" s="24"/>
      <c r="B2509" s="24"/>
      <c r="C2509" s="54"/>
      <c r="D2509" s="54"/>
      <c r="E2509" s="54"/>
      <c r="F2509" s="54" t="s">
        <v>5962</v>
      </c>
      <c r="G2509" s="54"/>
      <c r="H2509" s="54" t="s">
        <v>2796</v>
      </c>
      <c r="I2509" s="60" t="s">
        <v>5963</v>
      </c>
      <c r="J2509" s="43"/>
      <c r="K2509" s="54"/>
      <c r="L2509" s="54"/>
      <c r="M2509" s="24"/>
      <c r="N2509" s="24"/>
      <c r="O2509" s="24"/>
      <c r="P2509" s="53"/>
      <c r="Q2509" s="43"/>
      <c r="R2509" s="54"/>
      <c r="S2509" s="24"/>
      <c r="T2509" s="24"/>
      <c r="U2509" s="23"/>
      <c r="V2509" s="24"/>
      <c r="W2509" s="25"/>
      <c r="X2509" s="24"/>
    </row>
    <row r="2510" ht="26" customHeight="1" spans="1:24">
      <c r="A2510" s="24"/>
      <c r="B2510" s="24"/>
      <c r="C2510" s="54"/>
      <c r="D2510" s="54"/>
      <c r="E2510" s="54"/>
      <c r="F2510" s="54" t="s">
        <v>5964</v>
      </c>
      <c r="G2510" s="54"/>
      <c r="H2510" s="54" t="s">
        <v>561</v>
      </c>
      <c r="I2510" s="60" t="s">
        <v>5965</v>
      </c>
      <c r="J2510" s="43"/>
      <c r="K2510" s="54"/>
      <c r="L2510" s="54"/>
      <c r="M2510" s="24"/>
      <c r="N2510" s="24"/>
      <c r="O2510" s="24"/>
      <c r="P2510" s="53"/>
      <c r="Q2510" s="43"/>
      <c r="R2510" s="54"/>
      <c r="S2510" s="24"/>
      <c r="T2510" s="24"/>
      <c r="U2510" s="23"/>
      <c r="V2510" s="24"/>
      <c r="W2510" s="25"/>
      <c r="X2510" s="24"/>
    </row>
    <row r="2511" ht="26" customHeight="1" spans="1:24">
      <c r="A2511" s="24"/>
      <c r="B2511" s="24"/>
      <c r="C2511" s="54"/>
      <c r="D2511" s="54"/>
      <c r="E2511" s="54"/>
      <c r="F2511" s="54" t="s">
        <v>5966</v>
      </c>
      <c r="G2511" s="54"/>
      <c r="H2511" s="54" t="s">
        <v>561</v>
      </c>
      <c r="I2511" s="60" t="s">
        <v>5967</v>
      </c>
      <c r="J2511" s="43"/>
      <c r="K2511" s="54"/>
      <c r="L2511" s="54"/>
      <c r="M2511" s="24"/>
      <c r="N2511" s="24"/>
      <c r="O2511" s="24"/>
      <c r="P2511" s="53"/>
      <c r="Q2511" s="43"/>
      <c r="R2511" s="54"/>
      <c r="S2511" s="24"/>
      <c r="T2511" s="24"/>
      <c r="U2511" s="23"/>
      <c r="V2511" s="24"/>
      <c r="W2511" s="25"/>
      <c r="X2511" s="24"/>
    </row>
    <row r="2512" ht="26" customHeight="1" spans="1:24">
      <c r="A2512" s="24">
        <v>183</v>
      </c>
      <c r="B2512" s="24" t="s">
        <v>467</v>
      </c>
      <c r="C2512" s="54" t="s">
        <v>126</v>
      </c>
      <c r="D2512" s="54">
        <v>8</v>
      </c>
      <c r="E2512" s="54" t="s">
        <v>427</v>
      </c>
      <c r="F2512" s="54" t="s">
        <v>427</v>
      </c>
      <c r="G2512" s="54">
        <v>5</v>
      </c>
      <c r="H2512" s="54" t="s">
        <v>43</v>
      </c>
      <c r="I2512" s="60" t="s">
        <v>5968</v>
      </c>
      <c r="J2512" s="43">
        <v>150</v>
      </c>
      <c r="K2512" s="54">
        <v>138</v>
      </c>
      <c r="L2512" s="54">
        <v>12</v>
      </c>
      <c r="M2512" s="24"/>
      <c r="N2512" s="24"/>
      <c r="O2512" s="24"/>
      <c r="P2512" s="53">
        <v>45180</v>
      </c>
      <c r="Q2512" s="43" t="s">
        <v>5969</v>
      </c>
      <c r="R2512" s="54">
        <v>15106058179</v>
      </c>
      <c r="S2512" s="24"/>
      <c r="T2512" s="24">
        <v>2023</v>
      </c>
      <c r="U2512" s="23" t="s">
        <v>472</v>
      </c>
      <c r="V2512" s="24" t="s">
        <v>50</v>
      </c>
      <c r="W2512" s="25" t="s">
        <v>426</v>
      </c>
      <c r="X2512" s="24"/>
    </row>
    <row r="2513" ht="26" customHeight="1" spans="1:24">
      <c r="A2513" s="24"/>
      <c r="B2513" s="24"/>
      <c r="C2513" s="54"/>
      <c r="D2513" s="54"/>
      <c r="E2513" s="54"/>
      <c r="F2513" s="54" t="s">
        <v>5970</v>
      </c>
      <c r="G2513" s="54"/>
      <c r="H2513" s="54" t="s">
        <v>561</v>
      </c>
      <c r="I2513" s="60" t="s">
        <v>5971</v>
      </c>
      <c r="J2513" s="43"/>
      <c r="K2513" s="54"/>
      <c r="L2513" s="54"/>
      <c r="M2513" s="24"/>
      <c r="N2513" s="24"/>
      <c r="O2513" s="24"/>
      <c r="P2513" s="53"/>
      <c r="Q2513" s="43"/>
      <c r="R2513" s="54"/>
      <c r="S2513" s="24"/>
      <c r="T2513" s="24"/>
      <c r="U2513" s="23"/>
      <c r="V2513" s="24"/>
      <c r="W2513" s="25"/>
      <c r="X2513" s="24"/>
    </row>
    <row r="2514" ht="26" customHeight="1" spans="1:24">
      <c r="A2514" s="24"/>
      <c r="B2514" s="24"/>
      <c r="C2514" s="54"/>
      <c r="D2514" s="54"/>
      <c r="E2514" s="54"/>
      <c r="F2514" s="54" t="s">
        <v>5972</v>
      </c>
      <c r="G2514" s="54"/>
      <c r="H2514" s="54" t="s">
        <v>533</v>
      </c>
      <c r="I2514" s="60" t="s">
        <v>5973</v>
      </c>
      <c r="J2514" s="43"/>
      <c r="K2514" s="54"/>
      <c r="L2514" s="54"/>
      <c r="M2514" s="24"/>
      <c r="N2514" s="24"/>
      <c r="O2514" s="24"/>
      <c r="P2514" s="53"/>
      <c r="Q2514" s="43"/>
      <c r="R2514" s="54"/>
      <c r="S2514" s="24"/>
      <c r="T2514" s="24"/>
      <c r="U2514" s="23"/>
      <c r="V2514" s="24"/>
      <c r="W2514" s="25"/>
      <c r="X2514" s="24"/>
    </row>
    <row r="2515" ht="26" customHeight="1" spans="1:24">
      <c r="A2515" s="24"/>
      <c r="B2515" s="24"/>
      <c r="C2515" s="54"/>
      <c r="D2515" s="54"/>
      <c r="E2515" s="54"/>
      <c r="F2515" s="54" t="s">
        <v>5974</v>
      </c>
      <c r="G2515" s="54"/>
      <c r="H2515" s="54" t="s">
        <v>538</v>
      </c>
      <c r="I2515" s="60" t="s">
        <v>5975</v>
      </c>
      <c r="J2515" s="43"/>
      <c r="K2515" s="54"/>
      <c r="L2515" s="54"/>
      <c r="M2515" s="24"/>
      <c r="N2515" s="24"/>
      <c r="O2515" s="24"/>
      <c r="P2515" s="53"/>
      <c r="Q2515" s="43"/>
      <c r="R2515" s="54"/>
      <c r="S2515" s="24"/>
      <c r="T2515" s="24"/>
      <c r="U2515" s="23"/>
      <c r="V2515" s="24"/>
      <c r="W2515" s="25"/>
      <c r="X2515" s="24"/>
    </row>
    <row r="2516" ht="26" customHeight="1" spans="1:24">
      <c r="A2516" s="24"/>
      <c r="B2516" s="24"/>
      <c r="C2516" s="54"/>
      <c r="D2516" s="54"/>
      <c r="E2516" s="54"/>
      <c r="F2516" s="54" t="s">
        <v>5976</v>
      </c>
      <c r="G2516" s="54"/>
      <c r="H2516" s="54" t="s">
        <v>510</v>
      </c>
      <c r="I2516" s="60" t="s">
        <v>5977</v>
      </c>
      <c r="J2516" s="43"/>
      <c r="K2516" s="54"/>
      <c r="L2516" s="54"/>
      <c r="M2516" s="24"/>
      <c r="N2516" s="24"/>
      <c r="O2516" s="24"/>
      <c r="P2516" s="53"/>
      <c r="Q2516" s="43"/>
      <c r="R2516" s="54"/>
      <c r="S2516" s="24"/>
      <c r="T2516" s="24"/>
      <c r="U2516" s="23"/>
      <c r="V2516" s="24"/>
      <c r="W2516" s="25"/>
      <c r="X2516" s="24"/>
    </row>
    <row r="2517" ht="26" customHeight="1" spans="1:24">
      <c r="A2517" s="24">
        <v>184</v>
      </c>
      <c r="B2517" s="24" t="s">
        <v>467</v>
      </c>
      <c r="C2517" s="54" t="s">
        <v>254</v>
      </c>
      <c r="D2517" s="54">
        <v>10</v>
      </c>
      <c r="E2517" s="54" t="s">
        <v>429</v>
      </c>
      <c r="F2517" s="54" t="s">
        <v>429</v>
      </c>
      <c r="G2517" s="54">
        <v>6</v>
      </c>
      <c r="H2517" s="54" t="s">
        <v>43</v>
      </c>
      <c r="I2517" s="60" t="s">
        <v>5978</v>
      </c>
      <c r="J2517" s="43">
        <v>60</v>
      </c>
      <c r="K2517" s="54">
        <v>60</v>
      </c>
      <c r="L2517" s="54"/>
      <c r="M2517" s="24"/>
      <c r="N2517" s="24"/>
      <c r="O2517" s="24"/>
      <c r="P2517" s="53">
        <v>45215</v>
      </c>
      <c r="Q2517" s="43" t="s">
        <v>5979</v>
      </c>
      <c r="R2517" s="54">
        <v>15359617515</v>
      </c>
      <c r="S2517" s="24"/>
      <c r="T2517" s="24">
        <v>2023</v>
      </c>
      <c r="U2517" s="23" t="s">
        <v>472</v>
      </c>
      <c r="V2517" s="24" t="s">
        <v>58</v>
      </c>
      <c r="W2517" s="25" t="s">
        <v>428</v>
      </c>
      <c r="X2517" s="24"/>
    </row>
    <row r="2518" ht="26" customHeight="1" spans="1:24">
      <c r="A2518" s="24"/>
      <c r="B2518" s="24"/>
      <c r="C2518" s="54"/>
      <c r="D2518" s="54"/>
      <c r="E2518" s="54"/>
      <c r="F2518" s="54" t="s">
        <v>5980</v>
      </c>
      <c r="G2518" s="54"/>
      <c r="H2518" s="54" t="s">
        <v>2796</v>
      </c>
      <c r="I2518" s="60" t="s">
        <v>5981</v>
      </c>
      <c r="J2518" s="43"/>
      <c r="K2518" s="54"/>
      <c r="L2518" s="54"/>
      <c r="M2518" s="24"/>
      <c r="N2518" s="24"/>
      <c r="O2518" s="24"/>
      <c r="P2518" s="53"/>
      <c r="Q2518" s="43"/>
      <c r="R2518" s="54"/>
      <c r="S2518" s="24"/>
      <c r="T2518" s="24"/>
      <c r="U2518" s="23"/>
      <c r="V2518" s="24"/>
      <c r="W2518" s="25"/>
      <c r="X2518" s="24"/>
    </row>
    <row r="2519" ht="26" customHeight="1" spans="1:24">
      <c r="A2519" s="24"/>
      <c r="B2519" s="24"/>
      <c r="C2519" s="54"/>
      <c r="D2519" s="54"/>
      <c r="E2519" s="54"/>
      <c r="F2519" s="54" t="s">
        <v>5982</v>
      </c>
      <c r="G2519" s="54"/>
      <c r="H2519" s="54" t="s">
        <v>561</v>
      </c>
      <c r="I2519" s="60" t="s">
        <v>5983</v>
      </c>
      <c r="J2519" s="43"/>
      <c r="K2519" s="54"/>
      <c r="L2519" s="54"/>
      <c r="M2519" s="24"/>
      <c r="N2519" s="24"/>
      <c r="O2519" s="24"/>
      <c r="P2519" s="53"/>
      <c r="Q2519" s="43"/>
      <c r="R2519" s="54"/>
      <c r="S2519" s="24"/>
      <c r="T2519" s="24"/>
      <c r="U2519" s="23"/>
      <c r="V2519" s="24"/>
      <c r="W2519" s="25"/>
      <c r="X2519" s="24"/>
    </row>
    <row r="2520" ht="26" customHeight="1" spans="1:24">
      <c r="A2520" s="24"/>
      <c r="B2520" s="24"/>
      <c r="C2520" s="54"/>
      <c r="D2520" s="54"/>
      <c r="E2520" s="54"/>
      <c r="F2520" s="54" t="s">
        <v>5984</v>
      </c>
      <c r="G2520" s="54"/>
      <c r="H2520" s="54" t="s">
        <v>601</v>
      </c>
      <c r="I2520" s="60" t="s">
        <v>5985</v>
      </c>
      <c r="J2520" s="43"/>
      <c r="K2520" s="54"/>
      <c r="L2520" s="54"/>
      <c r="M2520" s="24"/>
      <c r="N2520" s="24"/>
      <c r="O2520" s="24"/>
      <c r="P2520" s="53"/>
      <c r="Q2520" s="43"/>
      <c r="R2520" s="54"/>
      <c r="S2520" s="24"/>
      <c r="T2520" s="24"/>
      <c r="U2520" s="23"/>
      <c r="V2520" s="24"/>
      <c r="W2520" s="25"/>
      <c r="X2520" s="24"/>
    </row>
    <row r="2521" ht="26" customHeight="1" spans="1:24">
      <c r="A2521" s="24"/>
      <c r="B2521" s="24"/>
      <c r="C2521" s="54"/>
      <c r="D2521" s="54"/>
      <c r="E2521" s="54"/>
      <c r="F2521" s="54" t="s">
        <v>5986</v>
      </c>
      <c r="G2521" s="54"/>
      <c r="H2521" s="54" t="s">
        <v>566</v>
      </c>
      <c r="I2521" s="60" t="s">
        <v>5987</v>
      </c>
      <c r="J2521" s="43"/>
      <c r="K2521" s="54"/>
      <c r="L2521" s="54"/>
      <c r="M2521" s="24"/>
      <c r="N2521" s="24"/>
      <c r="O2521" s="24"/>
      <c r="P2521" s="53"/>
      <c r="Q2521" s="43"/>
      <c r="R2521" s="54"/>
      <c r="S2521" s="24"/>
      <c r="T2521" s="24"/>
      <c r="U2521" s="23"/>
      <c r="V2521" s="24"/>
      <c r="W2521" s="25"/>
      <c r="X2521" s="24"/>
    </row>
    <row r="2522" ht="26" customHeight="1" spans="1:24">
      <c r="A2522" s="24"/>
      <c r="B2522" s="24"/>
      <c r="C2522" s="54"/>
      <c r="D2522" s="54"/>
      <c r="E2522" s="54"/>
      <c r="F2522" s="54" t="s">
        <v>5988</v>
      </c>
      <c r="G2522" s="54"/>
      <c r="H2522" s="54" t="s">
        <v>497</v>
      </c>
      <c r="I2522" s="60" t="s">
        <v>5989</v>
      </c>
      <c r="J2522" s="43"/>
      <c r="K2522" s="54"/>
      <c r="L2522" s="54"/>
      <c r="M2522" s="24"/>
      <c r="N2522" s="24"/>
      <c r="O2522" s="24"/>
      <c r="P2522" s="53"/>
      <c r="Q2522" s="43"/>
      <c r="R2522" s="54"/>
      <c r="S2522" s="24"/>
      <c r="T2522" s="24"/>
      <c r="U2522" s="23"/>
      <c r="V2522" s="24"/>
      <c r="W2522" s="25"/>
      <c r="X2522" s="24"/>
    </row>
    <row r="2523" ht="26" customHeight="1" spans="1:24">
      <c r="A2523" s="24">
        <v>185</v>
      </c>
      <c r="B2523" s="24" t="s">
        <v>467</v>
      </c>
      <c r="C2523" s="54" t="s">
        <v>254</v>
      </c>
      <c r="D2523" s="54">
        <v>10</v>
      </c>
      <c r="E2523" s="54" t="s">
        <v>431</v>
      </c>
      <c r="F2523" s="54" t="s">
        <v>431</v>
      </c>
      <c r="G2523" s="54">
        <v>4</v>
      </c>
      <c r="H2523" s="54" t="s">
        <v>43</v>
      </c>
      <c r="I2523" s="60" t="s">
        <v>5990</v>
      </c>
      <c r="J2523" s="43">
        <v>60</v>
      </c>
      <c r="K2523" s="54">
        <v>16</v>
      </c>
      <c r="L2523" s="54">
        <v>44</v>
      </c>
      <c r="M2523" s="24"/>
      <c r="N2523" s="24"/>
      <c r="O2523" s="24"/>
      <c r="P2523" s="53">
        <v>45215</v>
      </c>
      <c r="Q2523" s="43" t="s">
        <v>5991</v>
      </c>
      <c r="R2523" s="54">
        <v>15315038198</v>
      </c>
      <c r="S2523" s="24"/>
      <c r="T2523" s="24">
        <v>2023</v>
      </c>
      <c r="U2523" s="23" t="s">
        <v>472</v>
      </c>
      <c r="V2523" s="24" t="s">
        <v>306</v>
      </c>
      <c r="W2523" s="25" t="s">
        <v>428</v>
      </c>
      <c r="X2523" s="24"/>
    </row>
    <row r="2524" ht="26" customHeight="1" spans="1:24">
      <c r="A2524" s="24"/>
      <c r="B2524" s="24"/>
      <c r="C2524" s="54"/>
      <c r="D2524" s="54"/>
      <c r="E2524" s="54"/>
      <c r="F2524" s="54" t="s">
        <v>5992</v>
      </c>
      <c r="G2524" s="54"/>
      <c r="H2524" s="54" t="s">
        <v>2796</v>
      </c>
      <c r="I2524" s="60" t="s">
        <v>5993</v>
      </c>
      <c r="J2524" s="43"/>
      <c r="K2524" s="54"/>
      <c r="L2524" s="54"/>
      <c r="M2524" s="24"/>
      <c r="N2524" s="24"/>
      <c r="O2524" s="24"/>
      <c r="P2524" s="53"/>
      <c r="Q2524" s="43"/>
      <c r="R2524" s="54"/>
      <c r="S2524" s="24"/>
      <c r="T2524" s="24"/>
      <c r="U2524" s="23"/>
      <c r="V2524" s="24"/>
      <c r="W2524" s="25"/>
      <c r="X2524" s="24"/>
    </row>
    <row r="2525" ht="26" customHeight="1" spans="1:24">
      <c r="A2525" s="24"/>
      <c r="B2525" s="24"/>
      <c r="C2525" s="54"/>
      <c r="D2525" s="54"/>
      <c r="E2525" s="54"/>
      <c r="F2525" s="54" t="s">
        <v>5994</v>
      </c>
      <c r="G2525" s="54"/>
      <c r="H2525" s="54" t="s">
        <v>561</v>
      </c>
      <c r="I2525" s="60" t="s">
        <v>5995</v>
      </c>
      <c r="J2525" s="43"/>
      <c r="K2525" s="54"/>
      <c r="L2525" s="54"/>
      <c r="M2525" s="24"/>
      <c r="N2525" s="24"/>
      <c r="O2525" s="24"/>
      <c r="P2525" s="53"/>
      <c r="Q2525" s="43"/>
      <c r="R2525" s="54"/>
      <c r="S2525" s="24"/>
      <c r="T2525" s="24"/>
      <c r="U2525" s="23"/>
      <c r="V2525" s="24"/>
      <c r="W2525" s="25"/>
      <c r="X2525" s="24"/>
    </row>
    <row r="2526" ht="26" customHeight="1" spans="1:24">
      <c r="A2526" s="24"/>
      <c r="B2526" s="24"/>
      <c r="C2526" s="54"/>
      <c r="D2526" s="54"/>
      <c r="E2526" s="54"/>
      <c r="F2526" s="54" t="s">
        <v>5996</v>
      </c>
      <c r="G2526" s="54"/>
      <c r="H2526" s="54" t="s">
        <v>601</v>
      </c>
      <c r="I2526" s="60" t="s">
        <v>5997</v>
      </c>
      <c r="J2526" s="43"/>
      <c r="K2526" s="54"/>
      <c r="L2526" s="54"/>
      <c r="M2526" s="24"/>
      <c r="N2526" s="24"/>
      <c r="O2526" s="24"/>
      <c r="P2526" s="53"/>
      <c r="Q2526" s="43"/>
      <c r="R2526" s="54"/>
      <c r="S2526" s="24"/>
      <c r="T2526" s="24"/>
      <c r="U2526" s="23"/>
      <c r="V2526" s="24"/>
      <c r="W2526" s="25"/>
      <c r="X2526" s="24"/>
    </row>
    <row r="2527" ht="26" customHeight="1" spans="1:24">
      <c r="A2527" s="24">
        <v>186</v>
      </c>
      <c r="B2527" s="24" t="s">
        <v>467</v>
      </c>
      <c r="C2527" s="54" t="s">
        <v>432</v>
      </c>
      <c r="D2527" s="54">
        <v>10</v>
      </c>
      <c r="E2527" s="54" t="s">
        <v>434</v>
      </c>
      <c r="F2527" s="54" t="s">
        <v>434</v>
      </c>
      <c r="G2527" s="54">
        <v>2</v>
      </c>
      <c r="H2527" s="54" t="s">
        <v>43</v>
      </c>
      <c r="I2527" s="60" t="s">
        <v>5998</v>
      </c>
      <c r="J2527" s="43">
        <v>90</v>
      </c>
      <c r="K2527" s="54">
        <v>87</v>
      </c>
      <c r="L2527" s="54">
        <v>3</v>
      </c>
      <c r="M2527" s="24"/>
      <c r="N2527" s="24"/>
      <c r="O2527" s="24"/>
      <c r="P2527" s="53">
        <v>45215</v>
      </c>
      <c r="Q2527" s="43" t="s">
        <v>5999</v>
      </c>
      <c r="R2527" s="54">
        <v>13600939811</v>
      </c>
      <c r="S2527" s="24"/>
      <c r="T2527" s="24">
        <v>2023</v>
      </c>
      <c r="U2527" s="23" t="s">
        <v>472</v>
      </c>
      <c r="V2527" s="24" t="s">
        <v>50</v>
      </c>
      <c r="W2527" s="25" t="s">
        <v>433</v>
      </c>
      <c r="X2527" s="24"/>
    </row>
    <row r="2528" ht="26" customHeight="1" spans="1:24">
      <c r="A2528" s="24"/>
      <c r="B2528" s="24"/>
      <c r="C2528" s="54"/>
      <c r="D2528" s="54"/>
      <c r="E2528" s="54"/>
      <c r="F2528" s="54" t="s">
        <v>6000</v>
      </c>
      <c r="G2528" s="54"/>
      <c r="H2528" s="54" t="s">
        <v>4489</v>
      </c>
      <c r="I2528" s="60" t="s">
        <v>6001</v>
      </c>
      <c r="J2528" s="43"/>
      <c r="K2528" s="54"/>
      <c r="L2528" s="54"/>
      <c r="M2528" s="24"/>
      <c r="N2528" s="24"/>
      <c r="O2528" s="24"/>
      <c r="P2528" s="53"/>
      <c r="Q2528" s="43"/>
      <c r="R2528" s="54"/>
      <c r="S2528" s="24"/>
      <c r="T2528" s="24"/>
      <c r="U2528" s="23"/>
      <c r="V2528" s="24"/>
      <c r="W2528" s="25"/>
      <c r="X2528" s="24"/>
    </row>
    <row r="2529" ht="26" customHeight="1" spans="1:24">
      <c r="A2529" s="24">
        <v>187</v>
      </c>
      <c r="B2529" s="24" t="s">
        <v>467</v>
      </c>
      <c r="C2529" s="54" t="s">
        <v>432</v>
      </c>
      <c r="D2529" s="54">
        <v>11</v>
      </c>
      <c r="E2529" s="54" t="s">
        <v>436</v>
      </c>
      <c r="F2529" s="54" t="s">
        <v>436</v>
      </c>
      <c r="G2529" s="54">
        <v>3</v>
      </c>
      <c r="H2529" s="54" t="s">
        <v>43</v>
      </c>
      <c r="I2529" s="60" t="s">
        <v>6002</v>
      </c>
      <c r="J2529" s="43">
        <v>80</v>
      </c>
      <c r="K2529" s="54">
        <v>80</v>
      </c>
      <c r="L2529" s="54"/>
      <c r="M2529" s="24"/>
      <c r="N2529" s="24"/>
      <c r="O2529" s="24"/>
      <c r="P2529" s="53">
        <v>45215</v>
      </c>
      <c r="Q2529" s="43" t="s">
        <v>6003</v>
      </c>
      <c r="R2529" s="54">
        <v>13599942945</v>
      </c>
      <c r="S2529" s="24"/>
      <c r="T2529" s="24">
        <v>2023</v>
      </c>
      <c r="U2529" s="23" t="s">
        <v>472</v>
      </c>
      <c r="V2529" s="24" t="s">
        <v>58</v>
      </c>
      <c r="W2529" s="25" t="s">
        <v>435</v>
      </c>
      <c r="X2529" s="24"/>
    </row>
    <row r="2530" ht="26" customHeight="1" spans="1:24">
      <c r="A2530" s="24"/>
      <c r="B2530" s="24"/>
      <c r="C2530" s="54"/>
      <c r="D2530" s="54"/>
      <c r="E2530" s="54"/>
      <c r="F2530" s="54" t="s">
        <v>6004</v>
      </c>
      <c r="G2530" s="54"/>
      <c r="H2530" s="54" t="s">
        <v>2796</v>
      </c>
      <c r="I2530" s="60" t="s">
        <v>6005</v>
      </c>
      <c r="J2530" s="43"/>
      <c r="K2530" s="54"/>
      <c r="L2530" s="54"/>
      <c r="M2530" s="24"/>
      <c r="N2530" s="24"/>
      <c r="O2530" s="24"/>
      <c r="P2530" s="53"/>
      <c r="Q2530" s="43"/>
      <c r="R2530" s="54"/>
      <c r="S2530" s="24"/>
      <c r="T2530" s="24"/>
      <c r="U2530" s="23"/>
      <c r="V2530" s="24"/>
      <c r="W2530" s="25"/>
      <c r="X2530" s="24"/>
    </row>
    <row r="2531" ht="26" customHeight="1" spans="1:24">
      <c r="A2531" s="24"/>
      <c r="B2531" s="24"/>
      <c r="C2531" s="54"/>
      <c r="D2531" s="54"/>
      <c r="E2531" s="54"/>
      <c r="F2531" s="54" t="s">
        <v>6006</v>
      </c>
      <c r="G2531" s="54"/>
      <c r="H2531" s="54" t="s">
        <v>4466</v>
      </c>
      <c r="I2531" s="60" t="s">
        <v>6007</v>
      </c>
      <c r="J2531" s="43"/>
      <c r="K2531" s="54"/>
      <c r="L2531" s="54"/>
      <c r="M2531" s="24"/>
      <c r="N2531" s="24"/>
      <c r="O2531" s="24"/>
      <c r="P2531" s="53"/>
      <c r="Q2531" s="43"/>
      <c r="R2531" s="54"/>
      <c r="S2531" s="24"/>
      <c r="T2531" s="24"/>
      <c r="U2531" s="23"/>
      <c r="V2531" s="24"/>
      <c r="W2531" s="25"/>
      <c r="X2531" s="24"/>
    </row>
    <row r="2532" ht="26" customHeight="1" spans="1:24">
      <c r="A2532" s="24">
        <v>188</v>
      </c>
      <c r="B2532" s="24" t="s">
        <v>467</v>
      </c>
      <c r="C2532" s="54" t="s">
        <v>432</v>
      </c>
      <c r="D2532" s="54">
        <v>11</v>
      </c>
      <c r="E2532" s="54" t="s">
        <v>438</v>
      </c>
      <c r="F2532" s="54" t="s">
        <v>438</v>
      </c>
      <c r="G2532" s="54">
        <v>6</v>
      </c>
      <c r="H2532" s="54" t="s">
        <v>43</v>
      </c>
      <c r="I2532" s="60" t="s">
        <v>6008</v>
      </c>
      <c r="J2532" s="43">
        <v>100</v>
      </c>
      <c r="K2532" s="54">
        <v>60</v>
      </c>
      <c r="L2532" s="54">
        <v>40</v>
      </c>
      <c r="M2532" s="24"/>
      <c r="N2532" s="24"/>
      <c r="O2532" s="24"/>
      <c r="P2532" s="53">
        <v>45215</v>
      </c>
      <c r="Q2532" s="43" t="s">
        <v>6009</v>
      </c>
      <c r="R2532" s="54">
        <v>13636943573</v>
      </c>
      <c r="S2532" s="24"/>
      <c r="T2532" s="24">
        <v>2023</v>
      </c>
      <c r="U2532" s="23" t="s">
        <v>472</v>
      </c>
      <c r="V2532" s="24" t="s">
        <v>50</v>
      </c>
      <c r="W2532" s="25" t="s">
        <v>437</v>
      </c>
      <c r="X2532" s="24"/>
    </row>
    <row r="2533" ht="26" customHeight="1" spans="1:24">
      <c r="A2533" s="24"/>
      <c r="B2533" s="24"/>
      <c r="C2533" s="54"/>
      <c r="D2533" s="54"/>
      <c r="E2533" s="54"/>
      <c r="F2533" s="54" t="s">
        <v>6010</v>
      </c>
      <c r="G2533" s="54"/>
      <c r="H2533" s="54" t="s">
        <v>2796</v>
      </c>
      <c r="I2533" s="60" t="s">
        <v>6011</v>
      </c>
      <c r="J2533" s="43"/>
      <c r="K2533" s="54"/>
      <c r="L2533" s="54"/>
      <c r="M2533" s="24"/>
      <c r="N2533" s="24"/>
      <c r="O2533" s="24"/>
      <c r="P2533" s="53"/>
      <c r="Q2533" s="43"/>
      <c r="R2533" s="54"/>
      <c r="S2533" s="24"/>
      <c r="T2533" s="24"/>
      <c r="U2533" s="23"/>
      <c r="V2533" s="24"/>
      <c r="W2533" s="25"/>
      <c r="X2533" s="24"/>
    </row>
    <row r="2534" ht="26" customHeight="1" spans="1:24">
      <c r="A2534" s="24"/>
      <c r="B2534" s="24"/>
      <c r="C2534" s="54"/>
      <c r="D2534" s="54"/>
      <c r="E2534" s="54"/>
      <c r="F2534" s="54" t="s">
        <v>6012</v>
      </c>
      <c r="G2534" s="54"/>
      <c r="H2534" s="54" t="s">
        <v>4483</v>
      </c>
      <c r="I2534" s="60" t="s">
        <v>6013</v>
      </c>
      <c r="J2534" s="43"/>
      <c r="K2534" s="54"/>
      <c r="L2534" s="54"/>
      <c r="M2534" s="24"/>
      <c r="N2534" s="24"/>
      <c r="O2534" s="24"/>
      <c r="P2534" s="53"/>
      <c r="Q2534" s="43"/>
      <c r="R2534" s="54"/>
      <c r="S2534" s="24"/>
      <c r="T2534" s="24"/>
      <c r="U2534" s="23"/>
      <c r="V2534" s="24"/>
      <c r="W2534" s="25"/>
      <c r="X2534" s="24"/>
    </row>
    <row r="2535" ht="26" customHeight="1" spans="1:24">
      <c r="A2535" s="24"/>
      <c r="B2535" s="24"/>
      <c r="C2535" s="54"/>
      <c r="D2535" s="54"/>
      <c r="E2535" s="54"/>
      <c r="F2535" s="54" t="s">
        <v>6014</v>
      </c>
      <c r="G2535" s="54"/>
      <c r="H2535" s="54" t="s">
        <v>4483</v>
      </c>
      <c r="I2535" s="60" t="s">
        <v>6015</v>
      </c>
      <c r="J2535" s="43"/>
      <c r="K2535" s="54"/>
      <c r="L2535" s="54"/>
      <c r="M2535" s="24"/>
      <c r="N2535" s="24"/>
      <c r="O2535" s="24"/>
      <c r="P2535" s="53"/>
      <c r="Q2535" s="43"/>
      <c r="R2535" s="54"/>
      <c r="S2535" s="24"/>
      <c r="T2535" s="24"/>
      <c r="U2535" s="23"/>
      <c r="V2535" s="24"/>
      <c r="W2535" s="25"/>
      <c r="X2535" s="24"/>
    </row>
    <row r="2536" ht="26" customHeight="1" spans="1:24">
      <c r="A2536" s="24"/>
      <c r="B2536" s="24"/>
      <c r="C2536" s="54"/>
      <c r="D2536" s="54"/>
      <c r="E2536" s="54"/>
      <c r="F2536" s="54" t="s">
        <v>6016</v>
      </c>
      <c r="G2536" s="54"/>
      <c r="H2536" s="54" t="s">
        <v>4466</v>
      </c>
      <c r="I2536" s="60" t="s">
        <v>6017</v>
      </c>
      <c r="J2536" s="43"/>
      <c r="K2536" s="54"/>
      <c r="L2536" s="54"/>
      <c r="M2536" s="24"/>
      <c r="N2536" s="24"/>
      <c r="O2536" s="24"/>
      <c r="P2536" s="53"/>
      <c r="Q2536" s="43"/>
      <c r="R2536" s="54"/>
      <c r="S2536" s="24"/>
      <c r="T2536" s="24"/>
      <c r="U2536" s="23"/>
      <c r="V2536" s="24"/>
      <c r="W2536" s="25"/>
      <c r="X2536" s="24"/>
    </row>
    <row r="2537" ht="26" customHeight="1" spans="1:24">
      <c r="A2537" s="24"/>
      <c r="B2537" s="24"/>
      <c r="C2537" s="54"/>
      <c r="D2537" s="54"/>
      <c r="E2537" s="54"/>
      <c r="F2537" s="54" t="s">
        <v>6018</v>
      </c>
      <c r="G2537" s="54"/>
      <c r="H2537" s="54" t="s">
        <v>4466</v>
      </c>
      <c r="I2537" s="60" t="s">
        <v>6019</v>
      </c>
      <c r="J2537" s="43"/>
      <c r="K2537" s="54"/>
      <c r="L2537" s="54"/>
      <c r="M2537" s="24"/>
      <c r="N2537" s="24"/>
      <c r="O2537" s="24"/>
      <c r="P2537" s="53"/>
      <c r="Q2537" s="43"/>
      <c r="R2537" s="54"/>
      <c r="S2537" s="24"/>
      <c r="T2537" s="24"/>
      <c r="U2537" s="23"/>
      <c r="V2537" s="24"/>
      <c r="W2537" s="25"/>
      <c r="X2537" s="24"/>
    </row>
    <row r="2538" ht="26" customHeight="1" spans="1:24">
      <c r="A2538" s="24">
        <v>189</v>
      </c>
      <c r="B2538" s="24" t="s">
        <v>467</v>
      </c>
      <c r="C2538" s="54" t="s">
        <v>432</v>
      </c>
      <c r="D2538" s="54">
        <v>2</v>
      </c>
      <c r="E2538" s="54" t="s">
        <v>3617</v>
      </c>
      <c r="F2538" s="54" t="s">
        <v>3617</v>
      </c>
      <c r="G2538" s="54">
        <v>5</v>
      </c>
      <c r="H2538" s="54" t="s">
        <v>43</v>
      </c>
      <c r="I2538" s="60" t="s">
        <v>6020</v>
      </c>
      <c r="J2538" s="43">
        <v>150</v>
      </c>
      <c r="K2538" s="54">
        <v>150</v>
      </c>
      <c r="L2538" s="54"/>
      <c r="M2538" s="24"/>
      <c r="N2538" s="24"/>
      <c r="O2538" s="24"/>
      <c r="P2538" s="53">
        <v>45215</v>
      </c>
      <c r="Q2538" s="43" t="s">
        <v>6021</v>
      </c>
      <c r="R2538" s="54">
        <v>13636943573</v>
      </c>
      <c r="S2538" s="24"/>
      <c r="T2538" s="24">
        <v>2023</v>
      </c>
      <c r="U2538" s="23" t="s">
        <v>472</v>
      </c>
      <c r="V2538" s="24" t="s">
        <v>58</v>
      </c>
      <c r="W2538" s="25" t="s">
        <v>6022</v>
      </c>
      <c r="X2538" s="24" t="s">
        <v>1840</v>
      </c>
    </row>
    <row r="2539" ht="26" customHeight="1" spans="1:24">
      <c r="A2539" s="24"/>
      <c r="B2539" s="24"/>
      <c r="C2539" s="54"/>
      <c r="D2539" s="54"/>
      <c r="E2539" s="54"/>
      <c r="F2539" s="54" t="s">
        <v>6023</v>
      </c>
      <c r="G2539" s="54"/>
      <c r="H2539" s="54" t="s">
        <v>2796</v>
      </c>
      <c r="I2539" s="60" t="s">
        <v>6024</v>
      </c>
      <c r="J2539" s="43"/>
      <c r="K2539" s="54"/>
      <c r="L2539" s="54"/>
      <c r="M2539" s="24"/>
      <c r="N2539" s="24"/>
      <c r="O2539" s="24"/>
      <c r="P2539" s="53"/>
      <c r="Q2539" s="43"/>
      <c r="R2539" s="54"/>
      <c r="S2539" s="24"/>
      <c r="T2539" s="24"/>
      <c r="U2539" s="23"/>
      <c r="V2539" s="24"/>
      <c r="W2539" s="25"/>
      <c r="X2539" s="24"/>
    </row>
    <row r="2540" ht="26" customHeight="1" spans="1:24">
      <c r="A2540" s="24"/>
      <c r="B2540" s="24"/>
      <c r="C2540" s="54"/>
      <c r="D2540" s="54"/>
      <c r="E2540" s="54"/>
      <c r="F2540" s="54" t="s">
        <v>6025</v>
      </c>
      <c r="G2540" s="54"/>
      <c r="H2540" s="54" t="s">
        <v>4466</v>
      </c>
      <c r="I2540" s="60" t="s">
        <v>6026</v>
      </c>
      <c r="J2540" s="43"/>
      <c r="K2540" s="54"/>
      <c r="L2540" s="54"/>
      <c r="M2540" s="24"/>
      <c r="N2540" s="24"/>
      <c r="O2540" s="24"/>
      <c r="P2540" s="53"/>
      <c r="Q2540" s="43"/>
      <c r="R2540" s="54"/>
      <c r="S2540" s="24"/>
      <c r="T2540" s="24"/>
      <c r="U2540" s="23"/>
      <c r="V2540" s="24"/>
      <c r="W2540" s="25"/>
      <c r="X2540" s="24"/>
    </row>
    <row r="2541" ht="26" customHeight="1" spans="1:24">
      <c r="A2541" s="24"/>
      <c r="B2541" s="24"/>
      <c r="C2541" s="54"/>
      <c r="D2541" s="54"/>
      <c r="E2541" s="54"/>
      <c r="F2541" s="54" t="s">
        <v>6027</v>
      </c>
      <c r="G2541" s="54"/>
      <c r="H2541" s="54" t="s">
        <v>4486</v>
      </c>
      <c r="I2541" s="60" t="s">
        <v>6028</v>
      </c>
      <c r="J2541" s="43"/>
      <c r="K2541" s="54"/>
      <c r="L2541" s="54"/>
      <c r="M2541" s="24"/>
      <c r="N2541" s="24"/>
      <c r="O2541" s="24"/>
      <c r="P2541" s="53"/>
      <c r="Q2541" s="43"/>
      <c r="R2541" s="54"/>
      <c r="S2541" s="24"/>
      <c r="T2541" s="24"/>
      <c r="U2541" s="23"/>
      <c r="V2541" s="24"/>
      <c r="W2541" s="25"/>
      <c r="X2541" s="24"/>
    </row>
    <row r="2542" ht="26" customHeight="1" spans="1:24">
      <c r="A2542" s="24"/>
      <c r="B2542" s="24"/>
      <c r="C2542" s="54"/>
      <c r="D2542" s="54"/>
      <c r="E2542" s="54"/>
      <c r="F2542" s="54" t="s">
        <v>6029</v>
      </c>
      <c r="G2542" s="54"/>
      <c r="H2542" s="54" t="s">
        <v>4489</v>
      </c>
      <c r="I2542" s="60" t="s">
        <v>6030</v>
      </c>
      <c r="J2542" s="43"/>
      <c r="K2542" s="54"/>
      <c r="L2542" s="54"/>
      <c r="M2542" s="24"/>
      <c r="N2542" s="24"/>
      <c r="O2542" s="24"/>
      <c r="P2542" s="53"/>
      <c r="Q2542" s="43"/>
      <c r="R2542" s="54"/>
      <c r="S2542" s="24"/>
      <c r="T2542" s="24"/>
      <c r="U2542" s="23"/>
      <c r="V2542" s="24"/>
      <c r="W2542" s="25"/>
      <c r="X2542" s="24"/>
    </row>
    <row r="2543" ht="26" customHeight="1" spans="1:24">
      <c r="A2543" s="24">
        <v>190</v>
      </c>
      <c r="B2543" s="24" t="s">
        <v>467</v>
      </c>
      <c r="C2543" s="54" t="s">
        <v>432</v>
      </c>
      <c r="D2543" s="54">
        <v>11</v>
      </c>
      <c r="E2543" s="54" t="s">
        <v>440</v>
      </c>
      <c r="F2543" s="54" t="s">
        <v>440</v>
      </c>
      <c r="G2543" s="54">
        <v>6</v>
      </c>
      <c r="H2543" s="54" t="s">
        <v>43</v>
      </c>
      <c r="I2543" s="60" t="s">
        <v>6031</v>
      </c>
      <c r="J2543" s="43">
        <v>120</v>
      </c>
      <c r="K2543" s="54">
        <v>78</v>
      </c>
      <c r="L2543" s="54">
        <v>42</v>
      </c>
      <c r="M2543" s="24"/>
      <c r="N2543" s="24"/>
      <c r="O2543" s="24"/>
      <c r="P2543" s="53">
        <v>45215</v>
      </c>
      <c r="Q2543" s="43" t="s">
        <v>6032</v>
      </c>
      <c r="R2543" s="54"/>
      <c r="S2543" s="24"/>
      <c r="T2543" s="24">
        <v>2023</v>
      </c>
      <c r="U2543" s="23" t="s">
        <v>472</v>
      </c>
      <c r="V2543" s="24" t="s">
        <v>306</v>
      </c>
      <c r="W2543" s="25" t="s">
        <v>439</v>
      </c>
      <c r="X2543" s="24"/>
    </row>
    <row r="2544" ht="26" customHeight="1" spans="1:24">
      <c r="A2544" s="24"/>
      <c r="B2544" s="24"/>
      <c r="C2544" s="54"/>
      <c r="D2544" s="54"/>
      <c r="E2544" s="54"/>
      <c r="F2544" s="54" t="s">
        <v>6033</v>
      </c>
      <c r="G2544" s="54"/>
      <c r="H2544" s="54" t="s">
        <v>2796</v>
      </c>
      <c r="I2544" s="60" t="s">
        <v>6034</v>
      </c>
      <c r="J2544" s="43"/>
      <c r="K2544" s="54"/>
      <c r="L2544" s="54"/>
      <c r="M2544" s="24"/>
      <c r="N2544" s="24"/>
      <c r="O2544" s="24"/>
      <c r="P2544" s="53"/>
      <c r="Q2544" s="43"/>
      <c r="R2544" s="54"/>
      <c r="S2544" s="24"/>
      <c r="T2544" s="24"/>
      <c r="U2544" s="23"/>
      <c r="V2544" s="24"/>
      <c r="W2544" s="25"/>
      <c r="X2544" s="24"/>
    </row>
    <row r="2545" ht="26" customHeight="1" spans="1:24">
      <c r="A2545" s="24"/>
      <c r="B2545" s="24"/>
      <c r="C2545" s="54"/>
      <c r="D2545" s="54"/>
      <c r="E2545" s="54"/>
      <c r="F2545" s="54" t="s">
        <v>6035</v>
      </c>
      <c r="G2545" s="54"/>
      <c r="H2545" s="54" t="s">
        <v>601</v>
      </c>
      <c r="I2545" s="60" t="s">
        <v>6036</v>
      </c>
      <c r="J2545" s="43"/>
      <c r="K2545" s="54"/>
      <c r="L2545" s="54"/>
      <c r="M2545" s="24"/>
      <c r="N2545" s="24"/>
      <c r="O2545" s="24"/>
      <c r="P2545" s="53"/>
      <c r="Q2545" s="43"/>
      <c r="R2545" s="54"/>
      <c r="S2545" s="24"/>
      <c r="T2545" s="24"/>
      <c r="U2545" s="23"/>
      <c r="V2545" s="24"/>
      <c r="W2545" s="25"/>
      <c r="X2545" s="24"/>
    </row>
    <row r="2546" ht="26" customHeight="1" spans="1:24">
      <c r="A2546" s="24"/>
      <c r="B2546" s="24"/>
      <c r="C2546" s="54"/>
      <c r="D2546" s="54"/>
      <c r="E2546" s="54"/>
      <c r="F2546" s="54" t="s">
        <v>6037</v>
      </c>
      <c r="G2546" s="54"/>
      <c r="H2546" s="54" t="s">
        <v>601</v>
      </c>
      <c r="I2546" s="60" t="s">
        <v>6038</v>
      </c>
      <c r="J2546" s="43"/>
      <c r="K2546" s="54"/>
      <c r="L2546" s="54"/>
      <c r="M2546" s="24"/>
      <c r="N2546" s="24"/>
      <c r="O2546" s="24"/>
      <c r="P2546" s="53"/>
      <c r="Q2546" s="43"/>
      <c r="R2546" s="54"/>
      <c r="S2546" s="24"/>
      <c r="T2546" s="24"/>
      <c r="U2546" s="23"/>
      <c r="V2546" s="24"/>
      <c r="W2546" s="25"/>
      <c r="X2546" s="24"/>
    </row>
    <row r="2547" ht="26" customHeight="1" spans="1:24">
      <c r="A2547" s="24"/>
      <c r="B2547" s="24"/>
      <c r="C2547" s="54"/>
      <c r="D2547" s="54"/>
      <c r="E2547" s="54"/>
      <c r="F2547" s="54" t="s">
        <v>6039</v>
      </c>
      <c r="G2547" s="54"/>
      <c r="H2547" s="54" t="s">
        <v>601</v>
      </c>
      <c r="I2547" s="60" t="s">
        <v>6040</v>
      </c>
      <c r="J2547" s="43"/>
      <c r="K2547" s="54"/>
      <c r="L2547" s="54"/>
      <c r="M2547" s="24"/>
      <c r="N2547" s="24"/>
      <c r="O2547" s="24"/>
      <c r="P2547" s="53"/>
      <c r="Q2547" s="43"/>
      <c r="R2547" s="54"/>
      <c r="S2547" s="24"/>
      <c r="T2547" s="24"/>
      <c r="U2547" s="23"/>
      <c r="V2547" s="24"/>
      <c r="W2547" s="25"/>
      <c r="X2547" s="24"/>
    </row>
    <row r="2548" ht="26" customHeight="1" spans="1:24">
      <c r="A2548" s="24"/>
      <c r="B2548" s="24"/>
      <c r="C2548" s="54"/>
      <c r="D2548" s="54"/>
      <c r="E2548" s="54"/>
      <c r="F2548" s="54" t="s">
        <v>6041</v>
      </c>
      <c r="G2548" s="54"/>
      <c r="H2548" s="54" t="s">
        <v>561</v>
      </c>
      <c r="I2548" s="60" t="s">
        <v>6042</v>
      </c>
      <c r="J2548" s="43"/>
      <c r="K2548" s="54"/>
      <c r="L2548" s="54"/>
      <c r="M2548" s="24"/>
      <c r="N2548" s="24"/>
      <c r="O2548" s="24"/>
      <c r="P2548" s="53"/>
      <c r="Q2548" s="43"/>
      <c r="R2548" s="54"/>
      <c r="S2548" s="24"/>
      <c r="T2548" s="24"/>
      <c r="U2548" s="23"/>
      <c r="V2548" s="24"/>
      <c r="W2548" s="25"/>
      <c r="X2548" s="24"/>
    </row>
    <row r="2549" ht="26" customHeight="1" spans="1:24">
      <c r="A2549" s="24">
        <v>191</v>
      </c>
      <c r="B2549" s="24" t="s">
        <v>467</v>
      </c>
      <c r="C2549" s="54" t="s">
        <v>325</v>
      </c>
      <c r="D2549" s="54">
        <v>7</v>
      </c>
      <c r="E2549" s="54" t="s">
        <v>441</v>
      </c>
      <c r="F2549" s="54" t="s">
        <v>441</v>
      </c>
      <c r="G2549" s="54">
        <v>5</v>
      </c>
      <c r="H2549" s="54" t="s">
        <v>43</v>
      </c>
      <c r="I2549" s="60" t="s">
        <v>6043</v>
      </c>
      <c r="J2549" s="43">
        <v>120</v>
      </c>
      <c r="K2549" s="54">
        <v>104</v>
      </c>
      <c r="L2549" s="54">
        <v>16</v>
      </c>
      <c r="M2549" s="24"/>
      <c r="N2549" s="24"/>
      <c r="O2549" s="24"/>
      <c r="P2549" s="53">
        <v>45215</v>
      </c>
      <c r="Q2549" s="43" t="s">
        <v>6044</v>
      </c>
      <c r="R2549" s="54">
        <v>13788834979</v>
      </c>
      <c r="S2549" s="24"/>
      <c r="T2549" s="24">
        <v>2023</v>
      </c>
      <c r="U2549" s="23" t="s">
        <v>717</v>
      </c>
      <c r="V2549" s="24" t="s">
        <v>306</v>
      </c>
      <c r="W2549" s="25" t="s">
        <v>394</v>
      </c>
      <c r="X2549" s="24"/>
    </row>
    <row r="2550" ht="26" customHeight="1" spans="1:24">
      <c r="A2550" s="24"/>
      <c r="B2550" s="24"/>
      <c r="C2550" s="54"/>
      <c r="D2550" s="54"/>
      <c r="E2550" s="54"/>
      <c r="F2550" s="54" t="s">
        <v>6045</v>
      </c>
      <c r="G2550" s="54"/>
      <c r="H2550" s="54" t="s">
        <v>2796</v>
      </c>
      <c r="I2550" s="60" t="s">
        <v>6046</v>
      </c>
      <c r="J2550" s="43"/>
      <c r="K2550" s="54"/>
      <c r="L2550" s="54"/>
      <c r="M2550" s="24"/>
      <c r="N2550" s="24"/>
      <c r="O2550" s="24"/>
      <c r="P2550" s="53"/>
      <c r="Q2550" s="43"/>
      <c r="R2550" s="54"/>
      <c r="S2550" s="24"/>
      <c r="T2550" s="24"/>
      <c r="U2550" s="23"/>
      <c r="V2550" s="24"/>
      <c r="W2550" s="25"/>
      <c r="X2550" s="24"/>
    </row>
    <row r="2551" ht="26" customHeight="1" spans="1:24">
      <c r="A2551" s="24"/>
      <c r="B2551" s="24"/>
      <c r="C2551" s="54"/>
      <c r="D2551" s="54"/>
      <c r="E2551" s="54"/>
      <c r="F2551" s="54" t="s">
        <v>6047</v>
      </c>
      <c r="G2551" s="54"/>
      <c r="H2551" s="54" t="s">
        <v>601</v>
      </c>
      <c r="I2551" s="60" t="s">
        <v>6048</v>
      </c>
      <c r="J2551" s="43"/>
      <c r="K2551" s="54"/>
      <c r="L2551" s="54"/>
      <c r="M2551" s="24"/>
      <c r="N2551" s="24"/>
      <c r="O2551" s="24"/>
      <c r="P2551" s="53"/>
      <c r="Q2551" s="43"/>
      <c r="R2551" s="54"/>
      <c r="S2551" s="24"/>
      <c r="T2551" s="24"/>
      <c r="U2551" s="23"/>
      <c r="V2551" s="24"/>
      <c r="W2551" s="25"/>
      <c r="X2551" s="24"/>
    </row>
    <row r="2552" ht="26" customHeight="1" spans="1:24">
      <c r="A2552" s="24"/>
      <c r="B2552" s="24"/>
      <c r="C2552" s="54"/>
      <c r="D2552" s="54"/>
      <c r="E2552" s="54"/>
      <c r="F2552" s="54" t="s">
        <v>6049</v>
      </c>
      <c r="G2552" s="54"/>
      <c r="H2552" s="54" t="s">
        <v>561</v>
      </c>
      <c r="I2552" s="60" t="s">
        <v>6050</v>
      </c>
      <c r="J2552" s="43"/>
      <c r="K2552" s="54"/>
      <c r="L2552" s="54"/>
      <c r="M2552" s="24"/>
      <c r="N2552" s="24"/>
      <c r="O2552" s="24"/>
      <c r="P2552" s="53"/>
      <c r="Q2552" s="43"/>
      <c r="R2552" s="54"/>
      <c r="S2552" s="24"/>
      <c r="T2552" s="24"/>
      <c r="U2552" s="23"/>
      <c r="V2552" s="24"/>
      <c r="W2552" s="25"/>
      <c r="X2552" s="24"/>
    </row>
    <row r="2553" ht="26" customHeight="1" spans="1:24">
      <c r="A2553" s="24"/>
      <c r="B2553" s="24"/>
      <c r="C2553" s="54"/>
      <c r="D2553" s="54"/>
      <c r="E2553" s="54"/>
      <c r="F2553" s="54" t="s">
        <v>6051</v>
      </c>
      <c r="G2553" s="54"/>
      <c r="H2553" s="54" t="s">
        <v>497</v>
      </c>
      <c r="I2553" s="160" t="s">
        <v>6052</v>
      </c>
      <c r="J2553" s="43"/>
      <c r="K2553" s="54"/>
      <c r="L2553" s="54"/>
      <c r="M2553" s="24"/>
      <c r="N2553" s="24"/>
      <c r="O2553" s="24"/>
      <c r="P2553" s="53"/>
      <c r="Q2553" s="43"/>
      <c r="R2553" s="54"/>
      <c r="S2553" s="24"/>
      <c r="T2553" s="24"/>
      <c r="U2553" s="23"/>
      <c r="V2553" s="24"/>
      <c r="W2553" s="25"/>
      <c r="X2553" s="24"/>
    </row>
    <row r="2554" ht="26" customHeight="1" spans="1:24">
      <c r="A2554" s="24">
        <v>192</v>
      </c>
      <c r="B2554" s="24" t="s">
        <v>467</v>
      </c>
      <c r="C2554" s="54" t="s">
        <v>442</v>
      </c>
      <c r="D2554" s="54">
        <v>13</v>
      </c>
      <c r="E2554" s="54" t="s">
        <v>444</v>
      </c>
      <c r="F2554" s="54" t="s">
        <v>444</v>
      </c>
      <c r="G2554" s="54">
        <v>4</v>
      </c>
      <c r="H2554" s="54" t="s">
        <v>43</v>
      </c>
      <c r="I2554" s="60" t="s">
        <v>6053</v>
      </c>
      <c r="J2554" s="43">
        <v>120</v>
      </c>
      <c r="K2554" s="54">
        <v>50.9</v>
      </c>
      <c r="L2554" s="54">
        <v>69.1</v>
      </c>
      <c r="M2554" s="24"/>
      <c r="N2554" s="24"/>
      <c r="O2554" s="24"/>
      <c r="P2554" s="53">
        <v>45215</v>
      </c>
      <c r="Q2554" s="43" t="s">
        <v>6054</v>
      </c>
      <c r="R2554" s="54">
        <v>13376969339</v>
      </c>
      <c r="S2554" s="24"/>
      <c r="T2554" s="24">
        <v>2023</v>
      </c>
      <c r="U2554" s="23" t="s">
        <v>717</v>
      </c>
      <c r="V2554" s="24" t="s">
        <v>306</v>
      </c>
      <c r="W2554" s="25" t="s">
        <v>443</v>
      </c>
      <c r="X2554" s="24"/>
    </row>
    <row r="2555" ht="26" customHeight="1" spans="1:24">
      <c r="A2555" s="24"/>
      <c r="B2555" s="24"/>
      <c r="C2555" s="54"/>
      <c r="D2555" s="54"/>
      <c r="E2555" s="54"/>
      <c r="F2555" s="54" t="s">
        <v>6055</v>
      </c>
      <c r="G2555" s="54"/>
      <c r="H2555" s="54" t="s">
        <v>533</v>
      </c>
      <c r="I2555" s="60" t="s">
        <v>6056</v>
      </c>
      <c r="J2555" s="43"/>
      <c r="K2555" s="54"/>
      <c r="L2555" s="54"/>
      <c r="M2555" s="24"/>
      <c r="N2555" s="24"/>
      <c r="O2555" s="24"/>
      <c r="P2555" s="53"/>
      <c r="Q2555" s="43"/>
      <c r="R2555" s="54"/>
      <c r="S2555" s="24"/>
      <c r="T2555" s="24"/>
      <c r="U2555" s="23"/>
      <c r="V2555" s="24"/>
      <c r="W2555" s="25"/>
      <c r="X2555" s="24"/>
    </row>
    <row r="2556" ht="26" customHeight="1" spans="1:24">
      <c r="A2556" s="24"/>
      <c r="B2556" s="24"/>
      <c r="C2556" s="54"/>
      <c r="D2556" s="54"/>
      <c r="E2556" s="54"/>
      <c r="F2556" s="54" t="s">
        <v>6057</v>
      </c>
      <c r="G2556" s="54"/>
      <c r="H2556" s="54" t="s">
        <v>510</v>
      </c>
      <c r="I2556" s="60" t="s">
        <v>6058</v>
      </c>
      <c r="J2556" s="43"/>
      <c r="K2556" s="54"/>
      <c r="L2556" s="54"/>
      <c r="M2556" s="24"/>
      <c r="N2556" s="24"/>
      <c r="O2556" s="24"/>
      <c r="P2556" s="53"/>
      <c r="Q2556" s="43"/>
      <c r="R2556" s="54"/>
      <c r="S2556" s="24"/>
      <c r="T2556" s="24"/>
      <c r="U2556" s="23"/>
      <c r="V2556" s="24"/>
      <c r="W2556" s="25"/>
      <c r="X2556" s="24"/>
    </row>
    <row r="2557" ht="26" customHeight="1" spans="1:24">
      <c r="A2557" s="24"/>
      <c r="B2557" s="24"/>
      <c r="C2557" s="54"/>
      <c r="D2557" s="54"/>
      <c r="E2557" s="54"/>
      <c r="F2557" s="54" t="s">
        <v>6059</v>
      </c>
      <c r="G2557" s="54"/>
      <c r="H2557" s="54" t="s">
        <v>538</v>
      </c>
      <c r="I2557" s="60" t="s">
        <v>6060</v>
      </c>
      <c r="J2557" s="43"/>
      <c r="K2557" s="54"/>
      <c r="L2557" s="54"/>
      <c r="M2557" s="24"/>
      <c r="N2557" s="24"/>
      <c r="O2557" s="24"/>
      <c r="P2557" s="53"/>
      <c r="Q2557" s="43"/>
      <c r="R2557" s="54"/>
      <c r="S2557" s="24"/>
      <c r="T2557" s="24"/>
      <c r="U2557" s="23"/>
      <c r="V2557" s="24"/>
      <c r="W2557" s="25"/>
      <c r="X2557" s="24"/>
    </row>
    <row r="2558" ht="26" customHeight="1" spans="1:24">
      <c r="A2558" s="24">
        <v>193</v>
      </c>
      <c r="B2558" s="24" t="s">
        <v>467</v>
      </c>
      <c r="C2558" s="54" t="s">
        <v>442</v>
      </c>
      <c r="D2558" s="54">
        <v>13</v>
      </c>
      <c r="E2558" s="54" t="s">
        <v>445</v>
      </c>
      <c r="F2558" s="54" t="s">
        <v>445</v>
      </c>
      <c r="G2558" s="54">
        <v>3</v>
      </c>
      <c r="H2558" s="54" t="s">
        <v>43</v>
      </c>
      <c r="I2558" s="60" t="s">
        <v>6061</v>
      </c>
      <c r="J2558" s="43">
        <v>80</v>
      </c>
      <c r="K2558" s="54">
        <v>40</v>
      </c>
      <c r="L2558" s="54">
        <v>40</v>
      </c>
      <c r="M2558" s="24"/>
      <c r="N2558" s="24"/>
      <c r="O2558" s="24"/>
      <c r="P2558" s="53">
        <v>45215</v>
      </c>
      <c r="Q2558" s="43" t="s">
        <v>6062</v>
      </c>
      <c r="R2558" s="54">
        <v>13376969339</v>
      </c>
      <c r="S2558" s="24"/>
      <c r="T2558" s="24">
        <v>2023</v>
      </c>
      <c r="U2558" s="23" t="s">
        <v>717</v>
      </c>
      <c r="V2558" s="24" t="s">
        <v>306</v>
      </c>
      <c r="W2558" s="25" t="s">
        <v>443</v>
      </c>
      <c r="X2558" s="24"/>
    </row>
    <row r="2559" ht="26" customHeight="1" spans="1:24">
      <c r="A2559" s="24"/>
      <c r="B2559" s="24"/>
      <c r="C2559" s="54"/>
      <c r="D2559" s="54"/>
      <c r="E2559" s="54"/>
      <c r="F2559" s="54" t="s">
        <v>6063</v>
      </c>
      <c r="G2559" s="54"/>
      <c r="H2559" s="54" t="s">
        <v>538</v>
      </c>
      <c r="I2559" s="60" t="s">
        <v>6064</v>
      </c>
      <c r="J2559" s="43"/>
      <c r="K2559" s="54"/>
      <c r="L2559" s="54"/>
      <c r="M2559" s="24"/>
      <c r="N2559" s="24"/>
      <c r="O2559" s="24"/>
      <c r="P2559" s="53"/>
      <c r="Q2559" s="43"/>
      <c r="R2559" s="54"/>
      <c r="S2559" s="24"/>
      <c r="T2559" s="24"/>
      <c r="U2559" s="23"/>
      <c r="V2559" s="24"/>
      <c r="W2559" s="25"/>
      <c r="X2559" s="24"/>
    </row>
    <row r="2560" ht="26" customHeight="1" spans="1:24">
      <c r="A2560" s="24"/>
      <c r="B2560" s="24"/>
      <c r="C2560" s="54"/>
      <c r="D2560" s="54"/>
      <c r="E2560" s="54"/>
      <c r="F2560" s="54" t="s">
        <v>6065</v>
      </c>
      <c r="G2560" s="54"/>
      <c r="H2560" s="54" t="s">
        <v>538</v>
      </c>
      <c r="I2560" s="60" t="s">
        <v>6066</v>
      </c>
      <c r="J2560" s="43"/>
      <c r="K2560" s="54"/>
      <c r="L2560" s="54"/>
      <c r="M2560" s="24"/>
      <c r="N2560" s="24"/>
      <c r="O2560" s="24"/>
      <c r="P2560" s="53"/>
      <c r="Q2560" s="43"/>
      <c r="R2560" s="54"/>
      <c r="S2560" s="24"/>
      <c r="T2560" s="24"/>
      <c r="U2560" s="23"/>
      <c r="V2560" s="24"/>
      <c r="W2560" s="25"/>
      <c r="X2560" s="24"/>
    </row>
    <row r="2561" ht="26" customHeight="1"/>
    <row r="2562" ht="26" customHeight="1"/>
    <row r="2563" ht="26" customHeight="1"/>
    <row r="2564" s="4" customFormat="1" ht="26" customHeight="1" spans="1:24">
      <c r="A2564" s="67">
        <v>141</v>
      </c>
      <c r="B2564" s="67" t="s">
        <v>467</v>
      </c>
      <c r="C2564" s="67" t="s">
        <v>349</v>
      </c>
      <c r="D2564" s="68">
        <v>11</v>
      </c>
      <c r="E2564" s="67" t="s">
        <v>6067</v>
      </c>
      <c r="F2564" s="67" t="s">
        <v>6067</v>
      </c>
      <c r="G2564" s="68">
        <v>5</v>
      </c>
      <c r="H2564" s="69" t="s">
        <v>43</v>
      </c>
      <c r="I2564" s="69" t="s">
        <v>6068</v>
      </c>
      <c r="J2564" s="68">
        <f>SUM(K2564:N2564)</f>
        <v>100</v>
      </c>
      <c r="K2564" s="67">
        <v>100</v>
      </c>
      <c r="L2564" s="69"/>
      <c r="M2564" s="69"/>
      <c r="N2564" s="71"/>
      <c r="O2564" s="71"/>
      <c r="P2564" s="72">
        <v>44336</v>
      </c>
      <c r="Q2564" s="69"/>
      <c r="R2564" s="71"/>
      <c r="S2564" s="71"/>
      <c r="T2564" s="73">
        <v>2021</v>
      </c>
      <c r="U2564" s="74" t="s">
        <v>717</v>
      </c>
      <c r="V2564" s="73" t="s">
        <v>58</v>
      </c>
      <c r="W2564" s="67"/>
      <c r="X2564" s="67"/>
    </row>
    <row r="2565" s="4" customFormat="1" ht="26" customHeight="1" spans="1:24">
      <c r="A2565" s="67">
        <v>141</v>
      </c>
      <c r="B2565" s="67"/>
      <c r="C2565" s="67"/>
      <c r="D2565" s="68"/>
      <c r="E2565" s="67"/>
      <c r="F2565" s="70" t="s">
        <v>6069</v>
      </c>
      <c r="G2565" s="68"/>
      <c r="H2565" s="69" t="s">
        <v>1156</v>
      </c>
      <c r="I2565" s="69" t="s">
        <v>6070</v>
      </c>
      <c r="J2565" s="68"/>
      <c r="K2565" s="67"/>
      <c r="L2565" s="69"/>
      <c r="M2565" s="69"/>
      <c r="N2565" s="71"/>
      <c r="O2565" s="71"/>
      <c r="P2565" s="72"/>
      <c r="Q2565" s="69"/>
      <c r="R2565" s="71"/>
      <c r="S2565" s="71"/>
      <c r="T2565" s="73"/>
      <c r="U2565" s="67"/>
      <c r="V2565" s="73"/>
      <c r="W2565" s="67"/>
      <c r="X2565" s="67"/>
    </row>
    <row r="2566" s="4" customFormat="1" ht="26" customHeight="1" spans="1:24">
      <c r="A2566" s="67">
        <v>141</v>
      </c>
      <c r="B2566" s="67"/>
      <c r="C2566" s="67"/>
      <c r="D2566" s="68"/>
      <c r="E2566" s="67"/>
      <c r="F2566" s="67" t="s">
        <v>6071</v>
      </c>
      <c r="G2566" s="68"/>
      <c r="H2566" s="69" t="s">
        <v>533</v>
      </c>
      <c r="I2566" s="69" t="s">
        <v>6072</v>
      </c>
      <c r="J2566" s="68"/>
      <c r="K2566" s="67"/>
      <c r="L2566" s="69"/>
      <c r="M2566" s="69"/>
      <c r="N2566" s="71"/>
      <c r="O2566" s="71"/>
      <c r="P2566" s="72"/>
      <c r="Q2566" s="69"/>
      <c r="R2566" s="71"/>
      <c r="S2566" s="71"/>
      <c r="T2566" s="73"/>
      <c r="U2566" s="67"/>
      <c r="V2566" s="73"/>
      <c r="W2566" s="67"/>
      <c r="X2566" s="67"/>
    </row>
    <row r="2567" s="4" customFormat="1" ht="26" customHeight="1" spans="1:24">
      <c r="A2567" s="67">
        <v>141</v>
      </c>
      <c r="B2567" s="67"/>
      <c r="C2567" s="67"/>
      <c r="D2567" s="68"/>
      <c r="E2567" s="67"/>
      <c r="F2567" s="67" t="s">
        <v>6073</v>
      </c>
      <c r="G2567" s="68"/>
      <c r="H2567" s="69" t="s">
        <v>510</v>
      </c>
      <c r="I2567" s="69" t="s">
        <v>6074</v>
      </c>
      <c r="J2567" s="68"/>
      <c r="K2567" s="67"/>
      <c r="L2567" s="69"/>
      <c r="M2567" s="69"/>
      <c r="N2567" s="71"/>
      <c r="O2567" s="71"/>
      <c r="P2567" s="72"/>
      <c r="Q2567" s="69"/>
      <c r="R2567" s="71"/>
      <c r="S2567" s="71"/>
      <c r="T2567" s="73"/>
      <c r="U2567" s="67"/>
      <c r="V2567" s="73"/>
      <c r="W2567" s="67"/>
      <c r="X2567" s="67"/>
    </row>
    <row r="2568" s="4" customFormat="1" ht="26" customHeight="1" spans="1:24">
      <c r="A2568" s="67">
        <v>141</v>
      </c>
      <c r="B2568" s="67"/>
      <c r="C2568" s="67"/>
      <c r="D2568" s="68"/>
      <c r="E2568" s="67"/>
      <c r="F2568" s="67" t="s">
        <v>6075</v>
      </c>
      <c r="G2568" s="68"/>
      <c r="H2568" s="69" t="s">
        <v>538</v>
      </c>
      <c r="I2568" s="69" t="s">
        <v>6076</v>
      </c>
      <c r="J2568" s="68"/>
      <c r="K2568" s="67"/>
      <c r="L2568" s="69"/>
      <c r="M2568" s="69"/>
      <c r="N2568" s="71"/>
      <c r="O2568" s="71"/>
      <c r="P2568" s="72"/>
      <c r="Q2568" s="69"/>
      <c r="R2568" s="71"/>
      <c r="S2568" s="71"/>
      <c r="T2568" s="73"/>
      <c r="U2568" s="67"/>
      <c r="V2568" s="73"/>
      <c r="W2568" s="67"/>
      <c r="X2568" s="67"/>
    </row>
    <row r="2569" s="4" customFormat="1" ht="26" customHeight="1" spans="1:24">
      <c r="A2569" s="67">
        <v>142</v>
      </c>
      <c r="B2569" s="67" t="s">
        <v>467</v>
      </c>
      <c r="C2569" s="67" t="s">
        <v>349</v>
      </c>
      <c r="D2569" s="68">
        <v>11</v>
      </c>
      <c r="E2569" s="67" t="s">
        <v>6069</v>
      </c>
      <c r="F2569" s="70" t="s">
        <v>6069</v>
      </c>
      <c r="G2569" s="68">
        <v>2</v>
      </c>
      <c r="H2569" s="69" t="s">
        <v>43</v>
      </c>
      <c r="I2569" s="69" t="s">
        <v>6070</v>
      </c>
      <c r="J2569" s="68">
        <f>SUM(K2569:N2569)</f>
        <v>80</v>
      </c>
      <c r="K2569" s="67">
        <v>80</v>
      </c>
      <c r="L2569" s="69"/>
      <c r="M2569" s="69"/>
      <c r="N2569" s="71"/>
      <c r="O2569" s="71"/>
      <c r="P2569" s="72">
        <v>44336</v>
      </c>
      <c r="Q2569" s="69"/>
      <c r="R2569" s="71"/>
      <c r="S2569" s="71"/>
      <c r="T2569" s="73">
        <v>2021</v>
      </c>
      <c r="U2569" s="74" t="s">
        <v>717</v>
      </c>
      <c r="V2569" s="73" t="s">
        <v>58</v>
      </c>
      <c r="W2569" s="67"/>
      <c r="X2569" s="67" t="s">
        <v>6077</v>
      </c>
    </row>
    <row r="2570" s="4" customFormat="1" ht="26" customHeight="1" spans="1:24">
      <c r="A2570" s="67">
        <v>142</v>
      </c>
      <c r="B2570" s="67"/>
      <c r="C2570" s="67"/>
      <c r="D2570" s="68"/>
      <c r="E2570" s="67"/>
      <c r="F2570" s="67" t="s">
        <v>6078</v>
      </c>
      <c r="G2570" s="68"/>
      <c r="H2570" s="69" t="s">
        <v>497</v>
      </c>
      <c r="I2570" s="69" t="s">
        <v>6079</v>
      </c>
      <c r="J2570" s="68"/>
      <c r="K2570" s="67"/>
      <c r="L2570" s="69"/>
      <c r="M2570" s="69"/>
      <c r="N2570" s="71"/>
      <c r="O2570" s="71"/>
      <c r="P2570" s="72"/>
      <c r="Q2570" s="69"/>
      <c r="R2570" s="71"/>
      <c r="S2570" s="71"/>
      <c r="T2570" s="73"/>
      <c r="U2570" s="67"/>
      <c r="V2570" s="73"/>
      <c r="W2570" s="67"/>
      <c r="X2570" s="67" t="s">
        <v>6080</v>
      </c>
    </row>
    <row r="2571" ht="26" customHeight="1"/>
    <row r="2572" ht="26" customHeight="1"/>
    <row r="2573" ht="26" customHeight="1"/>
    <row r="2574" ht="26" customHeight="1"/>
    <row r="2575" ht="26" customHeight="1"/>
    <row r="2576" ht="26" customHeight="1"/>
    <row r="2577" ht="26" customHeight="1"/>
    <row r="2578" ht="26" customHeight="1"/>
    <row r="2579" ht="26" customHeight="1"/>
    <row r="2580" ht="26" customHeight="1"/>
    <row r="2581" ht="26" customHeight="1"/>
    <row r="2582" ht="26" customHeight="1"/>
    <row r="2583" ht="26" customHeight="1"/>
    <row r="2584" ht="26" customHeight="1"/>
    <row r="2585" ht="26" customHeight="1"/>
    <row r="2586" ht="26" customHeight="1"/>
    <row r="2587" ht="26" customHeight="1"/>
    <row r="2588" ht="26" customHeight="1"/>
    <row r="2589" ht="26" customHeight="1"/>
    <row r="2590" ht="26" customHeight="1"/>
    <row r="2591" ht="26" customHeight="1"/>
    <row r="2592" ht="26" customHeight="1"/>
    <row r="2593" ht="26" customHeight="1"/>
    <row r="2594" ht="26" customHeight="1"/>
    <row r="2595" ht="26" customHeight="1"/>
    <row r="2596" ht="26" customHeight="1"/>
    <row r="2597" ht="26" customHeight="1"/>
    <row r="2598" ht="26" customHeight="1"/>
    <row r="2599" ht="26" customHeight="1"/>
    <row r="2600" ht="26" customHeight="1"/>
    <row r="2601" ht="26" customHeight="1"/>
    <row r="2602" ht="26" customHeight="1"/>
    <row r="2603" ht="26" customHeight="1"/>
    <row r="2604" ht="26" customHeight="1"/>
    <row r="2605" ht="26" customHeight="1"/>
    <row r="2606" ht="26" customHeight="1"/>
    <row r="2607" ht="26" customHeight="1"/>
    <row r="2608" ht="26" customHeight="1"/>
    <row r="2609" ht="26" customHeight="1"/>
    <row r="2610" ht="26" customHeight="1"/>
    <row r="2611" ht="26" customHeight="1"/>
    <row r="2612" ht="26" customHeight="1"/>
    <row r="2613" ht="26" customHeight="1"/>
    <row r="2614" ht="26" customHeight="1"/>
    <row r="2615" ht="26" customHeight="1"/>
    <row r="2616" ht="26" customHeight="1"/>
    <row r="2617" ht="26" customHeight="1"/>
    <row r="2618" ht="26" customHeight="1"/>
    <row r="2619" ht="26" customHeight="1"/>
    <row r="2620" ht="26" customHeight="1"/>
    <row r="2621" ht="26" customHeight="1"/>
    <row r="2622" ht="26" customHeight="1"/>
  </sheetData>
  <autoFilter ref="A4:X2560">
    <extLst/>
  </autoFilter>
  <sortState ref="A1706:Z1770">
    <sortCondition ref="A1706"/>
  </sortState>
  <mergeCells count="743">
    <mergeCell ref="A1:R1"/>
    <mergeCell ref="E2:F2"/>
    <mergeCell ref="J2:N2"/>
    <mergeCell ref="K3:N3"/>
    <mergeCell ref="A2:A4"/>
    <mergeCell ref="A1750:A1752"/>
    <mergeCell ref="A1753:A1754"/>
    <mergeCell ref="A1755:A1760"/>
    <mergeCell ref="A1761:A1762"/>
    <mergeCell ref="A1763:A1766"/>
    <mergeCell ref="A1767:A1771"/>
    <mergeCell ref="A1772:A1777"/>
    <mergeCell ref="A1778:A1782"/>
    <mergeCell ref="A1783:A1786"/>
    <mergeCell ref="A1787:A1789"/>
    <mergeCell ref="A1790:A1792"/>
    <mergeCell ref="A1794:A1798"/>
    <mergeCell ref="A1799:A1803"/>
    <mergeCell ref="A1804:A1807"/>
    <mergeCell ref="A1808:A1813"/>
    <mergeCell ref="A1814:A1817"/>
    <mergeCell ref="A1819:A1823"/>
    <mergeCell ref="A1824:A1828"/>
    <mergeCell ref="A1829:A1834"/>
    <mergeCell ref="A1835:A1838"/>
    <mergeCell ref="A1839:A1843"/>
    <mergeCell ref="A1844:A1847"/>
    <mergeCell ref="A1848:A1852"/>
    <mergeCell ref="A1853:A1855"/>
    <mergeCell ref="A1856:A1859"/>
    <mergeCell ref="A1860:A1864"/>
    <mergeCell ref="A1865:A1867"/>
    <mergeCell ref="A1868:A1871"/>
    <mergeCell ref="A1872:A1875"/>
    <mergeCell ref="A1880:A1883"/>
    <mergeCell ref="A1884:A1887"/>
    <mergeCell ref="A1888:A1891"/>
    <mergeCell ref="A1892:A1895"/>
    <mergeCell ref="A1896:A1900"/>
    <mergeCell ref="A1901:A1905"/>
    <mergeCell ref="A1906:A1910"/>
    <mergeCell ref="A1911:A1914"/>
    <mergeCell ref="A1915:A1918"/>
    <mergeCell ref="B2:B4"/>
    <mergeCell ref="B1750:B1752"/>
    <mergeCell ref="B1753:B1754"/>
    <mergeCell ref="B1755:B1760"/>
    <mergeCell ref="B1761:B1762"/>
    <mergeCell ref="B1763:B1766"/>
    <mergeCell ref="B1767:B1771"/>
    <mergeCell ref="B1772:B1777"/>
    <mergeCell ref="B1778:B1782"/>
    <mergeCell ref="B1783:B1786"/>
    <mergeCell ref="B1787:B1789"/>
    <mergeCell ref="B1790:B1792"/>
    <mergeCell ref="B1794:B1798"/>
    <mergeCell ref="B1799:B1803"/>
    <mergeCell ref="B1804:B1807"/>
    <mergeCell ref="B1808:B1813"/>
    <mergeCell ref="B1814:B1817"/>
    <mergeCell ref="B1819:B1823"/>
    <mergeCell ref="B1824:B1828"/>
    <mergeCell ref="B1829:B1834"/>
    <mergeCell ref="B1835:B1838"/>
    <mergeCell ref="B1839:B1843"/>
    <mergeCell ref="B1844:B1847"/>
    <mergeCell ref="B1848:B1852"/>
    <mergeCell ref="B1853:B1855"/>
    <mergeCell ref="B1856:B1859"/>
    <mergeCell ref="B1860:B1864"/>
    <mergeCell ref="B1865:B1867"/>
    <mergeCell ref="B1868:B1871"/>
    <mergeCell ref="B1872:B1875"/>
    <mergeCell ref="B1880:B1883"/>
    <mergeCell ref="B1884:B1887"/>
    <mergeCell ref="B1888:B1891"/>
    <mergeCell ref="B1892:B1895"/>
    <mergeCell ref="B1896:B1900"/>
    <mergeCell ref="B1901:B1905"/>
    <mergeCell ref="B1906:B1910"/>
    <mergeCell ref="B1911:B1914"/>
    <mergeCell ref="B1915:B1918"/>
    <mergeCell ref="C2:C4"/>
    <mergeCell ref="C1750:C1752"/>
    <mergeCell ref="C1753:C1754"/>
    <mergeCell ref="C1755:C1760"/>
    <mergeCell ref="C1761:C1762"/>
    <mergeCell ref="C1763:C1766"/>
    <mergeCell ref="C1767:C1771"/>
    <mergeCell ref="C1772:C1777"/>
    <mergeCell ref="C1778:C1782"/>
    <mergeCell ref="C1783:C1786"/>
    <mergeCell ref="C1787:C1789"/>
    <mergeCell ref="C1790:C1792"/>
    <mergeCell ref="C1794:C1798"/>
    <mergeCell ref="C1799:C1803"/>
    <mergeCell ref="C1804:C1807"/>
    <mergeCell ref="C1808:C1813"/>
    <mergeCell ref="C1814:C1817"/>
    <mergeCell ref="C1819:C1823"/>
    <mergeCell ref="C1824:C1828"/>
    <mergeCell ref="C1829:C1834"/>
    <mergeCell ref="C1835:C1838"/>
    <mergeCell ref="C1839:C1843"/>
    <mergeCell ref="C1844:C1847"/>
    <mergeCell ref="C1848:C1852"/>
    <mergeCell ref="C1853:C1855"/>
    <mergeCell ref="C1856:C1859"/>
    <mergeCell ref="C1860:C1864"/>
    <mergeCell ref="C1865:C1867"/>
    <mergeCell ref="C1868:C1871"/>
    <mergeCell ref="C1872:C1875"/>
    <mergeCell ref="C1880:C1883"/>
    <mergeCell ref="C1884:C1887"/>
    <mergeCell ref="C1888:C1891"/>
    <mergeCell ref="C1892:C1895"/>
    <mergeCell ref="C1896:C1900"/>
    <mergeCell ref="C1901:C1905"/>
    <mergeCell ref="C1906:C1910"/>
    <mergeCell ref="C1911:C1914"/>
    <mergeCell ref="C1915:C1918"/>
    <mergeCell ref="D2:D4"/>
    <mergeCell ref="D1750:D1752"/>
    <mergeCell ref="D1753:D1754"/>
    <mergeCell ref="D1755:D1760"/>
    <mergeCell ref="D1761:D1762"/>
    <mergeCell ref="D1763:D1766"/>
    <mergeCell ref="D1767:D1771"/>
    <mergeCell ref="D1772:D1777"/>
    <mergeCell ref="D1778:D1782"/>
    <mergeCell ref="D1783:D1786"/>
    <mergeCell ref="D1787:D1789"/>
    <mergeCell ref="D1790:D1792"/>
    <mergeCell ref="D1794:D1798"/>
    <mergeCell ref="D1799:D1803"/>
    <mergeCell ref="D1804:D1807"/>
    <mergeCell ref="D1808:D1813"/>
    <mergeCell ref="D1814:D1817"/>
    <mergeCell ref="D1819:D1823"/>
    <mergeCell ref="D1824:D1828"/>
    <mergeCell ref="D1829:D1834"/>
    <mergeCell ref="D1835:D1838"/>
    <mergeCell ref="D1839:D1843"/>
    <mergeCell ref="D1844:D1847"/>
    <mergeCell ref="D1848:D1852"/>
    <mergeCell ref="D1853:D1855"/>
    <mergeCell ref="D1856:D1859"/>
    <mergeCell ref="D1860:D1864"/>
    <mergeCell ref="D1865:D1867"/>
    <mergeCell ref="D1868:D1871"/>
    <mergeCell ref="D1872:D1875"/>
    <mergeCell ref="D1880:D1883"/>
    <mergeCell ref="D1884:D1887"/>
    <mergeCell ref="D1888:D1891"/>
    <mergeCell ref="D1892:D1895"/>
    <mergeCell ref="D1896:D1900"/>
    <mergeCell ref="D1901:D1905"/>
    <mergeCell ref="D1906:D1910"/>
    <mergeCell ref="D1911:D1914"/>
    <mergeCell ref="D1915:D1918"/>
    <mergeCell ref="E3:E4"/>
    <mergeCell ref="E1750:E1752"/>
    <mergeCell ref="E1753:E1754"/>
    <mergeCell ref="E1755:E1760"/>
    <mergeCell ref="E1761:E1762"/>
    <mergeCell ref="E1763:E1766"/>
    <mergeCell ref="E1767:E1771"/>
    <mergeCell ref="E1772:E1777"/>
    <mergeCell ref="E1778:E1782"/>
    <mergeCell ref="E1783:E1786"/>
    <mergeCell ref="E1787:E1789"/>
    <mergeCell ref="E1790:E1792"/>
    <mergeCell ref="E1794:E1798"/>
    <mergeCell ref="E1799:E1803"/>
    <mergeCell ref="E1804:E1807"/>
    <mergeCell ref="E1808:E1813"/>
    <mergeCell ref="E1814:E1817"/>
    <mergeCell ref="E1819:E1823"/>
    <mergeCell ref="E1824:E1828"/>
    <mergeCell ref="E1829:E1834"/>
    <mergeCell ref="E1835:E1838"/>
    <mergeCell ref="E1839:E1843"/>
    <mergeCell ref="E1844:E1847"/>
    <mergeCell ref="E1848:E1852"/>
    <mergeCell ref="E1853:E1855"/>
    <mergeCell ref="E1856:E1859"/>
    <mergeCell ref="E1860:E1864"/>
    <mergeCell ref="E1865:E1867"/>
    <mergeCell ref="E1868:E1871"/>
    <mergeCell ref="E1872:E1875"/>
    <mergeCell ref="E1880:E1883"/>
    <mergeCell ref="E1884:E1887"/>
    <mergeCell ref="E1888:E1891"/>
    <mergeCell ref="E1892:E1895"/>
    <mergeCell ref="E1896:E1900"/>
    <mergeCell ref="E1901:E1905"/>
    <mergeCell ref="E1906:E1910"/>
    <mergeCell ref="E1911:E1914"/>
    <mergeCell ref="E1915:E1918"/>
    <mergeCell ref="F3:F4"/>
    <mergeCell ref="G2:G4"/>
    <mergeCell ref="G1750:G1752"/>
    <mergeCell ref="G1753:G1754"/>
    <mergeCell ref="G1755:G1760"/>
    <mergeCell ref="G1761:G1762"/>
    <mergeCell ref="G1763:G1766"/>
    <mergeCell ref="G1767:G1771"/>
    <mergeCell ref="G1772:G1777"/>
    <mergeCell ref="G1778:G1782"/>
    <mergeCell ref="G1783:G1786"/>
    <mergeCell ref="G1787:G1789"/>
    <mergeCell ref="G1790:G1792"/>
    <mergeCell ref="G1794:G1798"/>
    <mergeCell ref="G1799:G1803"/>
    <mergeCell ref="G1804:G1807"/>
    <mergeCell ref="G1808:G1813"/>
    <mergeCell ref="G1814:G1817"/>
    <mergeCell ref="G1819:G1823"/>
    <mergeCell ref="G1824:G1828"/>
    <mergeCell ref="G1829:G1834"/>
    <mergeCell ref="G1835:G1838"/>
    <mergeCell ref="G1839:G1843"/>
    <mergeCell ref="G1844:G1847"/>
    <mergeCell ref="G1848:G1852"/>
    <mergeCell ref="G1853:G1855"/>
    <mergeCell ref="G1856:G1859"/>
    <mergeCell ref="G1860:G1864"/>
    <mergeCell ref="G1865:G1867"/>
    <mergeCell ref="G1868:G1871"/>
    <mergeCell ref="G1872:G1875"/>
    <mergeCell ref="G1880:G1883"/>
    <mergeCell ref="G1884:G1887"/>
    <mergeCell ref="G1888:G1891"/>
    <mergeCell ref="G1892:G1895"/>
    <mergeCell ref="G1896:G1900"/>
    <mergeCell ref="G1901:G1905"/>
    <mergeCell ref="G1906:G1910"/>
    <mergeCell ref="G1911:G1914"/>
    <mergeCell ref="G1915:G1918"/>
    <mergeCell ref="H2:H4"/>
    <mergeCell ref="I2:I4"/>
    <mergeCell ref="J3:J4"/>
    <mergeCell ref="J474:J477"/>
    <mergeCell ref="J1750:J1752"/>
    <mergeCell ref="J1753:J1754"/>
    <mergeCell ref="J1755:J1760"/>
    <mergeCell ref="J1761:J1762"/>
    <mergeCell ref="J1763:J1766"/>
    <mergeCell ref="J1767:J1771"/>
    <mergeCell ref="J1772:J1777"/>
    <mergeCell ref="J1778:J1782"/>
    <mergeCell ref="J1783:J1786"/>
    <mergeCell ref="J1787:J1789"/>
    <mergeCell ref="J1790:J1792"/>
    <mergeCell ref="J1794:J1798"/>
    <mergeCell ref="J1799:J1803"/>
    <mergeCell ref="J1804:J1807"/>
    <mergeCell ref="J1808:J1813"/>
    <mergeCell ref="J1814:J1817"/>
    <mergeCell ref="J1819:J1823"/>
    <mergeCell ref="J1824:J1828"/>
    <mergeCell ref="J1829:J1834"/>
    <mergeCell ref="J1835:J1838"/>
    <mergeCell ref="J1839:J1843"/>
    <mergeCell ref="J1844:J1847"/>
    <mergeCell ref="J1848:J1852"/>
    <mergeCell ref="J1853:J1855"/>
    <mergeCell ref="J1856:J1859"/>
    <mergeCell ref="J1860:J1864"/>
    <mergeCell ref="J1865:J1867"/>
    <mergeCell ref="J1868:J1871"/>
    <mergeCell ref="J1872:J1875"/>
    <mergeCell ref="J1880:J1883"/>
    <mergeCell ref="J1884:J1887"/>
    <mergeCell ref="J1888:J1891"/>
    <mergeCell ref="J1892:J1895"/>
    <mergeCell ref="J1896:J1900"/>
    <mergeCell ref="J1901:J1905"/>
    <mergeCell ref="J1906:J1910"/>
    <mergeCell ref="J1911:J1914"/>
    <mergeCell ref="J1915:J1918"/>
    <mergeCell ref="K1750:K1752"/>
    <mergeCell ref="K1753:K1754"/>
    <mergeCell ref="K1755:K1760"/>
    <mergeCell ref="K1761:K1762"/>
    <mergeCell ref="K1763:K1766"/>
    <mergeCell ref="K1767:K1771"/>
    <mergeCell ref="K1772:K1777"/>
    <mergeCell ref="K1778:K1782"/>
    <mergeCell ref="K1783:K1786"/>
    <mergeCell ref="K1787:K1789"/>
    <mergeCell ref="K1790:K1792"/>
    <mergeCell ref="K1794:K1798"/>
    <mergeCell ref="K1799:K1803"/>
    <mergeCell ref="K1804:K1807"/>
    <mergeCell ref="K1808:K1813"/>
    <mergeCell ref="K1814:K1817"/>
    <mergeCell ref="K1819:K1823"/>
    <mergeCell ref="K1824:K1828"/>
    <mergeCell ref="K1829:K1834"/>
    <mergeCell ref="K1835:K1838"/>
    <mergeCell ref="K1839:K1843"/>
    <mergeCell ref="K1844:K1847"/>
    <mergeCell ref="K1848:K1852"/>
    <mergeCell ref="K1853:K1855"/>
    <mergeCell ref="K1856:K1859"/>
    <mergeCell ref="K1860:K1864"/>
    <mergeCell ref="K1865:K1867"/>
    <mergeCell ref="K1868:K1871"/>
    <mergeCell ref="K1872:K1875"/>
    <mergeCell ref="K1880:K1883"/>
    <mergeCell ref="K1884:K1887"/>
    <mergeCell ref="K1888:K1891"/>
    <mergeCell ref="K1892:K1895"/>
    <mergeCell ref="K1896:K1900"/>
    <mergeCell ref="K1901:K1905"/>
    <mergeCell ref="K1906:K1910"/>
    <mergeCell ref="K1911:K1914"/>
    <mergeCell ref="K1915:K1918"/>
    <mergeCell ref="L1750:L1752"/>
    <mergeCell ref="L1753:L1754"/>
    <mergeCell ref="L1755:L1760"/>
    <mergeCell ref="L1761:L1762"/>
    <mergeCell ref="L1763:L1766"/>
    <mergeCell ref="L1767:L1771"/>
    <mergeCell ref="L1772:L1777"/>
    <mergeCell ref="L1778:L1782"/>
    <mergeCell ref="L1783:L1786"/>
    <mergeCell ref="L1787:L1789"/>
    <mergeCell ref="L1790:L1792"/>
    <mergeCell ref="L1794:L1798"/>
    <mergeCell ref="L1799:L1803"/>
    <mergeCell ref="L1804:L1807"/>
    <mergeCell ref="L1808:L1813"/>
    <mergeCell ref="L1814:L1817"/>
    <mergeCell ref="L1819:L1823"/>
    <mergeCell ref="L1824:L1828"/>
    <mergeCell ref="L1829:L1834"/>
    <mergeCell ref="L1835:L1838"/>
    <mergeCell ref="L1839:L1843"/>
    <mergeCell ref="L1844:L1847"/>
    <mergeCell ref="L1848:L1852"/>
    <mergeCell ref="L1853:L1855"/>
    <mergeCell ref="L1856:L1859"/>
    <mergeCell ref="L1860:L1864"/>
    <mergeCell ref="L1865:L1867"/>
    <mergeCell ref="L1868:L1871"/>
    <mergeCell ref="L1872:L1875"/>
    <mergeCell ref="L1880:L1883"/>
    <mergeCell ref="L1884:L1887"/>
    <mergeCell ref="L1888:L1891"/>
    <mergeCell ref="L1892:L1895"/>
    <mergeCell ref="L1896:L1900"/>
    <mergeCell ref="L1901:L1905"/>
    <mergeCell ref="L1906:L1910"/>
    <mergeCell ref="L1911:L1914"/>
    <mergeCell ref="L1915:L1918"/>
    <mergeCell ref="M1750:M1752"/>
    <mergeCell ref="M1753:M1754"/>
    <mergeCell ref="M1755:M1760"/>
    <mergeCell ref="M1761:M1762"/>
    <mergeCell ref="M1763:M1766"/>
    <mergeCell ref="M1767:M1771"/>
    <mergeCell ref="M1772:M1777"/>
    <mergeCell ref="M1778:M1782"/>
    <mergeCell ref="M1783:M1786"/>
    <mergeCell ref="M1787:M1789"/>
    <mergeCell ref="M1790:M1792"/>
    <mergeCell ref="M1794:M1798"/>
    <mergeCell ref="M1799:M1803"/>
    <mergeCell ref="M1804:M1807"/>
    <mergeCell ref="M1808:M1813"/>
    <mergeCell ref="M1814:M1817"/>
    <mergeCell ref="M1819:M1823"/>
    <mergeCell ref="M1824:M1828"/>
    <mergeCell ref="M1829:M1834"/>
    <mergeCell ref="M1835:M1838"/>
    <mergeCell ref="M1839:M1843"/>
    <mergeCell ref="M1844:M1847"/>
    <mergeCell ref="M1848:M1852"/>
    <mergeCell ref="M1853:M1855"/>
    <mergeCell ref="M1856:M1859"/>
    <mergeCell ref="M1860:M1864"/>
    <mergeCell ref="M1865:M1867"/>
    <mergeCell ref="M1868:M1871"/>
    <mergeCell ref="M1872:M1875"/>
    <mergeCell ref="M1880:M1883"/>
    <mergeCell ref="M1884:M1887"/>
    <mergeCell ref="M1888:M1891"/>
    <mergeCell ref="M1892:M1895"/>
    <mergeCell ref="M1896:M1900"/>
    <mergeCell ref="M1901:M1905"/>
    <mergeCell ref="M1906:M1910"/>
    <mergeCell ref="M1911:M1914"/>
    <mergeCell ref="M1915:M1918"/>
    <mergeCell ref="N1750:N1752"/>
    <mergeCell ref="N1753:N1754"/>
    <mergeCell ref="N1755:N1760"/>
    <mergeCell ref="N1761:N1762"/>
    <mergeCell ref="N1763:N1766"/>
    <mergeCell ref="N1767:N1771"/>
    <mergeCell ref="N1772:N1777"/>
    <mergeCell ref="N1778:N1782"/>
    <mergeCell ref="N1783:N1786"/>
    <mergeCell ref="N1787:N1789"/>
    <mergeCell ref="N1790:N1792"/>
    <mergeCell ref="N1794:N1798"/>
    <mergeCell ref="N1799:N1803"/>
    <mergeCell ref="N1804:N1807"/>
    <mergeCell ref="N1808:N1813"/>
    <mergeCell ref="N1814:N1817"/>
    <mergeCell ref="N1819:N1823"/>
    <mergeCell ref="N1824:N1828"/>
    <mergeCell ref="N1829:N1834"/>
    <mergeCell ref="N1835:N1838"/>
    <mergeCell ref="N1839:N1843"/>
    <mergeCell ref="N1844:N1847"/>
    <mergeCell ref="N1848:N1852"/>
    <mergeCell ref="N1853:N1855"/>
    <mergeCell ref="N1856:N1859"/>
    <mergeCell ref="N1860:N1864"/>
    <mergeCell ref="N1865:N1867"/>
    <mergeCell ref="N1868:N1871"/>
    <mergeCell ref="N1872:N1875"/>
    <mergeCell ref="N1880:N1883"/>
    <mergeCell ref="N1884:N1887"/>
    <mergeCell ref="N1888:N1891"/>
    <mergeCell ref="N1892:N1895"/>
    <mergeCell ref="N1896:N1900"/>
    <mergeCell ref="N1901:N1905"/>
    <mergeCell ref="N1906:N1910"/>
    <mergeCell ref="N1911:N1914"/>
    <mergeCell ref="N1915:N1918"/>
    <mergeCell ref="O2:O4"/>
    <mergeCell ref="O1750:O1752"/>
    <mergeCell ref="O1753:O1754"/>
    <mergeCell ref="O1755:O1760"/>
    <mergeCell ref="O1761:O1762"/>
    <mergeCell ref="O1763:O1766"/>
    <mergeCell ref="O1767:O1771"/>
    <mergeCell ref="O1772:O1777"/>
    <mergeCell ref="O1778:O1782"/>
    <mergeCell ref="O1783:O1786"/>
    <mergeCell ref="O1787:O1789"/>
    <mergeCell ref="O1790:O1792"/>
    <mergeCell ref="O1794:O1798"/>
    <mergeCell ref="O1799:O1803"/>
    <mergeCell ref="O1804:O1807"/>
    <mergeCell ref="O1808:O1813"/>
    <mergeCell ref="O1814:O1817"/>
    <mergeCell ref="O1819:O1823"/>
    <mergeCell ref="O1824:O1828"/>
    <mergeCell ref="O1829:O1834"/>
    <mergeCell ref="O1835:O1838"/>
    <mergeCell ref="O1839:O1843"/>
    <mergeCell ref="O1844:O1847"/>
    <mergeCell ref="O1848:O1852"/>
    <mergeCell ref="O1853:O1855"/>
    <mergeCell ref="O1856:O1859"/>
    <mergeCell ref="O1860:O1864"/>
    <mergeCell ref="O1865:O1867"/>
    <mergeCell ref="O1868:O1871"/>
    <mergeCell ref="O1872:O1875"/>
    <mergeCell ref="O1880:O1883"/>
    <mergeCell ref="O1884:O1887"/>
    <mergeCell ref="O1888:O1891"/>
    <mergeCell ref="O1892:O1895"/>
    <mergeCell ref="O1896:O1900"/>
    <mergeCell ref="O1901:O1905"/>
    <mergeCell ref="O1906:O1910"/>
    <mergeCell ref="O1911:O1914"/>
    <mergeCell ref="O1915:O1918"/>
    <mergeCell ref="P2:P4"/>
    <mergeCell ref="P1750:P1752"/>
    <mergeCell ref="P1753:P1754"/>
    <mergeCell ref="P1755:P1760"/>
    <mergeCell ref="P1761:P1762"/>
    <mergeCell ref="P1763:P1766"/>
    <mergeCell ref="P1767:P1771"/>
    <mergeCell ref="P1772:P1777"/>
    <mergeCell ref="P1778:P1782"/>
    <mergeCell ref="P1783:P1786"/>
    <mergeCell ref="P1787:P1789"/>
    <mergeCell ref="P1790:P1792"/>
    <mergeCell ref="P1794:P1798"/>
    <mergeCell ref="P1799:P1803"/>
    <mergeCell ref="P1804:P1807"/>
    <mergeCell ref="P1808:P1813"/>
    <mergeCell ref="P1814:P1817"/>
    <mergeCell ref="P1819:P1823"/>
    <mergeCell ref="P1824:P1828"/>
    <mergeCell ref="P1829:P1834"/>
    <mergeCell ref="P1835:P1838"/>
    <mergeCell ref="P1839:P1843"/>
    <mergeCell ref="P1844:P1847"/>
    <mergeCell ref="P1848:P1852"/>
    <mergeCell ref="P1853:P1855"/>
    <mergeCell ref="P1856:P1859"/>
    <mergeCell ref="P1860:P1864"/>
    <mergeCell ref="P1865:P1867"/>
    <mergeCell ref="P1868:P1871"/>
    <mergeCell ref="P1872:P1875"/>
    <mergeCell ref="P1880:P1883"/>
    <mergeCell ref="P1884:P1887"/>
    <mergeCell ref="P1888:P1891"/>
    <mergeCell ref="P1892:P1895"/>
    <mergeCell ref="P1896:P1900"/>
    <mergeCell ref="P1901:P1905"/>
    <mergeCell ref="P1906:P1910"/>
    <mergeCell ref="P1911:P1914"/>
    <mergeCell ref="P1915:P1918"/>
    <mergeCell ref="Q2:Q4"/>
    <mergeCell ref="Q1750:Q1752"/>
    <mergeCell ref="Q1753:Q1754"/>
    <mergeCell ref="Q1755:Q1760"/>
    <mergeCell ref="Q1761:Q1762"/>
    <mergeCell ref="Q1763:Q1766"/>
    <mergeCell ref="Q1767:Q1771"/>
    <mergeCell ref="Q1772:Q1777"/>
    <mergeCell ref="Q1778:Q1782"/>
    <mergeCell ref="Q1783:Q1786"/>
    <mergeCell ref="Q1787:Q1789"/>
    <mergeCell ref="Q1790:Q1792"/>
    <mergeCell ref="Q1794:Q1798"/>
    <mergeCell ref="Q1799:Q1803"/>
    <mergeCell ref="Q1804:Q1807"/>
    <mergeCell ref="Q1808:Q1813"/>
    <mergeCell ref="Q1814:Q1817"/>
    <mergeCell ref="Q1819:Q1823"/>
    <mergeCell ref="Q1824:Q1828"/>
    <mergeCell ref="Q1829:Q1834"/>
    <mergeCell ref="Q1835:Q1838"/>
    <mergeCell ref="Q1839:Q1843"/>
    <mergeCell ref="Q1844:Q1847"/>
    <mergeCell ref="Q1848:Q1852"/>
    <mergeCell ref="Q1853:Q1855"/>
    <mergeCell ref="Q1856:Q1859"/>
    <mergeCell ref="R2:R4"/>
    <mergeCell ref="R1750:R1752"/>
    <mergeCell ref="R1753:R1754"/>
    <mergeCell ref="R1755:R1760"/>
    <mergeCell ref="R1761:R1762"/>
    <mergeCell ref="R1763:R1766"/>
    <mergeCell ref="R1767:R1771"/>
    <mergeCell ref="R1772:R1777"/>
    <mergeCell ref="R1778:R1782"/>
    <mergeCell ref="R1783:R1786"/>
    <mergeCell ref="R1787:R1789"/>
    <mergeCell ref="R1790:R1792"/>
    <mergeCell ref="R1794:R1798"/>
    <mergeCell ref="R1799:R1803"/>
    <mergeCell ref="R1804:R1807"/>
    <mergeCell ref="R1808:R1813"/>
    <mergeCell ref="R1814:R1817"/>
    <mergeCell ref="R1819:R1823"/>
    <mergeCell ref="R1824:R1828"/>
    <mergeCell ref="R1829:R1834"/>
    <mergeCell ref="R1835:R1838"/>
    <mergeCell ref="R1839:R1843"/>
    <mergeCell ref="R1844:R1847"/>
    <mergeCell ref="R1848:R1852"/>
    <mergeCell ref="R1853:R1855"/>
    <mergeCell ref="R1856:R1859"/>
    <mergeCell ref="S2:S4"/>
    <mergeCell ref="S1750:S1752"/>
    <mergeCell ref="S1753:S1754"/>
    <mergeCell ref="S1755:S1760"/>
    <mergeCell ref="S1761:S1762"/>
    <mergeCell ref="S1763:S1766"/>
    <mergeCell ref="S1767:S1771"/>
    <mergeCell ref="S1772:S1777"/>
    <mergeCell ref="S1778:S1782"/>
    <mergeCell ref="S1783:S1786"/>
    <mergeCell ref="S1787:S1789"/>
    <mergeCell ref="S1790:S1792"/>
    <mergeCell ref="S1794:S1798"/>
    <mergeCell ref="S1799:S1803"/>
    <mergeCell ref="S1804:S1807"/>
    <mergeCell ref="S1808:S1813"/>
    <mergeCell ref="S1814:S1817"/>
    <mergeCell ref="S1819:S1823"/>
    <mergeCell ref="S1824:S1828"/>
    <mergeCell ref="S1829:S1834"/>
    <mergeCell ref="S1835:S1838"/>
    <mergeCell ref="S1839:S1843"/>
    <mergeCell ref="S1844:S1847"/>
    <mergeCell ref="S1848:S1852"/>
    <mergeCell ref="S1853:S1855"/>
    <mergeCell ref="S1856:S1859"/>
    <mergeCell ref="S1860:S1864"/>
    <mergeCell ref="S1865:S1867"/>
    <mergeCell ref="S1868:S1871"/>
    <mergeCell ref="S1872:S1875"/>
    <mergeCell ref="S1880:S1883"/>
    <mergeCell ref="S1888:S1891"/>
    <mergeCell ref="T2:T4"/>
    <mergeCell ref="T1750:T1752"/>
    <mergeCell ref="T1753:T1754"/>
    <mergeCell ref="T1755:T1760"/>
    <mergeCell ref="T1761:T1762"/>
    <mergeCell ref="T1763:T1766"/>
    <mergeCell ref="T1767:T1771"/>
    <mergeCell ref="T1772:T1777"/>
    <mergeCell ref="T1778:T1782"/>
    <mergeCell ref="T1783:T1786"/>
    <mergeCell ref="T1787:T1789"/>
    <mergeCell ref="T1790:T1792"/>
    <mergeCell ref="T1794:T1798"/>
    <mergeCell ref="T1799:T1803"/>
    <mergeCell ref="T1804:T1807"/>
    <mergeCell ref="T1808:T1813"/>
    <mergeCell ref="T1814:T1817"/>
    <mergeCell ref="T1819:T1823"/>
    <mergeCell ref="T1824:T1828"/>
    <mergeCell ref="T1829:T1834"/>
    <mergeCell ref="T1835:T1838"/>
    <mergeCell ref="T1839:T1843"/>
    <mergeCell ref="T1844:T1847"/>
    <mergeCell ref="T1848:T1852"/>
    <mergeCell ref="T1853:T1855"/>
    <mergeCell ref="T1856:T1859"/>
    <mergeCell ref="T1860:T1864"/>
    <mergeCell ref="T1888:T1891"/>
    <mergeCell ref="T1892:T1895"/>
    <mergeCell ref="T1896:T1900"/>
    <mergeCell ref="T1901:T1904"/>
    <mergeCell ref="T1906:T1910"/>
    <mergeCell ref="T1911:T1914"/>
    <mergeCell ref="T1915:T1918"/>
    <mergeCell ref="U2:U4"/>
    <mergeCell ref="U1750:U1752"/>
    <mergeCell ref="U1753:U1754"/>
    <mergeCell ref="U1755:U1760"/>
    <mergeCell ref="U1761:U1762"/>
    <mergeCell ref="U1763:U1766"/>
    <mergeCell ref="U1767:U1771"/>
    <mergeCell ref="U1772:U1777"/>
    <mergeCell ref="U1778:U1782"/>
    <mergeCell ref="U1783:U1786"/>
    <mergeCell ref="U1787:U1789"/>
    <mergeCell ref="U1790:U1792"/>
    <mergeCell ref="U1794:U1798"/>
    <mergeCell ref="U1799:U1803"/>
    <mergeCell ref="U1804:U1807"/>
    <mergeCell ref="U1808:U1813"/>
    <mergeCell ref="U1814:U1817"/>
    <mergeCell ref="U1819:U1823"/>
    <mergeCell ref="U1824:U1828"/>
    <mergeCell ref="U1829:U1834"/>
    <mergeCell ref="U1835:U1838"/>
    <mergeCell ref="U1839:U1843"/>
    <mergeCell ref="U1844:U1847"/>
    <mergeCell ref="U1848:U1852"/>
    <mergeCell ref="U1853:U1855"/>
    <mergeCell ref="U1856:U1859"/>
    <mergeCell ref="U1860:U1864"/>
    <mergeCell ref="U1865:U1867"/>
    <mergeCell ref="U1868:U1871"/>
    <mergeCell ref="U1872:U1875"/>
    <mergeCell ref="U1880:U1883"/>
    <mergeCell ref="U1884:U1887"/>
    <mergeCell ref="U1888:U1891"/>
    <mergeCell ref="U1901:U1905"/>
    <mergeCell ref="U1906:U1910"/>
    <mergeCell ref="V2:V4"/>
    <mergeCell ref="V1750:V1752"/>
    <mergeCell ref="V1753:V1754"/>
    <mergeCell ref="V1755:V1760"/>
    <mergeCell ref="V1761:V1762"/>
    <mergeCell ref="V1763:V1766"/>
    <mergeCell ref="V1767:V1771"/>
    <mergeCell ref="V1772:V1777"/>
    <mergeCell ref="V1778:V1782"/>
    <mergeCell ref="V1783:V1786"/>
    <mergeCell ref="V1787:V1789"/>
    <mergeCell ref="V1790:V1792"/>
    <mergeCell ref="V1794:V1798"/>
    <mergeCell ref="V1799:V1803"/>
    <mergeCell ref="V1804:V1807"/>
    <mergeCell ref="V1808:V1813"/>
    <mergeCell ref="V1814:V1817"/>
    <mergeCell ref="V1819:V1823"/>
    <mergeCell ref="V1824:V1828"/>
    <mergeCell ref="V1829:V1834"/>
    <mergeCell ref="V1835:V1838"/>
    <mergeCell ref="V1839:V1843"/>
    <mergeCell ref="V1844:V1847"/>
    <mergeCell ref="V1848:V1852"/>
    <mergeCell ref="V1853:V1855"/>
    <mergeCell ref="V1856:V1859"/>
    <mergeCell ref="V1860:V1864"/>
    <mergeCell ref="V1865:V1867"/>
    <mergeCell ref="V1868:V1871"/>
    <mergeCell ref="V1872:V1875"/>
    <mergeCell ref="V1880:V1883"/>
    <mergeCell ref="V1884:V1887"/>
    <mergeCell ref="V1888:V1891"/>
    <mergeCell ref="V1892:V1895"/>
    <mergeCell ref="V1896:V1900"/>
    <mergeCell ref="V1901:V1905"/>
    <mergeCell ref="V1906:V1910"/>
    <mergeCell ref="V1911:V1914"/>
    <mergeCell ref="V1915:V1918"/>
    <mergeCell ref="W2:W4"/>
    <mergeCell ref="W1750:W1752"/>
    <mergeCell ref="W1753:W1754"/>
    <mergeCell ref="W1755:W1760"/>
    <mergeCell ref="W1761:W1762"/>
    <mergeCell ref="W1763:W1766"/>
    <mergeCell ref="W1767:W1771"/>
    <mergeCell ref="W1772:W1777"/>
    <mergeCell ref="W1778:W1782"/>
    <mergeCell ref="W1783:W1786"/>
    <mergeCell ref="W1787:W1789"/>
    <mergeCell ref="W1790:W1792"/>
    <mergeCell ref="W1794:W1798"/>
    <mergeCell ref="W1799:W1803"/>
    <mergeCell ref="W1804:W1807"/>
    <mergeCell ref="W1808:W1813"/>
    <mergeCell ref="W1814:W1817"/>
    <mergeCell ref="W1819:W1823"/>
    <mergeCell ref="W1824:W1828"/>
    <mergeCell ref="W1829:W1834"/>
    <mergeCell ref="W1835:W1838"/>
    <mergeCell ref="W1839:W1843"/>
    <mergeCell ref="W1844:W1847"/>
    <mergeCell ref="W1848:W1852"/>
    <mergeCell ref="W1853:W1855"/>
    <mergeCell ref="W1856:W1859"/>
    <mergeCell ref="W1860:W1864"/>
    <mergeCell ref="W1865:W1867"/>
    <mergeCell ref="W1868:W1871"/>
    <mergeCell ref="W1872:W1875"/>
    <mergeCell ref="W1880:W1883"/>
    <mergeCell ref="W1884:W1887"/>
    <mergeCell ref="W1888:W1891"/>
    <mergeCell ref="W1892:W1895"/>
    <mergeCell ref="W1896:W1900"/>
    <mergeCell ref="W1901:W1905"/>
    <mergeCell ref="W1906:W1910"/>
    <mergeCell ref="W1911:W1914"/>
    <mergeCell ref="W1915:W1918"/>
    <mergeCell ref="X2:X4"/>
  </mergeCells>
  <conditionalFormatting sqref="E1459:E1461">
    <cfRule type="duplicateValues" dxfId="1" priority="219"/>
  </conditionalFormatting>
  <conditionalFormatting sqref="E1462:E1480">
    <cfRule type="duplicateValues" dxfId="1" priority="217"/>
  </conditionalFormatting>
  <conditionalFormatting sqref="E2564:E2570">
    <cfRule type="duplicateValues" dxfId="2" priority="215"/>
  </conditionalFormatting>
  <conditionalFormatting sqref="F64:F65">
    <cfRule type="duplicateValues" dxfId="2" priority="222"/>
  </conditionalFormatting>
  <conditionalFormatting sqref="Q1459:Q1461">
    <cfRule type="duplicateValues" priority="218"/>
  </conditionalFormatting>
  <conditionalFormatting sqref="Q1462:Q1480">
    <cfRule type="duplicateValues" priority="216"/>
  </conditionalFormatting>
  <conditionalFormatting sqref="Q2564:Q2570">
    <cfRule type="duplicateValues" priority="214"/>
  </conditionalFormatting>
  <conditionalFormatting sqref="E5:E994 E996:E1458 E1481:E1697 E1699:E1749">
    <cfRule type="duplicateValues" dxfId="2" priority="225"/>
  </conditionalFormatting>
  <conditionalFormatting sqref="Q5:Q1458 Q1481:Q1749">
    <cfRule type="duplicateValues" priority="224"/>
  </conditionalFormatting>
  <conditionalFormatting sqref="F103:F177 F449:F496 F699:F743 F1702:F1710">
    <cfRule type="duplicateValues" dxfId="2" priority="223"/>
  </conditionalFormatting>
  <dataValidations count="4">
    <dataValidation type="list" allowBlank="1" showInputMessage="1" showErrorMessage="1" sqref="U175 U224 U225 U255 U299 U496 U162:U171 U172:U174 U176:U177 U178:U185 U186:U189 U190:U193 U194:U197 U198:U208 U209:U210 U211:U217 U218:U223 U226:U241 U242:U243 U244:U249 U250:U254 U256:U258 U259:U263 U264:U268 U269:U272 U273:U278 U279:U288 U289:U293 U294:U298 U449:U451 U452:U455 U456:U468 U469:U473 U474:U477 U478:U481 U482:U489 U490:U495 U497:U498 U499:U503 U504:U509">
      <formula1>"控制区,非控制区"</formula1>
    </dataValidation>
    <dataValidation type="textLength" operator="equal" allowBlank="1" showInputMessage="1" showErrorMessage="1" errorTitle="注意" error="身份证必须18位。" sqref="I1920 I1921 I1922 I1936 I1942 I1943 I1954 I1955 I1956 I1957 I1963 I1964 I1965 I1966 I1967 I1968 I1976 I1979 I2200 I2507 I1924:I1925 I1959:I1962 I1969:I1971 I1973:I1975 I1977:I1978 I2197:I2199 I2285:I2287 I2368:I2371 I2372:I2376 I2414:I2417 I2418:I2422 I2423:I2424 I2425:I2426 I2428:I2431 I2497:I2502 I2503:I2506 I2508:I2511">
      <formula1>18</formula1>
    </dataValidation>
    <dataValidation allowBlank="1" showInputMessage="1" showErrorMessage="1" errorTitle="注意" error="身份证必须18位。" sqref="I1923"/>
    <dataValidation type="textLength" operator="equal" allowBlank="1" showInputMessage="1" showErrorMessage="1" sqref="I2432:I2433">
      <formula1>18</formula1>
    </dataValidation>
  </dataValidations>
  <printOptions horizontalCentered="1"/>
  <pageMargins left="0.15748031496063" right="0.236220472440945" top="0.15748031496063" bottom="0.15748031496063" header="0.196850393700787" footer="0.15748031496063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7"/>
  <sheetViews>
    <sheetView workbookViewId="0">
      <selection activeCell="D21" sqref="D21"/>
    </sheetView>
  </sheetViews>
  <sheetFormatPr defaultColWidth="9" defaultRowHeight="20" customHeight="1" outlineLevelCol="1"/>
  <cols>
    <col min="2" max="2" width="46.25" customWidth="1"/>
  </cols>
  <sheetData>
    <row r="1" customHeight="1" spans="1:2">
      <c r="A1">
        <v>1</v>
      </c>
      <c r="B1" t="s">
        <v>6081</v>
      </c>
    </row>
    <row r="2" customHeight="1" spans="1:2">
      <c r="A2">
        <v>2</v>
      </c>
      <c r="B2" t="s">
        <v>6082</v>
      </c>
    </row>
    <row r="3" customHeight="1" spans="1:2">
      <c r="A3">
        <v>3</v>
      </c>
      <c r="B3" t="s">
        <v>6083</v>
      </c>
    </row>
    <row r="4" customHeight="1" spans="1:2">
      <c r="A4">
        <v>4</v>
      </c>
      <c r="B4" t="s">
        <v>6084</v>
      </c>
    </row>
    <row r="5" customHeight="1" spans="1:2">
      <c r="A5">
        <v>5</v>
      </c>
      <c r="B5" t="s">
        <v>6085</v>
      </c>
    </row>
    <row r="6" customHeight="1" spans="1:2">
      <c r="A6">
        <v>6</v>
      </c>
      <c r="B6" t="s">
        <v>6086</v>
      </c>
    </row>
    <row r="7" customHeight="1" spans="1:2">
      <c r="A7">
        <v>7</v>
      </c>
      <c r="B7" t="s">
        <v>6087</v>
      </c>
    </row>
    <row r="8" customHeight="1" spans="1:2">
      <c r="A8">
        <v>8</v>
      </c>
      <c r="B8" t="s">
        <v>6088</v>
      </c>
    </row>
    <row r="12" customHeight="1" spans="2:2">
      <c r="B12" t="s">
        <v>6089</v>
      </c>
    </row>
    <row r="17" customHeight="1" spans="2:2">
      <c r="B17" t="s">
        <v>6090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过会名单</vt:lpstr>
      <vt:lpstr>蓬莱上报合并表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金鱼=.=</cp:lastModifiedBy>
  <dcterms:created xsi:type="dcterms:W3CDTF">2006-09-13T11:21:00Z</dcterms:created>
  <dcterms:modified xsi:type="dcterms:W3CDTF">2023-10-30T09:08:09Z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2701B30C63C149018884A0225B51F985_13</vt:lpwstr>
  </property>
  <property fmtid="{D5CDD505-2E9C-101B-9397-08002B2CF9AE}" pid="4" name="KSOReadingLayout">
    <vt:bool>true</vt:bool>
  </property>
</Properties>
</file>