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金额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<sst xmlns="http://schemas.openxmlformats.org/spreadsheetml/2006/main" count="556" uniqueCount="99">
  <si>
    <t>安溪县农村客运区域化运营（镇村客运）车辆运行情况考核结果</t>
  </si>
  <si>
    <t>考核月份：</t>
  </si>
  <si>
    <t>2026年01月份</t>
  </si>
  <si>
    <t>序号</t>
  </si>
  <si>
    <t>道路旅客运输
企业名称</t>
  </si>
  <si>
    <t>乡镇</t>
  </si>
  <si>
    <t>镇村客运运行车辆</t>
  </si>
  <si>
    <t>运行频次要求（即每天打卡次数）</t>
  </si>
  <si>
    <t>考核内容及要求</t>
  </si>
  <si>
    <t>本月考核结果</t>
  </si>
  <si>
    <t>需考核建制村名称(即数字站点名称)</t>
  </si>
  <si>
    <t xml:space="preserve"> 需考核指标数(各个数字站点的全月数据明细表要体现来)</t>
  </si>
  <si>
    <t>分子总值(与明细表总数据应)</t>
  </si>
  <si>
    <t>分母总值</t>
  </si>
  <si>
    <t>百分比(%)</t>
  </si>
  <si>
    <t>补助金额
(百分比乘以6250元)</t>
  </si>
  <si>
    <t>考核应扣金额</t>
  </si>
  <si>
    <t>备注</t>
  </si>
  <si>
    <t>福建省泉运实业集团有限公司安溪分公司</t>
  </si>
  <si>
    <t>官桥镇</t>
  </si>
  <si>
    <t>闽CYK737(9座)</t>
  </si>
  <si>
    <t>2趟次/打卡1次</t>
  </si>
  <si>
    <t>官桥镇石林村、官桥镇新春村、官桥镇岭头村、官桥镇益林村、蓬来镇福山村、官桥镇碧二村</t>
  </si>
  <si>
    <t>剑斗镇</t>
  </si>
  <si>
    <t>闽CY6564(19座),闽CY0128(19座),闽CY8245(19座)</t>
  </si>
  <si>
    <t>4趟次/打卡2次</t>
  </si>
  <si>
    <t>剑斗镇月星村、剑斗镇御屏村、剑斗镇潮碧村</t>
  </si>
  <si>
    <t>1-7日御屏村未运行</t>
  </si>
  <si>
    <t>芦田镇</t>
  </si>
  <si>
    <t>闽CY0359(9座)</t>
  </si>
  <si>
    <t>芦田镇内地村、芦田镇红村村、芦田镇招坑村、芦田镇鸿都村</t>
  </si>
  <si>
    <t>感德镇</t>
  </si>
  <si>
    <t>闽CY0698(9座)</t>
  </si>
  <si>
    <t>感德镇福德村、感德镇大板村、感德镇岭西村</t>
  </si>
  <si>
    <t>魁斗镇</t>
  </si>
  <si>
    <t>闽CY0777(9座)</t>
  </si>
  <si>
    <t>魁斗镇镇西村、魁斗镇凤山村、魁斗镇大黎村、魁斗镇翁后村、魁斗镇贞洋村、魁斗镇钟山村</t>
  </si>
  <si>
    <t>西坪镇</t>
  </si>
  <si>
    <t>闽CYG703(9座)</t>
  </si>
  <si>
    <t>西坪镇留山村、西坪镇赤石村、西坪镇赤水村、西坪镇大垅格村、西坪镇龙坪村、西坪镇盖竹村、西坪镇尧阳村</t>
  </si>
  <si>
    <t>1月份宝潭线路3个村未运行</t>
  </si>
  <si>
    <t>白濑乡</t>
  </si>
  <si>
    <t>闽CYK333(9座),闽CYF003(19座)</t>
  </si>
  <si>
    <t>白漱乡下镇村、白濑乡上格村、白濑乡白濑村、白濑乡寨板村</t>
  </si>
  <si>
    <t>抽查寨坂村运行情况，每周一三五运行</t>
  </si>
  <si>
    <t>龙涓镇</t>
  </si>
  <si>
    <t>闽CY6634（19座）</t>
  </si>
  <si>
    <t>龙涓乡灶坪村、龙涓乡长塔村、龙涓乡新岭村、龙涓乡庄灶村、龙涓乡钱塘村</t>
  </si>
  <si>
    <t>闽CY6949（19座）</t>
  </si>
  <si>
    <t>龙涓乡长塔村、龙涓乡灶坪村、龙涓乡新岭村、龙涓乡庄灶村、龙涓乡钱塘村</t>
  </si>
  <si>
    <t>长卿镇</t>
  </si>
  <si>
    <t>闽CY0778(9座)</t>
  </si>
  <si>
    <t>长卿填南洋村、长卿镇云二村</t>
  </si>
  <si>
    <t>祥华乡</t>
  </si>
  <si>
    <t>闽CYG273(19座)</t>
  </si>
  <si>
    <t>祥华乡崎坑村、祥华乡河图村、福田乡丰田村、祥华乡白荇村、祥华乡东坑村</t>
  </si>
  <si>
    <t>东坑村长期未运行</t>
  </si>
  <si>
    <t>福田乡</t>
  </si>
  <si>
    <t>闽CY0769(9座)</t>
  </si>
  <si>
    <t>福田乡白桃村、感德镇尾厝村、祥华乡福洋村</t>
  </si>
  <si>
    <t>合计</t>
  </si>
  <si>
    <t>2026年02月份</t>
  </si>
  <si>
    <t>宝潭线路3个村未运行</t>
  </si>
  <si>
    <t>4</t>
  </si>
  <si>
    <t>抽查寨坂村运行情况，每周一三五运行,共运行12天</t>
  </si>
  <si>
    <t>祥华乡崎坑村、祥华乡河图村、福田乡丰田村、祥华乡白荇村、东坑村</t>
  </si>
  <si>
    <t>5</t>
  </si>
  <si>
    <t>东坑村于20日-28日有运行</t>
  </si>
  <si>
    <t>2026年03月份</t>
  </si>
  <si>
    <t>抽查寨坂村运行情况，每周一三五运行，共运行13天</t>
  </si>
  <si>
    <t>抽查东坑村8-18日运行情况，只运行5天</t>
  </si>
  <si>
    <t>2026年04月份</t>
  </si>
  <si>
    <t>长卿镇下林村、长卿填南洋村、长卿镇云二村</t>
  </si>
  <si>
    <t>4月份新增加下林村，每天只打卡一次</t>
  </si>
  <si>
    <t>抽查10-20日东坑村运行情况，共运行6天</t>
  </si>
  <si>
    <t>2026年05月份</t>
  </si>
  <si>
    <t>211</t>
  </si>
  <si>
    <t>248</t>
  </si>
  <si>
    <t>155</t>
  </si>
  <si>
    <t>154</t>
  </si>
  <si>
    <t>下林村每天只打卡一次</t>
  </si>
  <si>
    <t>150</t>
  </si>
  <si>
    <t>抽查1-10日东坑村运行情况，共运行5天</t>
  </si>
  <si>
    <t>2026年06月份</t>
  </si>
  <si>
    <t>下林村每日只打卡一次</t>
  </si>
  <si>
    <t>抽查1-10日东坑村运行情况，共运行4天</t>
  </si>
  <si>
    <t>附件1</t>
  </si>
  <si>
    <t>福建省泉运实业集团有限公司安溪分公司农村客运区域化运营（镇村客运）车辆运行情况上半年考核结果</t>
  </si>
  <si>
    <t>考核年度:2026</t>
  </si>
  <si>
    <t>上半年考核结果</t>
  </si>
  <si>
    <t>单车合计
(单位:元)</t>
  </si>
  <si>
    <t>1月份考核金额
(单位:元)</t>
  </si>
  <si>
    <t>2月份考核金额
(单位:元)</t>
  </si>
  <si>
    <t>3月份考核金额
(单位:元)</t>
  </si>
  <si>
    <t>4月份考核金额
(单位:元)</t>
  </si>
  <si>
    <t>5月份考核金额
(单位:元)</t>
  </si>
  <si>
    <t>6月份考核金额
(单位:元)</t>
  </si>
  <si>
    <t>四舍五入取整435298</t>
  </si>
  <si>
    <t>四舍五入取整14702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</si>
</sst>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3">
    <font>
      <sz val="11"/>
      <color theme="1"/>
      <name val="宋体"/>
      <charset val="134"/>
      <scheme val="minor"/>
    </font>
    <font>
      <b/>
      <sz val="21"/>
      <color rgb="FF333333"/>
      <name val="微软雅黑 Bold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2" fillId="0" borderId="1" xfId="0" applyFont="1" applyBorder="1">
      <alignment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49" fontId="0" fillId="2" borderId="1" xfId="0" applyNumberForma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176" fontId="0" fillId="2" borderId="1" xfId="0" applyNumberForma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3" workbookViewId="0">
      <selection activeCell="M10" sqref="M10"/>
    </sheetView>
  </sheetViews>
  <sheetFormatPr defaultColWidth="9" defaultRowHeight="13.5"/>
  <cols>
    <col min="1" max="1" width="5.875" customWidth="1"/>
    <col min="2" max="2" width="18.25" customWidth="1"/>
    <col min="3" max="3" width="9.875" customWidth="1"/>
    <col min="4" max="4" width="23.75" customWidth="1"/>
    <col min="5" max="5" width="15.625" customWidth="1"/>
    <col min="6" max="6" width="26.875" customWidth="1"/>
    <col min="7" max="7" width="23.5" customWidth="1"/>
    <col min="8" max="8" width="14.125" customWidth="1"/>
    <col min="9" max="9" width="14.875" customWidth="1"/>
    <col min="10" max="10" width="12.75" style="61" customWidth="1"/>
    <col min="11" max="11" width="19.5" style="2" customWidth="1"/>
    <col min="12" max="12" width="17.5" style="2" customWidth="1"/>
    <col min="13" max="13" width="17.875" customWidth="1"/>
  </cols>
  <sheetData>
    <row r="1" ht="30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4"/>
      <c r="L1" s="4"/>
    </row>
    <row r="2" spans="1:13">
      <c r="A2" s="63" t="s">
        <v>1</v>
      </c>
      <c r="B2" s="63"/>
      <c r="C2" s="63"/>
      <c r="D2" s="63"/>
      <c r="E2" s="63"/>
      <c r="F2" s="64" t="s">
        <v>2</v>
      </c>
      <c r="G2" s="64"/>
      <c r="H2" s="64"/>
      <c r="I2" s="64"/>
      <c r="J2" s="64"/>
      <c r="K2" s="65"/>
    </row>
    <row r="3" ht="18.75" spans="1:13">
      <c r="A3" s="66" t="s">
        <v>3</v>
      </c>
      <c r="B3" s="67" t="s">
        <v>4</v>
      </c>
      <c r="C3" s="66" t="s">
        <v>5</v>
      </c>
      <c r="D3" s="67" t="s">
        <v>6</v>
      </c>
      <c r="E3" s="67" t="s">
        <v>7</v>
      </c>
      <c r="F3" s="66" t="s">
        <v>8</v>
      </c>
      <c r="G3" s="66"/>
      <c r="H3" s="68" t="s">
        <v>9</v>
      </c>
      <c r="I3" s="69"/>
      <c r="J3" s="69"/>
      <c r="K3" s="70"/>
      <c r="L3" s="71"/>
      <c r="M3" s="77"/>
    </row>
    <row r="4" s="60" customFormat="1" ht="56.25" spans="1:13">
      <c r="A4" s="66"/>
      <c r="B4" s="66"/>
      <c r="C4" s="66"/>
      <c r="D4" s="66"/>
      <c r="E4" s="67"/>
      <c r="F4" s="67" t="s">
        <v>10</v>
      </c>
      <c r="G4" s="67" t="s">
        <v>11</v>
      </c>
      <c r="H4" s="67" t="s">
        <v>12</v>
      </c>
      <c r="I4" s="66" t="s">
        <v>13</v>
      </c>
      <c r="J4" s="66" t="s">
        <v>14</v>
      </c>
      <c r="K4" s="10" t="s">
        <v>15</v>
      </c>
      <c r="L4" s="9" t="s">
        <v>16</v>
      </c>
      <c r="M4" s="7" t="s">
        <v>17</v>
      </c>
    </row>
    <row r="5" s="76" customFormat="1" ht="36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52">
        <v>6</v>
      </c>
      <c r="H5" s="52">
        <v>186</v>
      </c>
      <c r="I5" s="14">
        <v>186</v>
      </c>
      <c r="J5" s="52">
        <v>100</v>
      </c>
      <c r="K5" s="16">
        <v>6250</v>
      </c>
      <c r="L5" s="16">
        <v>0</v>
      </c>
      <c r="M5" s="53"/>
    </row>
    <row r="6" s="76" customFormat="1" ht="36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3</v>
      </c>
      <c r="H6" s="73">
        <v>171</v>
      </c>
      <c r="I6" s="73">
        <v>186</v>
      </c>
      <c r="J6" s="73">
        <v>91.9</v>
      </c>
      <c r="K6" s="20">
        <v>5743.75</v>
      </c>
      <c r="L6" s="17">
        <v>506.25</v>
      </c>
      <c r="M6" s="53" t="s">
        <v>27</v>
      </c>
    </row>
    <row r="7" s="76" customFormat="1" ht="36" customHeight="1" spans="1:13">
      <c r="A7" s="14">
        <v>3</v>
      </c>
      <c r="B7" s="14" t="s">
        <v>18</v>
      </c>
      <c r="C7" s="14" t="s">
        <v>28</v>
      </c>
      <c r="D7" s="14" t="s">
        <v>29</v>
      </c>
      <c r="E7" s="14" t="s">
        <v>25</v>
      </c>
      <c r="F7" s="14" t="s">
        <v>30</v>
      </c>
      <c r="G7" s="14">
        <v>4</v>
      </c>
      <c r="H7" s="73">
        <v>247</v>
      </c>
      <c r="I7" s="73">
        <v>248</v>
      </c>
      <c r="J7" s="73">
        <v>99.6</v>
      </c>
      <c r="K7" s="20">
        <v>6225</v>
      </c>
      <c r="L7" s="17">
        <v>25</v>
      </c>
      <c r="M7" s="53"/>
    </row>
    <row r="8" s="76" customFormat="1" ht="36" customHeight="1" spans="1:13">
      <c r="A8" s="14">
        <v>4</v>
      </c>
      <c r="B8" s="14" t="s">
        <v>18</v>
      </c>
      <c r="C8" s="14" t="s">
        <v>31</v>
      </c>
      <c r="D8" s="14" t="s">
        <v>32</v>
      </c>
      <c r="E8" s="14" t="s">
        <v>25</v>
      </c>
      <c r="F8" s="14" t="s">
        <v>33</v>
      </c>
      <c r="G8" s="14">
        <v>3</v>
      </c>
      <c r="H8" s="14">
        <v>186</v>
      </c>
      <c r="I8" s="14">
        <v>186</v>
      </c>
      <c r="J8" s="52">
        <v>100</v>
      </c>
      <c r="K8" s="16">
        <v>6250</v>
      </c>
      <c r="L8" s="16">
        <v>0</v>
      </c>
      <c r="M8" s="53"/>
    </row>
    <row r="9" s="76" customFormat="1" ht="36" customHeight="1" spans="1:13">
      <c r="A9" s="14">
        <v>5</v>
      </c>
      <c r="B9" s="14" t="s">
        <v>18</v>
      </c>
      <c r="C9" s="14" t="s">
        <v>34</v>
      </c>
      <c r="D9" s="14" t="s">
        <v>35</v>
      </c>
      <c r="E9" s="14" t="s">
        <v>25</v>
      </c>
      <c r="F9" s="14" t="s">
        <v>36</v>
      </c>
      <c r="G9" s="14">
        <v>6</v>
      </c>
      <c r="H9" s="14">
        <v>372</v>
      </c>
      <c r="I9" s="14">
        <v>372</v>
      </c>
      <c r="J9" s="52">
        <v>100</v>
      </c>
      <c r="K9" s="16">
        <v>6250</v>
      </c>
      <c r="L9" s="16">
        <v>0</v>
      </c>
      <c r="M9" s="53"/>
    </row>
    <row r="10" s="76" customFormat="1" ht="36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7</v>
      </c>
      <c r="H10" s="52">
        <v>419</v>
      </c>
      <c r="I10" s="14">
        <v>434</v>
      </c>
      <c r="J10" s="52">
        <v>96.54</v>
      </c>
      <c r="K10" s="20">
        <v>6033.75</v>
      </c>
      <c r="L10" s="17">
        <v>216.25</v>
      </c>
      <c r="M10" s="78" t="s">
        <v>40</v>
      </c>
    </row>
    <row r="11" s="76" customFormat="1" ht="51" customHeight="1" spans="1:13">
      <c r="A11" s="14">
        <v>7</v>
      </c>
      <c r="B11" s="14" t="s">
        <v>18</v>
      </c>
      <c r="C11" s="14" t="s">
        <v>41</v>
      </c>
      <c r="D11" s="14" t="s">
        <v>42</v>
      </c>
      <c r="E11" s="14" t="s">
        <v>25</v>
      </c>
      <c r="F11" s="51" t="s">
        <v>43</v>
      </c>
      <c r="G11" s="52">
        <v>4</v>
      </c>
      <c r="H11" s="52">
        <v>211</v>
      </c>
      <c r="I11" s="52">
        <v>248</v>
      </c>
      <c r="J11" s="52">
        <v>85.08</v>
      </c>
      <c r="K11" s="16">
        <v>5317.54</v>
      </c>
      <c r="L11" s="16">
        <v>932.46</v>
      </c>
      <c r="M11" s="53" t="s">
        <v>44</v>
      </c>
    </row>
    <row r="12" s="76" customFormat="1" ht="36" customHeight="1" spans="1:13">
      <c r="A12" s="14">
        <v>8</v>
      </c>
      <c r="B12" s="14" t="s">
        <v>18</v>
      </c>
      <c r="C12" s="14" t="s">
        <v>45</v>
      </c>
      <c r="D12" s="14" t="s">
        <v>46</v>
      </c>
      <c r="E12" s="14" t="s">
        <v>21</v>
      </c>
      <c r="F12" s="14" t="s">
        <v>47</v>
      </c>
      <c r="G12" s="14">
        <v>5</v>
      </c>
      <c r="H12" s="52">
        <v>155</v>
      </c>
      <c r="I12" s="14">
        <v>155</v>
      </c>
      <c r="J12" s="52">
        <v>100</v>
      </c>
      <c r="K12" s="16">
        <v>6250</v>
      </c>
      <c r="L12" s="16">
        <v>0</v>
      </c>
      <c r="M12" s="53"/>
    </row>
    <row r="13" s="76" customFormat="1" ht="36" customHeight="1" spans="1:13">
      <c r="A13" s="14">
        <v>9</v>
      </c>
      <c r="B13" s="14" t="s">
        <v>18</v>
      </c>
      <c r="C13" s="14" t="s">
        <v>45</v>
      </c>
      <c r="D13" s="14" t="s">
        <v>48</v>
      </c>
      <c r="E13" s="14" t="s">
        <v>21</v>
      </c>
      <c r="F13" s="14" t="s">
        <v>49</v>
      </c>
      <c r="G13" s="14">
        <v>5</v>
      </c>
      <c r="H13" s="52">
        <v>155</v>
      </c>
      <c r="I13" s="14">
        <v>155</v>
      </c>
      <c r="J13" s="52">
        <v>100</v>
      </c>
      <c r="K13" s="16">
        <v>6250</v>
      </c>
      <c r="L13" s="16">
        <v>0</v>
      </c>
      <c r="M13" s="53"/>
    </row>
    <row r="14" s="76" customFormat="1" ht="36" customHeight="1" spans="1:13">
      <c r="A14" s="14">
        <v>10</v>
      </c>
      <c r="B14" s="14" t="s">
        <v>18</v>
      </c>
      <c r="C14" s="14" t="s">
        <v>50</v>
      </c>
      <c r="D14" s="14" t="s">
        <v>51</v>
      </c>
      <c r="E14" s="14" t="s">
        <v>25</v>
      </c>
      <c r="F14" s="14" t="s">
        <v>52</v>
      </c>
      <c r="G14" s="14">
        <v>2</v>
      </c>
      <c r="H14" s="73">
        <v>124</v>
      </c>
      <c r="I14" s="73">
        <v>124</v>
      </c>
      <c r="J14" s="73">
        <v>100</v>
      </c>
      <c r="K14" s="20">
        <v>6250</v>
      </c>
      <c r="L14" s="17">
        <v>0</v>
      </c>
      <c r="M14" s="53"/>
    </row>
    <row r="15" s="76" customFormat="1" ht="36" customHeight="1" spans="1:13">
      <c r="A15" s="14">
        <v>11</v>
      </c>
      <c r="B15" s="14" t="s">
        <v>18</v>
      </c>
      <c r="C15" s="14" t="s">
        <v>53</v>
      </c>
      <c r="D15" s="14" t="s">
        <v>54</v>
      </c>
      <c r="E15" s="14" t="s">
        <v>21</v>
      </c>
      <c r="F15" s="51" t="s">
        <v>55</v>
      </c>
      <c r="G15" s="52">
        <v>5</v>
      </c>
      <c r="H15" s="52">
        <v>124</v>
      </c>
      <c r="I15" s="52">
        <v>155</v>
      </c>
      <c r="J15" s="52">
        <v>80</v>
      </c>
      <c r="K15" s="16">
        <v>5000</v>
      </c>
      <c r="L15" s="16">
        <v>1250</v>
      </c>
      <c r="M15" s="53" t="s">
        <v>56</v>
      </c>
    </row>
    <row r="16" s="76" customFormat="1" ht="36" customHeight="1" spans="1:13">
      <c r="A16" s="14">
        <v>12</v>
      </c>
      <c r="B16" s="14" t="s">
        <v>18</v>
      </c>
      <c r="C16" s="14" t="s">
        <v>57</v>
      </c>
      <c r="D16" s="14" t="s">
        <v>58</v>
      </c>
      <c r="E16" s="14" t="s">
        <v>25</v>
      </c>
      <c r="F16" s="14" t="s">
        <v>59</v>
      </c>
      <c r="G16" s="14">
        <v>3</v>
      </c>
      <c r="H16" s="14">
        <v>179</v>
      </c>
      <c r="I16" s="14">
        <v>186</v>
      </c>
      <c r="J16" s="52">
        <v>96.24</v>
      </c>
      <c r="K16" s="16">
        <v>6015</v>
      </c>
      <c r="L16" s="16">
        <v>235</v>
      </c>
      <c r="M16" s="53"/>
    </row>
    <row r="17" ht="20" customHeight="1" spans="1:13">
      <c r="A17" s="26"/>
      <c r="B17" s="26" t="s">
        <v>60</v>
      </c>
      <c r="C17" s="26"/>
      <c r="D17" s="26"/>
      <c r="E17" s="26"/>
      <c r="F17" s="74"/>
      <c r="G17" s="54"/>
      <c r="H17" s="26"/>
      <c r="I17" s="26"/>
      <c r="J17" s="26"/>
      <c r="K17" s="75">
        <v>71835.04</v>
      </c>
      <c r="L17" s="75">
        <v>3164.96</v>
      </c>
      <c r="M17" s="77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C19" sqref="C19"/>
    </sheetView>
  </sheetViews>
  <sheetFormatPr defaultColWidth="9" defaultRowHeight="13.5"/>
  <cols>
    <col min="1" max="1" width="6.25" customWidth="1"/>
    <col min="2" max="2" width="16.375" customWidth="1"/>
    <col min="4" max="4" width="13.125" customWidth="1"/>
    <col min="5" max="5" width="15.625" customWidth="1"/>
    <col min="6" max="6" width="27.375" customWidth="1"/>
    <col min="7" max="7" width="23.5" customWidth="1"/>
    <col min="8" max="8" width="14.125" customWidth="1"/>
    <col min="9" max="9" width="14.875" customWidth="1"/>
    <col min="10" max="10" width="12.75" style="61" customWidth="1"/>
    <col min="11" max="11" width="19.5" style="2" customWidth="1"/>
    <col min="12" max="12" width="17.5" style="2" customWidth="1"/>
    <col min="13" max="13" width="18.75" customWidth="1"/>
  </cols>
  <sheetData>
    <row r="1" customFormat="1" ht="30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4"/>
      <c r="L1" s="4"/>
    </row>
    <row r="2" customFormat="1" spans="1:13">
      <c r="A2" s="63" t="s">
        <v>1</v>
      </c>
      <c r="B2" s="63"/>
      <c r="C2" s="63"/>
      <c r="D2" s="63"/>
      <c r="E2" s="63"/>
      <c r="F2" s="64" t="s">
        <v>61</v>
      </c>
      <c r="G2" s="64"/>
      <c r="H2" s="64"/>
      <c r="I2" s="64"/>
      <c r="J2" s="64"/>
      <c r="K2" s="65"/>
      <c r="L2" s="2"/>
    </row>
    <row r="3" ht="18.75" spans="1:13">
      <c r="A3" s="66" t="s">
        <v>3</v>
      </c>
      <c r="B3" s="67" t="s">
        <v>4</v>
      </c>
      <c r="C3" s="66" t="s">
        <v>5</v>
      </c>
      <c r="D3" s="67" t="s">
        <v>6</v>
      </c>
      <c r="E3" s="67" t="s">
        <v>7</v>
      </c>
      <c r="F3" s="66" t="s">
        <v>8</v>
      </c>
      <c r="G3" s="66"/>
      <c r="H3" s="68" t="s">
        <v>9</v>
      </c>
      <c r="I3" s="69"/>
      <c r="J3" s="69"/>
      <c r="K3" s="70"/>
      <c r="L3" s="71"/>
      <c r="M3" s="77"/>
    </row>
    <row r="4" s="60" customFormat="1" ht="56.25" spans="1:13">
      <c r="A4" s="66"/>
      <c r="B4" s="66"/>
      <c r="C4" s="66"/>
      <c r="D4" s="66"/>
      <c r="E4" s="67"/>
      <c r="F4" s="67" t="s">
        <v>10</v>
      </c>
      <c r="G4" s="67" t="s">
        <v>11</v>
      </c>
      <c r="H4" s="67" t="s">
        <v>12</v>
      </c>
      <c r="I4" s="66" t="s">
        <v>13</v>
      </c>
      <c r="J4" s="66" t="s">
        <v>14</v>
      </c>
      <c r="K4" s="10" t="s">
        <v>15</v>
      </c>
      <c r="L4" s="9" t="s">
        <v>16</v>
      </c>
      <c r="M4" s="7" t="s">
        <v>17</v>
      </c>
    </row>
    <row r="5" s="76" customFormat="1" ht="36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5</v>
      </c>
      <c r="H5" s="14">
        <v>167</v>
      </c>
      <c r="I5" s="14">
        <v>168</v>
      </c>
      <c r="J5" s="52">
        <v>99.4</v>
      </c>
      <c r="K5" s="16">
        <v>6212.5</v>
      </c>
      <c r="L5" s="16">
        <v>37.5</v>
      </c>
      <c r="M5" s="53"/>
    </row>
    <row r="6" s="76" customFormat="1" ht="36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3</v>
      </c>
      <c r="H6" s="52">
        <v>168</v>
      </c>
      <c r="I6" s="14">
        <v>168</v>
      </c>
      <c r="J6" s="52">
        <v>100</v>
      </c>
      <c r="K6" s="23">
        <v>6250</v>
      </c>
      <c r="L6" s="23">
        <v>0</v>
      </c>
      <c r="M6" s="53"/>
    </row>
    <row r="7" s="76" customFormat="1" ht="36" customHeight="1" spans="1:13">
      <c r="A7" s="14">
        <v>3</v>
      </c>
      <c r="B7" s="14" t="s">
        <v>18</v>
      </c>
      <c r="C7" s="14" t="s">
        <v>28</v>
      </c>
      <c r="D7" s="14" t="s">
        <v>29</v>
      </c>
      <c r="E7" s="14" t="s">
        <v>25</v>
      </c>
      <c r="F7" s="14" t="s">
        <v>30</v>
      </c>
      <c r="G7" s="14">
        <v>4</v>
      </c>
      <c r="H7" s="73">
        <v>220</v>
      </c>
      <c r="I7" s="73">
        <v>224</v>
      </c>
      <c r="J7" s="73">
        <v>98.21</v>
      </c>
      <c r="K7" s="17">
        <v>6138.125</v>
      </c>
      <c r="L7" s="17">
        <v>111.875</v>
      </c>
      <c r="M7" s="53"/>
    </row>
    <row r="8" s="76" customFormat="1" ht="36" customHeight="1" spans="1:13">
      <c r="A8" s="14">
        <v>4</v>
      </c>
      <c r="B8" s="14" t="s">
        <v>18</v>
      </c>
      <c r="C8" s="14" t="s">
        <v>31</v>
      </c>
      <c r="D8" s="14" t="s">
        <v>32</v>
      </c>
      <c r="E8" s="14" t="s">
        <v>25</v>
      </c>
      <c r="F8" s="14" t="s">
        <v>33</v>
      </c>
      <c r="G8" s="14">
        <v>3</v>
      </c>
      <c r="H8" s="14">
        <v>168</v>
      </c>
      <c r="I8" s="14">
        <v>168</v>
      </c>
      <c r="J8" s="52">
        <v>100</v>
      </c>
      <c r="K8" s="16">
        <v>6250</v>
      </c>
      <c r="L8" s="16">
        <v>0</v>
      </c>
      <c r="M8" s="53"/>
    </row>
    <row r="9" s="76" customFormat="1" ht="36" customHeight="1" spans="1:13">
      <c r="A9" s="14">
        <v>5</v>
      </c>
      <c r="B9" s="14" t="s">
        <v>18</v>
      </c>
      <c r="C9" s="14" t="s">
        <v>34</v>
      </c>
      <c r="D9" s="14" t="s">
        <v>35</v>
      </c>
      <c r="E9" s="14" t="s">
        <v>25</v>
      </c>
      <c r="F9" s="14" t="s">
        <v>36</v>
      </c>
      <c r="G9" s="14">
        <v>6</v>
      </c>
      <c r="H9" s="52">
        <v>336</v>
      </c>
      <c r="I9" s="14">
        <v>336</v>
      </c>
      <c r="J9" s="52">
        <v>100</v>
      </c>
      <c r="K9" s="16">
        <v>6250</v>
      </c>
      <c r="L9" s="16">
        <v>0</v>
      </c>
      <c r="M9" s="53"/>
    </row>
    <row r="10" s="76" customFormat="1" ht="36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7</v>
      </c>
      <c r="H10" s="73">
        <v>389</v>
      </c>
      <c r="I10" s="73">
        <v>392</v>
      </c>
      <c r="J10" s="73">
        <v>99.23</v>
      </c>
      <c r="K10" s="17">
        <v>6201.875</v>
      </c>
      <c r="L10" s="17">
        <v>48.125</v>
      </c>
      <c r="M10" s="78" t="s">
        <v>62</v>
      </c>
    </row>
    <row r="11" s="76" customFormat="1" ht="36" customHeight="1" spans="1:13">
      <c r="A11" s="14">
        <v>7</v>
      </c>
      <c r="B11" s="14" t="s">
        <v>18</v>
      </c>
      <c r="C11" s="14" t="s">
        <v>41</v>
      </c>
      <c r="D11" s="14" t="s">
        <v>42</v>
      </c>
      <c r="E11" s="14" t="s">
        <v>25</v>
      </c>
      <c r="F11" s="51" t="s">
        <v>43</v>
      </c>
      <c r="G11" s="14" t="s">
        <v>63</v>
      </c>
      <c r="H11" s="52">
        <v>192</v>
      </c>
      <c r="I11" s="52">
        <v>224</v>
      </c>
      <c r="J11" s="52">
        <v>85.71</v>
      </c>
      <c r="K11" s="23">
        <v>5357.14</v>
      </c>
      <c r="L11" s="23">
        <v>892.86</v>
      </c>
      <c r="M11" s="53" t="s">
        <v>64</v>
      </c>
    </row>
    <row r="12" s="76" customFormat="1" ht="36" customHeight="1" spans="1:13">
      <c r="A12" s="14">
        <v>8</v>
      </c>
      <c r="B12" s="14" t="s">
        <v>18</v>
      </c>
      <c r="C12" s="14" t="s">
        <v>45</v>
      </c>
      <c r="D12" s="14" t="s">
        <v>46</v>
      </c>
      <c r="E12" s="14" t="s">
        <v>21</v>
      </c>
      <c r="F12" s="14" t="s">
        <v>47</v>
      </c>
      <c r="G12" s="14">
        <v>5</v>
      </c>
      <c r="H12" s="73">
        <v>139</v>
      </c>
      <c r="I12" s="73">
        <v>140</v>
      </c>
      <c r="J12" s="73">
        <v>99.28</v>
      </c>
      <c r="K12" s="17">
        <v>6205</v>
      </c>
      <c r="L12" s="17">
        <v>45</v>
      </c>
      <c r="M12" s="53"/>
    </row>
    <row r="13" s="76" customFormat="1" ht="36" customHeight="1" spans="1:13">
      <c r="A13" s="14">
        <v>9</v>
      </c>
      <c r="B13" s="14" t="s">
        <v>18</v>
      </c>
      <c r="C13" s="14" t="s">
        <v>45</v>
      </c>
      <c r="D13" s="14" t="s">
        <v>48</v>
      </c>
      <c r="E13" s="14" t="s">
        <v>21</v>
      </c>
      <c r="F13" s="14" t="s">
        <v>49</v>
      </c>
      <c r="G13" s="14">
        <v>5</v>
      </c>
      <c r="H13" s="73">
        <v>139</v>
      </c>
      <c r="I13" s="73">
        <v>140</v>
      </c>
      <c r="J13" s="73">
        <v>99.28</v>
      </c>
      <c r="K13" s="17">
        <v>6205</v>
      </c>
      <c r="L13" s="17">
        <v>45</v>
      </c>
      <c r="M13" s="53"/>
    </row>
    <row r="14" s="76" customFormat="1" ht="36" customHeight="1" spans="1:13">
      <c r="A14" s="14">
        <v>10</v>
      </c>
      <c r="B14" s="14" t="s">
        <v>18</v>
      </c>
      <c r="C14" s="14" t="s">
        <v>50</v>
      </c>
      <c r="D14" s="14" t="s">
        <v>51</v>
      </c>
      <c r="E14" s="14" t="s">
        <v>25</v>
      </c>
      <c r="F14" s="14" t="s">
        <v>52</v>
      </c>
      <c r="G14" s="14">
        <v>2</v>
      </c>
      <c r="H14" s="52">
        <v>112</v>
      </c>
      <c r="I14" s="14">
        <v>112</v>
      </c>
      <c r="J14" s="52">
        <v>100</v>
      </c>
      <c r="K14" s="16">
        <v>6250</v>
      </c>
      <c r="L14" s="16">
        <v>0</v>
      </c>
      <c r="M14" s="53"/>
    </row>
    <row r="15" s="76" customFormat="1" ht="36" customHeight="1" spans="1:13">
      <c r="A15" s="14">
        <v>11</v>
      </c>
      <c r="B15" s="14" t="s">
        <v>18</v>
      </c>
      <c r="C15" s="14" t="s">
        <v>53</v>
      </c>
      <c r="D15" s="14" t="s">
        <v>54</v>
      </c>
      <c r="E15" s="14" t="s">
        <v>21</v>
      </c>
      <c r="F15" s="14" t="s">
        <v>65</v>
      </c>
      <c r="G15" s="14" t="s">
        <v>66</v>
      </c>
      <c r="H15" s="52">
        <v>121</v>
      </c>
      <c r="I15" s="52">
        <v>140</v>
      </c>
      <c r="J15" s="52">
        <v>86.43</v>
      </c>
      <c r="K15" s="23">
        <v>5401.88</v>
      </c>
      <c r="L15" s="23">
        <v>848.12</v>
      </c>
      <c r="M15" s="53" t="s">
        <v>67</v>
      </c>
    </row>
    <row r="16" s="76" customFormat="1" ht="36" customHeight="1" spans="1:13">
      <c r="A16" s="14">
        <v>12</v>
      </c>
      <c r="B16" s="14" t="s">
        <v>18</v>
      </c>
      <c r="C16" s="14" t="s">
        <v>57</v>
      </c>
      <c r="D16" s="14" t="s">
        <v>58</v>
      </c>
      <c r="E16" s="14" t="s">
        <v>25</v>
      </c>
      <c r="F16" s="14" t="s">
        <v>59</v>
      </c>
      <c r="G16" s="14">
        <v>3</v>
      </c>
      <c r="H16" s="52">
        <v>168</v>
      </c>
      <c r="I16" s="14">
        <v>168</v>
      </c>
      <c r="J16" s="52">
        <v>100</v>
      </c>
      <c r="K16" s="16">
        <v>6250</v>
      </c>
      <c r="L16" s="16">
        <v>0</v>
      </c>
      <c r="M16" s="53"/>
    </row>
    <row r="17" ht="20" customHeight="1" spans="1:13">
      <c r="A17" s="26"/>
      <c r="B17" s="26" t="s">
        <v>60</v>
      </c>
      <c r="C17" s="26"/>
      <c r="D17" s="26"/>
      <c r="E17" s="26"/>
      <c r="F17" s="74"/>
      <c r="G17" s="54"/>
      <c r="H17" s="26"/>
      <c r="I17" s="26"/>
      <c r="J17" s="26"/>
      <c r="K17" s="75">
        <v>72569.64</v>
      </c>
      <c r="L17" s="75">
        <v>2430.36</v>
      </c>
      <c r="M17" s="77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M11" sqref="M11"/>
    </sheetView>
  </sheetViews>
  <sheetFormatPr defaultColWidth="9" defaultRowHeight="13.5"/>
  <cols>
    <col min="1" max="1" width="5.5" customWidth="1"/>
    <col min="2" max="2" width="21.25" customWidth="1"/>
    <col min="4" max="4" width="19.625" customWidth="1"/>
    <col min="5" max="5" width="15.625" customWidth="1"/>
    <col min="6" max="6" width="31.5" customWidth="1"/>
    <col min="7" max="7" width="23.5" customWidth="1"/>
    <col min="8" max="8" width="14.125" customWidth="1"/>
    <col min="9" max="9" width="12.5" customWidth="1"/>
    <col min="10" max="10" width="12.75" style="61" customWidth="1"/>
    <col min="11" max="11" width="19.5" style="2" customWidth="1"/>
    <col min="12" max="12" width="14.75" style="2" customWidth="1"/>
    <col min="13" max="13" width="19.25" customWidth="1"/>
  </cols>
  <sheetData>
    <row r="1" customFormat="1" ht="30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4"/>
      <c r="L1" s="4"/>
    </row>
    <row r="2" customFormat="1" spans="1:13">
      <c r="A2" s="63" t="s">
        <v>1</v>
      </c>
      <c r="B2" s="63"/>
      <c r="C2" s="63"/>
      <c r="D2" s="63"/>
      <c r="E2" s="63"/>
      <c r="F2" s="64" t="s">
        <v>68</v>
      </c>
      <c r="G2" s="64"/>
      <c r="H2" s="64"/>
      <c r="I2" s="64"/>
      <c r="J2" s="64"/>
      <c r="K2" s="65"/>
      <c r="L2" s="2"/>
    </row>
    <row r="3" ht="18.75" spans="1:13">
      <c r="A3" s="66" t="s">
        <v>3</v>
      </c>
      <c r="B3" s="67" t="s">
        <v>4</v>
      </c>
      <c r="C3" s="66" t="s">
        <v>5</v>
      </c>
      <c r="D3" s="67" t="s">
        <v>6</v>
      </c>
      <c r="E3" s="67" t="s">
        <v>7</v>
      </c>
      <c r="F3" s="66" t="s">
        <v>8</v>
      </c>
      <c r="G3" s="66"/>
      <c r="H3" s="68" t="s">
        <v>9</v>
      </c>
      <c r="I3" s="69"/>
      <c r="J3" s="69"/>
      <c r="K3" s="70"/>
      <c r="L3" s="71"/>
      <c r="M3" s="77"/>
    </row>
    <row r="4" s="60" customFormat="1" ht="56.25" spans="1:13">
      <c r="A4" s="66"/>
      <c r="B4" s="66"/>
      <c r="C4" s="66"/>
      <c r="D4" s="66"/>
      <c r="E4" s="67"/>
      <c r="F4" s="67" t="s">
        <v>10</v>
      </c>
      <c r="G4" s="67" t="s">
        <v>11</v>
      </c>
      <c r="H4" s="67" t="s">
        <v>12</v>
      </c>
      <c r="I4" s="66" t="s">
        <v>13</v>
      </c>
      <c r="J4" s="66" t="s">
        <v>14</v>
      </c>
      <c r="K4" s="10" t="s">
        <v>15</v>
      </c>
      <c r="L4" s="10" t="s">
        <v>16</v>
      </c>
      <c r="M4" s="7" t="s">
        <v>17</v>
      </c>
    </row>
    <row r="5" s="76" customFormat="1" ht="32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5</v>
      </c>
      <c r="H5" s="52">
        <v>185</v>
      </c>
      <c r="I5" s="14">
        <v>186</v>
      </c>
      <c r="J5" s="73">
        <v>99.46</v>
      </c>
      <c r="K5" s="17">
        <v>6216.25</v>
      </c>
      <c r="L5" s="17">
        <v>33.75</v>
      </c>
      <c r="M5" s="53"/>
    </row>
    <row r="6" s="76" customFormat="1" ht="32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3</v>
      </c>
      <c r="H6" s="73">
        <v>186</v>
      </c>
      <c r="I6" s="54">
        <v>186</v>
      </c>
      <c r="J6" s="73">
        <v>100</v>
      </c>
      <c r="K6" s="17">
        <v>6250</v>
      </c>
      <c r="L6" s="17">
        <v>0</v>
      </c>
      <c r="M6" s="53"/>
    </row>
    <row r="7" s="76" customFormat="1" ht="32" customHeight="1" spans="1:13">
      <c r="A7" s="14">
        <v>3</v>
      </c>
      <c r="B7" s="14" t="s">
        <v>18</v>
      </c>
      <c r="C7" s="14" t="s">
        <v>28</v>
      </c>
      <c r="D7" s="14" t="s">
        <v>29</v>
      </c>
      <c r="E7" s="14" t="s">
        <v>25</v>
      </c>
      <c r="F7" s="14" t="s">
        <v>30</v>
      </c>
      <c r="G7" s="14">
        <v>4</v>
      </c>
      <c r="H7" s="52">
        <v>248</v>
      </c>
      <c r="I7" s="14">
        <v>248</v>
      </c>
      <c r="J7" s="73">
        <v>100</v>
      </c>
      <c r="K7" s="17">
        <v>6250</v>
      </c>
      <c r="L7" s="17">
        <v>0</v>
      </c>
      <c r="M7" s="53"/>
    </row>
    <row r="8" s="76" customFormat="1" ht="32" customHeight="1" spans="1:13">
      <c r="A8" s="14">
        <v>4</v>
      </c>
      <c r="B8" s="14" t="s">
        <v>18</v>
      </c>
      <c r="C8" s="14" t="s">
        <v>31</v>
      </c>
      <c r="D8" s="14" t="s">
        <v>32</v>
      </c>
      <c r="E8" s="14" t="s">
        <v>25</v>
      </c>
      <c r="F8" s="14" t="s">
        <v>33</v>
      </c>
      <c r="G8" s="14">
        <v>3</v>
      </c>
      <c r="H8" s="14">
        <v>186</v>
      </c>
      <c r="I8" s="14">
        <v>186</v>
      </c>
      <c r="J8" s="52">
        <v>100</v>
      </c>
      <c r="K8" s="16">
        <v>6250</v>
      </c>
      <c r="L8" s="16">
        <v>0</v>
      </c>
      <c r="M8" s="53"/>
    </row>
    <row r="9" s="76" customFormat="1" ht="32" customHeight="1" spans="1:13">
      <c r="A9" s="14">
        <v>5</v>
      </c>
      <c r="B9" s="14" t="s">
        <v>18</v>
      </c>
      <c r="C9" s="14" t="s">
        <v>34</v>
      </c>
      <c r="D9" s="14" t="s">
        <v>35</v>
      </c>
      <c r="E9" s="14" t="s">
        <v>25</v>
      </c>
      <c r="F9" s="14" t="s">
        <v>36</v>
      </c>
      <c r="G9" s="14">
        <v>6</v>
      </c>
      <c r="H9" s="52">
        <v>372</v>
      </c>
      <c r="I9" s="14">
        <v>372</v>
      </c>
      <c r="J9" s="52">
        <v>100</v>
      </c>
      <c r="K9" s="16">
        <v>6250</v>
      </c>
      <c r="L9" s="16">
        <v>0</v>
      </c>
      <c r="M9" s="53"/>
    </row>
    <row r="10" s="76" customFormat="1" ht="32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7</v>
      </c>
      <c r="H10" s="73">
        <v>420</v>
      </c>
      <c r="I10" s="54">
        <v>434</v>
      </c>
      <c r="J10" s="73">
        <v>96.77</v>
      </c>
      <c r="K10" s="17">
        <v>6048.125</v>
      </c>
      <c r="L10" s="17">
        <v>201.875</v>
      </c>
      <c r="M10" s="78" t="s">
        <v>62</v>
      </c>
    </row>
    <row r="11" s="76" customFormat="1" ht="32" customHeight="1" spans="1:13">
      <c r="A11" s="14">
        <v>7</v>
      </c>
      <c r="B11" s="14" t="s">
        <v>18</v>
      </c>
      <c r="C11" s="14" t="s">
        <v>41</v>
      </c>
      <c r="D11" s="14" t="s">
        <v>42</v>
      </c>
      <c r="E11" s="14" t="s">
        <v>25</v>
      </c>
      <c r="F11" s="51" t="s">
        <v>43</v>
      </c>
      <c r="G11" s="14" t="s">
        <v>63</v>
      </c>
      <c r="H11" s="52">
        <v>206</v>
      </c>
      <c r="I11" s="52">
        <v>248</v>
      </c>
      <c r="J11" s="52">
        <v>83.06</v>
      </c>
      <c r="K11" s="23">
        <v>5191.25</v>
      </c>
      <c r="L11" s="23">
        <v>1058.75</v>
      </c>
      <c r="M11" s="53" t="s">
        <v>69</v>
      </c>
    </row>
    <row r="12" s="76" customFormat="1" ht="32" customHeight="1" spans="1:13">
      <c r="A12" s="14">
        <v>8</v>
      </c>
      <c r="B12" s="14" t="s">
        <v>18</v>
      </c>
      <c r="C12" s="14" t="s">
        <v>45</v>
      </c>
      <c r="D12" s="14" t="s">
        <v>46</v>
      </c>
      <c r="E12" s="14" t="s">
        <v>21</v>
      </c>
      <c r="F12" s="14" t="s">
        <v>47</v>
      </c>
      <c r="G12" s="14">
        <v>5</v>
      </c>
      <c r="H12" s="73">
        <v>154</v>
      </c>
      <c r="I12" s="54">
        <v>155</v>
      </c>
      <c r="J12" s="73">
        <v>99.35</v>
      </c>
      <c r="K12" s="17">
        <v>6209.375</v>
      </c>
      <c r="L12" s="17">
        <v>40.625</v>
      </c>
      <c r="M12" s="53"/>
    </row>
    <row r="13" s="76" customFormat="1" ht="32" customHeight="1" spans="1:13">
      <c r="A13" s="14">
        <v>9</v>
      </c>
      <c r="B13" s="14" t="s">
        <v>18</v>
      </c>
      <c r="C13" s="14" t="s">
        <v>45</v>
      </c>
      <c r="D13" s="14" t="s">
        <v>48</v>
      </c>
      <c r="E13" s="14" t="s">
        <v>21</v>
      </c>
      <c r="F13" s="14" t="s">
        <v>49</v>
      </c>
      <c r="G13" s="14">
        <v>5</v>
      </c>
      <c r="H13" s="73">
        <v>154</v>
      </c>
      <c r="I13" s="54">
        <v>155</v>
      </c>
      <c r="J13" s="73">
        <v>99.35</v>
      </c>
      <c r="K13" s="17">
        <v>6209.375</v>
      </c>
      <c r="L13" s="17">
        <v>40.625</v>
      </c>
      <c r="M13" s="53"/>
    </row>
    <row r="14" s="76" customFormat="1" ht="32" customHeight="1" spans="1:13">
      <c r="A14" s="14">
        <v>10</v>
      </c>
      <c r="B14" s="14" t="s">
        <v>18</v>
      </c>
      <c r="C14" s="14" t="s">
        <v>50</v>
      </c>
      <c r="D14" s="14" t="s">
        <v>51</v>
      </c>
      <c r="E14" s="14" t="s">
        <v>25</v>
      </c>
      <c r="F14" s="14" t="s">
        <v>52</v>
      </c>
      <c r="G14" s="14">
        <v>2</v>
      </c>
      <c r="H14" s="52">
        <v>124</v>
      </c>
      <c r="I14" s="14">
        <v>124</v>
      </c>
      <c r="J14" s="52">
        <v>100</v>
      </c>
      <c r="K14" s="16">
        <v>6250</v>
      </c>
      <c r="L14" s="16">
        <v>0</v>
      </c>
      <c r="M14" s="53"/>
    </row>
    <row r="15" s="76" customFormat="1" ht="32" customHeight="1" spans="1:13">
      <c r="A15" s="14">
        <v>11</v>
      </c>
      <c r="B15" s="14" t="s">
        <v>18</v>
      </c>
      <c r="C15" s="14" t="s">
        <v>53</v>
      </c>
      <c r="D15" s="14" t="s">
        <v>54</v>
      </c>
      <c r="E15" s="14" t="s">
        <v>21</v>
      </c>
      <c r="F15" s="14" t="s">
        <v>65</v>
      </c>
      <c r="G15" s="14" t="s">
        <v>66</v>
      </c>
      <c r="H15" s="52">
        <v>149</v>
      </c>
      <c r="I15" s="52">
        <v>155</v>
      </c>
      <c r="J15" s="52">
        <v>96.13</v>
      </c>
      <c r="K15" s="23">
        <v>6008.13</v>
      </c>
      <c r="L15" s="23">
        <v>241.87</v>
      </c>
      <c r="M15" s="53" t="s">
        <v>70</v>
      </c>
    </row>
    <row r="16" s="76" customFormat="1" ht="32" customHeight="1" spans="1:13">
      <c r="A16" s="14">
        <v>12</v>
      </c>
      <c r="B16" s="14" t="s">
        <v>18</v>
      </c>
      <c r="C16" s="14" t="s">
        <v>57</v>
      </c>
      <c r="D16" s="14" t="s">
        <v>58</v>
      </c>
      <c r="E16" s="14" t="s">
        <v>25</v>
      </c>
      <c r="F16" s="14" t="s">
        <v>59</v>
      </c>
      <c r="G16" s="14">
        <v>3</v>
      </c>
      <c r="H16" s="14">
        <v>186</v>
      </c>
      <c r="I16" s="14">
        <v>186</v>
      </c>
      <c r="J16" s="52">
        <v>100</v>
      </c>
      <c r="K16" s="16">
        <v>6250</v>
      </c>
      <c r="L16" s="16">
        <v>0</v>
      </c>
      <c r="M16" s="53"/>
    </row>
    <row r="17" ht="20" customHeight="1" spans="1:13">
      <c r="A17" s="26"/>
      <c r="B17" s="26" t="s">
        <v>60</v>
      </c>
      <c r="C17" s="26"/>
      <c r="D17" s="26"/>
      <c r="E17" s="26"/>
      <c r="F17" s="74"/>
      <c r="G17" s="54"/>
      <c r="H17" s="26"/>
      <c r="I17" s="26"/>
      <c r="J17" s="26"/>
      <c r="K17" s="75">
        <v>73382.5</v>
      </c>
      <c r="L17" s="75">
        <v>1617.5</v>
      </c>
      <c r="M17" s="77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D20" sqref="D20"/>
    </sheetView>
  </sheetViews>
  <sheetFormatPr defaultColWidth="9" defaultRowHeight="13.5"/>
  <cols>
    <col min="1" max="1" width="5.5" customWidth="1"/>
    <col min="2" max="2" width="21.375" customWidth="1"/>
    <col min="4" max="4" width="19.625" customWidth="1"/>
    <col min="5" max="5" width="15.625" customWidth="1"/>
    <col min="6" max="6" width="32" customWidth="1"/>
    <col min="7" max="7" width="23.5" customWidth="1"/>
    <col min="8" max="8" width="14.125" customWidth="1"/>
    <col min="9" max="9" width="14.875" customWidth="1"/>
    <col min="10" max="10" width="12.75" style="61" customWidth="1"/>
    <col min="11" max="11" width="19.5" style="2" customWidth="1"/>
    <col min="12" max="12" width="12.5" style="2" customWidth="1"/>
    <col min="13" max="13" width="22.875" customWidth="1"/>
  </cols>
  <sheetData>
    <row r="1" customFormat="1" ht="30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4"/>
      <c r="L1" s="4"/>
    </row>
    <row r="2" customFormat="1" spans="1:13">
      <c r="A2" s="63" t="s">
        <v>1</v>
      </c>
      <c r="B2" s="63"/>
      <c r="C2" s="63"/>
      <c r="D2" s="63"/>
      <c r="E2" s="63"/>
      <c r="F2" s="64" t="s">
        <v>71</v>
      </c>
      <c r="G2" s="64"/>
      <c r="H2" s="64"/>
      <c r="I2" s="64"/>
      <c r="J2" s="64"/>
      <c r="K2" s="65"/>
      <c r="L2" s="2"/>
    </row>
    <row r="3" ht="18.75" spans="1:13">
      <c r="A3" s="66" t="s">
        <v>3</v>
      </c>
      <c r="B3" s="67" t="s">
        <v>4</v>
      </c>
      <c r="C3" s="66" t="s">
        <v>5</v>
      </c>
      <c r="D3" s="67" t="s">
        <v>6</v>
      </c>
      <c r="E3" s="67" t="s">
        <v>7</v>
      </c>
      <c r="F3" s="66" t="s">
        <v>8</v>
      </c>
      <c r="G3" s="66"/>
      <c r="H3" s="68" t="s">
        <v>9</v>
      </c>
      <c r="I3" s="69"/>
      <c r="J3" s="69"/>
      <c r="K3" s="70"/>
      <c r="L3" s="71"/>
      <c r="M3" s="77"/>
    </row>
    <row r="4" s="60" customFormat="1" ht="56.25" spans="1:13">
      <c r="A4" s="66"/>
      <c r="B4" s="66"/>
      <c r="C4" s="66"/>
      <c r="D4" s="66"/>
      <c r="E4" s="67"/>
      <c r="F4" s="67" t="s">
        <v>10</v>
      </c>
      <c r="G4" s="67" t="s">
        <v>11</v>
      </c>
      <c r="H4" s="67" t="s">
        <v>12</v>
      </c>
      <c r="I4" s="66" t="s">
        <v>13</v>
      </c>
      <c r="J4" s="66" t="s">
        <v>14</v>
      </c>
      <c r="K4" s="10" t="s">
        <v>15</v>
      </c>
      <c r="L4" s="10" t="s">
        <v>16</v>
      </c>
      <c r="M4" s="7" t="s">
        <v>17</v>
      </c>
    </row>
    <row r="5" s="76" customFormat="1" ht="30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5</v>
      </c>
      <c r="H5" s="14">
        <v>180</v>
      </c>
      <c r="I5" s="14">
        <v>180</v>
      </c>
      <c r="J5" s="52">
        <v>100</v>
      </c>
      <c r="K5" s="16">
        <v>6250</v>
      </c>
      <c r="L5" s="16">
        <v>0</v>
      </c>
      <c r="M5" s="53"/>
    </row>
    <row r="6" s="76" customFormat="1" ht="30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3</v>
      </c>
      <c r="H6" s="52">
        <v>180</v>
      </c>
      <c r="I6" s="14">
        <v>180</v>
      </c>
      <c r="J6" s="52">
        <v>100</v>
      </c>
      <c r="K6" s="16">
        <v>6250</v>
      </c>
      <c r="L6" s="16">
        <v>0</v>
      </c>
      <c r="M6" s="53"/>
    </row>
    <row r="7" s="76" customFormat="1" ht="30" customHeight="1" spans="1:13">
      <c r="A7" s="14">
        <v>3</v>
      </c>
      <c r="B7" s="14" t="s">
        <v>18</v>
      </c>
      <c r="C7" s="14" t="s">
        <v>28</v>
      </c>
      <c r="D7" s="14" t="s">
        <v>29</v>
      </c>
      <c r="E7" s="14" t="s">
        <v>25</v>
      </c>
      <c r="F7" s="14" t="s">
        <v>30</v>
      </c>
      <c r="G7" s="14">
        <v>4</v>
      </c>
      <c r="H7" s="52">
        <v>236</v>
      </c>
      <c r="I7" s="14">
        <v>240</v>
      </c>
      <c r="J7" s="52">
        <v>98.33</v>
      </c>
      <c r="K7" s="23">
        <v>6145.63</v>
      </c>
      <c r="L7" s="23">
        <v>104.37</v>
      </c>
      <c r="M7" s="53"/>
    </row>
    <row r="8" s="76" customFormat="1" ht="30" customHeight="1" spans="1:13">
      <c r="A8" s="14">
        <v>4</v>
      </c>
      <c r="B8" s="14" t="s">
        <v>18</v>
      </c>
      <c r="C8" s="14" t="s">
        <v>31</v>
      </c>
      <c r="D8" s="14" t="s">
        <v>32</v>
      </c>
      <c r="E8" s="14" t="s">
        <v>25</v>
      </c>
      <c r="F8" s="14" t="s">
        <v>33</v>
      </c>
      <c r="G8" s="14">
        <v>3</v>
      </c>
      <c r="H8" s="14">
        <v>180</v>
      </c>
      <c r="I8" s="14">
        <v>180</v>
      </c>
      <c r="J8" s="52">
        <v>100</v>
      </c>
      <c r="K8" s="16">
        <v>6250</v>
      </c>
      <c r="L8" s="16">
        <v>0</v>
      </c>
      <c r="M8" s="53"/>
    </row>
    <row r="9" s="76" customFormat="1" ht="30" customHeight="1" spans="1:13">
      <c r="A9" s="14">
        <v>5</v>
      </c>
      <c r="B9" s="14" t="s">
        <v>18</v>
      </c>
      <c r="C9" s="14" t="s">
        <v>34</v>
      </c>
      <c r="D9" s="14" t="s">
        <v>35</v>
      </c>
      <c r="E9" s="14" t="s">
        <v>25</v>
      </c>
      <c r="F9" s="14" t="s">
        <v>36</v>
      </c>
      <c r="G9" s="14">
        <v>6</v>
      </c>
      <c r="H9" s="52">
        <v>360</v>
      </c>
      <c r="I9" s="14">
        <v>360</v>
      </c>
      <c r="J9" s="52">
        <v>100</v>
      </c>
      <c r="K9" s="16">
        <v>6250</v>
      </c>
      <c r="L9" s="16">
        <v>0</v>
      </c>
      <c r="M9" s="53"/>
    </row>
    <row r="10" s="76" customFormat="1" ht="30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7</v>
      </c>
      <c r="H10" s="73">
        <v>406</v>
      </c>
      <c r="I10" s="54">
        <v>420</v>
      </c>
      <c r="J10" s="73">
        <v>96.67</v>
      </c>
      <c r="K10" s="17">
        <v>6041.875</v>
      </c>
      <c r="L10" s="17">
        <v>208.125</v>
      </c>
      <c r="M10" s="53"/>
    </row>
    <row r="11" s="76" customFormat="1" ht="30" customHeight="1" spans="1:13">
      <c r="A11" s="14">
        <v>7</v>
      </c>
      <c r="B11" s="14" t="s">
        <v>18</v>
      </c>
      <c r="C11" s="14" t="s">
        <v>41</v>
      </c>
      <c r="D11" s="14" t="s">
        <v>42</v>
      </c>
      <c r="E11" s="14" t="s">
        <v>25</v>
      </c>
      <c r="F11" s="51" t="s">
        <v>43</v>
      </c>
      <c r="G11" s="52">
        <v>4</v>
      </c>
      <c r="H11" s="52">
        <v>201</v>
      </c>
      <c r="I11" s="52">
        <v>240</v>
      </c>
      <c r="J11" s="52">
        <v>83.75</v>
      </c>
      <c r="K11" s="23">
        <v>5234.38</v>
      </c>
      <c r="L11" s="23">
        <v>1015.62</v>
      </c>
      <c r="M11" s="53" t="s">
        <v>69</v>
      </c>
    </row>
    <row r="12" s="76" customFormat="1" ht="30" customHeight="1" spans="1:13">
      <c r="A12" s="14">
        <v>8</v>
      </c>
      <c r="B12" s="14" t="s">
        <v>18</v>
      </c>
      <c r="C12" s="14" t="s">
        <v>45</v>
      </c>
      <c r="D12" s="14" t="s">
        <v>46</v>
      </c>
      <c r="E12" s="14" t="s">
        <v>21</v>
      </c>
      <c r="F12" s="14" t="s">
        <v>47</v>
      </c>
      <c r="G12" s="14">
        <v>5</v>
      </c>
      <c r="H12" s="52">
        <v>150</v>
      </c>
      <c r="I12" s="14">
        <v>150</v>
      </c>
      <c r="J12" s="52">
        <v>100</v>
      </c>
      <c r="K12" s="23">
        <v>6250</v>
      </c>
      <c r="L12" s="23">
        <v>0</v>
      </c>
      <c r="M12" s="53"/>
    </row>
    <row r="13" s="76" customFormat="1" ht="30" customHeight="1" spans="1:13">
      <c r="A13" s="14">
        <v>9</v>
      </c>
      <c r="B13" s="14" t="s">
        <v>18</v>
      </c>
      <c r="C13" s="14" t="s">
        <v>45</v>
      </c>
      <c r="D13" s="14" t="s">
        <v>48</v>
      </c>
      <c r="E13" s="14" t="s">
        <v>21</v>
      </c>
      <c r="F13" s="14" t="s">
        <v>49</v>
      </c>
      <c r="G13" s="14">
        <v>5</v>
      </c>
      <c r="H13" s="52">
        <v>150</v>
      </c>
      <c r="I13" s="14">
        <v>150</v>
      </c>
      <c r="J13" s="52">
        <v>100</v>
      </c>
      <c r="K13" s="23">
        <v>6250</v>
      </c>
      <c r="L13" s="23">
        <v>0</v>
      </c>
      <c r="M13" s="53"/>
    </row>
    <row r="14" s="76" customFormat="1" ht="30" customHeight="1" spans="1:13">
      <c r="A14" s="14">
        <v>10</v>
      </c>
      <c r="B14" s="14" t="s">
        <v>18</v>
      </c>
      <c r="C14" s="14" t="s">
        <v>50</v>
      </c>
      <c r="D14" s="14" t="s">
        <v>51</v>
      </c>
      <c r="E14" s="14" t="s">
        <v>25</v>
      </c>
      <c r="F14" s="14" t="s">
        <v>72</v>
      </c>
      <c r="G14" s="14">
        <v>3</v>
      </c>
      <c r="H14" s="52">
        <v>150</v>
      </c>
      <c r="I14" s="14">
        <v>180</v>
      </c>
      <c r="J14" s="24">
        <f>H14/I14*100</f>
        <v>83.3333333333333</v>
      </c>
      <c r="K14" s="24">
        <f>6250*J14/100</f>
        <v>5208.33333333333</v>
      </c>
      <c r="L14" s="24">
        <f>6250-K14</f>
        <v>1041.66666666667</v>
      </c>
      <c r="M14" s="78" t="s">
        <v>73</v>
      </c>
    </row>
    <row r="15" s="76" customFormat="1" ht="30" customHeight="1" spans="1:13">
      <c r="A15" s="14">
        <v>11</v>
      </c>
      <c r="B15" s="14" t="s">
        <v>18</v>
      </c>
      <c r="C15" s="14" t="s">
        <v>53</v>
      </c>
      <c r="D15" s="14" t="s">
        <v>54</v>
      </c>
      <c r="E15" s="14" t="s">
        <v>21</v>
      </c>
      <c r="F15" s="14" t="s">
        <v>65</v>
      </c>
      <c r="G15" s="52">
        <v>5</v>
      </c>
      <c r="H15" s="52">
        <v>115</v>
      </c>
      <c r="I15" s="14">
        <v>120</v>
      </c>
      <c r="J15" s="52">
        <v>95.83</v>
      </c>
      <c r="K15" s="23">
        <v>5989.38</v>
      </c>
      <c r="L15" s="23">
        <v>260.62</v>
      </c>
      <c r="M15" s="53" t="s">
        <v>74</v>
      </c>
    </row>
    <row r="16" s="76" customFormat="1" ht="30" customHeight="1" spans="1:13">
      <c r="A16" s="14">
        <v>12</v>
      </c>
      <c r="B16" s="14" t="s">
        <v>18</v>
      </c>
      <c r="C16" s="14" t="s">
        <v>57</v>
      </c>
      <c r="D16" s="14" t="s">
        <v>58</v>
      </c>
      <c r="E16" s="14" t="s">
        <v>25</v>
      </c>
      <c r="F16" s="14" t="s">
        <v>59</v>
      </c>
      <c r="G16" s="14">
        <v>3</v>
      </c>
      <c r="H16" s="14">
        <v>180</v>
      </c>
      <c r="I16" s="14">
        <v>180</v>
      </c>
      <c r="J16" s="52">
        <v>100</v>
      </c>
      <c r="K16" s="16">
        <v>6250</v>
      </c>
      <c r="L16" s="16">
        <v>0</v>
      </c>
      <c r="M16" s="53"/>
    </row>
    <row r="17" ht="20" customHeight="1" spans="1:13">
      <c r="A17" s="26"/>
      <c r="B17" s="26" t="s">
        <v>60</v>
      </c>
      <c r="C17" s="26"/>
      <c r="D17" s="26"/>
      <c r="E17" s="26"/>
      <c r="F17" s="74"/>
      <c r="G17" s="54"/>
      <c r="H17" s="26"/>
      <c r="I17" s="26"/>
      <c r="J17" s="26"/>
      <c r="K17" s="75">
        <v>72369.6</v>
      </c>
      <c r="L17" s="75">
        <v>2630.4</v>
      </c>
      <c r="M17" s="77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B1" workbookViewId="0">
      <selection activeCell="L13" sqref="L13"/>
    </sheetView>
  </sheetViews>
  <sheetFormatPr defaultColWidth="9" defaultRowHeight="13.5"/>
  <cols>
    <col min="1" max="1" width="6.625" customWidth="1"/>
    <col min="2" max="2" width="20.25" customWidth="1"/>
    <col min="4" max="4" width="16.75" customWidth="1"/>
    <col min="5" max="5" width="15.625" customWidth="1"/>
    <col min="6" max="6" width="47.5" customWidth="1"/>
    <col min="7" max="7" width="12.875" customWidth="1"/>
    <col min="8" max="8" width="14.125" customWidth="1"/>
    <col min="9" max="9" width="14.875" customWidth="1"/>
    <col min="10" max="10" width="12.75" style="61" customWidth="1"/>
    <col min="11" max="11" width="19.5" style="2" customWidth="1"/>
    <col min="12" max="12" width="17.5" style="2" customWidth="1"/>
    <col min="13" max="13" width="19.375" customWidth="1"/>
  </cols>
  <sheetData>
    <row r="1" ht="30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4"/>
      <c r="L1" s="4"/>
    </row>
    <row r="2" customFormat="1" spans="1:13">
      <c r="A2" s="63" t="s">
        <v>1</v>
      </c>
      <c r="B2" s="63"/>
      <c r="C2" s="63"/>
      <c r="D2" s="63"/>
      <c r="E2" s="63"/>
      <c r="F2" s="64" t="s">
        <v>75</v>
      </c>
      <c r="G2" s="64"/>
      <c r="H2" s="64"/>
      <c r="I2" s="64"/>
      <c r="J2" s="64"/>
      <c r="K2" s="65"/>
      <c r="L2" s="2"/>
    </row>
    <row r="3" ht="18.75" spans="1:13">
      <c r="A3" s="66" t="s">
        <v>3</v>
      </c>
      <c r="B3" s="67" t="s">
        <v>4</v>
      </c>
      <c r="C3" s="66" t="s">
        <v>5</v>
      </c>
      <c r="D3" s="67" t="s">
        <v>6</v>
      </c>
      <c r="E3" s="67" t="s">
        <v>7</v>
      </c>
      <c r="F3" s="66" t="s">
        <v>8</v>
      </c>
      <c r="G3" s="66"/>
      <c r="H3" s="68" t="s">
        <v>9</v>
      </c>
      <c r="I3" s="69"/>
      <c r="J3" s="69"/>
      <c r="K3" s="70"/>
      <c r="L3" s="71"/>
      <c r="M3" s="11"/>
    </row>
    <row r="4" s="60" customFormat="1" ht="56.25" spans="1:13">
      <c r="A4" s="66"/>
      <c r="B4" s="66"/>
      <c r="C4" s="66"/>
      <c r="D4" s="66"/>
      <c r="E4" s="67"/>
      <c r="F4" s="67" t="s">
        <v>10</v>
      </c>
      <c r="G4" s="67" t="s">
        <v>11</v>
      </c>
      <c r="H4" s="67" t="s">
        <v>12</v>
      </c>
      <c r="I4" s="66" t="s">
        <v>13</v>
      </c>
      <c r="J4" s="66" t="s">
        <v>14</v>
      </c>
      <c r="K4" s="10" t="s">
        <v>15</v>
      </c>
      <c r="L4" s="9" t="s">
        <v>16</v>
      </c>
      <c r="M4" s="72" t="s">
        <v>17</v>
      </c>
    </row>
    <row r="5" s="1" customFormat="1" ht="30" customHeight="1" spans="1:13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5</v>
      </c>
      <c r="H5" s="14">
        <v>185</v>
      </c>
      <c r="I5" s="14">
        <v>186</v>
      </c>
      <c r="J5" s="52">
        <v>99.46</v>
      </c>
      <c r="K5" s="16">
        <v>6216.25</v>
      </c>
      <c r="L5" s="16">
        <v>33.75</v>
      </c>
      <c r="M5" s="25"/>
    </row>
    <row r="6" s="1" customFormat="1" ht="30" customHeight="1" spans="1:13">
      <c r="A6" s="14">
        <v>2</v>
      </c>
      <c r="B6" s="14" t="s">
        <v>18</v>
      </c>
      <c r="C6" s="14" t="s">
        <v>23</v>
      </c>
      <c r="D6" s="14" t="s">
        <v>24</v>
      </c>
      <c r="E6" s="14" t="s">
        <v>25</v>
      </c>
      <c r="F6" s="14" t="s">
        <v>26</v>
      </c>
      <c r="G6" s="14">
        <v>3</v>
      </c>
      <c r="H6" s="52">
        <v>186</v>
      </c>
      <c r="I6" s="14">
        <v>186</v>
      </c>
      <c r="J6" s="52">
        <v>100</v>
      </c>
      <c r="K6" s="16">
        <v>6250</v>
      </c>
      <c r="L6" s="16">
        <v>0</v>
      </c>
      <c r="M6" s="25"/>
    </row>
    <row r="7" s="1" customFormat="1" ht="30" customHeight="1" spans="1:13">
      <c r="A7" s="14">
        <v>3</v>
      </c>
      <c r="B7" s="14" t="s">
        <v>18</v>
      </c>
      <c r="C7" s="14" t="s">
        <v>28</v>
      </c>
      <c r="D7" s="14" t="s">
        <v>29</v>
      </c>
      <c r="E7" s="14" t="s">
        <v>25</v>
      </c>
      <c r="F7" s="14" t="s">
        <v>30</v>
      </c>
      <c r="G7" s="14">
        <v>4</v>
      </c>
      <c r="H7" s="14">
        <v>243</v>
      </c>
      <c r="I7" s="14">
        <v>248</v>
      </c>
      <c r="J7" s="52">
        <v>97.98</v>
      </c>
      <c r="K7" s="16">
        <v>6123.75</v>
      </c>
      <c r="L7" s="16">
        <v>126.25</v>
      </c>
      <c r="M7" s="25"/>
    </row>
    <row r="8" s="1" customFormat="1" ht="30" customHeight="1" spans="1:13">
      <c r="A8" s="14">
        <v>4</v>
      </c>
      <c r="B8" s="14" t="s">
        <v>18</v>
      </c>
      <c r="C8" s="14" t="s">
        <v>31</v>
      </c>
      <c r="D8" s="14" t="s">
        <v>32</v>
      </c>
      <c r="E8" s="14" t="s">
        <v>25</v>
      </c>
      <c r="F8" s="14" t="s">
        <v>33</v>
      </c>
      <c r="G8" s="14">
        <v>3</v>
      </c>
      <c r="H8" s="14">
        <v>186</v>
      </c>
      <c r="I8" s="14">
        <v>186</v>
      </c>
      <c r="J8" s="52">
        <v>100</v>
      </c>
      <c r="K8" s="16">
        <v>6250</v>
      </c>
      <c r="L8" s="16">
        <v>0</v>
      </c>
      <c r="M8" s="25"/>
    </row>
    <row r="9" s="1" customFormat="1" ht="30" customHeight="1" spans="1:13">
      <c r="A9" s="14">
        <v>5</v>
      </c>
      <c r="B9" s="14" t="s">
        <v>18</v>
      </c>
      <c r="C9" s="14" t="s">
        <v>34</v>
      </c>
      <c r="D9" s="14" t="s">
        <v>35</v>
      </c>
      <c r="E9" s="14" t="s">
        <v>25</v>
      </c>
      <c r="F9" s="14" t="s">
        <v>36</v>
      </c>
      <c r="G9" s="14">
        <v>6</v>
      </c>
      <c r="H9" s="14">
        <v>366</v>
      </c>
      <c r="I9" s="14">
        <v>372</v>
      </c>
      <c r="J9" s="52">
        <v>98.39</v>
      </c>
      <c r="K9" s="16">
        <v>6149.38</v>
      </c>
      <c r="L9" s="16">
        <v>100.62</v>
      </c>
      <c r="M9" s="25"/>
    </row>
    <row r="10" s="1" customFormat="1" ht="30" customHeight="1" spans="1:13">
      <c r="A10" s="14">
        <v>6</v>
      </c>
      <c r="B10" s="14" t="s">
        <v>18</v>
      </c>
      <c r="C10" s="14" t="s">
        <v>37</v>
      </c>
      <c r="D10" s="14" t="s">
        <v>38</v>
      </c>
      <c r="E10" s="14" t="s">
        <v>25</v>
      </c>
      <c r="F10" s="14" t="s">
        <v>39</v>
      </c>
      <c r="G10" s="14">
        <v>7</v>
      </c>
      <c r="H10" s="73">
        <v>431</v>
      </c>
      <c r="I10" s="54">
        <v>434</v>
      </c>
      <c r="J10" s="73">
        <v>99.3</v>
      </c>
      <c r="K10" s="17">
        <v>6206.25</v>
      </c>
      <c r="L10" s="17">
        <v>43.75</v>
      </c>
      <c r="M10" s="25"/>
    </row>
    <row r="11" s="1" customFormat="1" ht="30" customHeight="1" spans="1:13">
      <c r="A11" s="14">
        <v>7</v>
      </c>
      <c r="B11" s="14" t="s">
        <v>18</v>
      </c>
      <c r="C11" s="14" t="s">
        <v>41</v>
      </c>
      <c r="D11" s="14" t="s">
        <v>42</v>
      </c>
      <c r="E11" s="14" t="s">
        <v>25</v>
      </c>
      <c r="F11" s="51" t="s">
        <v>43</v>
      </c>
      <c r="G11" s="52">
        <v>4</v>
      </c>
      <c r="H11" s="14" t="s">
        <v>76</v>
      </c>
      <c r="I11" s="14" t="s">
        <v>77</v>
      </c>
      <c r="J11" s="52">
        <v>85.08</v>
      </c>
      <c r="K11" s="16">
        <v>5317.54</v>
      </c>
      <c r="L11" s="16">
        <v>932.46</v>
      </c>
      <c r="M11" s="25"/>
    </row>
    <row r="12" s="1" customFormat="1" ht="30" customHeight="1" spans="1:13">
      <c r="A12" s="14">
        <v>8</v>
      </c>
      <c r="B12" s="14" t="s">
        <v>18</v>
      </c>
      <c r="C12" s="14" t="s">
        <v>45</v>
      </c>
      <c r="D12" s="14" t="s">
        <v>46</v>
      </c>
      <c r="E12" s="14" t="s">
        <v>21</v>
      </c>
      <c r="F12" s="14" t="s">
        <v>47</v>
      </c>
      <c r="G12" s="14">
        <v>5</v>
      </c>
      <c r="H12" s="14" t="s">
        <v>78</v>
      </c>
      <c r="I12" s="14">
        <v>155</v>
      </c>
      <c r="J12" s="52">
        <v>100</v>
      </c>
      <c r="K12" s="16">
        <v>6250</v>
      </c>
      <c r="L12" s="16">
        <v>0</v>
      </c>
      <c r="M12" s="25"/>
    </row>
    <row r="13" s="1" customFormat="1" ht="30" customHeight="1" spans="1:13">
      <c r="A13" s="14">
        <v>9</v>
      </c>
      <c r="B13" s="14" t="s">
        <v>18</v>
      </c>
      <c r="C13" s="14" t="s">
        <v>45</v>
      </c>
      <c r="D13" s="14" t="s">
        <v>48</v>
      </c>
      <c r="E13" s="14" t="s">
        <v>21</v>
      </c>
      <c r="F13" s="14" t="s">
        <v>49</v>
      </c>
      <c r="G13" s="14">
        <v>5</v>
      </c>
      <c r="H13" s="14" t="s">
        <v>78</v>
      </c>
      <c r="I13" s="14">
        <v>155</v>
      </c>
      <c r="J13" s="52">
        <v>100</v>
      </c>
      <c r="K13" s="16">
        <v>6250</v>
      </c>
      <c r="L13" s="16">
        <v>0</v>
      </c>
      <c r="M13" s="25"/>
    </row>
    <row r="14" s="1" customFormat="1" ht="30" customHeight="1" spans="1:13">
      <c r="A14" s="14">
        <v>10</v>
      </c>
      <c r="B14" s="14" t="s">
        <v>18</v>
      </c>
      <c r="C14" s="14" t="s">
        <v>50</v>
      </c>
      <c r="D14" s="14" t="s">
        <v>51</v>
      </c>
      <c r="E14" s="14" t="s">
        <v>25</v>
      </c>
      <c r="F14" s="14" t="s">
        <v>72</v>
      </c>
      <c r="G14" s="14">
        <v>3</v>
      </c>
      <c r="H14" s="14" t="s">
        <v>79</v>
      </c>
      <c r="I14" s="14">
        <v>186</v>
      </c>
      <c r="J14" s="52">
        <v>82.8</v>
      </c>
      <c r="K14" s="16">
        <v>5174.73</v>
      </c>
      <c r="L14" s="16">
        <v>1075.27</v>
      </c>
      <c r="M14" s="25" t="s">
        <v>80</v>
      </c>
    </row>
    <row r="15" s="1" customFormat="1" ht="30" customHeight="1" spans="1:13">
      <c r="A15" s="14">
        <v>11</v>
      </c>
      <c r="B15" s="14" t="s">
        <v>18</v>
      </c>
      <c r="C15" s="14" t="s">
        <v>53</v>
      </c>
      <c r="D15" s="14" t="s">
        <v>54</v>
      </c>
      <c r="E15" s="14" t="s">
        <v>21</v>
      </c>
      <c r="F15" s="14" t="s">
        <v>65</v>
      </c>
      <c r="G15" s="52">
        <v>5</v>
      </c>
      <c r="H15" s="14" t="s">
        <v>81</v>
      </c>
      <c r="I15" s="52">
        <v>155</v>
      </c>
      <c r="J15" s="52">
        <v>96.77</v>
      </c>
      <c r="K15" s="16">
        <v>6048.39</v>
      </c>
      <c r="L15" s="16">
        <v>201.61</v>
      </c>
      <c r="M15" s="53" t="s">
        <v>82</v>
      </c>
    </row>
    <row r="16" s="1" customFormat="1" ht="30" customHeight="1" spans="1:13">
      <c r="A16" s="14">
        <v>12</v>
      </c>
      <c r="B16" s="14" t="s">
        <v>18</v>
      </c>
      <c r="C16" s="14" t="s">
        <v>57</v>
      </c>
      <c r="D16" s="14" t="s">
        <v>58</v>
      </c>
      <c r="E16" s="14" t="s">
        <v>25</v>
      </c>
      <c r="F16" s="14" t="s">
        <v>59</v>
      </c>
      <c r="G16" s="14">
        <v>3</v>
      </c>
      <c r="H16" s="14">
        <v>186</v>
      </c>
      <c r="I16" s="14">
        <v>186</v>
      </c>
      <c r="J16" s="52">
        <v>100</v>
      </c>
      <c r="K16" s="16">
        <v>6250</v>
      </c>
      <c r="L16" s="16">
        <v>0</v>
      </c>
      <c r="M16" s="25"/>
    </row>
    <row r="17" ht="20" customHeight="1" spans="1:13">
      <c r="A17" s="26"/>
      <c r="B17" s="26" t="s">
        <v>60</v>
      </c>
      <c r="C17" s="26"/>
      <c r="D17" s="26"/>
      <c r="E17" s="26"/>
      <c r="F17" s="74"/>
      <c r="G17" s="54"/>
      <c r="H17" s="26"/>
      <c r="I17" s="26"/>
      <c r="J17" s="26"/>
      <c r="K17" s="75">
        <v>72486.29</v>
      </c>
      <c r="L17" s="75">
        <v>2513.71</v>
      </c>
      <c r="M17" s="11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I19" sqref="I19"/>
    </sheetView>
  </sheetViews>
  <sheetFormatPr defaultColWidth="9" defaultRowHeight="13.5"/>
  <cols>
    <col min="1" max="1" width="4.875" style="29" customWidth="1"/>
    <col min="2" max="2" width="16.375" style="29" customWidth="1"/>
    <col min="3" max="3" width="9" style="29"/>
    <col min="4" max="4" width="18.125" style="29" customWidth="1"/>
    <col min="5" max="5" width="15.625" style="29" customWidth="1"/>
    <col min="6" max="6" width="53.5" style="29" customWidth="1"/>
    <col min="7" max="7" width="13.75" style="29" customWidth="1"/>
    <col min="8" max="8" width="14.125" style="29" customWidth="1"/>
    <col min="9" max="9" width="12.125" style="29" customWidth="1"/>
    <col min="10" max="10" width="12.75" style="32" customWidth="1"/>
    <col min="11" max="11" width="16.5" style="33" customWidth="1"/>
    <col min="12" max="12" width="17.375" style="33" customWidth="1"/>
    <col min="13" max="13" width="21.875" style="29" customWidth="1"/>
    <col min="14" max="16384" width="9" style="29"/>
  </cols>
  <sheetData>
    <row r="1" s="29" customFormat="1" ht="30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</row>
    <row r="2" s="29" customFormat="1" spans="1:13">
      <c r="A2" s="36" t="s">
        <v>1</v>
      </c>
      <c r="B2" s="36"/>
      <c r="C2" s="36"/>
      <c r="D2" s="36"/>
      <c r="E2" s="36"/>
      <c r="F2" s="37" t="s">
        <v>83</v>
      </c>
      <c r="G2" s="37"/>
      <c r="H2" s="37"/>
      <c r="I2" s="37"/>
      <c r="J2" s="37"/>
      <c r="K2" s="38"/>
      <c r="L2" s="33"/>
    </row>
    <row r="3" s="29" customFormat="1" ht="18.75" spans="1:13">
      <c r="A3" s="39" t="s">
        <v>3</v>
      </c>
      <c r="B3" s="40" t="s">
        <v>4</v>
      </c>
      <c r="C3" s="39" t="s">
        <v>5</v>
      </c>
      <c r="D3" s="40" t="s">
        <v>6</v>
      </c>
      <c r="E3" s="40" t="s">
        <v>7</v>
      </c>
      <c r="F3" s="39" t="s">
        <v>8</v>
      </c>
      <c r="G3" s="39"/>
      <c r="H3" s="41" t="s">
        <v>9</v>
      </c>
      <c r="I3" s="42"/>
      <c r="J3" s="42"/>
      <c r="K3" s="43"/>
      <c r="L3" s="44"/>
      <c r="M3" s="45"/>
    </row>
    <row r="4" s="30" customFormat="1" ht="112.5" spans="1:13">
      <c r="A4" s="39"/>
      <c r="B4" s="39"/>
      <c r="C4" s="39"/>
      <c r="D4" s="39"/>
      <c r="E4" s="40"/>
      <c r="F4" s="40" t="s">
        <v>10</v>
      </c>
      <c r="G4" s="40" t="s">
        <v>11</v>
      </c>
      <c r="H4" s="40" t="s">
        <v>12</v>
      </c>
      <c r="I4" s="39" t="s">
        <v>13</v>
      </c>
      <c r="J4" s="39" t="s">
        <v>14</v>
      </c>
      <c r="K4" s="46" t="s">
        <v>15</v>
      </c>
      <c r="L4" s="47" t="s">
        <v>16</v>
      </c>
      <c r="M4" s="48" t="s">
        <v>17</v>
      </c>
    </row>
    <row r="5" s="31" customFormat="1" ht="27" customHeight="1" spans="1:13">
      <c r="A5" s="15">
        <v>1</v>
      </c>
      <c r="B5" s="15" t="s">
        <v>18</v>
      </c>
      <c r="C5" s="15" t="s">
        <v>19</v>
      </c>
      <c r="D5" s="15" t="s">
        <v>20</v>
      </c>
      <c r="E5" s="15" t="s">
        <v>21</v>
      </c>
      <c r="F5" s="15" t="s">
        <v>22</v>
      </c>
      <c r="G5" s="15">
        <v>5</v>
      </c>
      <c r="H5" s="49">
        <v>180</v>
      </c>
      <c r="I5" s="49">
        <v>180</v>
      </c>
      <c r="J5" s="24">
        <v>100</v>
      </c>
      <c r="K5" s="24">
        <v>6250</v>
      </c>
      <c r="L5" s="24">
        <v>0</v>
      </c>
      <c r="M5" s="50"/>
    </row>
    <row r="6" s="31" customFormat="1" ht="27" customHeight="1" spans="1:13">
      <c r="A6" s="15">
        <v>2</v>
      </c>
      <c r="B6" s="15" t="s">
        <v>18</v>
      </c>
      <c r="C6" s="15" t="s">
        <v>23</v>
      </c>
      <c r="D6" s="15" t="s">
        <v>24</v>
      </c>
      <c r="E6" s="15" t="s">
        <v>25</v>
      </c>
      <c r="F6" s="15" t="s">
        <v>26</v>
      </c>
      <c r="G6" s="15">
        <v>3</v>
      </c>
      <c r="H6" s="49">
        <v>180</v>
      </c>
      <c r="I6" s="49">
        <v>180</v>
      </c>
      <c r="J6" s="24">
        <v>100</v>
      </c>
      <c r="K6" s="24">
        <v>6250</v>
      </c>
      <c r="L6" s="24">
        <v>0</v>
      </c>
      <c r="M6" s="50"/>
    </row>
    <row r="7" s="31" customFormat="1" ht="27" customHeight="1" spans="1:13">
      <c r="A7" s="15">
        <v>3</v>
      </c>
      <c r="B7" s="15" t="s">
        <v>18</v>
      </c>
      <c r="C7" s="15" t="s">
        <v>28</v>
      </c>
      <c r="D7" s="15" t="s">
        <v>29</v>
      </c>
      <c r="E7" s="15" t="s">
        <v>25</v>
      </c>
      <c r="F7" s="15" t="s">
        <v>30</v>
      </c>
      <c r="G7" s="15">
        <v>4</v>
      </c>
      <c r="H7" s="49">
        <v>239</v>
      </c>
      <c r="I7" s="49">
        <v>240</v>
      </c>
      <c r="J7" s="24">
        <v>99.58</v>
      </c>
      <c r="K7" s="24">
        <f t="shared" ref="K7:K16" si="0">6250*J7/100</f>
        <v>6223.75</v>
      </c>
      <c r="L7" s="24">
        <f t="shared" ref="L7:L16" si="1">6250-K7</f>
        <v>26.25</v>
      </c>
      <c r="M7" s="50"/>
    </row>
    <row r="8" s="31" customFormat="1" ht="27" customHeight="1" spans="1:13">
      <c r="A8" s="15">
        <v>4</v>
      </c>
      <c r="B8" s="15" t="s">
        <v>18</v>
      </c>
      <c r="C8" s="15" t="s">
        <v>31</v>
      </c>
      <c r="D8" s="15" t="s">
        <v>32</v>
      </c>
      <c r="E8" s="15" t="s">
        <v>25</v>
      </c>
      <c r="F8" s="15" t="s">
        <v>33</v>
      </c>
      <c r="G8" s="15">
        <v>3</v>
      </c>
      <c r="H8" s="49">
        <v>174</v>
      </c>
      <c r="I8" s="49">
        <v>180</v>
      </c>
      <c r="J8" s="24">
        <f t="shared" ref="J8:J15" si="2">H8/I8*100</f>
        <v>96.6666666666667</v>
      </c>
      <c r="K8" s="24">
        <f t="shared" si="0"/>
        <v>6041.66666666667</v>
      </c>
      <c r="L8" s="24">
        <f t="shared" si="1"/>
        <v>208.333333333332</v>
      </c>
      <c r="M8" s="50"/>
    </row>
    <row r="9" s="31" customFormat="1" ht="27" customHeight="1" spans="1:13">
      <c r="A9" s="15">
        <v>5</v>
      </c>
      <c r="B9" s="15" t="s">
        <v>18</v>
      </c>
      <c r="C9" s="15" t="s">
        <v>34</v>
      </c>
      <c r="D9" s="15" t="s">
        <v>35</v>
      </c>
      <c r="E9" s="15" t="s">
        <v>25</v>
      </c>
      <c r="F9" s="15" t="s">
        <v>36</v>
      </c>
      <c r="G9" s="15">
        <v>6</v>
      </c>
      <c r="H9" s="49">
        <v>360</v>
      </c>
      <c r="I9" s="49">
        <v>360</v>
      </c>
      <c r="J9" s="24">
        <f t="shared" si="2"/>
        <v>100</v>
      </c>
      <c r="K9" s="24">
        <f t="shared" si="0"/>
        <v>6250</v>
      </c>
      <c r="L9" s="24">
        <f t="shared" si="1"/>
        <v>0</v>
      </c>
      <c r="M9" s="50"/>
    </row>
    <row r="10" s="31" customFormat="1" ht="27" customHeight="1" spans="1:13">
      <c r="A10" s="15">
        <v>6</v>
      </c>
      <c r="B10" s="15" t="s">
        <v>18</v>
      </c>
      <c r="C10" s="15" t="s">
        <v>37</v>
      </c>
      <c r="D10" s="15" t="s">
        <v>38</v>
      </c>
      <c r="E10" s="15" t="s">
        <v>25</v>
      </c>
      <c r="F10" s="15" t="s">
        <v>39</v>
      </c>
      <c r="G10" s="15">
        <v>7</v>
      </c>
      <c r="H10" s="49">
        <v>414</v>
      </c>
      <c r="I10" s="49">
        <v>420</v>
      </c>
      <c r="J10" s="24">
        <f t="shared" si="2"/>
        <v>98.5714285714286</v>
      </c>
      <c r="K10" s="24">
        <f t="shared" si="0"/>
        <v>6160.71428571429</v>
      </c>
      <c r="L10" s="24">
        <f t="shared" si="1"/>
        <v>89.2857142857138</v>
      </c>
      <c r="M10" s="50"/>
    </row>
    <row r="11" s="31" customFormat="1" ht="27" customHeight="1" spans="1:13">
      <c r="A11" s="15">
        <v>7</v>
      </c>
      <c r="B11" s="15" t="s">
        <v>18</v>
      </c>
      <c r="C11" s="15" t="s">
        <v>41</v>
      </c>
      <c r="D11" s="15" t="s">
        <v>42</v>
      </c>
      <c r="E11" s="15" t="s">
        <v>25</v>
      </c>
      <c r="F11" s="51" t="s">
        <v>43</v>
      </c>
      <c r="G11" s="52">
        <v>4</v>
      </c>
      <c r="H11" s="49">
        <v>203</v>
      </c>
      <c r="I11" s="49">
        <v>240</v>
      </c>
      <c r="J11" s="24">
        <f t="shared" si="2"/>
        <v>84.5833333333333</v>
      </c>
      <c r="K11" s="24">
        <f t="shared" si="0"/>
        <v>5286.45833333333</v>
      </c>
      <c r="L11" s="24">
        <f t="shared" si="1"/>
        <v>963.541666666668</v>
      </c>
      <c r="M11" s="53"/>
    </row>
    <row r="12" s="31" customFormat="1" ht="27" customHeight="1" spans="1:13">
      <c r="A12" s="15">
        <v>8</v>
      </c>
      <c r="B12" s="15" t="s">
        <v>18</v>
      </c>
      <c r="C12" s="15" t="s">
        <v>45</v>
      </c>
      <c r="D12" s="15" t="s">
        <v>46</v>
      </c>
      <c r="E12" s="15" t="s">
        <v>21</v>
      </c>
      <c r="F12" s="15" t="s">
        <v>47</v>
      </c>
      <c r="G12" s="15">
        <v>5</v>
      </c>
      <c r="H12" s="54">
        <v>148</v>
      </c>
      <c r="I12" s="54">
        <v>150</v>
      </c>
      <c r="J12" s="54">
        <v>98.66</v>
      </c>
      <c r="K12" s="17">
        <v>6166.25</v>
      </c>
      <c r="L12" s="17">
        <v>83.75</v>
      </c>
      <c r="M12" s="50"/>
    </row>
    <row r="13" s="31" customFormat="1" ht="27" customHeight="1" spans="1:13">
      <c r="A13" s="15">
        <v>9</v>
      </c>
      <c r="B13" s="15" t="s">
        <v>18</v>
      </c>
      <c r="C13" s="15" t="s">
        <v>45</v>
      </c>
      <c r="D13" s="15" t="s">
        <v>48</v>
      </c>
      <c r="E13" s="15" t="s">
        <v>21</v>
      </c>
      <c r="F13" s="15" t="s">
        <v>49</v>
      </c>
      <c r="G13" s="15">
        <v>5</v>
      </c>
      <c r="H13" s="54">
        <v>148</v>
      </c>
      <c r="I13" s="54">
        <v>150</v>
      </c>
      <c r="J13" s="54">
        <v>98.66</v>
      </c>
      <c r="K13" s="17">
        <v>6166.25</v>
      </c>
      <c r="L13" s="17">
        <v>83.75</v>
      </c>
      <c r="M13" s="50"/>
    </row>
    <row r="14" s="31" customFormat="1" ht="27" customHeight="1" spans="1:13">
      <c r="A14" s="15">
        <v>10</v>
      </c>
      <c r="B14" s="15" t="s">
        <v>18</v>
      </c>
      <c r="C14" s="15" t="s">
        <v>50</v>
      </c>
      <c r="D14" s="15" t="s">
        <v>51</v>
      </c>
      <c r="E14" s="15" t="s">
        <v>25</v>
      </c>
      <c r="F14" s="14" t="s">
        <v>72</v>
      </c>
      <c r="G14" s="14">
        <v>3</v>
      </c>
      <c r="H14" s="49">
        <v>150</v>
      </c>
      <c r="I14" s="49">
        <v>180</v>
      </c>
      <c r="J14" s="24">
        <f t="shared" si="2"/>
        <v>83.3333333333333</v>
      </c>
      <c r="K14" s="24">
        <f t="shared" si="0"/>
        <v>5208.33333333333</v>
      </c>
      <c r="L14" s="24">
        <f t="shared" si="1"/>
        <v>1041.66666666667</v>
      </c>
      <c r="M14" s="50" t="s">
        <v>84</v>
      </c>
    </row>
    <row r="15" s="31" customFormat="1" ht="27" customHeight="1" spans="1:13">
      <c r="A15" s="15">
        <v>11</v>
      </c>
      <c r="B15" s="15" t="s">
        <v>18</v>
      </c>
      <c r="C15" s="15" t="s">
        <v>53</v>
      </c>
      <c r="D15" s="15" t="s">
        <v>54</v>
      </c>
      <c r="E15" s="15" t="s">
        <v>21</v>
      </c>
      <c r="F15" s="14" t="s">
        <v>65</v>
      </c>
      <c r="G15" s="52">
        <v>5</v>
      </c>
      <c r="H15" s="49">
        <v>144</v>
      </c>
      <c r="I15" s="49">
        <v>150</v>
      </c>
      <c r="J15" s="24">
        <f t="shared" si="2"/>
        <v>96</v>
      </c>
      <c r="K15" s="24">
        <f t="shared" si="0"/>
        <v>6000</v>
      </c>
      <c r="L15" s="24">
        <f t="shared" si="1"/>
        <v>250</v>
      </c>
      <c r="M15" s="53" t="s">
        <v>85</v>
      </c>
    </row>
    <row r="16" s="31" customFormat="1" ht="27" customHeight="1" spans="1:13">
      <c r="A16" s="15">
        <v>12</v>
      </c>
      <c r="B16" s="15" t="s">
        <v>18</v>
      </c>
      <c r="C16" s="15" t="s">
        <v>57</v>
      </c>
      <c r="D16" s="15" t="s">
        <v>58</v>
      </c>
      <c r="E16" s="15" t="s">
        <v>25</v>
      </c>
      <c r="F16" s="15" t="s">
        <v>59</v>
      </c>
      <c r="G16" s="15">
        <v>3</v>
      </c>
      <c r="H16" s="49">
        <v>180</v>
      </c>
      <c r="I16" s="49">
        <v>180</v>
      </c>
      <c r="J16" s="24">
        <v>100</v>
      </c>
      <c r="K16" s="24">
        <f t="shared" si="0"/>
        <v>6250</v>
      </c>
      <c r="L16" s="24">
        <f t="shared" si="1"/>
        <v>0</v>
      </c>
      <c r="M16" s="50"/>
    </row>
    <row r="17" s="29" customFormat="1" ht="20" customHeight="1" spans="1:13">
      <c r="A17" s="55"/>
      <c r="B17" s="55" t="s">
        <v>60</v>
      </c>
      <c r="C17" s="55"/>
      <c r="D17" s="55"/>
      <c r="E17" s="55"/>
      <c r="F17" s="56"/>
      <c r="G17" s="57"/>
      <c r="H17" s="58"/>
      <c r="I17" s="58"/>
      <c r="J17" s="58"/>
      <c r="K17" s="59">
        <f>K5+K6+K7+K8+K9+K11+K10+K12+K13+K14+K16+K15</f>
        <v>72253.4226190476</v>
      </c>
      <c r="L17" s="59">
        <f>L5+L6+L7+L8+L9+L11+L10+L12+L13+L14+L16+L15</f>
        <v>2746.57738095238</v>
      </c>
      <c r="M17" s="45"/>
    </row>
  </sheetData>
  <mergeCells count="10">
    <mergeCell ref="A1:L1"/>
    <mergeCell ref="A2:E2"/>
    <mergeCell ref="F2:K2"/>
    <mergeCell ref="F3:G3"/>
    <mergeCell ref="H3:L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2" sqref="A2:K2"/>
    </sheetView>
  </sheetViews>
  <sheetFormatPr defaultColWidth="9" defaultRowHeight="13.5"/>
  <cols>
    <col min="1" max="1" width="3.75" customWidth="1"/>
    <col min="2" max="2" width="25.125" customWidth="1"/>
    <col min="3" max="3" width="11.5" customWidth="1"/>
    <col min="4" max="4" width="22.125" customWidth="1"/>
    <col min="5" max="5" width="20.5" style="2" customWidth="1"/>
    <col min="6" max="6" width="19.5" style="2" customWidth="1"/>
    <col min="7" max="7" width="20.5" style="2" customWidth="1"/>
    <col min="8" max="8" width="20.125" style="2" customWidth="1"/>
    <col min="9" max="9" width="18.5" style="2" customWidth="1"/>
    <col min="10" max="10" width="17.375" style="2" customWidth="1"/>
    <col min="11" max="11" width="23.5" style="2" customWidth="1"/>
    <col min="12" max="12" width="22" customWidth="1"/>
  </cols>
  <sheetData>
    <row r="1" ht="21" customHeight="1" spans="1:12">
      <c r="A1" t="s">
        <v>86</v>
      </c>
    </row>
    <row r="2" ht="30" spans="1:12">
      <c r="A2" s="3" t="s">
        <v>87</v>
      </c>
      <c r="B2" s="3"/>
      <c r="C2" s="3"/>
      <c r="D2" s="3"/>
      <c r="E2" s="4"/>
      <c r="F2" s="4"/>
      <c r="G2" s="4"/>
      <c r="H2" s="4"/>
      <c r="I2" s="4"/>
      <c r="J2" s="4"/>
      <c r="K2" s="4"/>
    </row>
    <row r="3" ht="18.75" spans="1:12">
      <c r="A3" s="5" t="s">
        <v>88</v>
      </c>
      <c r="B3" s="5"/>
      <c r="C3" s="5"/>
      <c r="D3" s="5"/>
      <c r="E3" s="6"/>
      <c r="F3" s="6"/>
      <c r="G3" s="6"/>
      <c r="H3" s="6"/>
      <c r="I3" s="6"/>
      <c r="J3" s="6"/>
      <c r="K3" s="6"/>
    </row>
    <row r="4" ht="18.75" spans="1:12">
      <c r="A4" s="7" t="s">
        <v>3</v>
      </c>
      <c r="B4" s="8" t="s">
        <v>4</v>
      </c>
      <c r="C4" s="7" t="s">
        <v>5</v>
      </c>
      <c r="D4" s="7" t="s">
        <v>6</v>
      </c>
      <c r="E4" s="9" t="s">
        <v>89</v>
      </c>
      <c r="F4" s="9"/>
      <c r="G4" s="9"/>
      <c r="H4" s="9"/>
      <c r="I4" s="9"/>
      <c r="J4" s="9"/>
      <c r="K4" s="10" t="s">
        <v>90</v>
      </c>
      <c r="L4" s="11"/>
    </row>
    <row r="5" ht="37.5" spans="1:12">
      <c r="A5" s="7"/>
      <c r="B5" s="7"/>
      <c r="C5" s="7"/>
      <c r="D5" s="7"/>
      <c r="E5" s="10" t="s">
        <v>91</v>
      </c>
      <c r="F5" s="10" t="s">
        <v>92</v>
      </c>
      <c r="G5" s="10" t="s">
        <v>93</v>
      </c>
      <c r="H5" s="10" t="s">
        <v>94</v>
      </c>
      <c r="I5" s="12" t="s">
        <v>95</v>
      </c>
      <c r="J5" s="12" t="s">
        <v>96</v>
      </c>
      <c r="K5" s="10"/>
      <c r="L5" s="13" t="s">
        <v>16</v>
      </c>
    </row>
    <row r="6" s="1" customFormat="1" ht="30" customHeight="1" spans="1:12">
      <c r="A6" s="14">
        <v>1</v>
      </c>
      <c r="B6" s="14" t="s">
        <v>18</v>
      </c>
      <c r="C6" s="15" t="s">
        <v>19</v>
      </c>
      <c r="D6" s="15" t="s">
        <v>20</v>
      </c>
      <c r="E6" s="16">
        <v>6250</v>
      </c>
      <c r="F6" s="16">
        <v>6212.5</v>
      </c>
      <c r="G6" s="17">
        <v>6216.25</v>
      </c>
      <c r="H6" s="16">
        <v>6250</v>
      </c>
      <c r="I6" s="16">
        <v>6216.25</v>
      </c>
      <c r="J6" s="18">
        <v>6250</v>
      </c>
      <c r="K6" s="19">
        <f>SUM(E6:J6)</f>
        <v>37395</v>
      </c>
      <c r="L6" s="19">
        <v>105</v>
      </c>
    </row>
    <row r="7" s="1" customFormat="1" ht="30" customHeight="1" spans="1:12">
      <c r="A7" s="14">
        <v>2</v>
      </c>
      <c r="B7" s="14" t="s">
        <v>18</v>
      </c>
      <c r="C7" s="15" t="s">
        <v>23</v>
      </c>
      <c r="D7" s="15" t="s">
        <v>24</v>
      </c>
      <c r="E7" s="20">
        <v>5743.75</v>
      </c>
      <c r="F7" s="21">
        <v>6250</v>
      </c>
      <c r="G7" s="22">
        <v>6250</v>
      </c>
      <c r="H7" s="16">
        <v>6250</v>
      </c>
      <c r="I7" s="16">
        <v>6250</v>
      </c>
      <c r="J7" s="18">
        <v>6250</v>
      </c>
      <c r="K7" s="19">
        <f t="shared" ref="K7:K18" si="0">SUM(E7:J7)</f>
        <v>36993.75</v>
      </c>
      <c r="L7" s="19">
        <f t="shared" ref="L7:L18" si="1">37500-K7</f>
        <v>506.25</v>
      </c>
    </row>
    <row r="8" s="1" customFormat="1" ht="30" customHeight="1" spans="1:12">
      <c r="A8" s="14">
        <v>3</v>
      </c>
      <c r="B8" s="14" t="s">
        <v>18</v>
      </c>
      <c r="C8" s="15" t="s">
        <v>28</v>
      </c>
      <c r="D8" s="15" t="s">
        <v>29</v>
      </c>
      <c r="E8" s="20">
        <v>6225</v>
      </c>
      <c r="F8" s="17">
        <v>6138.125</v>
      </c>
      <c r="G8" s="17">
        <v>6250</v>
      </c>
      <c r="H8" s="23">
        <v>6145.63</v>
      </c>
      <c r="I8" s="16">
        <v>6123.75</v>
      </c>
      <c r="J8" s="24">
        <v>6223.75</v>
      </c>
      <c r="K8" s="19">
        <f t="shared" si="0"/>
        <v>37106.255</v>
      </c>
      <c r="L8" s="19">
        <f t="shared" si="1"/>
        <v>393.744999999995</v>
      </c>
    </row>
    <row r="9" s="1" customFormat="1" ht="30" customHeight="1" spans="1:12">
      <c r="A9" s="14">
        <v>4</v>
      </c>
      <c r="B9" s="14" t="s">
        <v>18</v>
      </c>
      <c r="C9" s="15" t="s">
        <v>31</v>
      </c>
      <c r="D9" s="15" t="s">
        <v>32</v>
      </c>
      <c r="E9" s="16">
        <v>6250</v>
      </c>
      <c r="F9" s="16">
        <v>6250</v>
      </c>
      <c r="G9" s="16">
        <v>6250</v>
      </c>
      <c r="H9" s="16">
        <v>6250</v>
      </c>
      <c r="I9" s="16">
        <v>6250</v>
      </c>
      <c r="J9" s="24">
        <v>6041.66666666667</v>
      </c>
      <c r="K9" s="19">
        <f t="shared" si="0"/>
        <v>37291.6666666667</v>
      </c>
      <c r="L9" s="19">
        <f t="shared" si="1"/>
        <v>208.333333333328</v>
      </c>
    </row>
    <row r="10" s="1" customFormat="1" ht="30" customHeight="1" spans="1:12">
      <c r="A10" s="14">
        <v>5</v>
      </c>
      <c r="B10" s="14" t="s">
        <v>18</v>
      </c>
      <c r="C10" s="15" t="s">
        <v>34</v>
      </c>
      <c r="D10" s="15" t="s">
        <v>35</v>
      </c>
      <c r="E10" s="16">
        <v>6250</v>
      </c>
      <c r="F10" s="16">
        <v>6250</v>
      </c>
      <c r="G10" s="16">
        <v>6250</v>
      </c>
      <c r="H10" s="16">
        <v>6250</v>
      </c>
      <c r="I10" s="16">
        <v>6149.38</v>
      </c>
      <c r="J10" s="24">
        <v>6250</v>
      </c>
      <c r="K10" s="19">
        <f t="shared" si="0"/>
        <v>37399.38</v>
      </c>
      <c r="L10" s="19">
        <f t="shared" si="1"/>
        <v>100.619999999995</v>
      </c>
    </row>
    <row r="11" s="1" customFormat="1" ht="30" customHeight="1" spans="1:12">
      <c r="A11" s="14">
        <v>6</v>
      </c>
      <c r="B11" s="14" t="s">
        <v>18</v>
      </c>
      <c r="C11" s="15" t="s">
        <v>37</v>
      </c>
      <c r="D11" s="15" t="s">
        <v>38</v>
      </c>
      <c r="E11" s="20">
        <v>6033.75</v>
      </c>
      <c r="F11" s="17">
        <v>6201.875</v>
      </c>
      <c r="G11" s="17">
        <v>6048.125</v>
      </c>
      <c r="H11" s="17">
        <v>6041.875</v>
      </c>
      <c r="I11" s="17">
        <v>6206.25</v>
      </c>
      <c r="J11" s="24">
        <v>6160.71428571429</v>
      </c>
      <c r="K11" s="19">
        <f t="shared" si="0"/>
        <v>36692.5892857143</v>
      </c>
      <c r="L11" s="19">
        <f t="shared" si="1"/>
        <v>807.41071428571</v>
      </c>
    </row>
    <row r="12" s="1" customFormat="1" ht="30" customHeight="1" spans="1:12">
      <c r="A12" s="14">
        <v>7</v>
      </c>
      <c r="B12" s="14" t="s">
        <v>18</v>
      </c>
      <c r="C12" s="15" t="s">
        <v>41</v>
      </c>
      <c r="D12" s="15" t="s">
        <v>42</v>
      </c>
      <c r="E12" s="16">
        <v>5317.54</v>
      </c>
      <c r="F12" s="23">
        <v>5357.14</v>
      </c>
      <c r="G12" s="23">
        <v>5191.25</v>
      </c>
      <c r="H12" s="23">
        <v>5234.38</v>
      </c>
      <c r="I12" s="16">
        <v>5317.54</v>
      </c>
      <c r="J12" s="24">
        <v>5286.45833333333</v>
      </c>
      <c r="K12" s="19">
        <f t="shared" si="0"/>
        <v>31704.3083333333</v>
      </c>
      <c r="L12" s="19">
        <f t="shared" si="1"/>
        <v>5795.69166666667</v>
      </c>
    </row>
    <row r="13" s="1" customFormat="1" ht="30" customHeight="1" spans="1:12">
      <c r="A13" s="14">
        <v>8</v>
      </c>
      <c r="B13" s="14" t="s">
        <v>18</v>
      </c>
      <c r="C13" s="15" t="s">
        <v>45</v>
      </c>
      <c r="D13" s="15" t="s">
        <v>46</v>
      </c>
      <c r="E13" s="16">
        <v>6250</v>
      </c>
      <c r="F13" s="22">
        <v>6205</v>
      </c>
      <c r="G13" s="17">
        <v>6209.375</v>
      </c>
      <c r="H13" s="21">
        <v>6250</v>
      </c>
      <c r="I13" s="16">
        <v>6250</v>
      </c>
      <c r="J13" s="17">
        <v>6166.25</v>
      </c>
      <c r="K13" s="19">
        <f t="shared" si="0"/>
        <v>37330.625</v>
      </c>
      <c r="L13" s="19">
        <f t="shared" si="1"/>
        <v>169.375</v>
      </c>
    </row>
    <row r="14" s="1" customFormat="1" ht="30" customHeight="1" spans="1:12">
      <c r="A14" s="14">
        <v>9</v>
      </c>
      <c r="B14" s="14" t="s">
        <v>18</v>
      </c>
      <c r="C14" s="15" t="s">
        <v>45</v>
      </c>
      <c r="D14" s="15" t="s">
        <v>48</v>
      </c>
      <c r="E14" s="16">
        <v>6250</v>
      </c>
      <c r="F14" s="22">
        <v>6205</v>
      </c>
      <c r="G14" s="17">
        <v>6209.375</v>
      </c>
      <c r="H14" s="21">
        <v>6250</v>
      </c>
      <c r="I14" s="16">
        <v>6250</v>
      </c>
      <c r="J14" s="17">
        <v>6166.25</v>
      </c>
      <c r="K14" s="19">
        <f t="shared" si="0"/>
        <v>37330.625</v>
      </c>
      <c r="L14" s="19">
        <f t="shared" si="1"/>
        <v>169.375</v>
      </c>
    </row>
    <row r="15" s="1" customFormat="1" ht="30" customHeight="1" spans="1:12">
      <c r="A15" s="14">
        <v>10</v>
      </c>
      <c r="B15" s="14" t="s">
        <v>18</v>
      </c>
      <c r="C15" s="15" t="s">
        <v>50</v>
      </c>
      <c r="D15" s="15" t="s">
        <v>51</v>
      </c>
      <c r="E15" s="20">
        <v>6250</v>
      </c>
      <c r="F15" s="16">
        <v>6250</v>
      </c>
      <c r="G15" s="16">
        <v>6250</v>
      </c>
      <c r="H15" s="24">
        <v>5208.33</v>
      </c>
      <c r="I15" s="16">
        <v>5174.73</v>
      </c>
      <c r="J15" s="24">
        <v>5208.33333333333</v>
      </c>
      <c r="K15" s="19">
        <f t="shared" si="0"/>
        <v>34341.3933333333</v>
      </c>
      <c r="L15" s="19">
        <f t="shared" si="1"/>
        <v>3158.60666666667</v>
      </c>
    </row>
    <row r="16" s="1" customFormat="1" ht="30" customHeight="1" spans="1:12">
      <c r="A16" s="14">
        <v>11</v>
      </c>
      <c r="B16" s="14" t="s">
        <v>18</v>
      </c>
      <c r="C16" s="15" t="s">
        <v>53</v>
      </c>
      <c r="D16" s="15" t="s">
        <v>54</v>
      </c>
      <c r="E16" s="16">
        <v>5000</v>
      </c>
      <c r="F16" s="23">
        <v>5401.88</v>
      </c>
      <c r="G16" s="23">
        <v>6008.13</v>
      </c>
      <c r="H16" s="23">
        <v>5989.38</v>
      </c>
      <c r="I16" s="16">
        <v>6048.39</v>
      </c>
      <c r="J16" s="24">
        <v>6000</v>
      </c>
      <c r="K16" s="19">
        <f t="shared" si="0"/>
        <v>34447.78</v>
      </c>
      <c r="L16" s="25">
        <f t="shared" si="1"/>
        <v>3052.22</v>
      </c>
    </row>
    <row r="17" s="1" customFormat="1" ht="30" customHeight="1" spans="1:12">
      <c r="A17" s="14">
        <v>12</v>
      </c>
      <c r="B17" s="14" t="s">
        <v>18</v>
      </c>
      <c r="C17" s="15" t="s">
        <v>57</v>
      </c>
      <c r="D17" s="15" t="s">
        <v>58</v>
      </c>
      <c r="E17" s="16">
        <v>6015</v>
      </c>
      <c r="F17" s="16">
        <v>6250</v>
      </c>
      <c r="G17" s="16">
        <v>6250</v>
      </c>
      <c r="H17" s="16">
        <v>6250</v>
      </c>
      <c r="I17" s="16">
        <v>6250</v>
      </c>
      <c r="J17" s="18">
        <v>6250</v>
      </c>
      <c r="K17" s="19">
        <f t="shared" si="0"/>
        <v>37265</v>
      </c>
      <c r="L17" s="25">
        <f t="shared" si="1"/>
        <v>235</v>
      </c>
    </row>
    <row r="18" ht="30" customHeight="1" spans="1:12">
      <c r="A18" s="26"/>
      <c r="B18" s="26" t="s">
        <v>60</v>
      </c>
      <c r="C18" s="26"/>
      <c r="D18" s="26"/>
      <c r="E18" s="27">
        <f>SUM(E6:E17)</f>
        <v>71835.04</v>
      </c>
      <c r="F18" s="27">
        <f t="shared" ref="F18:K18" si="2">SUM(F6:F17)</f>
        <v>72971.52</v>
      </c>
      <c r="G18" s="27">
        <f t="shared" si="2"/>
        <v>73382.505</v>
      </c>
      <c r="H18" s="27">
        <f t="shared" si="2"/>
        <v>72369.595</v>
      </c>
      <c r="I18" s="27">
        <f t="shared" si="2"/>
        <v>72486.29</v>
      </c>
      <c r="J18" s="27">
        <f t="shared" si="2"/>
        <v>72253.4226190476</v>
      </c>
      <c r="K18" s="19">
        <f t="shared" si="0"/>
        <v>435298.372619048</v>
      </c>
      <c r="L18" s="19">
        <v>14701.63</v>
      </c>
    </row>
    <row r="19" spans="1:12">
      <c r="K19" s="28" t="s">
        <v>97</v>
      </c>
      <c r="L19" s="28" t="s">
        <v>98</v>
      </c>
    </row>
    <row r="20" spans="1:12">
      <c r="K20" s="2">
        <v>435298</v>
      </c>
      <c r="L20">
        <v>14702</v>
      </c>
    </row>
  </sheetData>
  <mergeCells count="8">
    <mergeCell ref="A2:K2"/>
    <mergeCell ref="A3:K3"/>
    <mergeCell ref="E4:J4"/>
    <mergeCell ref="A4:A5"/>
    <mergeCell ref="B4:B5"/>
    <mergeCell ref="C4:C5"/>
    <mergeCell ref="D4:D5"/>
    <mergeCell ref="K4:K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1月</vt:lpstr>
      <vt:lpstr>2月</vt:lpstr>
      <vt:lpstr>3月</vt:lpstr>
      <vt:lpstr>4月</vt:lpstr>
      <vt:lpstr>5月</vt:lpstr>
      <vt:lpstr>6月</vt:lpstr>
      <vt:lpstr>金额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素红</cp:lastModifiedBy>
  <dcterms:created xsi:type="dcterms:W3CDTF">2025-03-11T06:11:00Z</dcterms:created>
  <dcterms:modified xsi:type="dcterms:W3CDTF">2026-07-22T03:07:48Z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5C5A26BF337D419A9129E2092F33B8AA_13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